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a05e603c4159e5/Desktop/Finance_Website/Data/"/>
    </mc:Choice>
  </mc:AlternateContent>
  <xr:revisionPtr revIDLastSave="0" documentId="8_{79C5FF1C-55ED-4F4F-8150-2E53A3AD23F6}" xr6:coauthVersionLast="47" xr6:coauthVersionMax="47" xr10:uidLastSave="{00000000-0000-0000-0000-000000000000}"/>
  <bookViews>
    <workbookView xWindow="-110" yWindow="-110" windowWidth="22620" windowHeight="13500" activeTab="2" xr2:uid="{F0BD599F-8EF2-44CB-81E4-3946A04369DC}"/>
  </bookViews>
  <sheets>
    <sheet name="Income_Statement_Y" sheetId="19" r:id="rId1"/>
    <sheet name="Balance_Sheet_Y" sheetId="20" r:id="rId2"/>
    <sheet name="Ratios_Y" sheetId="22" r:id="rId3"/>
    <sheet name="Income_Statement_Q" sheetId="7" r:id="rId4"/>
    <sheet name="Balance_Sheet_Q" sheetId="11" r:id="rId5"/>
    <sheet name="Ratios_Q" sheetId="14" r:id="rId6"/>
    <sheet name="References" sheetId="3" r:id="rId7"/>
    <sheet name="SID" sheetId="35" r:id="rId8"/>
    <sheet name="Segments_Y" sheetId="37" r:id="rId9"/>
    <sheet name="Segments_Q" sheetId="36" r:id="rId10"/>
  </sheets>
  <externalReferences>
    <externalReference r:id="rId11"/>
    <externalReference r:id="rId12"/>
  </externalReferences>
  <definedNames>
    <definedName name="BalanceSheet">Balance_Sheet_Q!$C$2:$C$24</definedName>
    <definedName name="DropdownList">IF([1]Dashboard!A1048576="Quarterly",[0]!QuartersRange,[0]!YearsRange)</definedName>
    <definedName name="DynamicEndPeriodRange">IF(#REF!="Yearly", OFFSET([0]!YearsRange, MATCH(#REF!, [0]!YearsRange, 0), 0, COUNT([0]!YearsRange) - MATCH(#REF!, [0]!YearsRange, 0)), OFFSET([0]!QuartersRange, MATCH(#REF!, [0]!QuartersRange, 0), 0, COUNT([0]!QuartersRange) - MATCH(#REF!, [0]!QuartersRange, 0)))</definedName>
    <definedName name="EndPeriodRange">IF([2]Dashboard!XFA1048576="Quarterly", OFFSET(QuartersRange, 0, MATCH([2]Dashboard!A1048576, QuartersRange, 0)), OFFSET(YearsRange, 0, MATCH([2]Dashboard!A1048576, YearsRange, 0)))</definedName>
    <definedName name="IncomeStatement">Income_Statement_Q!$C$2:$C$18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QuartersRange">#REF!</definedName>
    <definedName name="Ratios">Ratios_Q!$C$2:$C$11</definedName>
    <definedName name="SpreadsheetBuilder_1" hidden="1">#REF!</definedName>
    <definedName name="SpreadsheetBuilder_2" hidden="1">#REF!</definedName>
    <definedName name="SpreadsheetBuilder_3" hidden="1">#REF!</definedName>
    <definedName name="SpreadsheetBuilder_4" hidden="1">#REF!</definedName>
    <definedName name="SpreadsheetBuilder_5" hidden="1">#REF!</definedName>
    <definedName name="YearsRang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6" i="36" l="1"/>
  <c r="G48" i="37"/>
  <c r="G34" i="36"/>
  <c r="G36" i="37"/>
  <c r="G26" i="36"/>
  <c r="G56" i="37"/>
  <c r="G54" i="36"/>
  <c r="G52" i="37"/>
  <c r="C12" i="35" a="1"/>
  <c r="C12" i="35"/>
  <c r="F61" i="36"/>
  <c r="D61" i="36"/>
  <c r="F60" i="36"/>
  <c r="D60" i="36"/>
  <c r="F59" i="36"/>
  <c r="D59" i="36"/>
  <c r="F58" i="36"/>
  <c r="D58" i="36"/>
  <c r="F57" i="36"/>
  <c r="E57" i="36" a="1"/>
  <c r="E57" i="36" s="1"/>
  <c r="D57" i="36"/>
  <c r="A57" i="36"/>
  <c r="A58" i="36" s="1"/>
  <c r="G9" i="36"/>
  <c r="G11" i="37"/>
  <c r="G3" i="36"/>
  <c r="G39" i="37"/>
  <c r="G2" i="36"/>
  <c r="C17" i="35"/>
  <c r="G14" i="36"/>
  <c r="G26" i="37"/>
  <c r="G38" i="37"/>
  <c r="G56" i="36"/>
  <c r="G39" i="36"/>
  <c r="G4" i="36"/>
  <c r="G23" i="37"/>
  <c r="G51" i="37"/>
  <c r="C4" i="35"/>
  <c r="G45" i="36"/>
  <c r="G47" i="36"/>
  <c r="G58" i="36"/>
  <c r="G18" i="36"/>
  <c r="G57" i="36"/>
  <c r="G17" i="36"/>
  <c r="G12" i="36"/>
  <c r="G32" i="36"/>
  <c r="G53" i="36"/>
  <c r="G9" i="37"/>
  <c r="G54" i="37"/>
  <c r="G4" i="37"/>
  <c r="G22" i="37"/>
  <c r="G25" i="36"/>
  <c r="G29" i="37"/>
  <c r="G30" i="37"/>
  <c r="G37" i="37"/>
  <c r="G8" i="37"/>
  <c r="G33" i="36"/>
  <c r="G41" i="36"/>
  <c r="G16" i="37"/>
  <c r="G35" i="37"/>
  <c r="G20" i="36"/>
  <c r="G41" i="37"/>
  <c r="G51" i="36"/>
  <c r="G46" i="37"/>
  <c r="G6" i="36"/>
  <c r="G48" i="36"/>
  <c r="G35" i="36"/>
  <c r="G42" i="37"/>
  <c r="G18" i="37"/>
  <c r="G40" i="36"/>
  <c r="G50" i="37"/>
  <c r="G16" i="36"/>
  <c r="G45" i="37"/>
  <c r="G31" i="36"/>
  <c r="G15" i="37"/>
  <c r="G30" i="36"/>
  <c r="G47" i="37"/>
  <c r="G6" i="37"/>
  <c r="G55" i="37"/>
  <c r="G10" i="36"/>
  <c r="G21" i="36"/>
  <c r="G3" i="37"/>
  <c r="G44" i="36"/>
  <c r="G14" i="37"/>
  <c r="G60" i="37"/>
  <c r="G43" i="37"/>
  <c r="G55" i="36"/>
  <c r="G11" i="36"/>
  <c r="G12" i="37"/>
  <c r="G60" i="36"/>
  <c r="G27" i="36"/>
  <c r="G42" i="36"/>
  <c r="G25" i="37"/>
  <c r="G59" i="37"/>
  <c r="G17" i="37"/>
  <c r="G19" i="36"/>
  <c r="G49" i="36"/>
  <c r="G28" i="37"/>
  <c r="G27" i="37"/>
  <c r="G50" i="36"/>
  <c r="G37" i="36"/>
  <c r="G58" i="37"/>
  <c r="G46" i="36"/>
  <c r="G61" i="36"/>
  <c r="G7" i="37"/>
  <c r="G15" i="36"/>
  <c r="G28" i="36"/>
  <c r="G21" i="37"/>
  <c r="G49" i="37"/>
  <c r="G10" i="37"/>
  <c r="G13" i="37"/>
  <c r="G38" i="36"/>
  <c r="G43" i="36"/>
  <c r="G24" i="37"/>
  <c r="G52" i="36"/>
  <c r="G53" i="37"/>
  <c r="G23" i="36"/>
  <c r="G61" i="37"/>
  <c r="G44" i="37"/>
  <c r="G13" i="36"/>
  <c r="G59" i="36"/>
  <c r="G5" i="37"/>
  <c r="G34" i="37"/>
  <c r="G20" i="37"/>
  <c r="G2" i="37"/>
  <c r="G32" i="37"/>
  <c r="G24" i="36"/>
  <c r="G19" i="37"/>
  <c r="G5" i="36"/>
  <c r="G7" i="36"/>
  <c r="G33" i="37"/>
  <c r="G29" i="36"/>
  <c r="G40" i="37"/>
  <c r="G22" i="36"/>
  <c r="G31" i="37"/>
  <c r="G8" i="36"/>
  <c r="A59" i="36" l="1"/>
  <c r="E58" i="36" a="1"/>
  <c r="E58" i="36" s="1"/>
  <c r="F56" i="36"/>
  <c r="E56" i="36" a="1"/>
  <c r="E56" i="36" s="1"/>
  <c r="D56" i="36"/>
  <c r="A60" i="36" l="1"/>
  <c r="E59" i="36" a="1"/>
  <c r="E59" i="36" s="1"/>
  <c r="F55" i="36"/>
  <c r="D55" i="36"/>
  <c r="A61" i="36" l="1"/>
  <c r="E61" i="36" s="1" a="1"/>
  <c r="E61" i="36" s="1"/>
  <c r="E60" i="36" a="1"/>
  <c r="E60" i="36" s="1"/>
  <c r="F54" i="36"/>
  <c r="D54" i="36"/>
  <c r="F53" i="36"/>
  <c r="D53" i="36"/>
  <c r="F52" i="36"/>
  <c r="D52" i="36"/>
  <c r="F51" i="36"/>
  <c r="D51" i="36"/>
  <c r="A51" i="36"/>
  <c r="A52" i="36" s="1"/>
  <c r="E51" i="36" l="1" a="1"/>
  <c r="E51" i="36" s="1"/>
  <c r="A53" i="36"/>
  <c r="E52" i="36" a="1"/>
  <c r="E52" i="36" s="1"/>
  <c r="F50" i="36"/>
  <c r="E50" i="36" a="1"/>
  <c r="E50" i="36" s="1"/>
  <c r="D50" i="36"/>
  <c r="A54" i="36" l="1"/>
  <c r="E53" i="36" a="1"/>
  <c r="E53" i="36" s="1"/>
  <c r="F49" i="36"/>
  <c r="D49" i="36"/>
  <c r="A55" i="36" l="1"/>
  <c r="E55" i="36" s="1" a="1"/>
  <c r="E55" i="36" s="1"/>
  <c r="E54" i="36" a="1"/>
  <c r="E54" i="36" s="1"/>
  <c r="F48" i="36"/>
  <c r="D48" i="36"/>
  <c r="F47" i="36"/>
  <c r="D47" i="36"/>
  <c r="F46" i="36"/>
  <c r="D46" i="36"/>
  <c r="F45" i="36"/>
  <c r="D45" i="36"/>
  <c r="A45" i="36"/>
  <c r="A46" i="36" s="1"/>
  <c r="A47" i="36" l="1"/>
  <c r="E46" i="36" a="1"/>
  <c r="E46" i="36" s="1"/>
  <c r="E45" i="36" a="1"/>
  <c r="E45" i="36" s="1"/>
  <c r="F44" i="36"/>
  <c r="E44" i="36" a="1"/>
  <c r="E44" i="36" s="1"/>
  <c r="D44" i="36"/>
  <c r="A48" i="36" l="1"/>
  <c r="E47" i="36" a="1"/>
  <c r="E47" i="36" s="1"/>
  <c r="F43" i="36"/>
  <c r="D43" i="36"/>
  <c r="A49" i="36" l="1"/>
  <c r="E49" i="36" s="1" a="1"/>
  <c r="E49" i="36" s="1"/>
  <c r="E48" i="36" a="1"/>
  <c r="E48" i="36" s="1"/>
  <c r="F42" i="36"/>
  <c r="D42" i="36"/>
  <c r="F41" i="36"/>
  <c r="D41" i="36"/>
  <c r="F40" i="36"/>
  <c r="D40" i="36"/>
  <c r="F39" i="36"/>
  <c r="D39" i="36"/>
  <c r="A39" i="36"/>
  <c r="A40" i="36" s="1"/>
  <c r="A41" i="36" l="1"/>
  <c r="E40" i="36" a="1"/>
  <c r="E40" i="36" s="1"/>
  <c r="E39" i="36" a="1"/>
  <c r="E39" i="36" s="1"/>
  <c r="F38" i="36"/>
  <c r="E38" i="36" a="1"/>
  <c r="E38" i="36" s="1"/>
  <c r="D38" i="36"/>
  <c r="A42" i="36" l="1"/>
  <c r="E41" i="36" a="1"/>
  <c r="E41" i="36" s="1"/>
  <c r="F37" i="36"/>
  <c r="D37" i="36"/>
  <c r="A43" i="36" l="1"/>
  <c r="E43" i="36" s="1" a="1"/>
  <c r="E43" i="36" s="1"/>
  <c r="E42" i="36" a="1"/>
  <c r="E42" i="36" s="1"/>
  <c r="F36" i="36"/>
  <c r="D36" i="36"/>
  <c r="F35" i="36"/>
  <c r="D35" i="36"/>
  <c r="F34" i="36"/>
  <c r="D34" i="36"/>
  <c r="F33" i="36"/>
  <c r="D33" i="36"/>
  <c r="A33" i="36"/>
  <c r="A34" i="36" s="1"/>
  <c r="A35" i="36" l="1"/>
  <c r="E34" i="36" a="1"/>
  <c r="E34" i="36" s="1"/>
  <c r="E33" i="36" a="1"/>
  <c r="E33" i="36" s="1"/>
  <c r="F32" i="36"/>
  <c r="E32" i="36" a="1"/>
  <c r="E32" i="36" s="1"/>
  <c r="D32" i="36"/>
  <c r="A36" i="36" l="1"/>
  <c r="E35" i="36" a="1"/>
  <c r="E35" i="36" s="1"/>
  <c r="F31" i="36"/>
  <c r="D31" i="36"/>
  <c r="A37" i="36" l="1"/>
  <c r="E37" i="36" s="1" a="1"/>
  <c r="E37" i="36" s="1"/>
  <c r="E36" i="36" a="1"/>
  <c r="E36" i="36" s="1"/>
  <c r="F30" i="36"/>
  <c r="D30" i="36"/>
  <c r="F29" i="36"/>
  <c r="D29" i="36"/>
  <c r="F28" i="36"/>
  <c r="D28" i="36"/>
  <c r="F27" i="36"/>
  <c r="D27" i="36"/>
  <c r="A27" i="36"/>
  <c r="A28" i="36" s="1"/>
  <c r="A29" i="36" l="1"/>
  <c r="E28" i="36" a="1"/>
  <c r="E28" i="36" s="1"/>
  <c r="E27" i="36" a="1"/>
  <c r="E27" i="36" s="1"/>
  <c r="F26" i="36"/>
  <c r="E26" i="36" a="1"/>
  <c r="E26" i="36" s="1"/>
  <c r="D26" i="36"/>
  <c r="A30" i="36" l="1"/>
  <c r="E29" i="36" a="1"/>
  <c r="E29" i="36" s="1"/>
  <c r="F25" i="36"/>
  <c r="D25" i="36"/>
  <c r="A31" i="36" l="1"/>
  <c r="E31" i="36" s="1" a="1"/>
  <c r="E31" i="36" s="1"/>
  <c r="E30" i="36" a="1"/>
  <c r="E30" i="36" s="1"/>
  <c r="F24" i="36"/>
  <c r="D24" i="36"/>
  <c r="F23" i="36"/>
  <c r="D23" i="36"/>
  <c r="F22" i="36"/>
  <c r="D22" i="36"/>
  <c r="F21" i="36"/>
  <c r="E21" i="36" a="1"/>
  <c r="E21" i="36" s="1"/>
  <c r="D21" i="36"/>
  <c r="A21" i="36"/>
  <c r="A22" i="36" s="1"/>
  <c r="A23" i="36" l="1"/>
  <c r="E22" i="36" a="1"/>
  <c r="E22" i="36" s="1"/>
  <c r="F20" i="36"/>
  <c r="E20" i="36" a="1"/>
  <c r="E20" i="36" s="1"/>
  <c r="D20" i="36"/>
  <c r="A24" i="36" l="1"/>
  <c r="E23" i="36" a="1"/>
  <c r="E23" i="36" s="1"/>
  <c r="F19" i="36"/>
  <c r="D19" i="36"/>
  <c r="A25" i="36" l="1"/>
  <c r="E25" i="36" s="1" a="1"/>
  <c r="E25" i="36" s="1"/>
  <c r="E24" i="36" a="1"/>
  <c r="E24" i="36" s="1"/>
  <c r="F18" i="36"/>
  <c r="D18" i="36"/>
  <c r="F17" i="36"/>
  <c r="D17" i="36"/>
  <c r="F16" i="36"/>
  <c r="D16" i="36"/>
  <c r="F15" i="36"/>
  <c r="E15" i="36" a="1"/>
  <c r="E15" i="36" s="1"/>
  <c r="D15" i="36"/>
  <c r="A15" i="36"/>
  <c r="A16" i="36" s="1"/>
  <c r="A17" i="36" l="1"/>
  <c r="E16" i="36" a="1"/>
  <c r="E16" i="36" s="1"/>
  <c r="F14" i="36"/>
  <c r="E14" i="36" a="1"/>
  <c r="E14" i="36" s="1"/>
  <c r="D14" i="36"/>
  <c r="A18" i="36" l="1"/>
  <c r="E17" i="36" a="1"/>
  <c r="E17" i="36" s="1"/>
  <c r="F13" i="36"/>
  <c r="D13" i="36"/>
  <c r="A19" i="36" l="1"/>
  <c r="E19" i="36" s="1" a="1"/>
  <c r="E19" i="36" s="1"/>
  <c r="E18" i="36" a="1"/>
  <c r="E18" i="36" s="1"/>
  <c r="F12" i="36"/>
  <c r="D12" i="36"/>
  <c r="F11" i="36"/>
  <c r="D11" i="36"/>
  <c r="F10" i="36"/>
  <c r="D10" i="36"/>
  <c r="F9" i="36"/>
  <c r="E9" i="36" a="1"/>
  <c r="E9" i="36" s="1"/>
  <c r="D9" i="36"/>
  <c r="A9" i="36"/>
  <c r="A10" i="36" s="1"/>
  <c r="A11" i="36" l="1"/>
  <c r="E10" i="36" a="1"/>
  <c r="E10" i="36" s="1"/>
  <c r="F8" i="36"/>
  <c r="E8" i="36"/>
  <c r="E8" i="36" a="1"/>
  <c r="D8" i="36"/>
  <c r="A12" i="36" l="1"/>
  <c r="E11" i="36" a="1"/>
  <c r="E11" i="36" s="1"/>
  <c r="F7" i="36"/>
  <c r="D7" i="36"/>
  <c r="A13" i="36" l="1"/>
  <c r="E13" i="36" s="1" a="1"/>
  <c r="E13" i="36" s="1"/>
  <c r="E12" i="36" a="1"/>
  <c r="E12" i="36" s="1"/>
  <c r="F6" i="36"/>
  <c r="D6" i="36"/>
  <c r="F5" i="36"/>
  <c r="D5" i="36"/>
  <c r="F4" i="36"/>
  <c r="D4" i="36"/>
  <c r="F3" i="36"/>
  <c r="D3" i="36"/>
  <c r="A3" i="36"/>
  <c r="A4" i="36" s="1"/>
  <c r="A5" i="36" l="1"/>
  <c r="E4" i="36" a="1"/>
  <c r="E4" i="36" s="1"/>
  <c r="E3" i="36" a="1"/>
  <c r="E3" i="36" s="1"/>
  <c r="F2" i="36"/>
  <c r="E2" i="36" a="1"/>
  <c r="E2" i="36" s="1"/>
  <c r="D2" i="36"/>
  <c r="F61" i="37"/>
  <c r="D61" i="37"/>
  <c r="F60" i="37"/>
  <c r="D60" i="37"/>
  <c r="F59" i="37"/>
  <c r="D59" i="37"/>
  <c r="F58" i="37"/>
  <c r="D58" i="37"/>
  <c r="F57" i="37"/>
  <c r="D57" i="37"/>
  <c r="A57" i="37"/>
  <c r="A58" i="37" s="1"/>
  <c r="A6" i="36" l="1"/>
  <c r="E5" i="36" a="1"/>
  <c r="E5" i="36" s="1"/>
  <c r="A59" i="37"/>
  <c r="E58" i="37" a="1"/>
  <c r="E58" i="37" s="1"/>
  <c r="E57" i="37" a="1"/>
  <c r="E57" i="37" s="1"/>
  <c r="F56" i="37"/>
  <c r="E56" i="37" a="1"/>
  <c r="E56" i="37" s="1"/>
  <c r="D56" i="37"/>
  <c r="A7" i="36" l="1"/>
  <c r="E7" i="36" s="1" a="1"/>
  <c r="E7" i="36" s="1"/>
  <c r="E6" i="36" a="1"/>
  <c r="E6" i="36" s="1"/>
  <c r="A60" i="37"/>
  <c r="E59" i="37" a="1"/>
  <c r="E59" i="37" s="1"/>
  <c r="F55" i="37"/>
  <c r="D55" i="37"/>
  <c r="A61" i="37" l="1"/>
  <c r="E61" i="37" s="1" a="1"/>
  <c r="E61" i="37" s="1"/>
  <c r="E60" i="37" a="1"/>
  <c r="E60" i="37" s="1"/>
  <c r="F54" i="37"/>
  <c r="D54" i="37"/>
  <c r="F53" i="37"/>
  <c r="D53" i="37"/>
  <c r="F52" i="37"/>
  <c r="D52" i="37"/>
  <c r="F51" i="37"/>
  <c r="D51" i="37"/>
  <c r="A51" i="37"/>
  <c r="A52" i="37" s="1"/>
  <c r="A53" i="37" l="1"/>
  <c r="E52" i="37" a="1"/>
  <c r="E52" i="37" s="1"/>
  <c r="E51" i="37" a="1"/>
  <c r="E51" i="37" s="1"/>
  <c r="F50" i="37"/>
  <c r="E50" i="37" a="1"/>
  <c r="E50" i="37" s="1"/>
  <c r="D50" i="37"/>
  <c r="A54" i="37" l="1"/>
  <c r="E53" i="37" a="1"/>
  <c r="E53" i="37" s="1"/>
  <c r="F49" i="37"/>
  <c r="D49" i="37"/>
  <c r="A55" i="37" l="1"/>
  <c r="E55" i="37" s="1" a="1"/>
  <c r="E55" i="37" s="1"/>
  <c r="E54" i="37" a="1"/>
  <c r="E54" i="37" s="1"/>
  <c r="F48" i="37"/>
  <c r="D48" i="37"/>
  <c r="F47" i="37"/>
  <c r="D47" i="37"/>
  <c r="F46" i="37"/>
  <c r="D46" i="37"/>
  <c r="F45" i="37"/>
  <c r="D45" i="37"/>
  <c r="A45" i="37"/>
  <c r="A46" i="37" s="1"/>
  <c r="A47" i="37" l="1"/>
  <c r="E46" i="37" a="1"/>
  <c r="E46" i="37" s="1"/>
  <c r="E45" i="37" a="1"/>
  <c r="E45" i="37" s="1"/>
  <c r="F44" i="37"/>
  <c r="E44" i="37" a="1"/>
  <c r="E44" i="37" s="1"/>
  <c r="D44" i="37"/>
  <c r="A48" i="37" l="1"/>
  <c r="E47" i="37" a="1"/>
  <c r="E47" i="37" s="1"/>
  <c r="F43" i="37"/>
  <c r="D43" i="37"/>
  <c r="A49" i="37" l="1"/>
  <c r="E49" i="37" s="1" a="1"/>
  <c r="E49" i="37" s="1"/>
  <c r="E48" i="37" a="1"/>
  <c r="E48" i="37" s="1"/>
  <c r="F42" i="37"/>
  <c r="D42" i="37"/>
  <c r="F41" i="37"/>
  <c r="D41" i="37"/>
  <c r="F40" i="37"/>
  <c r="D40" i="37"/>
  <c r="F39" i="37"/>
  <c r="D39" i="37"/>
  <c r="A39" i="37"/>
  <c r="A40" i="37" s="1"/>
  <c r="A41" i="37" l="1"/>
  <c r="E40" i="37" a="1"/>
  <c r="E40" i="37" s="1"/>
  <c r="E39" i="37" a="1"/>
  <c r="E39" i="37" s="1"/>
  <c r="F38" i="37"/>
  <c r="E38" i="37" a="1"/>
  <c r="E38" i="37" s="1"/>
  <c r="D38" i="37"/>
  <c r="A42" i="37" l="1"/>
  <c r="E41" i="37" a="1"/>
  <c r="E41" i="37" s="1"/>
  <c r="F37" i="37"/>
  <c r="D37" i="37"/>
  <c r="A43" i="37" l="1"/>
  <c r="E43" i="37" s="1" a="1"/>
  <c r="E43" i="37" s="1"/>
  <c r="E42" i="37" a="1"/>
  <c r="E42" i="37" s="1"/>
  <c r="F36" i="37"/>
  <c r="D36" i="37"/>
  <c r="F35" i="37"/>
  <c r="D35" i="37"/>
  <c r="F34" i="37"/>
  <c r="D34" i="37"/>
  <c r="F33" i="37"/>
  <c r="D33" i="37"/>
  <c r="A33" i="37"/>
  <c r="A34" i="37" s="1"/>
  <c r="A35" i="37" l="1"/>
  <c r="E34" i="37" a="1"/>
  <c r="E34" i="37" s="1"/>
  <c r="E33" i="37" a="1"/>
  <c r="E33" i="37" s="1"/>
  <c r="F32" i="37"/>
  <c r="E32" i="37" a="1"/>
  <c r="E32" i="37" s="1"/>
  <c r="D32" i="37"/>
  <c r="A36" i="37" l="1"/>
  <c r="E35" i="37" a="1"/>
  <c r="E35" i="37" s="1"/>
  <c r="F31" i="37"/>
  <c r="D31" i="37"/>
  <c r="A37" i="37" l="1"/>
  <c r="E37" i="37" s="1" a="1"/>
  <c r="E37" i="37" s="1"/>
  <c r="E36" i="37" a="1"/>
  <c r="E36" i="37" s="1"/>
  <c r="F30" i="37"/>
  <c r="D30" i="37"/>
  <c r="F29" i="37"/>
  <c r="D29" i="37"/>
  <c r="F28" i="37"/>
  <c r="D28" i="37"/>
  <c r="F27" i="37"/>
  <c r="D27" i="37"/>
  <c r="A27" i="37"/>
  <c r="A28" i="37" s="1"/>
  <c r="A29" i="37" l="1"/>
  <c r="E28" i="37" a="1"/>
  <c r="E28" i="37" s="1"/>
  <c r="E27" i="37" a="1"/>
  <c r="E27" i="37" s="1"/>
  <c r="F26" i="37"/>
  <c r="E26" i="37" a="1"/>
  <c r="E26" i="37" s="1"/>
  <c r="D26" i="37"/>
  <c r="A30" i="37" l="1"/>
  <c r="E29" i="37" a="1"/>
  <c r="E29" i="37" s="1"/>
  <c r="F25" i="37"/>
  <c r="D25" i="37"/>
  <c r="A31" i="37" l="1"/>
  <c r="E31" i="37" s="1" a="1"/>
  <c r="E31" i="37" s="1"/>
  <c r="E30" i="37" a="1"/>
  <c r="E30" i="37" s="1"/>
  <c r="F24" i="37"/>
  <c r="D24" i="37"/>
  <c r="F23" i="37"/>
  <c r="D23" i="37"/>
  <c r="F22" i="37"/>
  <c r="D22" i="37"/>
  <c r="F21" i="37"/>
  <c r="D21" i="37"/>
  <c r="A21" i="37"/>
  <c r="A22" i="37" s="1"/>
  <c r="E21" i="37" l="1" a="1"/>
  <c r="E21" i="37" s="1"/>
  <c r="A23" i="37"/>
  <c r="E22" i="37" a="1"/>
  <c r="E22" i="37" s="1"/>
  <c r="F20" i="37"/>
  <c r="E20" i="37" a="1"/>
  <c r="E20" i="37" s="1"/>
  <c r="D20" i="37"/>
  <c r="A24" i="37" l="1"/>
  <c r="E23" i="37" a="1"/>
  <c r="E23" i="37" s="1"/>
  <c r="F19" i="37"/>
  <c r="D19" i="37"/>
  <c r="A25" i="37" l="1"/>
  <c r="E25" i="37" s="1" a="1"/>
  <c r="E25" i="37" s="1"/>
  <c r="E24" i="37" a="1"/>
  <c r="E24" i="37" s="1"/>
  <c r="F18" i="37"/>
  <c r="D18" i="37"/>
  <c r="F17" i="37"/>
  <c r="D17" i="37"/>
  <c r="F16" i="37"/>
  <c r="D16" i="37"/>
  <c r="F15" i="37"/>
  <c r="D15" i="37"/>
  <c r="A15" i="37"/>
  <c r="A16" i="37" s="1"/>
  <c r="A17" i="37" l="1"/>
  <c r="E16" i="37" a="1"/>
  <c r="E16" i="37" s="1"/>
  <c r="E15" i="37" a="1"/>
  <c r="E15" i="37" s="1"/>
  <c r="F14" i="37"/>
  <c r="E14" i="37" a="1"/>
  <c r="E14" i="37" s="1"/>
  <c r="D14" i="37"/>
  <c r="A18" i="37" l="1"/>
  <c r="E17" i="37" a="1"/>
  <c r="E17" i="37" s="1"/>
  <c r="F13" i="37"/>
  <c r="D13" i="37"/>
  <c r="A19" i="37" l="1"/>
  <c r="E19" i="37" s="1" a="1"/>
  <c r="E19" i="37" s="1"/>
  <c r="E18" i="37" a="1"/>
  <c r="E18" i="37" s="1"/>
  <c r="F12" i="37"/>
  <c r="D12" i="37"/>
  <c r="F11" i="37"/>
  <c r="D11" i="37"/>
  <c r="F10" i="37"/>
  <c r="D10" i="37"/>
  <c r="F9" i="37"/>
  <c r="D9" i="37"/>
  <c r="A9" i="37"/>
  <c r="A10" i="37" s="1"/>
  <c r="A11" i="37" l="1"/>
  <c r="E10" i="37" a="1"/>
  <c r="E10" i="37" s="1"/>
  <c r="E9" i="37" a="1"/>
  <c r="E9" i="37" s="1"/>
  <c r="F8" i="37"/>
  <c r="E8" i="37" a="1"/>
  <c r="E8" i="37" s="1"/>
  <c r="D8" i="37"/>
  <c r="A12" i="37" l="1"/>
  <c r="E11" i="37" a="1"/>
  <c r="E11" i="37" s="1"/>
  <c r="F7" i="37"/>
  <c r="D7" i="37"/>
  <c r="A13" i="37" l="1"/>
  <c r="E13" i="37" s="1" a="1"/>
  <c r="E13" i="37" s="1"/>
  <c r="E12" i="37" a="1"/>
  <c r="E12" i="37" s="1"/>
  <c r="F6" i="37"/>
  <c r="D6" i="37"/>
  <c r="F5" i="37"/>
  <c r="D5" i="37"/>
  <c r="F4" i="37"/>
  <c r="D4" i="37"/>
  <c r="F3" i="37"/>
  <c r="D3" i="37"/>
  <c r="A3" i="37"/>
  <c r="A4" i="37" s="1"/>
  <c r="A5" i="37" l="1"/>
  <c r="E4" i="37" a="1"/>
  <c r="E4" i="37" s="1"/>
  <c r="E3" i="37" a="1"/>
  <c r="E3" i="37" s="1"/>
  <c r="F2" i="37"/>
  <c r="E2" i="37" a="1"/>
  <c r="E2" i="37" s="1"/>
  <c r="D2" i="37"/>
  <c r="A6" i="37" l="1"/>
  <c r="E5" i="37" a="1"/>
  <c r="E5" i="37" s="1"/>
  <c r="C26" i="11"/>
  <c r="D26" i="11"/>
  <c r="E26" i="11"/>
  <c r="C27" i="11"/>
  <c r="C50" i="11" s="1"/>
  <c r="D27" i="11"/>
  <c r="E27" i="11"/>
  <c r="E50" i="11" s="1"/>
  <c r="E73" i="11" s="1"/>
  <c r="E96" i="11" s="1"/>
  <c r="E119" i="11" s="1"/>
  <c r="E142" i="11" s="1"/>
  <c r="E165" i="11" s="1"/>
  <c r="E188" i="11" s="1"/>
  <c r="E211" i="11" s="1"/>
  <c r="C28" i="11"/>
  <c r="C51" i="11" s="1"/>
  <c r="C74" i="11" s="1"/>
  <c r="C97" i="11" s="1"/>
  <c r="C120" i="11" s="1"/>
  <c r="C143" i="11" s="1"/>
  <c r="C166" i="11" s="1"/>
  <c r="C189" i="11" s="1"/>
  <c r="C212" i="11" s="1"/>
  <c r="D28" i="11"/>
  <c r="D51" i="11" s="1"/>
  <c r="D74" i="11" s="1"/>
  <c r="D97" i="11" s="1"/>
  <c r="D120" i="11" s="1"/>
  <c r="D143" i="11" s="1"/>
  <c r="D166" i="11" s="1"/>
  <c r="D189" i="11" s="1"/>
  <c r="D212" i="11" s="1"/>
  <c r="E28" i="11"/>
  <c r="E51" i="11" s="1"/>
  <c r="E74" i="11" s="1"/>
  <c r="E97" i="11" s="1"/>
  <c r="E120" i="11" s="1"/>
  <c r="E143" i="11" s="1"/>
  <c r="E166" i="11" s="1"/>
  <c r="E189" i="11" s="1"/>
  <c r="E212" i="11" s="1"/>
  <c r="C29" i="11"/>
  <c r="C52" i="11" s="1"/>
  <c r="C75" i="11" s="1"/>
  <c r="C98" i="11" s="1"/>
  <c r="C121" i="11" s="1"/>
  <c r="C144" i="11" s="1"/>
  <c r="C167" i="11" s="1"/>
  <c r="C190" i="11" s="1"/>
  <c r="C213" i="11" s="1"/>
  <c r="D29" i="11"/>
  <c r="E29" i="11"/>
  <c r="C30" i="11"/>
  <c r="D30" i="11"/>
  <c r="E30" i="11"/>
  <c r="C31" i="11"/>
  <c r="C54" i="11" s="1"/>
  <c r="C77" i="11" s="1"/>
  <c r="C100" i="11" s="1"/>
  <c r="C123" i="11" s="1"/>
  <c r="C146" i="11" s="1"/>
  <c r="C169" i="11" s="1"/>
  <c r="C192" i="11" s="1"/>
  <c r="C215" i="11" s="1"/>
  <c r="D31" i="11"/>
  <c r="D54" i="11" s="1"/>
  <c r="D77" i="11" s="1"/>
  <c r="E31" i="11"/>
  <c r="E54" i="11" s="1"/>
  <c r="E77" i="11" s="1"/>
  <c r="C32" i="11"/>
  <c r="C55" i="11" s="1"/>
  <c r="C78" i="11" s="1"/>
  <c r="C101" i="11" s="1"/>
  <c r="C124" i="11" s="1"/>
  <c r="C147" i="11" s="1"/>
  <c r="C170" i="11" s="1"/>
  <c r="C193" i="11" s="1"/>
  <c r="C216" i="11" s="1"/>
  <c r="D32" i="11"/>
  <c r="D55" i="11" s="1"/>
  <c r="D78" i="11" s="1"/>
  <c r="D101" i="11" s="1"/>
  <c r="D124" i="11" s="1"/>
  <c r="D147" i="11" s="1"/>
  <c r="D170" i="11" s="1"/>
  <c r="D193" i="11" s="1"/>
  <c r="D216" i="11" s="1"/>
  <c r="E32" i="11"/>
  <c r="E55" i="11" s="1"/>
  <c r="E78" i="11" s="1"/>
  <c r="E101" i="11" s="1"/>
  <c r="E124" i="11" s="1"/>
  <c r="E147" i="11" s="1"/>
  <c r="E170" i="11" s="1"/>
  <c r="E193" i="11" s="1"/>
  <c r="E216" i="11" s="1"/>
  <c r="C33" i="11"/>
  <c r="C56" i="11" s="1"/>
  <c r="C79" i="11" s="1"/>
  <c r="C102" i="11" s="1"/>
  <c r="C125" i="11" s="1"/>
  <c r="C148" i="11" s="1"/>
  <c r="C171" i="11" s="1"/>
  <c r="C194" i="11" s="1"/>
  <c r="C217" i="11" s="1"/>
  <c r="D33" i="11"/>
  <c r="E33" i="11"/>
  <c r="C34" i="11"/>
  <c r="D34" i="11"/>
  <c r="E34" i="11"/>
  <c r="C35" i="11"/>
  <c r="C58" i="11" s="1"/>
  <c r="C81" i="11" s="1"/>
  <c r="C104" i="11" s="1"/>
  <c r="C127" i="11" s="1"/>
  <c r="C150" i="11" s="1"/>
  <c r="C173" i="11" s="1"/>
  <c r="C196" i="11" s="1"/>
  <c r="C219" i="11" s="1"/>
  <c r="D35" i="11"/>
  <c r="E35" i="11"/>
  <c r="E58" i="11" s="1"/>
  <c r="E81" i="11" s="1"/>
  <c r="C36" i="11"/>
  <c r="C59" i="11" s="1"/>
  <c r="C82" i="11" s="1"/>
  <c r="D36" i="11"/>
  <c r="D59" i="11" s="1"/>
  <c r="D82" i="11" s="1"/>
  <c r="D105" i="11" s="1"/>
  <c r="D128" i="11" s="1"/>
  <c r="D151" i="11" s="1"/>
  <c r="D174" i="11" s="1"/>
  <c r="D197" i="11" s="1"/>
  <c r="D220" i="11" s="1"/>
  <c r="E36" i="11"/>
  <c r="E59" i="11" s="1"/>
  <c r="E82" i="11" s="1"/>
  <c r="E105" i="11" s="1"/>
  <c r="E128" i="11" s="1"/>
  <c r="E151" i="11" s="1"/>
  <c r="E174" i="11" s="1"/>
  <c r="E197" i="11" s="1"/>
  <c r="E220" i="11" s="1"/>
  <c r="C37" i="11"/>
  <c r="C60" i="11" s="1"/>
  <c r="C83" i="11" s="1"/>
  <c r="C106" i="11" s="1"/>
  <c r="C129" i="11" s="1"/>
  <c r="C152" i="11" s="1"/>
  <c r="C175" i="11" s="1"/>
  <c r="C198" i="11" s="1"/>
  <c r="C221" i="11" s="1"/>
  <c r="D37" i="11"/>
  <c r="E37" i="11"/>
  <c r="C38" i="11"/>
  <c r="D38" i="11"/>
  <c r="E38" i="11"/>
  <c r="C39" i="11"/>
  <c r="C62" i="11" s="1"/>
  <c r="D39" i="11"/>
  <c r="E39" i="11"/>
  <c r="E62" i="11" s="1"/>
  <c r="E85" i="11" s="1"/>
  <c r="C40" i="11"/>
  <c r="C63" i="11" s="1"/>
  <c r="C86" i="11" s="1"/>
  <c r="C109" i="11" s="1"/>
  <c r="C132" i="11" s="1"/>
  <c r="C155" i="11" s="1"/>
  <c r="C178" i="11" s="1"/>
  <c r="C201" i="11" s="1"/>
  <c r="C224" i="11" s="1"/>
  <c r="D40" i="11"/>
  <c r="D63" i="11" s="1"/>
  <c r="D86" i="11" s="1"/>
  <c r="D109" i="11" s="1"/>
  <c r="D132" i="11" s="1"/>
  <c r="D155" i="11" s="1"/>
  <c r="D178" i="11" s="1"/>
  <c r="D201" i="11" s="1"/>
  <c r="D224" i="11" s="1"/>
  <c r="E40" i="11"/>
  <c r="E63" i="11" s="1"/>
  <c r="E86" i="11" s="1"/>
  <c r="E109" i="11" s="1"/>
  <c r="E132" i="11" s="1"/>
  <c r="E155" i="11" s="1"/>
  <c r="E178" i="11" s="1"/>
  <c r="E201" i="11" s="1"/>
  <c r="E224" i="11" s="1"/>
  <c r="C41" i="11"/>
  <c r="C64" i="11" s="1"/>
  <c r="C87" i="11" s="1"/>
  <c r="C110" i="11" s="1"/>
  <c r="C133" i="11" s="1"/>
  <c r="C156" i="11" s="1"/>
  <c r="C179" i="11" s="1"/>
  <c r="C202" i="11" s="1"/>
  <c r="C225" i="11" s="1"/>
  <c r="D41" i="11"/>
  <c r="E41" i="11"/>
  <c r="C42" i="11"/>
  <c r="D42" i="11"/>
  <c r="E42" i="11"/>
  <c r="C43" i="11"/>
  <c r="C66" i="11" s="1"/>
  <c r="D43" i="11"/>
  <c r="D66" i="11" s="1"/>
  <c r="D89" i="11" s="1"/>
  <c r="E43" i="11"/>
  <c r="E66" i="11" s="1"/>
  <c r="E89" i="11" s="1"/>
  <c r="E112" i="11" s="1"/>
  <c r="E135" i="11" s="1"/>
  <c r="E158" i="11" s="1"/>
  <c r="E181" i="11" s="1"/>
  <c r="E204" i="11" s="1"/>
  <c r="E227" i="11" s="1"/>
  <c r="C44" i="11"/>
  <c r="C67" i="11" s="1"/>
  <c r="C90" i="11" s="1"/>
  <c r="C113" i="11" s="1"/>
  <c r="C136" i="11" s="1"/>
  <c r="C159" i="11" s="1"/>
  <c r="C182" i="11" s="1"/>
  <c r="C205" i="11" s="1"/>
  <c r="C228" i="11" s="1"/>
  <c r="D44" i="11"/>
  <c r="D67" i="11" s="1"/>
  <c r="D90" i="11" s="1"/>
  <c r="D113" i="11" s="1"/>
  <c r="E44" i="11"/>
  <c r="E67" i="11" s="1"/>
  <c r="E90" i="11" s="1"/>
  <c r="E113" i="11" s="1"/>
  <c r="E136" i="11" s="1"/>
  <c r="E159" i="11" s="1"/>
  <c r="E182" i="11" s="1"/>
  <c r="E205" i="11" s="1"/>
  <c r="E228" i="11" s="1"/>
  <c r="C45" i="11"/>
  <c r="C68" i="11" s="1"/>
  <c r="C91" i="11" s="1"/>
  <c r="C114" i="11" s="1"/>
  <c r="C137" i="11" s="1"/>
  <c r="C160" i="11" s="1"/>
  <c r="C183" i="11" s="1"/>
  <c r="C206" i="11" s="1"/>
  <c r="C229" i="11" s="1"/>
  <c r="D45" i="11"/>
  <c r="E45" i="11"/>
  <c r="C46" i="11"/>
  <c r="D46" i="11"/>
  <c r="E46" i="11"/>
  <c r="E69" i="11" s="1"/>
  <c r="E92" i="11" s="1"/>
  <c r="E115" i="11" s="1"/>
  <c r="E138" i="11" s="1"/>
  <c r="E161" i="11" s="1"/>
  <c r="E184" i="11" s="1"/>
  <c r="E207" i="11" s="1"/>
  <c r="E230" i="11" s="1"/>
  <c r="C47" i="11"/>
  <c r="C70" i="11" s="1"/>
  <c r="C93" i="11" s="1"/>
  <c r="C116" i="11" s="1"/>
  <c r="C139" i="11" s="1"/>
  <c r="C162" i="11" s="1"/>
  <c r="C185" i="11" s="1"/>
  <c r="C208" i="11" s="1"/>
  <c r="C231" i="11" s="1"/>
  <c r="D47" i="11"/>
  <c r="D70" i="11" s="1"/>
  <c r="D93" i="11" s="1"/>
  <c r="E47" i="11"/>
  <c r="E70" i="11" s="1"/>
  <c r="E93" i="11" s="1"/>
  <c r="C48" i="11"/>
  <c r="C71" i="11" s="1"/>
  <c r="C94" i="11" s="1"/>
  <c r="C117" i="11" s="1"/>
  <c r="C140" i="11" s="1"/>
  <c r="C163" i="11" s="1"/>
  <c r="C186" i="11" s="1"/>
  <c r="C209" i="11" s="1"/>
  <c r="D48" i="11"/>
  <c r="D71" i="11" s="1"/>
  <c r="D94" i="11" s="1"/>
  <c r="D117" i="11" s="1"/>
  <c r="D140" i="11" s="1"/>
  <c r="D163" i="11" s="1"/>
  <c r="D186" i="11" s="1"/>
  <c r="D209" i="11" s="1"/>
  <c r="E48" i="11"/>
  <c r="E71" i="11" s="1"/>
  <c r="E94" i="11" s="1"/>
  <c r="E117" i="11" s="1"/>
  <c r="E140" i="11" s="1"/>
  <c r="E163" i="11" s="1"/>
  <c r="E186" i="11" s="1"/>
  <c r="E209" i="11" s="1"/>
  <c r="C49" i="11"/>
  <c r="C72" i="11" s="1"/>
  <c r="C95" i="11" s="1"/>
  <c r="C118" i="11" s="1"/>
  <c r="C141" i="11" s="1"/>
  <c r="C164" i="11" s="1"/>
  <c r="C187" i="11" s="1"/>
  <c r="C210" i="11" s="1"/>
  <c r="D49" i="11"/>
  <c r="E49" i="11"/>
  <c r="D50" i="11"/>
  <c r="D52" i="11"/>
  <c r="D75" i="11" s="1"/>
  <c r="D98" i="11" s="1"/>
  <c r="D121" i="11" s="1"/>
  <c r="D144" i="11" s="1"/>
  <c r="D167" i="11" s="1"/>
  <c r="D190" i="11" s="1"/>
  <c r="D213" i="11" s="1"/>
  <c r="E52" i="11"/>
  <c r="E75" i="11" s="1"/>
  <c r="E98" i="11" s="1"/>
  <c r="E121" i="11" s="1"/>
  <c r="E144" i="11" s="1"/>
  <c r="E167" i="11" s="1"/>
  <c r="E190" i="11" s="1"/>
  <c r="E213" i="11" s="1"/>
  <c r="C53" i="11"/>
  <c r="C76" i="11" s="1"/>
  <c r="C99" i="11" s="1"/>
  <c r="C122" i="11" s="1"/>
  <c r="C145" i="11" s="1"/>
  <c r="C168" i="11" s="1"/>
  <c r="C191" i="11" s="1"/>
  <c r="C214" i="11" s="1"/>
  <c r="D53" i="11"/>
  <c r="E53" i="11"/>
  <c r="D56" i="11"/>
  <c r="D79" i="11" s="1"/>
  <c r="D102" i="11" s="1"/>
  <c r="D125" i="11" s="1"/>
  <c r="D148" i="11" s="1"/>
  <c r="D171" i="11" s="1"/>
  <c r="D194" i="11" s="1"/>
  <c r="D217" i="11" s="1"/>
  <c r="E56" i="11"/>
  <c r="E79" i="11" s="1"/>
  <c r="E102" i="11" s="1"/>
  <c r="E125" i="11" s="1"/>
  <c r="E148" i="11" s="1"/>
  <c r="E171" i="11" s="1"/>
  <c r="E194" i="11" s="1"/>
  <c r="E217" i="11" s="1"/>
  <c r="C57" i="11"/>
  <c r="C80" i="11" s="1"/>
  <c r="C103" i="11" s="1"/>
  <c r="C126" i="11" s="1"/>
  <c r="C149" i="11" s="1"/>
  <c r="C172" i="11" s="1"/>
  <c r="C195" i="11" s="1"/>
  <c r="C218" i="11" s="1"/>
  <c r="D57" i="11"/>
  <c r="E57" i="11"/>
  <c r="D58" i="11"/>
  <c r="D60" i="11"/>
  <c r="D83" i="11" s="1"/>
  <c r="D106" i="11" s="1"/>
  <c r="D129" i="11" s="1"/>
  <c r="E60" i="11"/>
  <c r="E83" i="11" s="1"/>
  <c r="E106" i="11" s="1"/>
  <c r="E129" i="11" s="1"/>
  <c r="C61" i="11"/>
  <c r="C84" i="11" s="1"/>
  <c r="C107" i="11" s="1"/>
  <c r="C130" i="11" s="1"/>
  <c r="C153" i="11" s="1"/>
  <c r="C176" i="11" s="1"/>
  <c r="C199" i="11" s="1"/>
  <c r="C222" i="11" s="1"/>
  <c r="D61" i="11"/>
  <c r="E61" i="11"/>
  <c r="D62" i="11"/>
  <c r="D64" i="11"/>
  <c r="D87" i="11" s="1"/>
  <c r="D110" i="11" s="1"/>
  <c r="D133" i="11" s="1"/>
  <c r="D156" i="11" s="1"/>
  <c r="D179" i="11" s="1"/>
  <c r="D202" i="11" s="1"/>
  <c r="D225" i="11" s="1"/>
  <c r="E64" i="11"/>
  <c r="E87" i="11" s="1"/>
  <c r="E110" i="11" s="1"/>
  <c r="E133" i="11" s="1"/>
  <c r="E156" i="11" s="1"/>
  <c r="E179" i="11" s="1"/>
  <c r="E202" i="11" s="1"/>
  <c r="E225" i="11" s="1"/>
  <c r="C65" i="11"/>
  <c r="C88" i="11" s="1"/>
  <c r="C111" i="11" s="1"/>
  <c r="C134" i="11" s="1"/>
  <c r="C157" i="11" s="1"/>
  <c r="C180" i="11" s="1"/>
  <c r="C203" i="11" s="1"/>
  <c r="C226" i="11" s="1"/>
  <c r="D65" i="11"/>
  <c r="E65" i="11"/>
  <c r="D68" i="11"/>
  <c r="D91" i="11" s="1"/>
  <c r="D114" i="11" s="1"/>
  <c r="D137" i="11" s="1"/>
  <c r="D160" i="11" s="1"/>
  <c r="D183" i="11" s="1"/>
  <c r="D206" i="11" s="1"/>
  <c r="D229" i="11" s="1"/>
  <c r="E68" i="11"/>
  <c r="E91" i="11" s="1"/>
  <c r="E114" i="11" s="1"/>
  <c r="E137" i="11" s="1"/>
  <c r="E160" i="11" s="1"/>
  <c r="E183" i="11" s="1"/>
  <c r="E206" i="11" s="1"/>
  <c r="E229" i="11" s="1"/>
  <c r="C69" i="11"/>
  <c r="C92" i="11" s="1"/>
  <c r="C115" i="11" s="1"/>
  <c r="C138" i="11" s="1"/>
  <c r="C161" i="11" s="1"/>
  <c r="C184" i="11" s="1"/>
  <c r="C207" i="11" s="1"/>
  <c r="C230" i="11" s="1"/>
  <c r="D69" i="11"/>
  <c r="D72" i="11"/>
  <c r="D95" i="11" s="1"/>
  <c r="D118" i="11" s="1"/>
  <c r="D141" i="11" s="1"/>
  <c r="D164" i="11" s="1"/>
  <c r="D187" i="11" s="1"/>
  <c r="D210" i="11" s="1"/>
  <c r="E72" i="11"/>
  <c r="E95" i="11" s="1"/>
  <c r="E118" i="11" s="1"/>
  <c r="E141" i="11" s="1"/>
  <c r="C73" i="11"/>
  <c r="C96" i="11" s="1"/>
  <c r="C119" i="11" s="1"/>
  <c r="C142" i="11" s="1"/>
  <c r="C165" i="11" s="1"/>
  <c r="C188" i="11" s="1"/>
  <c r="C211" i="11" s="1"/>
  <c r="D73" i="11"/>
  <c r="D76" i="11"/>
  <c r="D99" i="11" s="1"/>
  <c r="D122" i="11" s="1"/>
  <c r="D145" i="11" s="1"/>
  <c r="D168" i="11" s="1"/>
  <c r="D191" i="11" s="1"/>
  <c r="D214" i="11" s="1"/>
  <c r="E76" i="11"/>
  <c r="E99" i="11" s="1"/>
  <c r="E122" i="11" s="1"/>
  <c r="E145" i="11" s="1"/>
  <c r="E168" i="11" s="1"/>
  <c r="E191" i="11" s="1"/>
  <c r="E214" i="11" s="1"/>
  <c r="D80" i="11"/>
  <c r="D103" i="11" s="1"/>
  <c r="D126" i="11" s="1"/>
  <c r="D149" i="11" s="1"/>
  <c r="D172" i="11" s="1"/>
  <c r="D195" i="11" s="1"/>
  <c r="D218" i="11" s="1"/>
  <c r="E80" i="11"/>
  <c r="E103" i="11" s="1"/>
  <c r="E126" i="11" s="1"/>
  <c r="E149" i="11" s="1"/>
  <c r="D81" i="11"/>
  <c r="D84" i="11"/>
  <c r="D107" i="11" s="1"/>
  <c r="D130" i="11" s="1"/>
  <c r="D153" i="11" s="1"/>
  <c r="D176" i="11" s="1"/>
  <c r="D199" i="11" s="1"/>
  <c r="D222" i="11" s="1"/>
  <c r="E84" i="11"/>
  <c r="E107" i="11" s="1"/>
  <c r="E130" i="11" s="1"/>
  <c r="E153" i="11" s="1"/>
  <c r="E176" i="11" s="1"/>
  <c r="E199" i="11" s="1"/>
  <c r="E222" i="11" s="1"/>
  <c r="C85" i="11"/>
  <c r="C108" i="11" s="1"/>
  <c r="C131" i="11" s="1"/>
  <c r="C154" i="11" s="1"/>
  <c r="C177" i="11" s="1"/>
  <c r="C200" i="11" s="1"/>
  <c r="C223" i="11" s="1"/>
  <c r="D85" i="11"/>
  <c r="D108" i="11" s="1"/>
  <c r="D131" i="11" s="1"/>
  <c r="D154" i="11" s="1"/>
  <c r="D177" i="11" s="1"/>
  <c r="D200" i="11" s="1"/>
  <c r="D223" i="11" s="1"/>
  <c r="D88" i="11"/>
  <c r="D111" i="11" s="1"/>
  <c r="D134" i="11" s="1"/>
  <c r="D157" i="11" s="1"/>
  <c r="D180" i="11" s="1"/>
  <c r="D203" i="11" s="1"/>
  <c r="D226" i="11" s="1"/>
  <c r="E88" i="11"/>
  <c r="E111" i="11" s="1"/>
  <c r="E134" i="11" s="1"/>
  <c r="E157" i="11" s="1"/>
  <c r="E180" i="11" s="1"/>
  <c r="E203" i="11" s="1"/>
  <c r="E226" i="11" s="1"/>
  <c r="C89" i="11"/>
  <c r="C112" i="11" s="1"/>
  <c r="C135" i="11" s="1"/>
  <c r="C158" i="11" s="1"/>
  <c r="C181" i="11" s="1"/>
  <c r="C204" i="11" s="1"/>
  <c r="C227" i="11" s="1"/>
  <c r="D92" i="11"/>
  <c r="D115" i="11" s="1"/>
  <c r="D138" i="11" s="1"/>
  <c r="D161" i="11" s="1"/>
  <c r="D184" i="11" s="1"/>
  <c r="D207" i="11" s="1"/>
  <c r="D230" i="11" s="1"/>
  <c r="D96" i="11"/>
  <c r="D119" i="11" s="1"/>
  <c r="D142" i="11" s="1"/>
  <c r="D165" i="11" s="1"/>
  <c r="D188" i="11" s="1"/>
  <c r="D211" i="11" s="1"/>
  <c r="D100" i="11"/>
  <c r="D123" i="11" s="1"/>
  <c r="D146" i="11" s="1"/>
  <c r="D169" i="11" s="1"/>
  <c r="D192" i="11" s="1"/>
  <c r="D215" i="11" s="1"/>
  <c r="E100" i="11"/>
  <c r="E123" i="11" s="1"/>
  <c r="E146" i="11" s="1"/>
  <c r="E169" i="11" s="1"/>
  <c r="E192" i="11" s="1"/>
  <c r="E215" i="11" s="1"/>
  <c r="D104" i="11"/>
  <c r="D127" i="11" s="1"/>
  <c r="D150" i="11" s="1"/>
  <c r="D173" i="11" s="1"/>
  <c r="D196" i="11" s="1"/>
  <c r="D219" i="11" s="1"/>
  <c r="E104" i="11"/>
  <c r="E127" i="11" s="1"/>
  <c r="E150" i="11" s="1"/>
  <c r="E173" i="11" s="1"/>
  <c r="E196" i="11" s="1"/>
  <c r="E219" i="11" s="1"/>
  <c r="C105" i="11"/>
  <c r="C128" i="11" s="1"/>
  <c r="C151" i="11" s="1"/>
  <c r="C174" i="11" s="1"/>
  <c r="C197" i="11" s="1"/>
  <c r="C220" i="11" s="1"/>
  <c r="E108" i="11"/>
  <c r="E131" i="11" s="1"/>
  <c r="E154" i="11" s="1"/>
  <c r="E177" i="11" s="1"/>
  <c r="E200" i="11" s="1"/>
  <c r="E223" i="11" s="1"/>
  <c r="D112" i="11"/>
  <c r="D135" i="11" s="1"/>
  <c r="D158" i="11" s="1"/>
  <c r="D181" i="11" s="1"/>
  <c r="D204" i="11" s="1"/>
  <c r="D227" i="11" s="1"/>
  <c r="D116" i="11"/>
  <c r="D139" i="11" s="1"/>
  <c r="D162" i="11" s="1"/>
  <c r="D185" i="11" s="1"/>
  <c r="D208" i="11" s="1"/>
  <c r="D231" i="11" s="1"/>
  <c r="E116" i="11"/>
  <c r="E139" i="11" s="1"/>
  <c r="E162" i="11" s="1"/>
  <c r="E185" i="11" s="1"/>
  <c r="E208" i="11" s="1"/>
  <c r="E231" i="11" s="1"/>
  <c r="D136" i="11"/>
  <c r="D159" i="11" s="1"/>
  <c r="D182" i="11" s="1"/>
  <c r="D205" i="11" s="1"/>
  <c r="D228" i="11" s="1"/>
  <c r="D152" i="11"/>
  <c r="D175" i="11" s="1"/>
  <c r="D198" i="11" s="1"/>
  <c r="D221" i="11" s="1"/>
  <c r="E152" i="11"/>
  <c r="E175" i="11" s="1"/>
  <c r="E198" i="11" s="1"/>
  <c r="E221" i="11" s="1"/>
  <c r="E164" i="11"/>
  <c r="E187" i="11" s="1"/>
  <c r="E210" i="11" s="1"/>
  <c r="E172" i="11"/>
  <c r="E195" i="11" s="1"/>
  <c r="E218" i="11" s="1"/>
  <c r="C26" i="20"/>
  <c r="D26" i="20"/>
  <c r="D49" i="20" s="1"/>
  <c r="D72" i="20" s="1"/>
  <c r="D95" i="20" s="1"/>
  <c r="D118" i="20" s="1"/>
  <c r="D141" i="20" s="1"/>
  <c r="D164" i="20" s="1"/>
  <c r="D187" i="20" s="1"/>
  <c r="D210" i="20" s="1"/>
  <c r="E26" i="20"/>
  <c r="E49" i="20" s="1"/>
  <c r="E72" i="20" s="1"/>
  <c r="E95" i="20" s="1"/>
  <c r="E118" i="20" s="1"/>
  <c r="E141" i="20" s="1"/>
  <c r="E164" i="20" s="1"/>
  <c r="E187" i="20" s="1"/>
  <c r="E210" i="20" s="1"/>
  <c r="C27" i="20"/>
  <c r="C50" i="20" s="1"/>
  <c r="D27" i="20"/>
  <c r="E27" i="20"/>
  <c r="C28" i="20"/>
  <c r="D28" i="20"/>
  <c r="E28" i="20"/>
  <c r="C29" i="20"/>
  <c r="C52" i="20" s="1"/>
  <c r="D29" i="20"/>
  <c r="E29" i="20"/>
  <c r="E52" i="20" s="1"/>
  <c r="E75" i="20" s="1"/>
  <c r="E98" i="20" s="1"/>
  <c r="E121" i="20" s="1"/>
  <c r="E144" i="20" s="1"/>
  <c r="E167" i="20" s="1"/>
  <c r="E190" i="20" s="1"/>
  <c r="E213" i="20" s="1"/>
  <c r="C30" i="20"/>
  <c r="D30" i="20"/>
  <c r="D53" i="20" s="1"/>
  <c r="D76" i="20" s="1"/>
  <c r="D99" i="20" s="1"/>
  <c r="D122" i="20" s="1"/>
  <c r="D145" i="20" s="1"/>
  <c r="D168" i="20" s="1"/>
  <c r="D191" i="20" s="1"/>
  <c r="D214" i="20" s="1"/>
  <c r="E30" i="20"/>
  <c r="E53" i="20" s="1"/>
  <c r="E76" i="20" s="1"/>
  <c r="E99" i="20" s="1"/>
  <c r="E122" i="20" s="1"/>
  <c r="E145" i="20" s="1"/>
  <c r="E168" i="20" s="1"/>
  <c r="E191" i="20" s="1"/>
  <c r="E214" i="20" s="1"/>
  <c r="C31" i="20"/>
  <c r="C54" i="20" s="1"/>
  <c r="D31" i="20"/>
  <c r="E31" i="20"/>
  <c r="C32" i="20"/>
  <c r="D32" i="20"/>
  <c r="E32" i="20"/>
  <c r="C33" i="20"/>
  <c r="C56" i="20" s="1"/>
  <c r="C79" i="20" s="1"/>
  <c r="C102" i="20" s="1"/>
  <c r="C125" i="20" s="1"/>
  <c r="C148" i="20" s="1"/>
  <c r="C171" i="20" s="1"/>
  <c r="C194" i="20" s="1"/>
  <c r="C217" i="20" s="1"/>
  <c r="D33" i="20"/>
  <c r="E33" i="20"/>
  <c r="E56" i="20" s="1"/>
  <c r="E79" i="20" s="1"/>
  <c r="E102" i="20" s="1"/>
  <c r="E125" i="20" s="1"/>
  <c r="E148" i="20" s="1"/>
  <c r="E171" i="20" s="1"/>
  <c r="E194" i="20" s="1"/>
  <c r="E217" i="20" s="1"/>
  <c r="C34" i="20"/>
  <c r="D34" i="20"/>
  <c r="D57" i="20" s="1"/>
  <c r="D80" i="20" s="1"/>
  <c r="D103" i="20" s="1"/>
  <c r="D126" i="20" s="1"/>
  <c r="D149" i="20" s="1"/>
  <c r="D172" i="20" s="1"/>
  <c r="D195" i="20" s="1"/>
  <c r="D218" i="20" s="1"/>
  <c r="E34" i="20"/>
  <c r="C35" i="20"/>
  <c r="C58" i="20" s="1"/>
  <c r="D35" i="20"/>
  <c r="E35" i="20"/>
  <c r="C36" i="20"/>
  <c r="D36" i="20"/>
  <c r="E36" i="20"/>
  <c r="C37" i="20"/>
  <c r="C60" i="20" s="1"/>
  <c r="D37" i="20"/>
  <c r="E37" i="20"/>
  <c r="E60" i="20" s="1"/>
  <c r="E83" i="20" s="1"/>
  <c r="E106" i="20" s="1"/>
  <c r="E129" i="20" s="1"/>
  <c r="E152" i="20" s="1"/>
  <c r="E175" i="20" s="1"/>
  <c r="E198" i="20" s="1"/>
  <c r="E221" i="20" s="1"/>
  <c r="C38" i="20"/>
  <c r="D38" i="20"/>
  <c r="D61" i="20" s="1"/>
  <c r="D84" i="20" s="1"/>
  <c r="D107" i="20" s="1"/>
  <c r="D130" i="20" s="1"/>
  <c r="D153" i="20" s="1"/>
  <c r="D176" i="20" s="1"/>
  <c r="D199" i="20" s="1"/>
  <c r="D222" i="20" s="1"/>
  <c r="E38" i="20"/>
  <c r="E61" i="20" s="1"/>
  <c r="E84" i="20" s="1"/>
  <c r="E107" i="20" s="1"/>
  <c r="E130" i="20" s="1"/>
  <c r="E153" i="20" s="1"/>
  <c r="E176" i="20" s="1"/>
  <c r="E199" i="20" s="1"/>
  <c r="E222" i="20" s="1"/>
  <c r="C39" i="20"/>
  <c r="C62" i="20" s="1"/>
  <c r="D39" i="20"/>
  <c r="E39" i="20"/>
  <c r="C40" i="20"/>
  <c r="D40" i="20"/>
  <c r="E40" i="20"/>
  <c r="C41" i="20"/>
  <c r="C64" i="20" s="1"/>
  <c r="C87" i="20" s="1"/>
  <c r="C110" i="20" s="1"/>
  <c r="C133" i="20" s="1"/>
  <c r="C156" i="20" s="1"/>
  <c r="C179" i="20" s="1"/>
  <c r="C202" i="20" s="1"/>
  <c r="C225" i="20" s="1"/>
  <c r="D41" i="20"/>
  <c r="E41" i="20"/>
  <c r="E64" i="20" s="1"/>
  <c r="E87" i="20" s="1"/>
  <c r="C42" i="20"/>
  <c r="D42" i="20"/>
  <c r="D65" i="20" s="1"/>
  <c r="D88" i="20" s="1"/>
  <c r="D111" i="20" s="1"/>
  <c r="D134" i="20" s="1"/>
  <c r="D157" i="20" s="1"/>
  <c r="D180" i="20" s="1"/>
  <c r="D203" i="20" s="1"/>
  <c r="D226" i="20" s="1"/>
  <c r="E42" i="20"/>
  <c r="E65" i="20" s="1"/>
  <c r="E88" i="20" s="1"/>
  <c r="E111" i="20" s="1"/>
  <c r="E134" i="20" s="1"/>
  <c r="E157" i="20" s="1"/>
  <c r="E180" i="20" s="1"/>
  <c r="E203" i="20" s="1"/>
  <c r="E226" i="20" s="1"/>
  <c r="C43" i="20"/>
  <c r="C66" i="20" s="1"/>
  <c r="C89" i="20" s="1"/>
  <c r="C112" i="20" s="1"/>
  <c r="C135" i="20" s="1"/>
  <c r="C158" i="20" s="1"/>
  <c r="C181" i="20" s="1"/>
  <c r="C204" i="20" s="1"/>
  <c r="C227" i="20" s="1"/>
  <c r="D43" i="20"/>
  <c r="E43" i="20"/>
  <c r="C44" i="20"/>
  <c r="D44" i="20"/>
  <c r="E44" i="20"/>
  <c r="C45" i="20"/>
  <c r="C68" i="20" s="1"/>
  <c r="D45" i="20"/>
  <c r="E45" i="20"/>
  <c r="E68" i="20" s="1"/>
  <c r="E91" i="20" s="1"/>
  <c r="E114" i="20" s="1"/>
  <c r="E137" i="20" s="1"/>
  <c r="E160" i="20" s="1"/>
  <c r="E183" i="20" s="1"/>
  <c r="E206" i="20" s="1"/>
  <c r="E229" i="20" s="1"/>
  <c r="C46" i="20"/>
  <c r="D46" i="20"/>
  <c r="D69" i="20" s="1"/>
  <c r="D92" i="20" s="1"/>
  <c r="D115" i="20" s="1"/>
  <c r="D138" i="20" s="1"/>
  <c r="D161" i="20" s="1"/>
  <c r="D184" i="20" s="1"/>
  <c r="D207" i="20" s="1"/>
  <c r="D230" i="20" s="1"/>
  <c r="E46" i="20"/>
  <c r="E69" i="20" s="1"/>
  <c r="E92" i="20" s="1"/>
  <c r="E115" i="20" s="1"/>
  <c r="E138" i="20" s="1"/>
  <c r="E161" i="20" s="1"/>
  <c r="E184" i="20" s="1"/>
  <c r="E207" i="20" s="1"/>
  <c r="E230" i="20" s="1"/>
  <c r="C47" i="20"/>
  <c r="C70" i="20" s="1"/>
  <c r="D47" i="20"/>
  <c r="E47" i="20"/>
  <c r="C48" i="20"/>
  <c r="D48" i="20"/>
  <c r="E48" i="20"/>
  <c r="C49" i="20"/>
  <c r="C72" i="20" s="1"/>
  <c r="C95" i="20" s="1"/>
  <c r="C118" i="20" s="1"/>
  <c r="C141" i="20" s="1"/>
  <c r="C164" i="20" s="1"/>
  <c r="C187" i="20" s="1"/>
  <c r="C210" i="20" s="1"/>
  <c r="D50" i="20"/>
  <c r="D73" i="20" s="1"/>
  <c r="D96" i="20" s="1"/>
  <c r="D119" i="20" s="1"/>
  <c r="D142" i="20" s="1"/>
  <c r="D165" i="20" s="1"/>
  <c r="D188" i="20" s="1"/>
  <c r="D211" i="20" s="1"/>
  <c r="E50" i="20"/>
  <c r="E73" i="20" s="1"/>
  <c r="E96" i="20" s="1"/>
  <c r="E119" i="20" s="1"/>
  <c r="E142" i="20" s="1"/>
  <c r="E165" i="20" s="1"/>
  <c r="E188" i="20" s="1"/>
  <c r="E211" i="20" s="1"/>
  <c r="C51" i="20"/>
  <c r="C74" i="20" s="1"/>
  <c r="C97" i="20" s="1"/>
  <c r="C120" i="20" s="1"/>
  <c r="C143" i="20" s="1"/>
  <c r="C166" i="20" s="1"/>
  <c r="C189" i="20" s="1"/>
  <c r="C212" i="20" s="1"/>
  <c r="D51" i="20"/>
  <c r="E51" i="20"/>
  <c r="D52" i="20"/>
  <c r="C53" i="20"/>
  <c r="C76" i="20" s="1"/>
  <c r="C99" i="20" s="1"/>
  <c r="C122" i="20" s="1"/>
  <c r="C145" i="20" s="1"/>
  <c r="C168" i="20" s="1"/>
  <c r="C191" i="20" s="1"/>
  <c r="C214" i="20" s="1"/>
  <c r="D54" i="20"/>
  <c r="D77" i="20" s="1"/>
  <c r="D100" i="20" s="1"/>
  <c r="D123" i="20" s="1"/>
  <c r="D146" i="20" s="1"/>
  <c r="D169" i="20" s="1"/>
  <c r="D192" i="20" s="1"/>
  <c r="D215" i="20" s="1"/>
  <c r="E54" i="20"/>
  <c r="C55" i="20"/>
  <c r="C78" i="20" s="1"/>
  <c r="D55" i="20"/>
  <c r="E55" i="20"/>
  <c r="D56" i="20"/>
  <c r="C57" i="20"/>
  <c r="C80" i="20" s="1"/>
  <c r="C103" i="20" s="1"/>
  <c r="C126" i="20" s="1"/>
  <c r="C149" i="20" s="1"/>
  <c r="C172" i="20" s="1"/>
  <c r="C195" i="20" s="1"/>
  <c r="C218" i="20" s="1"/>
  <c r="E57" i="20"/>
  <c r="E80" i="20" s="1"/>
  <c r="E103" i="20" s="1"/>
  <c r="E126" i="20" s="1"/>
  <c r="E149" i="20" s="1"/>
  <c r="E172" i="20" s="1"/>
  <c r="E195" i="20" s="1"/>
  <c r="E218" i="20" s="1"/>
  <c r="D58" i="20"/>
  <c r="D81" i="20" s="1"/>
  <c r="D104" i="20" s="1"/>
  <c r="D127" i="20" s="1"/>
  <c r="D150" i="20" s="1"/>
  <c r="D173" i="20" s="1"/>
  <c r="D196" i="20" s="1"/>
  <c r="D219" i="20" s="1"/>
  <c r="E58" i="20"/>
  <c r="C59" i="20"/>
  <c r="C82" i="20" s="1"/>
  <c r="C105" i="20" s="1"/>
  <c r="C128" i="20" s="1"/>
  <c r="C151" i="20" s="1"/>
  <c r="C174" i="20" s="1"/>
  <c r="C197" i="20" s="1"/>
  <c r="C220" i="20" s="1"/>
  <c r="D59" i="20"/>
  <c r="E59" i="20"/>
  <c r="D60" i="20"/>
  <c r="C61" i="20"/>
  <c r="C84" i="20" s="1"/>
  <c r="D62" i="20"/>
  <c r="D85" i="20" s="1"/>
  <c r="D108" i="20" s="1"/>
  <c r="D131" i="20" s="1"/>
  <c r="D154" i="20" s="1"/>
  <c r="D177" i="20" s="1"/>
  <c r="D200" i="20" s="1"/>
  <c r="D223" i="20" s="1"/>
  <c r="E62" i="20"/>
  <c r="E85" i="20" s="1"/>
  <c r="E108" i="20" s="1"/>
  <c r="E131" i="20" s="1"/>
  <c r="E154" i="20" s="1"/>
  <c r="E177" i="20" s="1"/>
  <c r="E200" i="20" s="1"/>
  <c r="E223" i="20" s="1"/>
  <c r="C63" i="20"/>
  <c r="C86" i="20" s="1"/>
  <c r="C109" i="20" s="1"/>
  <c r="C132" i="20" s="1"/>
  <c r="C155" i="20" s="1"/>
  <c r="C178" i="20" s="1"/>
  <c r="C201" i="20" s="1"/>
  <c r="C224" i="20" s="1"/>
  <c r="D63" i="20"/>
  <c r="E63" i="20"/>
  <c r="D64" i="20"/>
  <c r="C65" i="20"/>
  <c r="C88" i="20" s="1"/>
  <c r="C111" i="20" s="1"/>
  <c r="C134" i="20" s="1"/>
  <c r="C157" i="20" s="1"/>
  <c r="C180" i="20" s="1"/>
  <c r="C203" i="20" s="1"/>
  <c r="C226" i="20" s="1"/>
  <c r="D66" i="20"/>
  <c r="D89" i="20" s="1"/>
  <c r="D112" i="20" s="1"/>
  <c r="D135" i="20" s="1"/>
  <c r="D158" i="20" s="1"/>
  <c r="D181" i="20" s="1"/>
  <c r="D204" i="20" s="1"/>
  <c r="D227" i="20" s="1"/>
  <c r="E66" i="20"/>
  <c r="C67" i="20"/>
  <c r="C90" i="20" s="1"/>
  <c r="C113" i="20" s="1"/>
  <c r="C136" i="20" s="1"/>
  <c r="C159" i="20" s="1"/>
  <c r="C182" i="20" s="1"/>
  <c r="C205" i="20" s="1"/>
  <c r="C228" i="20" s="1"/>
  <c r="D67" i="20"/>
  <c r="E67" i="20"/>
  <c r="D68" i="20"/>
  <c r="C69" i="20"/>
  <c r="C92" i="20" s="1"/>
  <c r="C115" i="20" s="1"/>
  <c r="C138" i="20" s="1"/>
  <c r="C161" i="20" s="1"/>
  <c r="C184" i="20" s="1"/>
  <c r="C207" i="20" s="1"/>
  <c r="C230" i="20" s="1"/>
  <c r="D70" i="20"/>
  <c r="D93" i="20" s="1"/>
  <c r="D116" i="20" s="1"/>
  <c r="D139" i="20" s="1"/>
  <c r="D162" i="20" s="1"/>
  <c r="D185" i="20" s="1"/>
  <c r="D208" i="20" s="1"/>
  <c r="D231" i="20" s="1"/>
  <c r="E70" i="20"/>
  <c r="C71" i="20"/>
  <c r="C94" i="20" s="1"/>
  <c r="C117" i="20" s="1"/>
  <c r="C140" i="20" s="1"/>
  <c r="C163" i="20" s="1"/>
  <c r="C186" i="20" s="1"/>
  <c r="C209" i="20" s="1"/>
  <c r="D71" i="20"/>
  <c r="E71" i="20"/>
  <c r="E94" i="20" s="1"/>
  <c r="E117" i="20" s="1"/>
  <c r="E140" i="20" s="1"/>
  <c r="E163" i="20" s="1"/>
  <c r="E186" i="20" s="1"/>
  <c r="E209" i="20" s="1"/>
  <c r="C73" i="20"/>
  <c r="C96" i="20" s="1"/>
  <c r="C119" i="20" s="1"/>
  <c r="C142" i="20" s="1"/>
  <c r="C165" i="20" s="1"/>
  <c r="C188" i="20" s="1"/>
  <c r="C211" i="20" s="1"/>
  <c r="D74" i="20"/>
  <c r="D97" i="20" s="1"/>
  <c r="D120" i="20" s="1"/>
  <c r="D143" i="20" s="1"/>
  <c r="D166" i="20" s="1"/>
  <c r="D189" i="20" s="1"/>
  <c r="D212" i="20" s="1"/>
  <c r="E74" i="20"/>
  <c r="E97" i="20" s="1"/>
  <c r="E120" i="20" s="1"/>
  <c r="E143" i="20" s="1"/>
  <c r="E166" i="20" s="1"/>
  <c r="E189" i="20" s="1"/>
  <c r="E212" i="20" s="1"/>
  <c r="C75" i="20"/>
  <c r="C98" i="20" s="1"/>
  <c r="C121" i="20" s="1"/>
  <c r="C144" i="20" s="1"/>
  <c r="C167" i="20" s="1"/>
  <c r="C190" i="20" s="1"/>
  <c r="C213" i="20" s="1"/>
  <c r="D75" i="20"/>
  <c r="C77" i="20"/>
  <c r="C100" i="20" s="1"/>
  <c r="C123" i="20" s="1"/>
  <c r="C146" i="20" s="1"/>
  <c r="C169" i="20" s="1"/>
  <c r="C192" i="20" s="1"/>
  <c r="C215" i="20" s="1"/>
  <c r="E77" i="20"/>
  <c r="E100" i="20" s="1"/>
  <c r="E123" i="20" s="1"/>
  <c r="E146" i="20" s="1"/>
  <c r="E169" i="20" s="1"/>
  <c r="E192" i="20" s="1"/>
  <c r="E215" i="20" s="1"/>
  <c r="D78" i="20"/>
  <c r="D101" i="20" s="1"/>
  <c r="D124" i="20" s="1"/>
  <c r="D147" i="20" s="1"/>
  <c r="D170" i="20" s="1"/>
  <c r="D193" i="20" s="1"/>
  <c r="D216" i="20" s="1"/>
  <c r="E78" i="20"/>
  <c r="D79" i="20"/>
  <c r="C81" i="20"/>
  <c r="C104" i="20" s="1"/>
  <c r="C127" i="20" s="1"/>
  <c r="C150" i="20" s="1"/>
  <c r="C173" i="20" s="1"/>
  <c r="C196" i="20" s="1"/>
  <c r="C219" i="20" s="1"/>
  <c r="E81" i="20"/>
  <c r="E104" i="20" s="1"/>
  <c r="E127" i="20" s="1"/>
  <c r="E150" i="20" s="1"/>
  <c r="E173" i="20" s="1"/>
  <c r="E196" i="20" s="1"/>
  <c r="E219" i="20" s="1"/>
  <c r="D82" i="20"/>
  <c r="D105" i="20" s="1"/>
  <c r="D128" i="20" s="1"/>
  <c r="D151" i="20" s="1"/>
  <c r="D174" i="20" s="1"/>
  <c r="D197" i="20" s="1"/>
  <c r="D220" i="20" s="1"/>
  <c r="E82" i="20"/>
  <c r="E105" i="20" s="1"/>
  <c r="E128" i="20" s="1"/>
  <c r="E151" i="20" s="1"/>
  <c r="E174" i="20" s="1"/>
  <c r="E197" i="20" s="1"/>
  <c r="E220" i="20" s="1"/>
  <c r="C83" i="20"/>
  <c r="C106" i="20" s="1"/>
  <c r="D83" i="20"/>
  <c r="D106" i="20" s="1"/>
  <c r="D129" i="20" s="1"/>
  <c r="D152" i="20" s="1"/>
  <c r="D175" i="20" s="1"/>
  <c r="D198" i="20" s="1"/>
  <c r="D221" i="20" s="1"/>
  <c r="C85" i="20"/>
  <c r="C108" i="20" s="1"/>
  <c r="C131" i="20" s="1"/>
  <c r="C154" i="20" s="1"/>
  <c r="C177" i="20" s="1"/>
  <c r="C200" i="20" s="1"/>
  <c r="C223" i="20" s="1"/>
  <c r="D86" i="20"/>
  <c r="D109" i="20" s="1"/>
  <c r="D132" i="20" s="1"/>
  <c r="D155" i="20" s="1"/>
  <c r="D178" i="20" s="1"/>
  <c r="D201" i="20" s="1"/>
  <c r="D224" i="20" s="1"/>
  <c r="E86" i="20"/>
  <c r="D87" i="20"/>
  <c r="E89" i="20"/>
  <c r="E112" i="20" s="1"/>
  <c r="E135" i="20" s="1"/>
  <c r="E158" i="20" s="1"/>
  <c r="E181" i="20" s="1"/>
  <c r="E204" i="20" s="1"/>
  <c r="E227" i="20" s="1"/>
  <c r="D90" i="20"/>
  <c r="D113" i="20" s="1"/>
  <c r="D136" i="20" s="1"/>
  <c r="D159" i="20" s="1"/>
  <c r="D182" i="20" s="1"/>
  <c r="D205" i="20" s="1"/>
  <c r="D228" i="20" s="1"/>
  <c r="E90" i="20"/>
  <c r="E113" i="20" s="1"/>
  <c r="E136" i="20" s="1"/>
  <c r="E159" i="20" s="1"/>
  <c r="E182" i="20" s="1"/>
  <c r="E205" i="20" s="1"/>
  <c r="E228" i="20" s="1"/>
  <c r="C91" i="20"/>
  <c r="C114" i="20" s="1"/>
  <c r="C137" i="20" s="1"/>
  <c r="C160" i="20" s="1"/>
  <c r="C183" i="20" s="1"/>
  <c r="C206" i="20" s="1"/>
  <c r="C229" i="20" s="1"/>
  <c r="D91" i="20"/>
  <c r="D114" i="20" s="1"/>
  <c r="D137" i="20" s="1"/>
  <c r="D160" i="20" s="1"/>
  <c r="D183" i="20" s="1"/>
  <c r="D206" i="20" s="1"/>
  <c r="D229" i="20" s="1"/>
  <c r="C93" i="20"/>
  <c r="C116" i="20" s="1"/>
  <c r="C139" i="20" s="1"/>
  <c r="C162" i="20" s="1"/>
  <c r="C185" i="20" s="1"/>
  <c r="C208" i="20" s="1"/>
  <c r="C231" i="20" s="1"/>
  <c r="E93" i="20"/>
  <c r="E116" i="20" s="1"/>
  <c r="E139" i="20" s="1"/>
  <c r="E162" i="20" s="1"/>
  <c r="E185" i="20" s="1"/>
  <c r="E208" i="20" s="1"/>
  <c r="E231" i="20" s="1"/>
  <c r="D94" i="20"/>
  <c r="D117" i="20" s="1"/>
  <c r="D140" i="20" s="1"/>
  <c r="D163" i="20" s="1"/>
  <c r="D186" i="20" s="1"/>
  <c r="D209" i="20" s="1"/>
  <c r="D98" i="20"/>
  <c r="D121" i="20" s="1"/>
  <c r="D144" i="20" s="1"/>
  <c r="D167" i="20" s="1"/>
  <c r="D190" i="20" s="1"/>
  <c r="D213" i="20" s="1"/>
  <c r="C101" i="20"/>
  <c r="C124" i="20" s="1"/>
  <c r="C147" i="20" s="1"/>
  <c r="C170" i="20" s="1"/>
  <c r="C193" i="20" s="1"/>
  <c r="C216" i="20" s="1"/>
  <c r="E101" i="20"/>
  <c r="E124" i="20" s="1"/>
  <c r="E147" i="20" s="1"/>
  <c r="E170" i="20" s="1"/>
  <c r="E193" i="20" s="1"/>
  <c r="E216" i="20" s="1"/>
  <c r="D102" i="20"/>
  <c r="D125" i="20" s="1"/>
  <c r="D148" i="20" s="1"/>
  <c r="D171" i="20" s="1"/>
  <c r="D194" i="20" s="1"/>
  <c r="D217" i="20" s="1"/>
  <c r="C107" i="20"/>
  <c r="C130" i="20" s="1"/>
  <c r="C153" i="20" s="1"/>
  <c r="C176" i="20" s="1"/>
  <c r="C199" i="20" s="1"/>
  <c r="C222" i="20" s="1"/>
  <c r="E109" i="20"/>
  <c r="E132" i="20" s="1"/>
  <c r="E155" i="20" s="1"/>
  <c r="E178" i="20" s="1"/>
  <c r="E201" i="20" s="1"/>
  <c r="E224" i="20" s="1"/>
  <c r="D110" i="20"/>
  <c r="D133" i="20" s="1"/>
  <c r="D156" i="20" s="1"/>
  <c r="D179" i="20" s="1"/>
  <c r="D202" i="20" s="1"/>
  <c r="D225" i="20" s="1"/>
  <c r="E110" i="20"/>
  <c r="E133" i="20" s="1"/>
  <c r="E156" i="20" s="1"/>
  <c r="E179" i="20" s="1"/>
  <c r="E202" i="20" s="1"/>
  <c r="E225" i="20" s="1"/>
  <c r="C129" i="20"/>
  <c r="C152" i="20" s="1"/>
  <c r="C175" i="20" s="1"/>
  <c r="C198" i="20" s="1"/>
  <c r="C221" i="20" s="1"/>
  <c r="D25" i="11"/>
  <c r="E25" i="11"/>
  <c r="D25" i="20"/>
  <c r="E25" i="20"/>
  <c r="C25" i="11"/>
  <c r="C25" i="20"/>
  <c r="A230" i="11"/>
  <c r="B230" i="11"/>
  <c r="A230" i="20"/>
  <c r="B230" i="20" s="1"/>
  <c r="A46" i="11"/>
  <c r="B46" i="11" s="1"/>
  <c r="A46" i="20"/>
  <c r="B46" i="20" s="1"/>
  <c r="A23" i="11"/>
  <c r="B23" i="11" s="1"/>
  <c r="A23" i="20"/>
  <c r="B23" i="20" s="1"/>
  <c r="F230" i="20"/>
  <c r="F230" i="11"/>
  <c r="F46" i="11"/>
  <c r="F46" i="20"/>
  <c r="F23" i="11"/>
  <c r="F23" i="20"/>
  <c r="A7" i="37" l="1"/>
  <c r="E7" i="37" s="1" a="1"/>
  <c r="E7" i="37" s="1"/>
  <c r="E6" i="37" a="1"/>
  <c r="E6" i="37" s="1"/>
  <c r="CB227" i="11"/>
  <c r="CA227" i="11"/>
  <c r="BZ227" i="11"/>
  <c r="BY227" i="11"/>
  <c r="BX227" i="11"/>
  <c r="BW227" i="11"/>
  <c r="BV227" i="11"/>
  <c r="BU227" i="11"/>
  <c r="BT227" i="11"/>
  <c r="BS227" i="11"/>
  <c r="BR227" i="11"/>
  <c r="BQ227" i="11"/>
  <c r="BP227" i="11"/>
  <c r="BO227" i="11"/>
  <c r="BN227" i="11"/>
  <c r="BM227" i="11"/>
  <c r="BL227" i="11"/>
  <c r="BK227" i="11"/>
  <c r="BJ227" i="11"/>
  <c r="BI227" i="11"/>
  <c r="BH227" i="11"/>
  <c r="BG227" i="11"/>
  <c r="BF227" i="11"/>
  <c r="BE227" i="11"/>
  <c r="BD227" i="11"/>
  <c r="BC227" i="11"/>
  <c r="BB227" i="11"/>
  <c r="BA227" i="11"/>
  <c r="AZ227" i="11"/>
  <c r="AY227" i="11"/>
  <c r="AX227" i="11"/>
  <c r="AW227" i="11"/>
  <c r="AV227" i="11"/>
  <c r="AU227" i="11"/>
  <c r="AT227" i="11"/>
  <c r="AS227" i="11"/>
  <c r="AR227" i="11"/>
  <c r="AQ227" i="11"/>
  <c r="AP227" i="11"/>
  <c r="AO227" i="11"/>
  <c r="AN227" i="11"/>
  <c r="AM227" i="11"/>
  <c r="AL227" i="11"/>
  <c r="AK227" i="11"/>
  <c r="AJ227" i="11"/>
  <c r="AI227" i="11"/>
  <c r="AH227" i="11"/>
  <c r="AG227" i="11"/>
  <c r="AF227" i="11"/>
  <c r="AE227" i="11"/>
  <c r="AD227" i="11"/>
  <c r="AC227" i="11"/>
  <c r="AB227" i="11"/>
  <c r="AA227" i="11"/>
  <c r="Z227" i="11"/>
  <c r="Y227" i="11"/>
  <c r="X227" i="11"/>
  <c r="W227" i="11"/>
  <c r="V227" i="11"/>
  <c r="U227" i="11"/>
  <c r="T227" i="11"/>
  <c r="S227" i="11"/>
  <c r="R227" i="11"/>
  <c r="Q227" i="11"/>
  <c r="P227" i="11"/>
  <c r="O227" i="11"/>
  <c r="N227" i="11"/>
  <c r="M227" i="11"/>
  <c r="L227" i="11"/>
  <c r="K227" i="11"/>
  <c r="J227" i="11"/>
  <c r="I227" i="11"/>
  <c r="H227" i="11"/>
  <c r="G227" i="11"/>
  <c r="F227" i="11"/>
  <c r="CB226" i="11"/>
  <c r="CA226" i="11"/>
  <c r="BZ226" i="11"/>
  <c r="BY226" i="11"/>
  <c r="BX226" i="11"/>
  <c r="BW226" i="11"/>
  <c r="BV226" i="11"/>
  <c r="BU226" i="11"/>
  <c r="BT226" i="11"/>
  <c r="BS226" i="11"/>
  <c r="BR226" i="11"/>
  <c r="BQ226" i="11"/>
  <c r="BP226" i="11"/>
  <c r="BO226" i="11"/>
  <c r="BN226" i="11"/>
  <c r="BM226" i="11"/>
  <c r="BL226" i="11"/>
  <c r="BK226" i="11"/>
  <c r="BJ226" i="11"/>
  <c r="BI226" i="11"/>
  <c r="BH226" i="11"/>
  <c r="BG226" i="11"/>
  <c r="BF226" i="11"/>
  <c r="BE226" i="11"/>
  <c r="BD226" i="11"/>
  <c r="BC226" i="11"/>
  <c r="BB226" i="11"/>
  <c r="BA226" i="11"/>
  <c r="AZ226" i="11"/>
  <c r="AY226" i="11"/>
  <c r="AX226" i="11"/>
  <c r="AW226" i="11"/>
  <c r="AV226" i="11"/>
  <c r="AU226" i="11"/>
  <c r="AT226" i="11"/>
  <c r="AS226" i="11"/>
  <c r="AR226" i="11"/>
  <c r="AQ226" i="11"/>
  <c r="AP226" i="11"/>
  <c r="AO226" i="11"/>
  <c r="AN226" i="11"/>
  <c r="AM226" i="11"/>
  <c r="AL226" i="11"/>
  <c r="AK226" i="11"/>
  <c r="AJ226" i="11"/>
  <c r="AI226" i="11"/>
  <c r="AH226" i="11"/>
  <c r="AG226" i="11"/>
  <c r="AF226" i="11"/>
  <c r="AE226" i="11"/>
  <c r="AD226" i="11"/>
  <c r="AC226" i="11"/>
  <c r="AB226" i="11"/>
  <c r="AA226" i="11"/>
  <c r="Z226" i="11"/>
  <c r="Y226" i="11"/>
  <c r="X226" i="11"/>
  <c r="W226" i="11"/>
  <c r="V226" i="11"/>
  <c r="U226" i="11"/>
  <c r="T226" i="11"/>
  <c r="S226" i="11"/>
  <c r="R226" i="11"/>
  <c r="Q226" i="11"/>
  <c r="P226" i="11"/>
  <c r="O226" i="11"/>
  <c r="N226" i="11"/>
  <c r="M226" i="11"/>
  <c r="L226" i="11"/>
  <c r="K226" i="11"/>
  <c r="J226" i="11"/>
  <c r="I226" i="11"/>
  <c r="H226" i="11"/>
  <c r="G226" i="11"/>
  <c r="F226" i="11"/>
  <c r="CB218" i="11"/>
  <c r="CA218" i="11"/>
  <c r="BZ218" i="11"/>
  <c r="BY218" i="11"/>
  <c r="BX218" i="11"/>
  <c r="BW218" i="11"/>
  <c r="BV218" i="11"/>
  <c r="BU218" i="11"/>
  <c r="BT218" i="11"/>
  <c r="BS218" i="11"/>
  <c r="BR218" i="11"/>
  <c r="BQ218" i="11"/>
  <c r="BP218" i="11"/>
  <c r="BO218" i="11"/>
  <c r="BN218" i="11"/>
  <c r="BM218" i="11"/>
  <c r="BL218" i="11"/>
  <c r="BK218" i="11"/>
  <c r="BJ218" i="11"/>
  <c r="BI218" i="11"/>
  <c r="BH218" i="11"/>
  <c r="BG218" i="11"/>
  <c r="BF218" i="11"/>
  <c r="BE218" i="11"/>
  <c r="BD218" i="11"/>
  <c r="BC218" i="11"/>
  <c r="BB218" i="11"/>
  <c r="BA218" i="11"/>
  <c r="AZ218" i="11"/>
  <c r="AY218" i="11"/>
  <c r="AX218" i="11"/>
  <c r="AW218" i="11"/>
  <c r="AV218" i="11"/>
  <c r="AU218" i="11"/>
  <c r="AT218" i="11"/>
  <c r="AS218" i="11"/>
  <c r="AR218" i="11"/>
  <c r="AQ218" i="11"/>
  <c r="AP218" i="11"/>
  <c r="AO218" i="11"/>
  <c r="AN218" i="11"/>
  <c r="AM218" i="11"/>
  <c r="AL218" i="11"/>
  <c r="AK218" i="11"/>
  <c r="AJ218" i="11"/>
  <c r="AI218" i="11"/>
  <c r="AH218" i="11"/>
  <c r="AG218" i="11"/>
  <c r="AF218" i="11"/>
  <c r="AE218" i="11"/>
  <c r="AD218" i="11"/>
  <c r="AC218" i="11"/>
  <c r="AB218" i="11"/>
  <c r="AA218" i="11"/>
  <c r="Z218" i="11"/>
  <c r="Y218" i="11"/>
  <c r="X218" i="11"/>
  <c r="W218" i="11"/>
  <c r="V218" i="11"/>
  <c r="U218" i="11"/>
  <c r="T218" i="11"/>
  <c r="S218" i="11"/>
  <c r="R218" i="11"/>
  <c r="Q218" i="11"/>
  <c r="P218" i="11"/>
  <c r="O218" i="11"/>
  <c r="N218" i="11"/>
  <c r="M218" i="11"/>
  <c r="L218" i="11"/>
  <c r="K218" i="11"/>
  <c r="J218" i="11"/>
  <c r="I218" i="11"/>
  <c r="H218" i="11"/>
  <c r="G218" i="11"/>
  <c r="F218" i="11"/>
  <c r="CB217" i="11"/>
  <c r="CA217" i="11"/>
  <c r="BZ217" i="11"/>
  <c r="BY217" i="11"/>
  <c r="BX217" i="11"/>
  <c r="BW217" i="11"/>
  <c r="BV217" i="11"/>
  <c r="BU217" i="11"/>
  <c r="BT217" i="11"/>
  <c r="BS217" i="11"/>
  <c r="BR217" i="11"/>
  <c r="BQ217" i="11"/>
  <c r="BP217" i="11"/>
  <c r="BO217" i="11"/>
  <c r="BN217" i="11"/>
  <c r="BM217" i="11"/>
  <c r="BL217" i="11"/>
  <c r="BK217" i="11"/>
  <c r="BJ217" i="11"/>
  <c r="BI217" i="11"/>
  <c r="BH217" i="11"/>
  <c r="BG217" i="11"/>
  <c r="BF217" i="11"/>
  <c r="BE217" i="11"/>
  <c r="BD217" i="11"/>
  <c r="BC217" i="11"/>
  <c r="BB217" i="11"/>
  <c r="BA217" i="11"/>
  <c r="AZ217" i="11"/>
  <c r="AY217" i="11"/>
  <c r="AX217" i="11"/>
  <c r="AW217" i="11"/>
  <c r="AV217" i="11"/>
  <c r="AU217" i="11"/>
  <c r="AT217" i="11"/>
  <c r="AS217" i="11"/>
  <c r="AR217" i="11"/>
  <c r="AQ217" i="11"/>
  <c r="AP217" i="11"/>
  <c r="AO217" i="11"/>
  <c r="AN217" i="11"/>
  <c r="AM217" i="11"/>
  <c r="AL217" i="11"/>
  <c r="AK217" i="11"/>
  <c r="AJ217" i="11"/>
  <c r="AI217" i="11"/>
  <c r="AH217" i="11"/>
  <c r="AG217" i="11"/>
  <c r="AF217" i="11"/>
  <c r="AE217" i="11"/>
  <c r="AD217" i="11"/>
  <c r="AC217" i="11"/>
  <c r="AB217" i="11"/>
  <c r="AA217" i="11"/>
  <c r="Z217" i="11"/>
  <c r="Y217" i="11"/>
  <c r="X217" i="11"/>
  <c r="W217" i="11"/>
  <c r="V217" i="11"/>
  <c r="U217" i="11"/>
  <c r="T217" i="11"/>
  <c r="S217" i="11"/>
  <c r="R217" i="11"/>
  <c r="Q217" i="11"/>
  <c r="P217" i="11"/>
  <c r="O217" i="11"/>
  <c r="N217" i="11"/>
  <c r="M217" i="11"/>
  <c r="L217" i="11"/>
  <c r="K217" i="11"/>
  <c r="J217" i="11"/>
  <c r="I217" i="11"/>
  <c r="H217" i="11"/>
  <c r="G217" i="11"/>
  <c r="F217" i="11"/>
  <c r="A210" i="11"/>
  <c r="A211" i="11" s="1"/>
  <c r="A212" i="11" l="1"/>
  <c r="B211" i="11"/>
  <c r="B210" i="11"/>
  <c r="B209" i="11"/>
  <c r="F211" i="11"/>
  <c r="F210" i="11"/>
  <c r="F209" i="11"/>
  <c r="A213" i="11" l="1"/>
  <c r="B212" i="11"/>
  <c r="F212" i="11"/>
  <c r="A214" i="11" l="1"/>
  <c r="B213" i="11"/>
  <c r="CB204" i="11"/>
  <c r="CA204" i="11"/>
  <c r="BZ204" i="11"/>
  <c r="BY204" i="11"/>
  <c r="BX204" i="11"/>
  <c r="BW204" i="11"/>
  <c r="BV204" i="11"/>
  <c r="BU204" i="11"/>
  <c r="BT204" i="11"/>
  <c r="BS204" i="11"/>
  <c r="BR204" i="11"/>
  <c r="BQ204" i="11"/>
  <c r="BP204" i="11"/>
  <c r="BO204" i="11"/>
  <c r="BN204" i="11"/>
  <c r="BM204" i="11"/>
  <c r="BL204" i="11"/>
  <c r="BK204" i="11"/>
  <c r="BJ204" i="11"/>
  <c r="BI204" i="11"/>
  <c r="BH204" i="11"/>
  <c r="BG204" i="11"/>
  <c r="BF204" i="11"/>
  <c r="BE204" i="11"/>
  <c r="BD204" i="11"/>
  <c r="BC204" i="11"/>
  <c r="BB204" i="11"/>
  <c r="BA204" i="11"/>
  <c r="AZ204" i="11"/>
  <c r="AY204" i="11"/>
  <c r="AX204" i="11"/>
  <c r="AW204" i="11"/>
  <c r="AV204" i="11"/>
  <c r="AU204" i="11"/>
  <c r="AT204" i="11"/>
  <c r="AS204" i="11"/>
  <c r="AR204" i="11"/>
  <c r="AQ204" i="11"/>
  <c r="AP204" i="11"/>
  <c r="AO204" i="11"/>
  <c r="AN204" i="11"/>
  <c r="AM204" i="11"/>
  <c r="AL204" i="11"/>
  <c r="AK204" i="11"/>
  <c r="AJ204" i="11"/>
  <c r="AI204" i="11"/>
  <c r="AH204" i="11"/>
  <c r="AG204" i="11"/>
  <c r="AF204" i="11"/>
  <c r="AE204" i="11"/>
  <c r="AD204" i="11"/>
  <c r="AC204" i="11"/>
  <c r="AB204" i="11"/>
  <c r="AA204" i="11"/>
  <c r="Z204" i="11"/>
  <c r="Y204" i="11"/>
  <c r="X204" i="11"/>
  <c r="W204" i="11"/>
  <c r="V204" i="11"/>
  <c r="U204" i="11"/>
  <c r="T204" i="11"/>
  <c r="S204" i="11"/>
  <c r="R204" i="11"/>
  <c r="Q204" i="11"/>
  <c r="P204" i="11"/>
  <c r="O204" i="11"/>
  <c r="N204" i="11"/>
  <c r="M204" i="11"/>
  <c r="L204" i="11"/>
  <c r="K204" i="11"/>
  <c r="J204" i="11"/>
  <c r="I204" i="11"/>
  <c r="H204" i="11"/>
  <c r="G204" i="11"/>
  <c r="F204" i="11"/>
  <c r="CB203" i="11"/>
  <c r="CA203" i="11"/>
  <c r="BZ203" i="11"/>
  <c r="BY203" i="11"/>
  <c r="BX203" i="11"/>
  <c r="BW203" i="11"/>
  <c r="BV203" i="11"/>
  <c r="BU203" i="11"/>
  <c r="BT203" i="11"/>
  <c r="BS203" i="11"/>
  <c r="BR203" i="11"/>
  <c r="BQ203" i="11"/>
  <c r="BP203" i="11"/>
  <c r="BO203" i="11"/>
  <c r="BN203" i="11"/>
  <c r="BM203" i="11"/>
  <c r="BL203" i="11"/>
  <c r="BK203" i="11"/>
  <c r="BJ203" i="11"/>
  <c r="BI203" i="11"/>
  <c r="BH203" i="11"/>
  <c r="BG203" i="11"/>
  <c r="BF203" i="11"/>
  <c r="BE203" i="11"/>
  <c r="BD203" i="11"/>
  <c r="BC203" i="11"/>
  <c r="BB203" i="11"/>
  <c r="BA203" i="11"/>
  <c r="AZ203" i="11"/>
  <c r="AY203" i="11"/>
  <c r="AX203" i="11"/>
  <c r="AW203" i="11"/>
  <c r="AV203" i="11"/>
  <c r="AU203" i="11"/>
  <c r="AT203" i="11"/>
  <c r="AS203" i="11"/>
  <c r="AR203" i="11"/>
  <c r="AQ203" i="11"/>
  <c r="AP203" i="11"/>
  <c r="AO203" i="11"/>
  <c r="AN203" i="11"/>
  <c r="AM203" i="11"/>
  <c r="AL203" i="11"/>
  <c r="AK203" i="11"/>
  <c r="AJ203" i="11"/>
  <c r="AI203" i="11"/>
  <c r="AH203" i="11"/>
  <c r="AG203" i="11"/>
  <c r="AF203" i="11"/>
  <c r="AE203" i="11"/>
  <c r="AD203" i="11"/>
  <c r="AC203" i="11"/>
  <c r="AB203" i="11"/>
  <c r="AA203" i="11"/>
  <c r="Z203" i="11"/>
  <c r="Y203" i="11"/>
  <c r="X203" i="11"/>
  <c r="W203" i="11"/>
  <c r="V203" i="11"/>
  <c r="U203" i="11"/>
  <c r="T203" i="11"/>
  <c r="S203" i="11"/>
  <c r="R203" i="11"/>
  <c r="Q203" i="11"/>
  <c r="P203" i="11"/>
  <c r="O203" i="11"/>
  <c r="N203" i="11"/>
  <c r="M203" i="11"/>
  <c r="L203" i="11"/>
  <c r="K203" i="11"/>
  <c r="J203" i="11"/>
  <c r="I203" i="11"/>
  <c r="H203" i="11"/>
  <c r="G203" i="11"/>
  <c r="F203" i="11"/>
  <c r="F213" i="11"/>
  <c r="A215" i="11" l="1"/>
  <c r="B214" i="11"/>
  <c r="F214" i="11"/>
  <c r="A216" i="11" l="1"/>
  <c r="B215" i="11"/>
  <c r="F215" i="11"/>
  <c r="A217" i="11" l="1"/>
  <c r="B216" i="11"/>
  <c r="F216" i="11"/>
  <c r="B217" i="11" l="1"/>
  <c r="A218" i="11"/>
  <c r="A219" i="11" l="1"/>
  <c r="B218" i="11"/>
  <c r="A220" i="11" l="1"/>
  <c r="B219" i="11"/>
  <c r="CB195" i="11"/>
  <c r="CA195" i="11"/>
  <c r="BZ195" i="11"/>
  <c r="BY195" i="11"/>
  <c r="BX195" i="11"/>
  <c r="BW195" i="11"/>
  <c r="BV195" i="11"/>
  <c r="BU195" i="11"/>
  <c r="BT195" i="11"/>
  <c r="BS195" i="11"/>
  <c r="BR195" i="11"/>
  <c r="BQ195" i="11"/>
  <c r="BP195" i="11"/>
  <c r="BO195" i="11"/>
  <c r="BN195" i="11"/>
  <c r="BM195" i="11"/>
  <c r="BL195" i="11"/>
  <c r="BK195" i="11"/>
  <c r="BJ195" i="11"/>
  <c r="BI195" i="11"/>
  <c r="BH195" i="11"/>
  <c r="BG195" i="11"/>
  <c r="BF195" i="11"/>
  <c r="BE195" i="11"/>
  <c r="BD195" i="11"/>
  <c r="BC195" i="11"/>
  <c r="BB195" i="11"/>
  <c r="BA195" i="11"/>
  <c r="AZ195" i="11"/>
  <c r="AY195" i="11"/>
  <c r="AX195" i="11"/>
  <c r="AW195" i="11"/>
  <c r="AV195" i="11"/>
  <c r="AU195" i="11"/>
  <c r="AT195" i="11"/>
  <c r="AS195" i="11"/>
  <c r="AR195" i="11"/>
  <c r="AQ195" i="11"/>
  <c r="AP195" i="11"/>
  <c r="AO195" i="11"/>
  <c r="AN195" i="11"/>
  <c r="AM195" i="11"/>
  <c r="AL195" i="11"/>
  <c r="AK195" i="11"/>
  <c r="AJ195" i="11"/>
  <c r="AI195" i="11"/>
  <c r="AH195" i="11"/>
  <c r="AG195" i="11"/>
  <c r="AF195" i="11"/>
  <c r="AE195" i="11"/>
  <c r="AD195" i="11"/>
  <c r="AC195" i="11"/>
  <c r="AB195" i="11"/>
  <c r="AA195" i="11"/>
  <c r="Z195" i="11"/>
  <c r="Y195" i="11"/>
  <c r="X195" i="11"/>
  <c r="W195" i="11"/>
  <c r="V195" i="11"/>
  <c r="U195" i="11"/>
  <c r="T195" i="11"/>
  <c r="S195" i="11"/>
  <c r="R195" i="11"/>
  <c r="Q195" i="11"/>
  <c r="P195" i="11"/>
  <c r="O195" i="11"/>
  <c r="N195" i="11"/>
  <c r="M195" i="11"/>
  <c r="L195" i="11"/>
  <c r="K195" i="11"/>
  <c r="J195" i="11"/>
  <c r="I195" i="11"/>
  <c r="H195" i="11"/>
  <c r="G195" i="11"/>
  <c r="F195" i="11"/>
  <c r="CB194" i="11"/>
  <c r="CA194" i="11"/>
  <c r="BZ194" i="11"/>
  <c r="BY194" i="11"/>
  <c r="BX194" i="11"/>
  <c r="BW194" i="11"/>
  <c r="BV194" i="11"/>
  <c r="BU194" i="11"/>
  <c r="BT194" i="11"/>
  <c r="BS194" i="11"/>
  <c r="BR194" i="11"/>
  <c r="BQ194" i="11"/>
  <c r="BP194" i="11"/>
  <c r="BO194" i="11"/>
  <c r="BN194" i="11"/>
  <c r="BM194" i="11"/>
  <c r="BL194" i="11"/>
  <c r="BK194" i="11"/>
  <c r="BJ194" i="11"/>
  <c r="BI194" i="11"/>
  <c r="BH194" i="11"/>
  <c r="BG194" i="11"/>
  <c r="BF194" i="11"/>
  <c r="BE194" i="11"/>
  <c r="BD194" i="11"/>
  <c r="BC194" i="11"/>
  <c r="BB194" i="11"/>
  <c r="BA194" i="11"/>
  <c r="AZ194" i="11"/>
  <c r="AY194" i="11"/>
  <c r="AX194" i="11"/>
  <c r="AW194" i="11"/>
  <c r="AV194" i="11"/>
  <c r="AU194" i="11"/>
  <c r="AT194" i="11"/>
  <c r="AS194" i="11"/>
  <c r="AR194" i="11"/>
  <c r="AQ194" i="11"/>
  <c r="AP194" i="11"/>
  <c r="AO194" i="11"/>
  <c r="AN194" i="11"/>
  <c r="AM194" i="11"/>
  <c r="AL194" i="11"/>
  <c r="AK194" i="11"/>
  <c r="AJ194" i="11"/>
  <c r="AI194" i="11"/>
  <c r="AH194" i="11"/>
  <c r="AG194" i="11"/>
  <c r="AF194" i="11"/>
  <c r="AE194" i="11"/>
  <c r="AD194" i="11"/>
  <c r="AC194" i="11"/>
  <c r="AB194" i="11"/>
  <c r="AA194" i="11"/>
  <c r="Z194" i="11"/>
  <c r="Y194" i="11"/>
  <c r="X194" i="11"/>
  <c r="W194" i="11"/>
  <c r="V194" i="11"/>
  <c r="U194" i="11"/>
  <c r="T194" i="11"/>
  <c r="S194" i="11"/>
  <c r="R194" i="11"/>
  <c r="Q194" i="11"/>
  <c r="P194" i="11"/>
  <c r="O194" i="11"/>
  <c r="N194" i="11"/>
  <c r="M194" i="11"/>
  <c r="L194" i="11"/>
  <c r="K194" i="11"/>
  <c r="J194" i="11"/>
  <c r="I194" i="11"/>
  <c r="H194" i="11"/>
  <c r="G194" i="11"/>
  <c r="F194" i="11"/>
  <c r="F219" i="11"/>
  <c r="A221" i="11" l="1"/>
  <c r="B220" i="11"/>
  <c r="F220" i="11"/>
  <c r="A222" i="11" l="1"/>
  <c r="B221" i="11"/>
  <c r="F221" i="11"/>
  <c r="A223" i="11" l="1"/>
  <c r="B222" i="11"/>
  <c r="F222" i="11"/>
  <c r="A224" i="11" l="1"/>
  <c r="B223" i="11"/>
  <c r="F223" i="11"/>
  <c r="A225" i="11" l="1"/>
  <c r="B224" i="11"/>
  <c r="F224" i="11"/>
  <c r="A226" i="11" l="1"/>
  <c r="B225" i="11"/>
  <c r="F225" i="11"/>
  <c r="B226" i="11" l="1"/>
  <c r="A227" i="11"/>
  <c r="A187" i="11"/>
  <c r="A188" i="11" s="1"/>
  <c r="B187" i="11" l="1"/>
  <c r="A189" i="11"/>
  <c r="B188" i="11"/>
  <c r="A228" i="11"/>
  <c r="B227" i="11"/>
  <c r="B186" i="11"/>
  <c r="F187" i="11"/>
  <c r="F186" i="11"/>
  <c r="F188" i="11"/>
  <c r="A229" i="11" l="1"/>
  <c r="B229" i="11" s="1"/>
  <c r="A231" i="11"/>
  <c r="B231" i="11" s="1"/>
  <c r="B228" i="11"/>
  <c r="A190" i="11"/>
  <c r="B189" i="11"/>
  <c r="F229" i="11"/>
  <c r="F231" i="11"/>
  <c r="F189" i="11"/>
  <c r="F228" i="11"/>
  <c r="A191" i="11" l="1"/>
  <c r="B190" i="11"/>
  <c r="CB181" i="11"/>
  <c r="CA181" i="11"/>
  <c r="BZ181" i="11"/>
  <c r="BY181" i="11"/>
  <c r="BX181" i="11"/>
  <c r="BW181" i="11"/>
  <c r="BV181" i="11"/>
  <c r="BU181" i="11"/>
  <c r="BT181" i="11"/>
  <c r="BS181" i="11"/>
  <c r="BR181" i="11"/>
  <c r="BQ181" i="11"/>
  <c r="BP181" i="11"/>
  <c r="BO181" i="11"/>
  <c r="BN181" i="11"/>
  <c r="BM181" i="11"/>
  <c r="BL181" i="11"/>
  <c r="BK181" i="11"/>
  <c r="BJ181" i="11"/>
  <c r="BI181" i="11"/>
  <c r="BH181" i="11"/>
  <c r="BG181" i="11"/>
  <c r="BF181" i="11"/>
  <c r="BE181" i="11"/>
  <c r="BD181" i="11"/>
  <c r="BC181" i="11"/>
  <c r="BB181" i="11"/>
  <c r="BA181" i="11"/>
  <c r="AZ181" i="11"/>
  <c r="AY181" i="11"/>
  <c r="AX181" i="11"/>
  <c r="AW181" i="11"/>
  <c r="AV181" i="11"/>
  <c r="AU181" i="11"/>
  <c r="AT181" i="11"/>
  <c r="AS181" i="11"/>
  <c r="AR181" i="11"/>
  <c r="AQ181" i="11"/>
  <c r="AP181" i="11"/>
  <c r="AO181" i="11"/>
  <c r="AN181" i="11"/>
  <c r="AM181" i="11"/>
  <c r="AL181" i="11"/>
  <c r="AK181" i="11"/>
  <c r="AJ181" i="11"/>
  <c r="AI181" i="11"/>
  <c r="AH181" i="11"/>
  <c r="AG181" i="11"/>
  <c r="AF181" i="11"/>
  <c r="AE181" i="11"/>
  <c r="AD181" i="11"/>
  <c r="AC181" i="11"/>
  <c r="AB181" i="11"/>
  <c r="AA181" i="11"/>
  <c r="Z181" i="11"/>
  <c r="Y181" i="11"/>
  <c r="X181" i="11"/>
  <c r="W181" i="11"/>
  <c r="V181" i="11"/>
  <c r="U181" i="11"/>
  <c r="T181" i="11"/>
  <c r="S181" i="11"/>
  <c r="R181" i="11"/>
  <c r="Q181" i="11"/>
  <c r="P181" i="11"/>
  <c r="O181" i="11"/>
  <c r="N181" i="11"/>
  <c r="M181" i="11"/>
  <c r="L181" i="11"/>
  <c r="K181" i="11"/>
  <c r="J181" i="11"/>
  <c r="I181" i="11"/>
  <c r="H181" i="11"/>
  <c r="G181" i="11"/>
  <c r="F181" i="11"/>
  <c r="CB180" i="11"/>
  <c r="CA180" i="11"/>
  <c r="BZ180" i="11"/>
  <c r="BY180" i="11"/>
  <c r="BX180" i="11"/>
  <c r="BW180" i="11"/>
  <c r="BV180" i="11"/>
  <c r="BU180" i="11"/>
  <c r="BT180" i="11"/>
  <c r="BS180" i="11"/>
  <c r="BR180" i="11"/>
  <c r="BQ180" i="11"/>
  <c r="BP180" i="11"/>
  <c r="BO180" i="11"/>
  <c r="BN180" i="11"/>
  <c r="BM180" i="11"/>
  <c r="BL180" i="11"/>
  <c r="BK180" i="11"/>
  <c r="BJ180" i="11"/>
  <c r="BI180" i="11"/>
  <c r="BH180" i="11"/>
  <c r="BG180" i="11"/>
  <c r="BF180" i="11"/>
  <c r="BE180" i="11"/>
  <c r="BD180" i="11"/>
  <c r="BC180" i="11"/>
  <c r="BB180" i="11"/>
  <c r="BA180" i="11"/>
  <c r="AZ180" i="11"/>
  <c r="AY180" i="11"/>
  <c r="AX180" i="11"/>
  <c r="AW180" i="11"/>
  <c r="AV180" i="11"/>
  <c r="AU180" i="11"/>
  <c r="AT180" i="11"/>
  <c r="AS180" i="11"/>
  <c r="AR180" i="11"/>
  <c r="AQ180" i="11"/>
  <c r="AP180" i="11"/>
  <c r="AO180" i="11"/>
  <c r="AN180" i="11"/>
  <c r="AM180" i="11"/>
  <c r="AL180" i="11"/>
  <c r="AK180" i="11"/>
  <c r="AJ180" i="11"/>
  <c r="AI180" i="11"/>
  <c r="AH180" i="11"/>
  <c r="AG180" i="11"/>
  <c r="AF180" i="11"/>
  <c r="AE180" i="11"/>
  <c r="AD180" i="11"/>
  <c r="AC180" i="11"/>
  <c r="AB180" i="11"/>
  <c r="AA180" i="11"/>
  <c r="Z180" i="11"/>
  <c r="Y180" i="11"/>
  <c r="X180" i="11"/>
  <c r="W180" i="11"/>
  <c r="V180" i="11"/>
  <c r="U180" i="11"/>
  <c r="T180" i="11"/>
  <c r="S180" i="11"/>
  <c r="R180" i="11"/>
  <c r="Q180" i="11"/>
  <c r="P180" i="11"/>
  <c r="O180" i="11"/>
  <c r="N180" i="11"/>
  <c r="M180" i="11"/>
  <c r="L180" i="11"/>
  <c r="K180" i="11"/>
  <c r="J180" i="11"/>
  <c r="I180" i="11"/>
  <c r="H180" i="11"/>
  <c r="G180" i="11"/>
  <c r="F180" i="11"/>
  <c r="F190" i="11"/>
  <c r="A192" i="11" l="1"/>
  <c r="B191" i="11"/>
  <c r="F191" i="11"/>
  <c r="A193" i="11" l="1"/>
  <c r="B192" i="11"/>
  <c r="F192" i="11"/>
  <c r="A194" i="11" l="1"/>
  <c r="B193" i="11"/>
  <c r="F193" i="11"/>
  <c r="A195" i="11" l="1"/>
  <c r="B194" i="11"/>
  <c r="A196" i="11" l="1"/>
  <c r="B195" i="11"/>
  <c r="A197" i="11" l="1"/>
  <c r="B196" i="11"/>
  <c r="CB172" i="11"/>
  <c r="CA172" i="11"/>
  <c r="BZ172" i="11"/>
  <c r="BY172" i="11"/>
  <c r="BX172" i="11"/>
  <c r="BW172" i="11"/>
  <c r="BV172" i="11"/>
  <c r="BU172" i="11"/>
  <c r="BT172" i="11"/>
  <c r="BS172" i="11"/>
  <c r="BR172" i="11"/>
  <c r="BQ172" i="11"/>
  <c r="BP172" i="11"/>
  <c r="BO172" i="11"/>
  <c r="BN172" i="11"/>
  <c r="BM172" i="11"/>
  <c r="BL172" i="11"/>
  <c r="BK172" i="11"/>
  <c r="BJ172" i="11"/>
  <c r="BI172" i="11"/>
  <c r="BH172" i="11"/>
  <c r="BG172" i="11"/>
  <c r="BF172" i="11"/>
  <c r="BE172" i="11"/>
  <c r="BD172" i="11"/>
  <c r="BC172" i="11"/>
  <c r="BB172" i="11"/>
  <c r="BA172" i="11"/>
  <c r="AZ172" i="11"/>
  <c r="AY172" i="11"/>
  <c r="AX172" i="11"/>
  <c r="AW172" i="11"/>
  <c r="AV172" i="11"/>
  <c r="AU172" i="11"/>
  <c r="AT172" i="11"/>
  <c r="AS172" i="11"/>
  <c r="AR172" i="11"/>
  <c r="AQ172" i="11"/>
  <c r="AP172" i="11"/>
  <c r="AO172" i="11"/>
  <c r="AN172" i="11"/>
  <c r="AM172" i="11"/>
  <c r="AL172" i="11"/>
  <c r="AK172" i="11"/>
  <c r="AJ172" i="11"/>
  <c r="AI172" i="11"/>
  <c r="AH172" i="11"/>
  <c r="AG172" i="11"/>
  <c r="AF172" i="11"/>
  <c r="AE172" i="11"/>
  <c r="AD172" i="11"/>
  <c r="AC172" i="11"/>
  <c r="AB172" i="11"/>
  <c r="AA172" i="11"/>
  <c r="Z172" i="11"/>
  <c r="Y172" i="11"/>
  <c r="X172" i="11"/>
  <c r="W172" i="11"/>
  <c r="V172" i="11"/>
  <c r="U172" i="11"/>
  <c r="T172" i="11"/>
  <c r="S172" i="11"/>
  <c r="R172" i="11"/>
  <c r="Q172" i="11"/>
  <c r="P172" i="11"/>
  <c r="O172" i="11"/>
  <c r="N172" i="11"/>
  <c r="M172" i="11"/>
  <c r="L172" i="11"/>
  <c r="K172" i="11"/>
  <c r="J172" i="11"/>
  <c r="I172" i="11"/>
  <c r="H172" i="11"/>
  <c r="G172" i="11"/>
  <c r="F172" i="11"/>
  <c r="CB171" i="11"/>
  <c r="CA171" i="11"/>
  <c r="BZ171" i="11"/>
  <c r="BY171" i="11"/>
  <c r="BX171" i="11"/>
  <c r="BW171" i="11"/>
  <c r="BV171" i="11"/>
  <c r="BU171" i="11"/>
  <c r="BT171" i="11"/>
  <c r="BS171" i="11"/>
  <c r="BR171" i="11"/>
  <c r="BQ171" i="11"/>
  <c r="BP171" i="11"/>
  <c r="BO171" i="11"/>
  <c r="BN171" i="11"/>
  <c r="BM171" i="11"/>
  <c r="BL171" i="11"/>
  <c r="BK171" i="11"/>
  <c r="BJ171" i="11"/>
  <c r="BI171" i="11"/>
  <c r="BH171" i="11"/>
  <c r="BG171" i="11"/>
  <c r="BF171" i="11"/>
  <c r="BE171" i="11"/>
  <c r="BD171" i="11"/>
  <c r="BC171" i="11"/>
  <c r="BB171" i="11"/>
  <c r="BA171" i="11"/>
  <c r="AZ171" i="11"/>
  <c r="AY171" i="11"/>
  <c r="AX171" i="11"/>
  <c r="AW171" i="11"/>
  <c r="AV171" i="11"/>
  <c r="AU171" i="11"/>
  <c r="AT171" i="11"/>
  <c r="AS171" i="11"/>
  <c r="AR171" i="11"/>
  <c r="AQ171" i="11"/>
  <c r="AP171" i="11"/>
  <c r="AO171" i="11"/>
  <c r="AN171" i="11"/>
  <c r="AM171" i="11"/>
  <c r="AL171" i="11"/>
  <c r="AK171" i="11"/>
  <c r="AJ171" i="11"/>
  <c r="AI171" i="11"/>
  <c r="AH171" i="11"/>
  <c r="AG171" i="11"/>
  <c r="AF171" i="11"/>
  <c r="AE171" i="11"/>
  <c r="AD171" i="11"/>
  <c r="AC171" i="11"/>
  <c r="AB171" i="11"/>
  <c r="AA171" i="11"/>
  <c r="Z171" i="11"/>
  <c r="Y171" i="11"/>
  <c r="X171" i="11"/>
  <c r="W171" i="11"/>
  <c r="V171" i="11"/>
  <c r="U171" i="11"/>
  <c r="T171" i="11"/>
  <c r="S171" i="11"/>
  <c r="R171" i="11"/>
  <c r="Q171" i="11"/>
  <c r="P171" i="11"/>
  <c r="O171" i="11"/>
  <c r="N171" i="11"/>
  <c r="M171" i="11"/>
  <c r="L171" i="11"/>
  <c r="K171" i="11"/>
  <c r="J171" i="11"/>
  <c r="I171" i="11"/>
  <c r="H171" i="11"/>
  <c r="G171" i="11"/>
  <c r="F171" i="11"/>
  <c r="F196" i="11"/>
  <c r="A198" i="11" l="1"/>
  <c r="B197" i="11"/>
  <c r="F197" i="11"/>
  <c r="B198" i="11" l="1"/>
  <c r="A199" i="11"/>
  <c r="F198" i="11"/>
  <c r="A200" i="11" l="1"/>
  <c r="B199" i="11"/>
  <c r="F199" i="11"/>
  <c r="A201" i="11" l="1"/>
  <c r="B200" i="11"/>
  <c r="F200" i="11"/>
  <c r="A202" i="11" l="1"/>
  <c r="B201" i="11"/>
  <c r="F201" i="11"/>
  <c r="A203" i="11" l="1"/>
  <c r="B202" i="11"/>
  <c r="F202" i="11"/>
  <c r="A204" i="11" l="1"/>
  <c r="B203" i="11"/>
  <c r="A164" i="11"/>
  <c r="A165" i="11" s="1"/>
  <c r="A166" i="11" l="1"/>
  <c r="B165" i="11"/>
  <c r="B164" i="11"/>
  <c r="A205" i="11"/>
  <c r="B204" i="11"/>
  <c r="B163" i="11"/>
  <c r="F163" i="11"/>
  <c r="F164" i="11"/>
  <c r="F165" i="11"/>
  <c r="A167" i="11" l="1"/>
  <c r="B166" i="11"/>
  <c r="A208" i="11"/>
  <c r="B208" i="11" s="1"/>
  <c r="A206" i="11"/>
  <c r="B205" i="11"/>
  <c r="F166" i="11"/>
  <c r="F208" i="11"/>
  <c r="F205" i="11"/>
  <c r="B206" i="11" l="1"/>
  <c r="A207" i="11"/>
  <c r="B207" i="11" s="1"/>
  <c r="A168" i="11"/>
  <c r="B167" i="11"/>
  <c r="CB158" i="11"/>
  <c r="CA158" i="11"/>
  <c r="BZ158" i="11"/>
  <c r="BY158" i="11"/>
  <c r="BX158" i="11"/>
  <c r="BW158" i="11"/>
  <c r="BV158" i="11"/>
  <c r="BU158" i="11"/>
  <c r="BT158" i="11"/>
  <c r="BS158" i="11"/>
  <c r="BR158" i="11"/>
  <c r="BQ158" i="11"/>
  <c r="BP158" i="11"/>
  <c r="BO158" i="11"/>
  <c r="BN158" i="11"/>
  <c r="BM158" i="11"/>
  <c r="BL158" i="11"/>
  <c r="BK158" i="11"/>
  <c r="BJ158" i="11"/>
  <c r="BI158" i="11"/>
  <c r="BH158" i="11"/>
  <c r="BG158" i="11"/>
  <c r="BF158" i="11"/>
  <c r="BE158" i="11"/>
  <c r="BD158" i="11"/>
  <c r="BC158" i="11"/>
  <c r="BB158" i="11"/>
  <c r="BA158" i="11"/>
  <c r="AZ158" i="11"/>
  <c r="AY158" i="11"/>
  <c r="AX158" i="11"/>
  <c r="AW158" i="11"/>
  <c r="AV158" i="11"/>
  <c r="AU158" i="11"/>
  <c r="AT158" i="11"/>
  <c r="AS158" i="11"/>
  <c r="AR158" i="11"/>
  <c r="AQ158" i="11"/>
  <c r="AP158" i="11"/>
  <c r="AO158" i="11"/>
  <c r="AN158" i="11"/>
  <c r="AM158" i="11"/>
  <c r="AL158" i="11"/>
  <c r="AK158" i="11"/>
  <c r="AJ158" i="11"/>
  <c r="AI158" i="11"/>
  <c r="AH158" i="11"/>
  <c r="AG158" i="11"/>
  <c r="AF158" i="11"/>
  <c r="AE158" i="11"/>
  <c r="AD158" i="11"/>
  <c r="AC158" i="11"/>
  <c r="AB158" i="11"/>
  <c r="AA158" i="11"/>
  <c r="Z158" i="11"/>
  <c r="Y158" i="11"/>
  <c r="X158" i="11"/>
  <c r="W158" i="11"/>
  <c r="V158" i="11"/>
  <c r="U158" i="11"/>
  <c r="T158" i="11"/>
  <c r="S158" i="11"/>
  <c r="R158" i="11"/>
  <c r="Q158" i="11"/>
  <c r="P158" i="11"/>
  <c r="O158" i="11"/>
  <c r="N158" i="11"/>
  <c r="M158" i="11"/>
  <c r="L158" i="11"/>
  <c r="K158" i="11"/>
  <c r="J158" i="11"/>
  <c r="I158" i="11"/>
  <c r="H158" i="11"/>
  <c r="G158" i="11"/>
  <c r="F158" i="11"/>
  <c r="CB157" i="11"/>
  <c r="CA157" i="11"/>
  <c r="BZ157" i="11"/>
  <c r="BY157" i="11"/>
  <c r="BX157" i="11"/>
  <c r="BW157" i="11"/>
  <c r="BV157" i="11"/>
  <c r="BU157" i="11"/>
  <c r="BT157" i="11"/>
  <c r="BS157" i="11"/>
  <c r="BR157" i="11"/>
  <c r="BQ157" i="11"/>
  <c r="BP157" i="11"/>
  <c r="BO157" i="11"/>
  <c r="BN157" i="11"/>
  <c r="BM157" i="11"/>
  <c r="BL157" i="11"/>
  <c r="BK157" i="11"/>
  <c r="BJ157" i="11"/>
  <c r="BI157" i="11"/>
  <c r="BH157" i="11"/>
  <c r="BG157" i="11"/>
  <c r="BF157" i="11"/>
  <c r="BE157" i="11"/>
  <c r="BD157" i="11"/>
  <c r="BC157" i="11"/>
  <c r="BB157" i="11"/>
  <c r="BA157" i="11"/>
  <c r="AZ157" i="11"/>
  <c r="AY157" i="11"/>
  <c r="AX157" i="11"/>
  <c r="AW157" i="11"/>
  <c r="AV157" i="11"/>
  <c r="AU157" i="11"/>
  <c r="AT157" i="11"/>
  <c r="AS157" i="11"/>
  <c r="AR157" i="11"/>
  <c r="AQ157" i="11"/>
  <c r="AP157" i="11"/>
  <c r="AO157" i="11"/>
  <c r="AN157" i="11"/>
  <c r="AM157" i="11"/>
  <c r="AL157" i="11"/>
  <c r="AK157" i="11"/>
  <c r="AJ157" i="11"/>
  <c r="AI157" i="11"/>
  <c r="AH157" i="11"/>
  <c r="AG157" i="11"/>
  <c r="AF157" i="11"/>
  <c r="AE157" i="11"/>
  <c r="AD157" i="11"/>
  <c r="AC157" i="11"/>
  <c r="AB157" i="11"/>
  <c r="AA157" i="11"/>
  <c r="Z157" i="11"/>
  <c r="Y157" i="11"/>
  <c r="X157" i="11"/>
  <c r="W157" i="11"/>
  <c r="V157" i="11"/>
  <c r="U157" i="11"/>
  <c r="T157" i="11"/>
  <c r="S157" i="11"/>
  <c r="R157" i="11"/>
  <c r="Q157" i="11"/>
  <c r="P157" i="11"/>
  <c r="O157" i="11"/>
  <c r="N157" i="11"/>
  <c r="M157" i="11"/>
  <c r="L157" i="11"/>
  <c r="K157" i="11"/>
  <c r="J157" i="11"/>
  <c r="I157" i="11"/>
  <c r="H157" i="11"/>
  <c r="G157" i="11"/>
  <c r="F157" i="11"/>
  <c r="F206" i="11"/>
  <c r="F207" i="11"/>
  <c r="F167" i="11"/>
  <c r="A169" i="11" l="1"/>
  <c r="B168" i="11"/>
  <c r="F168" i="11"/>
  <c r="A170" i="11" l="1"/>
  <c r="B169" i="11"/>
  <c r="F169" i="11"/>
  <c r="A171" i="11" l="1"/>
  <c r="B170" i="11"/>
  <c r="F170" i="11"/>
  <c r="B171" i="11" l="1"/>
  <c r="A172" i="11"/>
  <c r="B172" i="11" l="1"/>
  <c r="A173" i="11"/>
  <c r="A174" i="11" l="1"/>
  <c r="B173" i="11"/>
  <c r="CB149" i="11"/>
  <c r="CA149" i="11"/>
  <c r="BZ149" i="11"/>
  <c r="BY149" i="11"/>
  <c r="BX149" i="11"/>
  <c r="BW149" i="11"/>
  <c r="BV149" i="11"/>
  <c r="BU149" i="11"/>
  <c r="BT149" i="11"/>
  <c r="BS149" i="11"/>
  <c r="BR149" i="11"/>
  <c r="BQ149" i="11"/>
  <c r="BP149" i="11"/>
  <c r="BO149" i="11"/>
  <c r="BN149" i="11"/>
  <c r="BM149" i="11"/>
  <c r="BL149" i="11"/>
  <c r="BK149" i="11"/>
  <c r="BJ149" i="11"/>
  <c r="BI149" i="11"/>
  <c r="BH149" i="11"/>
  <c r="BG149" i="11"/>
  <c r="BF149" i="11"/>
  <c r="BE149" i="11"/>
  <c r="BD149" i="11"/>
  <c r="BC149" i="11"/>
  <c r="BB149" i="11"/>
  <c r="BA149" i="11"/>
  <c r="AZ149" i="11"/>
  <c r="AY149" i="11"/>
  <c r="AX149" i="11"/>
  <c r="AW149" i="11"/>
  <c r="AV149" i="11"/>
  <c r="AU149" i="11"/>
  <c r="AT149" i="11"/>
  <c r="AS149" i="11"/>
  <c r="AR149" i="11"/>
  <c r="AQ149" i="11"/>
  <c r="AP149" i="11"/>
  <c r="AO149" i="11"/>
  <c r="AN149" i="11"/>
  <c r="AM149" i="11"/>
  <c r="AL149" i="11"/>
  <c r="AK149" i="11"/>
  <c r="AJ149" i="11"/>
  <c r="AI149" i="11"/>
  <c r="AH149" i="11"/>
  <c r="AG149" i="11"/>
  <c r="AF149" i="11"/>
  <c r="AE149" i="11"/>
  <c r="AD149" i="11"/>
  <c r="AC149" i="11"/>
  <c r="AB149" i="11"/>
  <c r="AA149" i="11"/>
  <c r="Z149" i="11"/>
  <c r="Y149" i="11"/>
  <c r="X149" i="11"/>
  <c r="W149" i="11"/>
  <c r="V149" i="11"/>
  <c r="U149" i="11"/>
  <c r="T149" i="11"/>
  <c r="S149" i="11"/>
  <c r="R149" i="11"/>
  <c r="Q149" i="11"/>
  <c r="P149" i="11"/>
  <c r="O149" i="11"/>
  <c r="N149" i="11"/>
  <c r="M149" i="11"/>
  <c r="L149" i="11"/>
  <c r="K149" i="11"/>
  <c r="J149" i="11"/>
  <c r="I149" i="11"/>
  <c r="H149" i="11"/>
  <c r="G149" i="11"/>
  <c r="F149" i="11"/>
  <c r="CB148" i="11"/>
  <c r="CA148" i="11"/>
  <c r="BZ148" i="11"/>
  <c r="BY148" i="11"/>
  <c r="BX148" i="11"/>
  <c r="BW148" i="11"/>
  <c r="BV148" i="11"/>
  <c r="BU148" i="11"/>
  <c r="BT148" i="11"/>
  <c r="BS148" i="11"/>
  <c r="BR148" i="11"/>
  <c r="BQ148" i="11"/>
  <c r="BP148" i="11"/>
  <c r="BO148" i="11"/>
  <c r="BN148" i="11"/>
  <c r="BM148" i="11"/>
  <c r="BL148" i="11"/>
  <c r="BK148" i="11"/>
  <c r="BJ148" i="11"/>
  <c r="BI148" i="11"/>
  <c r="BH148" i="11"/>
  <c r="BG148" i="11"/>
  <c r="BF148" i="11"/>
  <c r="BE148" i="11"/>
  <c r="BD148" i="11"/>
  <c r="BC148" i="11"/>
  <c r="BB148" i="11"/>
  <c r="BA148" i="11"/>
  <c r="AZ148" i="11"/>
  <c r="AY148" i="11"/>
  <c r="AX148" i="11"/>
  <c r="AW148" i="11"/>
  <c r="AV148" i="11"/>
  <c r="AU148" i="11"/>
  <c r="AT148" i="11"/>
  <c r="AS148" i="11"/>
  <c r="AR148" i="11"/>
  <c r="AQ148" i="11"/>
  <c r="AP148" i="11"/>
  <c r="AO148" i="11"/>
  <c r="AN148" i="11"/>
  <c r="AM148" i="11"/>
  <c r="AL148" i="11"/>
  <c r="AK148" i="11"/>
  <c r="AJ148" i="11"/>
  <c r="AI148" i="11"/>
  <c r="AH148" i="11"/>
  <c r="AG148" i="11"/>
  <c r="AF148" i="11"/>
  <c r="AE148" i="11"/>
  <c r="AD148" i="11"/>
  <c r="AC148" i="11"/>
  <c r="AB148" i="11"/>
  <c r="AA148" i="11"/>
  <c r="Z148" i="11"/>
  <c r="Y148" i="11"/>
  <c r="X148" i="11"/>
  <c r="W148" i="11"/>
  <c r="V148" i="11"/>
  <c r="U148" i="11"/>
  <c r="T148" i="11"/>
  <c r="S148" i="11"/>
  <c r="R148" i="11"/>
  <c r="Q148" i="11"/>
  <c r="P148" i="11"/>
  <c r="O148" i="11"/>
  <c r="N148" i="11"/>
  <c r="M148" i="11"/>
  <c r="L148" i="11"/>
  <c r="K148" i="11"/>
  <c r="J148" i="11"/>
  <c r="I148" i="11"/>
  <c r="H148" i="11"/>
  <c r="G148" i="11"/>
  <c r="F148" i="11"/>
  <c r="F173" i="11"/>
  <c r="A175" i="11" l="1"/>
  <c r="B174" i="11"/>
  <c r="F174" i="11"/>
  <c r="B175" i="11" l="1"/>
  <c r="A176" i="11"/>
  <c r="F175" i="11"/>
  <c r="A177" i="11" l="1"/>
  <c r="B176" i="11"/>
  <c r="F176" i="11"/>
  <c r="A178" i="11" l="1"/>
  <c r="B177" i="11"/>
  <c r="F177" i="11"/>
  <c r="A179" i="11" l="1"/>
  <c r="B178" i="11"/>
  <c r="F178" i="11"/>
  <c r="A180" i="11" l="1"/>
  <c r="B179" i="11"/>
  <c r="F179" i="11"/>
  <c r="A181" i="11" l="1"/>
  <c r="B180" i="11"/>
  <c r="A141" i="11"/>
  <c r="A142" i="11" s="1"/>
  <c r="A182" i="11" l="1"/>
  <c r="B181" i="11"/>
  <c r="B141" i="11"/>
  <c r="A143" i="11"/>
  <c r="B142" i="11"/>
  <c r="B140" i="11"/>
  <c r="F140" i="11"/>
  <c r="F141" i="11"/>
  <c r="F142" i="11"/>
  <c r="A185" i="11" l="1"/>
  <c r="B185" i="11" s="1"/>
  <c r="A183" i="11"/>
  <c r="B182" i="11"/>
  <c r="A144" i="11"/>
  <c r="B143" i="11"/>
  <c r="F143" i="11"/>
  <c r="F185" i="11"/>
  <c r="F182" i="11"/>
  <c r="B183" i="11" l="1"/>
  <c r="A184" i="11"/>
  <c r="B184" i="11" s="1"/>
  <c r="A145" i="11"/>
  <c r="B144" i="11"/>
  <c r="CB135" i="11"/>
  <c r="CA135" i="11"/>
  <c r="BZ135" i="11"/>
  <c r="BY135" i="11"/>
  <c r="BX135" i="11"/>
  <c r="BW135" i="11"/>
  <c r="BV135" i="11"/>
  <c r="BU135" i="11"/>
  <c r="BT135" i="11"/>
  <c r="BS135" i="11"/>
  <c r="BR135" i="11"/>
  <c r="BQ135" i="11"/>
  <c r="BP135" i="11"/>
  <c r="BO135" i="11"/>
  <c r="BN135" i="11"/>
  <c r="BM135" i="11"/>
  <c r="BL135" i="11"/>
  <c r="BK135" i="11"/>
  <c r="BJ135" i="11"/>
  <c r="BI135" i="11"/>
  <c r="BH135" i="11"/>
  <c r="BG135" i="11"/>
  <c r="BF135" i="11"/>
  <c r="BE135" i="11"/>
  <c r="BD135" i="11"/>
  <c r="BC135" i="11"/>
  <c r="BB135" i="11"/>
  <c r="BA135" i="11"/>
  <c r="AZ135" i="11"/>
  <c r="AY135" i="11"/>
  <c r="AX135" i="11"/>
  <c r="AW135" i="11"/>
  <c r="AV135" i="11"/>
  <c r="AU135" i="11"/>
  <c r="AT135" i="11"/>
  <c r="AS135" i="11"/>
  <c r="AR135" i="11"/>
  <c r="AQ135" i="11"/>
  <c r="AP135" i="11"/>
  <c r="AO135" i="11"/>
  <c r="AN135" i="11"/>
  <c r="AM135" i="11"/>
  <c r="AL135" i="11"/>
  <c r="AK135" i="11"/>
  <c r="AJ135" i="11"/>
  <c r="AI135" i="11"/>
  <c r="AH135" i="11"/>
  <c r="AG135" i="11"/>
  <c r="AF135" i="11"/>
  <c r="AE135" i="11"/>
  <c r="AD135" i="11"/>
  <c r="AC135" i="11"/>
  <c r="AB135" i="11"/>
  <c r="AA135" i="11"/>
  <c r="Z135" i="11"/>
  <c r="Y135" i="11"/>
  <c r="X135" i="11"/>
  <c r="W135" i="11"/>
  <c r="V135" i="11"/>
  <c r="U135" i="11"/>
  <c r="T135" i="11"/>
  <c r="S135" i="11"/>
  <c r="R135" i="11"/>
  <c r="Q135" i="11"/>
  <c r="P135" i="11"/>
  <c r="O135" i="11"/>
  <c r="N135" i="11"/>
  <c r="M135" i="11"/>
  <c r="L135" i="11"/>
  <c r="K135" i="11"/>
  <c r="J135" i="11"/>
  <c r="I135" i="11"/>
  <c r="H135" i="11"/>
  <c r="G135" i="11"/>
  <c r="F135" i="11"/>
  <c r="CB134" i="11"/>
  <c r="CA134" i="11"/>
  <c r="BZ134" i="11"/>
  <c r="BY134" i="11"/>
  <c r="BX134" i="11"/>
  <c r="BW134" i="11"/>
  <c r="BV134" i="11"/>
  <c r="BU134" i="11"/>
  <c r="BT134" i="11"/>
  <c r="BS134" i="11"/>
  <c r="BR134" i="11"/>
  <c r="BQ134" i="11"/>
  <c r="BP134" i="11"/>
  <c r="BO134" i="11"/>
  <c r="BN134" i="11"/>
  <c r="BM134" i="11"/>
  <c r="BL134" i="11"/>
  <c r="BK134" i="11"/>
  <c r="BJ134" i="11"/>
  <c r="BI134" i="11"/>
  <c r="BH134" i="11"/>
  <c r="BG134" i="11"/>
  <c r="BF134" i="11"/>
  <c r="BE134" i="11"/>
  <c r="BD134" i="11"/>
  <c r="BC134" i="11"/>
  <c r="BB134" i="11"/>
  <c r="BA134" i="11"/>
  <c r="AZ134" i="11"/>
  <c r="AY134" i="11"/>
  <c r="AX134" i="11"/>
  <c r="AW134" i="11"/>
  <c r="AV134" i="11"/>
  <c r="AU134" i="11"/>
  <c r="AT134" i="11"/>
  <c r="AS134" i="11"/>
  <c r="AR134" i="11"/>
  <c r="AQ134" i="11"/>
  <c r="AP134" i="11"/>
  <c r="AO134" i="11"/>
  <c r="AN134" i="11"/>
  <c r="AM134" i="11"/>
  <c r="AL134" i="11"/>
  <c r="AK134" i="11"/>
  <c r="AJ134" i="11"/>
  <c r="AI134" i="11"/>
  <c r="AH134" i="11"/>
  <c r="AG134" i="11"/>
  <c r="AF134" i="11"/>
  <c r="AE134" i="11"/>
  <c r="AD134" i="11"/>
  <c r="AC134" i="11"/>
  <c r="AB134" i="11"/>
  <c r="AA134" i="11"/>
  <c r="Z134" i="11"/>
  <c r="Y134" i="11"/>
  <c r="X134" i="11"/>
  <c r="W134" i="11"/>
  <c r="V134" i="11"/>
  <c r="U134" i="11"/>
  <c r="T134" i="11"/>
  <c r="S134" i="11"/>
  <c r="R134" i="11"/>
  <c r="Q134" i="11"/>
  <c r="P134" i="11"/>
  <c r="O134" i="11"/>
  <c r="N134" i="11"/>
  <c r="M134" i="11"/>
  <c r="L134" i="11"/>
  <c r="K134" i="11"/>
  <c r="J134" i="11"/>
  <c r="I134" i="11"/>
  <c r="H134" i="11"/>
  <c r="G134" i="11"/>
  <c r="F134" i="11"/>
  <c r="F183" i="11"/>
  <c r="F184" i="11"/>
  <c r="F144" i="11"/>
  <c r="A146" i="11" l="1"/>
  <c r="B145" i="11"/>
  <c r="F145" i="11"/>
  <c r="A147" i="11" l="1"/>
  <c r="B146" i="11"/>
  <c r="F146" i="11"/>
  <c r="A148" i="11" l="1"/>
  <c r="B147" i="11"/>
  <c r="F147" i="11"/>
  <c r="A149" i="11" l="1"/>
  <c r="B148" i="11"/>
  <c r="A150" i="11" l="1"/>
  <c r="B149" i="11"/>
  <c r="A151" i="11" l="1"/>
  <c r="B150" i="11"/>
  <c r="CB126" i="11"/>
  <c r="CA126" i="11"/>
  <c r="BZ126" i="11"/>
  <c r="BY126" i="11"/>
  <c r="BX126" i="11"/>
  <c r="BW126" i="11"/>
  <c r="BV126" i="11"/>
  <c r="BU126" i="11"/>
  <c r="BT126" i="11"/>
  <c r="BS126" i="11"/>
  <c r="BR126" i="11"/>
  <c r="BQ126" i="11"/>
  <c r="BP126" i="11"/>
  <c r="BO126" i="11"/>
  <c r="BN126" i="11"/>
  <c r="BM126" i="11"/>
  <c r="BL126" i="11"/>
  <c r="BK126" i="11"/>
  <c r="BJ126" i="11"/>
  <c r="BI126" i="11"/>
  <c r="BH126" i="11"/>
  <c r="BG126" i="11"/>
  <c r="BF126" i="11"/>
  <c r="BE126" i="11"/>
  <c r="BD126" i="11"/>
  <c r="BC126" i="11"/>
  <c r="BB126" i="11"/>
  <c r="BA126" i="11"/>
  <c r="AZ126" i="11"/>
  <c r="AY126" i="11"/>
  <c r="AX126" i="11"/>
  <c r="AW126" i="11"/>
  <c r="AV126" i="11"/>
  <c r="AU126" i="11"/>
  <c r="AT126" i="11"/>
  <c r="AS126" i="11"/>
  <c r="AR126" i="11"/>
  <c r="AQ126" i="11"/>
  <c r="AP126" i="11"/>
  <c r="AO126" i="11"/>
  <c r="AN126" i="11"/>
  <c r="AM126" i="11"/>
  <c r="AL126" i="11"/>
  <c r="AK126" i="11"/>
  <c r="AJ126" i="11"/>
  <c r="AI126" i="11"/>
  <c r="AH126" i="11"/>
  <c r="AG126" i="11"/>
  <c r="AF126" i="11"/>
  <c r="AE126" i="11"/>
  <c r="AD126" i="11"/>
  <c r="AC126" i="11"/>
  <c r="AB126" i="11"/>
  <c r="AA126" i="11"/>
  <c r="Z126" i="11"/>
  <c r="Y126" i="11"/>
  <c r="X126" i="11"/>
  <c r="W126" i="11"/>
  <c r="V126" i="11"/>
  <c r="U126" i="11"/>
  <c r="T126" i="11"/>
  <c r="S126" i="11"/>
  <c r="R126" i="11"/>
  <c r="Q126" i="11"/>
  <c r="P126" i="11"/>
  <c r="O126" i="11"/>
  <c r="N126" i="11"/>
  <c r="M126" i="11"/>
  <c r="L126" i="11"/>
  <c r="K126" i="11"/>
  <c r="J126" i="11"/>
  <c r="I126" i="11"/>
  <c r="H126" i="11"/>
  <c r="G126" i="11"/>
  <c r="F126" i="11"/>
  <c r="CB125" i="11"/>
  <c r="CA125" i="11"/>
  <c r="BZ125" i="11"/>
  <c r="BY125" i="11"/>
  <c r="BX125" i="11"/>
  <c r="BW125" i="11"/>
  <c r="BV125" i="11"/>
  <c r="BU125" i="11"/>
  <c r="BT125" i="11"/>
  <c r="BS125" i="11"/>
  <c r="BR125" i="11"/>
  <c r="BQ125" i="11"/>
  <c r="BP125" i="11"/>
  <c r="BO125" i="11"/>
  <c r="BN125" i="11"/>
  <c r="BM125" i="11"/>
  <c r="BL125" i="11"/>
  <c r="BK125" i="11"/>
  <c r="BJ125" i="11"/>
  <c r="BI125" i="11"/>
  <c r="BH125" i="11"/>
  <c r="BG125" i="11"/>
  <c r="BF125" i="11"/>
  <c r="BE125" i="11"/>
  <c r="BD125" i="11"/>
  <c r="BC125" i="11"/>
  <c r="BB125" i="11"/>
  <c r="BA125" i="11"/>
  <c r="AZ125" i="11"/>
  <c r="AY125" i="11"/>
  <c r="AX125" i="11"/>
  <c r="AW125" i="11"/>
  <c r="AV125" i="11"/>
  <c r="AU125" i="11"/>
  <c r="AT125" i="11"/>
  <c r="AS125" i="11"/>
  <c r="AR125" i="11"/>
  <c r="AQ125" i="11"/>
  <c r="AP125" i="11"/>
  <c r="AO125" i="11"/>
  <c r="AN125" i="11"/>
  <c r="AM125" i="11"/>
  <c r="AL125" i="11"/>
  <c r="AK125" i="11"/>
  <c r="AJ125" i="11"/>
  <c r="AI125" i="11"/>
  <c r="AH125" i="11"/>
  <c r="AG125" i="11"/>
  <c r="AF125" i="11"/>
  <c r="AE125" i="11"/>
  <c r="AD125" i="11"/>
  <c r="AC125" i="11"/>
  <c r="AB125" i="11"/>
  <c r="AA125" i="11"/>
  <c r="Z125" i="11"/>
  <c r="Y125" i="11"/>
  <c r="X125" i="11"/>
  <c r="W125" i="11"/>
  <c r="V125" i="11"/>
  <c r="U125" i="11"/>
  <c r="T125" i="11"/>
  <c r="S125" i="11"/>
  <c r="R125" i="11"/>
  <c r="Q125" i="11"/>
  <c r="P125" i="11"/>
  <c r="O125" i="11"/>
  <c r="N125" i="11"/>
  <c r="M125" i="11"/>
  <c r="L125" i="11"/>
  <c r="K125" i="11"/>
  <c r="J125" i="11"/>
  <c r="I125" i="11"/>
  <c r="H125" i="11"/>
  <c r="G125" i="11"/>
  <c r="F125" i="11"/>
  <c r="F150" i="11"/>
  <c r="A152" i="11" l="1"/>
  <c r="B151" i="11"/>
  <c r="F151" i="11"/>
  <c r="A153" i="11" l="1"/>
  <c r="B152" i="11"/>
  <c r="F152" i="11"/>
  <c r="A154" i="11" l="1"/>
  <c r="B153" i="11"/>
  <c r="F153" i="11"/>
  <c r="A155" i="11" l="1"/>
  <c r="B154" i="11"/>
  <c r="F154" i="11"/>
  <c r="A156" i="11" l="1"/>
  <c r="B155" i="11"/>
  <c r="F155" i="11"/>
  <c r="A157" i="11" l="1"/>
  <c r="B156" i="11"/>
  <c r="F156" i="11"/>
  <c r="A158" i="11" l="1"/>
  <c r="B157" i="11"/>
  <c r="A118" i="11"/>
  <c r="A119" i="11" s="1"/>
  <c r="A120" i="11" l="1"/>
  <c r="B119" i="11"/>
  <c r="B118" i="11"/>
  <c r="B158" i="11"/>
  <c r="A159" i="11"/>
  <c r="B117" i="11"/>
  <c r="F118" i="11"/>
  <c r="F119" i="11"/>
  <c r="F117" i="11"/>
  <c r="A162" i="11" l="1"/>
  <c r="B162" i="11" s="1"/>
  <c r="A160" i="11"/>
  <c r="B159" i="11"/>
  <c r="A121" i="11"/>
  <c r="B120" i="11"/>
  <c r="F120" i="11"/>
  <c r="F162" i="11"/>
  <c r="F159" i="11"/>
  <c r="B160" i="11" l="1"/>
  <c r="A161" i="11"/>
  <c r="B161" i="11" s="1"/>
  <c r="A122" i="11"/>
  <c r="B121" i="11"/>
  <c r="CB112" i="11"/>
  <c r="CA112" i="11"/>
  <c r="BZ112" i="11"/>
  <c r="BY112" i="11"/>
  <c r="BX112" i="11"/>
  <c r="BW112" i="11"/>
  <c r="BV112" i="11"/>
  <c r="BU112" i="11"/>
  <c r="BT112" i="11"/>
  <c r="BS112" i="11"/>
  <c r="BR112" i="11"/>
  <c r="BQ112" i="11"/>
  <c r="BP112" i="11"/>
  <c r="BO112" i="11"/>
  <c r="BN112" i="11"/>
  <c r="BM112" i="11"/>
  <c r="BL112" i="11"/>
  <c r="BK112" i="11"/>
  <c r="BJ112" i="11"/>
  <c r="BI112" i="11"/>
  <c r="BH112" i="11"/>
  <c r="BG112" i="11"/>
  <c r="BF112" i="11"/>
  <c r="BE112" i="11"/>
  <c r="BD112" i="11"/>
  <c r="BC112" i="11"/>
  <c r="BB112" i="11"/>
  <c r="BA112" i="11"/>
  <c r="AZ112" i="11"/>
  <c r="AY112" i="11"/>
  <c r="AX112" i="11"/>
  <c r="AW112" i="11"/>
  <c r="AV112" i="11"/>
  <c r="AU112" i="11"/>
  <c r="AT112" i="11"/>
  <c r="AS112" i="11"/>
  <c r="AR112" i="11"/>
  <c r="AQ112" i="11"/>
  <c r="AP112" i="11"/>
  <c r="AO112" i="11"/>
  <c r="AN112" i="11"/>
  <c r="AM112" i="11"/>
  <c r="AL112" i="11"/>
  <c r="AK112" i="11"/>
  <c r="AJ112" i="11"/>
  <c r="AI112" i="11"/>
  <c r="AH112" i="11"/>
  <c r="AG112" i="11"/>
  <c r="AF112" i="11"/>
  <c r="AE112" i="11"/>
  <c r="AD112" i="11"/>
  <c r="AC112" i="11"/>
  <c r="AB112" i="11"/>
  <c r="AA112" i="11"/>
  <c r="Z112" i="11"/>
  <c r="Y112" i="11"/>
  <c r="X112" i="11"/>
  <c r="W112" i="11"/>
  <c r="V112" i="11"/>
  <c r="U112" i="11"/>
  <c r="T112" i="11"/>
  <c r="S112" i="11"/>
  <c r="R112" i="11"/>
  <c r="Q112" i="11"/>
  <c r="P112" i="11"/>
  <c r="O112" i="11"/>
  <c r="N112" i="11"/>
  <c r="M112" i="11"/>
  <c r="L112" i="11"/>
  <c r="K112" i="11"/>
  <c r="J112" i="11"/>
  <c r="I112" i="11"/>
  <c r="H112" i="11"/>
  <c r="G112" i="11"/>
  <c r="F112" i="11"/>
  <c r="CB111" i="11"/>
  <c r="CA111" i="11"/>
  <c r="BZ111" i="11"/>
  <c r="BY111" i="11"/>
  <c r="BX111" i="11"/>
  <c r="BW111" i="11"/>
  <c r="BV111" i="11"/>
  <c r="BU111" i="11"/>
  <c r="BT111" i="11"/>
  <c r="BS111" i="11"/>
  <c r="BR111" i="11"/>
  <c r="BQ111" i="11"/>
  <c r="BP111" i="11"/>
  <c r="BO111" i="11"/>
  <c r="BN111" i="11"/>
  <c r="BM111" i="11"/>
  <c r="BL111" i="11"/>
  <c r="BK111" i="11"/>
  <c r="BJ111" i="11"/>
  <c r="BI111" i="11"/>
  <c r="BH111" i="11"/>
  <c r="BG111" i="11"/>
  <c r="BF111" i="11"/>
  <c r="BE111" i="11"/>
  <c r="BD111" i="11"/>
  <c r="BC111" i="11"/>
  <c r="BB111" i="11"/>
  <c r="BA111" i="11"/>
  <c r="AZ111" i="11"/>
  <c r="AY111" i="11"/>
  <c r="AX111" i="11"/>
  <c r="AW111" i="11"/>
  <c r="AV111" i="11"/>
  <c r="AU111" i="11"/>
  <c r="AT111" i="11"/>
  <c r="AS111" i="11"/>
  <c r="AR111" i="11"/>
  <c r="AQ111" i="11"/>
  <c r="AP111" i="11"/>
  <c r="AO111" i="11"/>
  <c r="AN111" i="11"/>
  <c r="AM111" i="11"/>
  <c r="AL111" i="11"/>
  <c r="AK111" i="11"/>
  <c r="AJ111" i="11"/>
  <c r="AI111" i="11"/>
  <c r="AH111" i="11"/>
  <c r="AG111" i="11"/>
  <c r="AF111" i="11"/>
  <c r="AE111" i="11"/>
  <c r="AD111" i="11"/>
  <c r="AC111" i="11"/>
  <c r="AB111" i="11"/>
  <c r="AA111" i="11"/>
  <c r="Z111" i="11"/>
  <c r="Y111" i="11"/>
  <c r="X111" i="11"/>
  <c r="W111" i="11"/>
  <c r="V111" i="11"/>
  <c r="U111" i="11"/>
  <c r="T111" i="11"/>
  <c r="S111" i="11"/>
  <c r="R111" i="11"/>
  <c r="Q111" i="11"/>
  <c r="P111" i="11"/>
  <c r="O111" i="11"/>
  <c r="N111" i="11"/>
  <c r="M111" i="11"/>
  <c r="L111" i="11"/>
  <c r="K111" i="11"/>
  <c r="J111" i="11"/>
  <c r="I111" i="11"/>
  <c r="H111" i="11"/>
  <c r="G111" i="11"/>
  <c r="F111" i="11"/>
  <c r="F160" i="11"/>
  <c r="F161" i="11"/>
  <c r="F121" i="11"/>
  <c r="A123" i="11" l="1"/>
  <c r="B122" i="11"/>
  <c r="F122" i="11"/>
  <c r="A124" i="11" l="1"/>
  <c r="B123" i="11"/>
  <c r="F123" i="11"/>
  <c r="A125" i="11" l="1"/>
  <c r="B124" i="11"/>
  <c r="F124" i="11"/>
  <c r="A126" i="11" l="1"/>
  <c r="B125" i="11"/>
  <c r="B126" i="11" l="1"/>
  <c r="A127" i="11"/>
  <c r="A128" i="11" l="1"/>
  <c r="B127" i="11"/>
  <c r="CB103" i="11"/>
  <c r="CA103" i="11"/>
  <c r="BZ103" i="11"/>
  <c r="BY103" i="11"/>
  <c r="BX103" i="11"/>
  <c r="BW103" i="11"/>
  <c r="BV103" i="11"/>
  <c r="BU103" i="11"/>
  <c r="BT103" i="11"/>
  <c r="BS103" i="11"/>
  <c r="BR103" i="11"/>
  <c r="BQ103" i="11"/>
  <c r="BP103" i="11"/>
  <c r="BO103" i="11"/>
  <c r="BN103" i="11"/>
  <c r="BM103" i="11"/>
  <c r="BL103" i="11"/>
  <c r="BK103" i="11"/>
  <c r="BJ103" i="11"/>
  <c r="BI103" i="11"/>
  <c r="BH103" i="11"/>
  <c r="BG103" i="11"/>
  <c r="BF103" i="11"/>
  <c r="BE103" i="11"/>
  <c r="BD103" i="11"/>
  <c r="BC103" i="11"/>
  <c r="BB103" i="11"/>
  <c r="BA103" i="11"/>
  <c r="AZ103" i="11"/>
  <c r="AY103" i="11"/>
  <c r="AX103" i="11"/>
  <c r="AW103" i="11"/>
  <c r="AV103" i="11"/>
  <c r="AU103" i="11"/>
  <c r="AT103" i="11"/>
  <c r="AS103" i="11"/>
  <c r="AR103" i="11"/>
  <c r="AQ103" i="11"/>
  <c r="AP103" i="11"/>
  <c r="AO103" i="11"/>
  <c r="AN103" i="11"/>
  <c r="AM103" i="11"/>
  <c r="AL103" i="11"/>
  <c r="AK103" i="11"/>
  <c r="AJ103" i="11"/>
  <c r="AI103" i="11"/>
  <c r="AH103" i="11"/>
  <c r="AG103" i="11"/>
  <c r="AF103" i="11"/>
  <c r="AE103" i="11"/>
  <c r="AD103" i="11"/>
  <c r="AC103" i="11"/>
  <c r="AB103" i="11"/>
  <c r="AA103" i="11"/>
  <c r="Z103" i="11"/>
  <c r="Y103" i="11"/>
  <c r="X103" i="11"/>
  <c r="W103" i="11"/>
  <c r="V103" i="11"/>
  <c r="U103" i="11"/>
  <c r="T103" i="11"/>
  <c r="S103" i="11"/>
  <c r="R103" i="11"/>
  <c r="Q103" i="11"/>
  <c r="P103" i="11"/>
  <c r="O103" i="11"/>
  <c r="N103" i="11"/>
  <c r="M103" i="11"/>
  <c r="L103" i="11"/>
  <c r="K103" i="11"/>
  <c r="J103" i="11"/>
  <c r="I103" i="11"/>
  <c r="H103" i="11"/>
  <c r="G103" i="11"/>
  <c r="F103" i="11"/>
  <c r="CB102" i="11"/>
  <c r="CA102" i="11"/>
  <c r="BZ102" i="11"/>
  <c r="BY102" i="11"/>
  <c r="BX102" i="11"/>
  <c r="BW102" i="11"/>
  <c r="BV102" i="11"/>
  <c r="BU102" i="11"/>
  <c r="BT102" i="11"/>
  <c r="BS102" i="11"/>
  <c r="BR102" i="11"/>
  <c r="BQ102" i="11"/>
  <c r="BP102" i="11"/>
  <c r="BO102" i="11"/>
  <c r="BN102" i="11"/>
  <c r="BM102" i="11"/>
  <c r="BL102" i="11"/>
  <c r="BK102" i="11"/>
  <c r="BJ102" i="11"/>
  <c r="BI102" i="11"/>
  <c r="BH102" i="11"/>
  <c r="BG102" i="11"/>
  <c r="BF102" i="11"/>
  <c r="BE102" i="11"/>
  <c r="BD102" i="11"/>
  <c r="BC102" i="11"/>
  <c r="BB102" i="11"/>
  <c r="BA102" i="11"/>
  <c r="AZ102" i="11"/>
  <c r="AY102" i="11"/>
  <c r="AX102" i="11"/>
  <c r="AW102" i="11"/>
  <c r="AV102" i="11"/>
  <c r="AU102" i="11"/>
  <c r="AT102" i="11"/>
  <c r="AS102" i="11"/>
  <c r="AR102" i="11"/>
  <c r="AQ102" i="11"/>
  <c r="AP102" i="11"/>
  <c r="AO102" i="11"/>
  <c r="AN102" i="11"/>
  <c r="AM102" i="11"/>
  <c r="AL102" i="11"/>
  <c r="AK102" i="11"/>
  <c r="AJ102" i="11"/>
  <c r="AI102" i="11"/>
  <c r="AH102" i="11"/>
  <c r="AG102" i="11"/>
  <c r="AF102" i="11"/>
  <c r="AE102" i="11"/>
  <c r="AD102" i="11"/>
  <c r="AC102" i="11"/>
  <c r="AB102" i="11"/>
  <c r="AA102" i="11"/>
  <c r="Z102" i="11"/>
  <c r="Y102" i="11"/>
  <c r="X102" i="11"/>
  <c r="W102" i="11"/>
  <c r="V102" i="11"/>
  <c r="U102" i="11"/>
  <c r="T102" i="11"/>
  <c r="S102" i="11"/>
  <c r="R102" i="11"/>
  <c r="Q102" i="11"/>
  <c r="P102" i="11"/>
  <c r="O102" i="11"/>
  <c r="N102" i="11"/>
  <c r="M102" i="11"/>
  <c r="L102" i="11"/>
  <c r="K102" i="11"/>
  <c r="J102" i="11"/>
  <c r="I102" i="11"/>
  <c r="H102" i="11"/>
  <c r="G102" i="11"/>
  <c r="F102" i="11"/>
  <c r="F127" i="11"/>
  <c r="A129" i="11" l="1"/>
  <c r="B128" i="11"/>
  <c r="F128" i="11"/>
  <c r="A130" i="11" l="1"/>
  <c r="B129" i="11"/>
  <c r="F129" i="11"/>
  <c r="A131" i="11" l="1"/>
  <c r="B130" i="11"/>
  <c r="F130" i="11"/>
  <c r="A132" i="11" l="1"/>
  <c r="B131" i="11"/>
  <c r="F131" i="11"/>
  <c r="A133" i="11" l="1"/>
  <c r="B132" i="11"/>
  <c r="F132" i="11"/>
  <c r="A134" i="11" l="1"/>
  <c r="B133" i="11"/>
  <c r="F133" i="11"/>
  <c r="A135" i="11" l="1"/>
  <c r="B134" i="11"/>
  <c r="A95" i="11"/>
  <c r="A96" i="11" s="1"/>
  <c r="B95" i="11" l="1"/>
  <c r="A97" i="11"/>
  <c r="B96" i="11"/>
  <c r="A136" i="11"/>
  <c r="B135" i="11"/>
  <c r="B94" i="11"/>
  <c r="F95" i="11"/>
  <c r="F94" i="11"/>
  <c r="F96" i="11"/>
  <c r="A139" i="11" l="1"/>
  <c r="B139" i="11" s="1"/>
  <c r="A137" i="11"/>
  <c r="B136" i="11"/>
  <c r="A98" i="11"/>
  <c r="B97" i="11"/>
  <c r="F136" i="11"/>
  <c r="F97" i="11"/>
  <c r="F139" i="11"/>
  <c r="B137" i="11" l="1"/>
  <c r="A138" i="11"/>
  <c r="B138" i="11" s="1"/>
  <c r="A99" i="11"/>
  <c r="B98" i="11"/>
  <c r="CB89" i="11"/>
  <c r="CA89" i="11"/>
  <c r="BZ89" i="11"/>
  <c r="BY89" i="11"/>
  <c r="BX89" i="11"/>
  <c r="BW89" i="11"/>
  <c r="BV89" i="11"/>
  <c r="BU89" i="11"/>
  <c r="BT89" i="11"/>
  <c r="BS89" i="11"/>
  <c r="BR89" i="11"/>
  <c r="BQ89" i="11"/>
  <c r="BP89" i="11"/>
  <c r="BO89" i="11"/>
  <c r="BN89" i="11"/>
  <c r="BM89" i="11"/>
  <c r="BL89" i="11"/>
  <c r="BK89" i="11"/>
  <c r="BJ89" i="11"/>
  <c r="BI89" i="11"/>
  <c r="BH89" i="11"/>
  <c r="BG89" i="11"/>
  <c r="BF89" i="11"/>
  <c r="BE89" i="11"/>
  <c r="BD89" i="11"/>
  <c r="BC89" i="11"/>
  <c r="BB89" i="11"/>
  <c r="BA89" i="11"/>
  <c r="AZ89" i="11"/>
  <c r="AY89" i="11"/>
  <c r="AX89" i="11"/>
  <c r="AW89" i="11"/>
  <c r="AV89" i="11"/>
  <c r="AU89" i="11"/>
  <c r="AT89" i="11"/>
  <c r="AS89" i="11"/>
  <c r="AR89" i="11"/>
  <c r="AQ89" i="11"/>
  <c r="AP89" i="11"/>
  <c r="AO89" i="11"/>
  <c r="AN89" i="11"/>
  <c r="AM89" i="11"/>
  <c r="AL89" i="11"/>
  <c r="AK89" i="11"/>
  <c r="AJ89" i="11"/>
  <c r="AI89" i="11"/>
  <c r="AH89" i="11"/>
  <c r="AG89" i="11"/>
  <c r="AF89" i="11"/>
  <c r="AE89" i="11"/>
  <c r="AD89" i="11"/>
  <c r="AC89" i="11"/>
  <c r="AB89" i="11"/>
  <c r="AA89" i="11"/>
  <c r="Z89" i="11"/>
  <c r="Y89" i="11"/>
  <c r="X89" i="11"/>
  <c r="W89" i="11"/>
  <c r="V89" i="11"/>
  <c r="U89" i="11"/>
  <c r="T89" i="11"/>
  <c r="S89" i="11"/>
  <c r="R89" i="11"/>
  <c r="Q89" i="11"/>
  <c r="P89" i="11"/>
  <c r="O89" i="11"/>
  <c r="N89" i="11"/>
  <c r="M89" i="11"/>
  <c r="L89" i="11"/>
  <c r="K89" i="11"/>
  <c r="J89" i="11"/>
  <c r="I89" i="11"/>
  <c r="H89" i="11"/>
  <c r="G89" i="11"/>
  <c r="F89" i="11"/>
  <c r="CB88" i="11"/>
  <c r="CA88" i="11"/>
  <c r="BZ88" i="11"/>
  <c r="BY88" i="11"/>
  <c r="BX88" i="11"/>
  <c r="BW88" i="11"/>
  <c r="BV88" i="11"/>
  <c r="BU88" i="11"/>
  <c r="BT88" i="11"/>
  <c r="BS88" i="11"/>
  <c r="BR88" i="11"/>
  <c r="BQ88" i="11"/>
  <c r="BP88" i="11"/>
  <c r="BO88" i="11"/>
  <c r="BN88" i="11"/>
  <c r="BM88" i="11"/>
  <c r="BL88" i="11"/>
  <c r="BK88" i="11"/>
  <c r="BJ88" i="11"/>
  <c r="BI88" i="11"/>
  <c r="BH88" i="11"/>
  <c r="BG88" i="11"/>
  <c r="BF88" i="11"/>
  <c r="BE88" i="11"/>
  <c r="BD88" i="11"/>
  <c r="BC88" i="11"/>
  <c r="BB88" i="11"/>
  <c r="BA88" i="11"/>
  <c r="AZ88" i="11"/>
  <c r="AY88" i="11"/>
  <c r="AX88" i="11"/>
  <c r="AW88" i="11"/>
  <c r="AV88" i="11"/>
  <c r="AU88" i="11"/>
  <c r="AT88" i="11"/>
  <c r="AS88" i="11"/>
  <c r="AR88" i="11"/>
  <c r="AQ88" i="11"/>
  <c r="AP88" i="11"/>
  <c r="AO88" i="11"/>
  <c r="AN88" i="11"/>
  <c r="AM88" i="11"/>
  <c r="AL88" i="11"/>
  <c r="AK88" i="11"/>
  <c r="AJ88" i="11"/>
  <c r="AI88" i="11"/>
  <c r="AH88" i="11"/>
  <c r="AG88" i="11"/>
  <c r="AF88" i="11"/>
  <c r="AE88" i="11"/>
  <c r="AD88" i="11"/>
  <c r="AC88" i="11"/>
  <c r="AB88" i="11"/>
  <c r="AA88" i="11"/>
  <c r="Z88" i="11"/>
  <c r="Y88" i="11"/>
  <c r="X88" i="11"/>
  <c r="W88" i="11"/>
  <c r="V88" i="11"/>
  <c r="U88" i="11"/>
  <c r="T88" i="11"/>
  <c r="S88" i="11"/>
  <c r="R88" i="11"/>
  <c r="Q88" i="11"/>
  <c r="P88" i="11"/>
  <c r="O88" i="11"/>
  <c r="N88" i="11"/>
  <c r="M88" i="11"/>
  <c r="L88" i="11"/>
  <c r="K88" i="11"/>
  <c r="J88" i="11"/>
  <c r="I88" i="11"/>
  <c r="H88" i="11"/>
  <c r="G88" i="11"/>
  <c r="F88" i="11"/>
  <c r="F137" i="11"/>
  <c r="F138" i="11"/>
  <c r="F98" i="11"/>
  <c r="A100" i="11" l="1"/>
  <c r="B99" i="11"/>
  <c r="F99" i="11"/>
  <c r="A101" i="11" l="1"/>
  <c r="B100" i="11"/>
  <c r="F100" i="11"/>
  <c r="A102" i="11" l="1"/>
  <c r="B101" i="11"/>
  <c r="F101" i="11"/>
  <c r="A103" i="11" l="1"/>
  <c r="B102" i="11"/>
  <c r="A104" i="11" l="1"/>
  <c r="B103" i="11"/>
  <c r="A105" i="11" l="1"/>
  <c r="B104" i="11"/>
  <c r="CB80" i="11"/>
  <c r="CA80" i="11"/>
  <c r="BZ80" i="11"/>
  <c r="BY80" i="11"/>
  <c r="BX80" i="11"/>
  <c r="BW80" i="11"/>
  <c r="BV80" i="11"/>
  <c r="BU80" i="11"/>
  <c r="BT80" i="11"/>
  <c r="BS80" i="11"/>
  <c r="BR80" i="11"/>
  <c r="BQ80" i="11"/>
  <c r="BP80" i="11"/>
  <c r="BO80" i="11"/>
  <c r="BN80" i="11"/>
  <c r="BM80" i="11"/>
  <c r="BL80" i="11"/>
  <c r="BK80" i="11"/>
  <c r="BJ80" i="11"/>
  <c r="BI80" i="11"/>
  <c r="BH80" i="11"/>
  <c r="BG80" i="11"/>
  <c r="BF80" i="11"/>
  <c r="BE80" i="11"/>
  <c r="BD80" i="11"/>
  <c r="BC80" i="11"/>
  <c r="BB80" i="11"/>
  <c r="BA80" i="11"/>
  <c r="AZ80" i="11"/>
  <c r="AY80" i="11"/>
  <c r="AX80" i="11"/>
  <c r="AW80" i="11"/>
  <c r="AV80" i="11"/>
  <c r="AU80" i="11"/>
  <c r="AT80" i="11"/>
  <c r="AS80" i="11"/>
  <c r="AR80" i="11"/>
  <c r="AQ80" i="11"/>
  <c r="AP80" i="11"/>
  <c r="AO80" i="11"/>
  <c r="AN80" i="11"/>
  <c r="AM80" i="11"/>
  <c r="AL80" i="11"/>
  <c r="AK80" i="11"/>
  <c r="AJ80" i="11"/>
  <c r="AI80" i="11"/>
  <c r="AH80" i="11"/>
  <c r="AG80" i="11"/>
  <c r="AF80" i="11"/>
  <c r="AE80" i="11"/>
  <c r="AD80" i="11"/>
  <c r="AC80" i="11"/>
  <c r="AB80" i="11"/>
  <c r="AA80" i="11"/>
  <c r="Z80" i="11"/>
  <c r="Y80" i="11"/>
  <c r="X80" i="11"/>
  <c r="W80" i="11"/>
  <c r="V80" i="11"/>
  <c r="U80" i="11"/>
  <c r="T80" i="11"/>
  <c r="S80" i="11"/>
  <c r="R80" i="11"/>
  <c r="Q80" i="11"/>
  <c r="P80" i="11"/>
  <c r="O80" i="11"/>
  <c r="N80" i="11"/>
  <c r="M80" i="11"/>
  <c r="L80" i="11"/>
  <c r="K80" i="11"/>
  <c r="J80" i="11"/>
  <c r="I80" i="11"/>
  <c r="H80" i="11"/>
  <c r="G80" i="11"/>
  <c r="F80" i="11"/>
  <c r="CB79" i="11"/>
  <c r="CA79" i="11"/>
  <c r="BZ79" i="11"/>
  <c r="BY79" i="11"/>
  <c r="BX79" i="11"/>
  <c r="BW79" i="11"/>
  <c r="BV79" i="11"/>
  <c r="BU79" i="11"/>
  <c r="BT79" i="11"/>
  <c r="BS79" i="11"/>
  <c r="BR79" i="11"/>
  <c r="BQ79" i="11"/>
  <c r="BP79" i="11"/>
  <c r="BO79" i="11"/>
  <c r="BN79" i="11"/>
  <c r="BM79" i="11"/>
  <c r="BL79" i="11"/>
  <c r="BK79" i="11"/>
  <c r="BJ79" i="11"/>
  <c r="BI79" i="11"/>
  <c r="BH79" i="11"/>
  <c r="BG79" i="11"/>
  <c r="BF79" i="11"/>
  <c r="BE79" i="11"/>
  <c r="BD79" i="11"/>
  <c r="BC79" i="11"/>
  <c r="BB79" i="11"/>
  <c r="BA79" i="11"/>
  <c r="AZ79" i="11"/>
  <c r="AY79" i="11"/>
  <c r="AX79" i="11"/>
  <c r="AW79" i="11"/>
  <c r="AV79" i="11"/>
  <c r="AU79" i="11"/>
  <c r="AT79" i="11"/>
  <c r="AS79" i="11"/>
  <c r="AR79" i="11"/>
  <c r="AQ79" i="11"/>
  <c r="AP79" i="11"/>
  <c r="AO79" i="11"/>
  <c r="AN79" i="11"/>
  <c r="AM79" i="11"/>
  <c r="AL79" i="11"/>
  <c r="AK79" i="11"/>
  <c r="AJ79" i="11"/>
  <c r="AI79" i="11"/>
  <c r="AH79" i="11"/>
  <c r="AG79" i="11"/>
  <c r="AF79" i="11"/>
  <c r="AE79" i="11"/>
  <c r="AD79" i="11"/>
  <c r="AC79" i="11"/>
  <c r="AB79" i="11"/>
  <c r="AA79" i="11"/>
  <c r="Z79" i="11"/>
  <c r="Y79" i="11"/>
  <c r="X79" i="11"/>
  <c r="W79" i="11"/>
  <c r="V79" i="11"/>
  <c r="U79" i="11"/>
  <c r="T79" i="11"/>
  <c r="S79" i="11"/>
  <c r="R79" i="11"/>
  <c r="Q79" i="11"/>
  <c r="P79" i="11"/>
  <c r="O79" i="11"/>
  <c r="N79" i="11"/>
  <c r="M79" i="11"/>
  <c r="L79" i="11"/>
  <c r="K79" i="11"/>
  <c r="J79" i="11"/>
  <c r="I79" i="11"/>
  <c r="H79" i="11"/>
  <c r="G79" i="11"/>
  <c r="F79" i="11"/>
  <c r="F104" i="11"/>
  <c r="A106" i="11" l="1"/>
  <c r="B105" i="11"/>
  <c r="F105" i="11"/>
  <c r="A107" i="11" l="1"/>
  <c r="B106" i="11"/>
  <c r="F106" i="11"/>
  <c r="A108" i="11" l="1"/>
  <c r="B107" i="11"/>
  <c r="F107" i="11"/>
  <c r="A109" i="11" l="1"/>
  <c r="B108" i="11"/>
  <c r="F108" i="11"/>
  <c r="A110" i="11" l="1"/>
  <c r="B109" i="11"/>
  <c r="F109" i="11"/>
  <c r="A111" i="11" l="1"/>
  <c r="B110" i="11"/>
  <c r="F110" i="11"/>
  <c r="B111" i="11" l="1"/>
  <c r="A112" i="11"/>
  <c r="A72" i="11"/>
  <c r="A73" i="11" s="1"/>
  <c r="A74" i="11" l="1"/>
  <c r="B73" i="11"/>
  <c r="B72" i="11"/>
  <c r="A113" i="11"/>
  <c r="B112" i="11"/>
  <c r="B71" i="11"/>
  <c r="F73" i="11"/>
  <c r="F72" i="11"/>
  <c r="F71" i="11"/>
  <c r="A116" i="11" l="1"/>
  <c r="B116" i="11" s="1"/>
  <c r="A114" i="11"/>
  <c r="B113" i="11"/>
  <c r="A75" i="11"/>
  <c r="B74" i="11"/>
  <c r="F74" i="11"/>
  <c r="F113" i="11"/>
  <c r="F116" i="11"/>
  <c r="B114" i="11" l="1"/>
  <c r="A115" i="11"/>
  <c r="B115" i="11" s="1"/>
  <c r="A76" i="11"/>
  <c r="B75" i="11"/>
  <c r="CB66" i="11"/>
  <c r="CA66" i="11"/>
  <c r="BZ66" i="11"/>
  <c r="BY66" i="11"/>
  <c r="BX66" i="11"/>
  <c r="BW66" i="11"/>
  <c r="BV66" i="11"/>
  <c r="BU66" i="11"/>
  <c r="BT66" i="11"/>
  <c r="BS66" i="11"/>
  <c r="BR66" i="11"/>
  <c r="BQ66" i="11"/>
  <c r="BP66" i="11"/>
  <c r="BO66" i="11"/>
  <c r="BN66" i="11"/>
  <c r="BM66" i="11"/>
  <c r="BL66" i="11"/>
  <c r="BK66" i="11"/>
  <c r="BJ66" i="11"/>
  <c r="BI66" i="11"/>
  <c r="BH66" i="11"/>
  <c r="BG66" i="11"/>
  <c r="BF66" i="11"/>
  <c r="BE66" i="11"/>
  <c r="BD66" i="11"/>
  <c r="BC66" i="11"/>
  <c r="BB66" i="11"/>
  <c r="BA66" i="11"/>
  <c r="AZ66" i="11"/>
  <c r="AY66" i="11"/>
  <c r="AX66" i="11"/>
  <c r="AW66" i="11"/>
  <c r="AV66" i="11"/>
  <c r="AU66" i="11"/>
  <c r="AT66" i="11"/>
  <c r="AS66" i="11"/>
  <c r="AR66" i="11"/>
  <c r="AQ66" i="11"/>
  <c r="AP66" i="11"/>
  <c r="AO66" i="11"/>
  <c r="AN66" i="11"/>
  <c r="AM66" i="11"/>
  <c r="AL66" i="11"/>
  <c r="AK66" i="11"/>
  <c r="AJ66" i="11"/>
  <c r="AI66" i="11"/>
  <c r="AH66" i="11"/>
  <c r="AG66" i="11"/>
  <c r="AF66" i="11"/>
  <c r="AE66" i="11"/>
  <c r="AD66" i="11"/>
  <c r="AC66" i="11"/>
  <c r="AB66" i="11"/>
  <c r="AA66" i="11"/>
  <c r="Z66" i="11"/>
  <c r="Y66" i="11"/>
  <c r="X66" i="11"/>
  <c r="W66" i="11"/>
  <c r="V66" i="11"/>
  <c r="U66" i="11"/>
  <c r="T66" i="11"/>
  <c r="S66" i="11"/>
  <c r="R66" i="11"/>
  <c r="Q66" i="11"/>
  <c r="P66" i="11"/>
  <c r="O66" i="11"/>
  <c r="N66" i="11"/>
  <c r="M66" i="11"/>
  <c r="L66" i="11"/>
  <c r="K66" i="11"/>
  <c r="J66" i="11"/>
  <c r="I66" i="11"/>
  <c r="H66" i="11"/>
  <c r="G66" i="11"/>
  <c r="F66" i="11"/>
  <c r="CB65" i="11"/>
  <c r="CA65" i="11"/>
  <c r="BZ65" i="11"/>
  <c r="BY65" i="11"/>
  <c r="BX65" i="11"/>
  <c r="BW65" i="11"/>
  <c r="BV65" i="11"/>
  <c r="BU65" i="11"/>
  <c r="BT65" i="11"/>
  <c r="BS65" i="11"/>
  <c r="BR65" i="11"/>
  <c r="BQ65" i="11"/>
  <c r="BP65" i="11"/>
  <c r="BO65" i="11"/>
  <c r="BN65" i="11"/>
  <c r="BM65" i="11"/>
  <c r="BL65" i="11"/>
  <c r="BK65" i="11"/>
  <c r="BJ65" i="11"/>
  <c r="BI65" i="11"/>
  <c r="BH65" i="11"/>
  <c r="BG65" i="11"/>
  <c r="BF65" i="11"/>
  <c r="BE65" i="11"/>
  <c r="BD65" i="11"/>
  <c r="BC65" i="11"/>
  <c r="BB65" i="11"/>
  <c r="BA65" i="11"/>
  <c r="AZ65" i="11"/>
  <c r="AY65" i="11"/>
  <c r="AX65" i="11"/>
  <c r="AW65" i="11"/>
  <c r="AV65" i="11"/>
  <c r="AU65" i="11"/>
  <c r="AT65" i="11"/>
  <c r="AS65" i="11"/>
  <c r="AR65" i="11"/>
  <c r="AQ65" i="11"/>
  <c r="AP65" i="11"/>
  <c r="AO65" i="11"/>
  <c r="AN65" i="11"/>
  <c r="AM65" i="11"/>
  <c r="AL65" i="11"/>
  <c r="AK65" i="11"/>
  <c r="AJ65" i="11"/>
  <c r="AI65" i="11"/>
  <c r="AH65" i="11"/>
  <c r="AG65" i="11"/>
  <c r="AF65" i="11"/>
  <c r="AE65" i="11"/>
  <c r="AD65" i="11"/>
  <c r="AC65" i="11"/>
  <c r="AB65" i="11"/>
  <c r="AA65" i="11"/>
  <c r="Z65" i="11"/>
  <c r="Y65" i="11"/>
  <c r="X65" i="11"/>
  <c r="W65" i="11"/>
  <c r="V65" i="11"/>
  <c r="U65" i="11"/>
  <c r="T65" i="11"/>
  <c r="S65" i="11"/>
  <c r="R65" i="11"/>
  <c r="Q65" i="11"/>
  <c r="P65" i="11"/>
  <c r="O65" i="11"/>
  <c r="N65" i="11"/>
  <c r="M65" i="11"/>
  <c r="L65" i="11"/>
  <c r="K65" i="11"/>
  <c r="J65" i="11"/>
  <c r="I65" i="11"/>
  <c r="H65" i="11"/>
  <c r="G65" i="11"/>
  <c r="F65" i="11"/>
  <c r="F114" i="11"/>
  <c r="F115" i="11"/>
  <c r="F75" i="11"/>
  <c r="A77" i="11" l="1"/>
  <c r="B76" i="11"/>
  <c r="F76" i="11"/>
  <c r="A78" i="11" l="1"/>
  <c r="B77" i="11"/>
  <c r="F77" i="11"/>
  <c r="A79" i="11" l="1"/>
  <c r="B78" i="11"/>
  <c r="F78" i="11"/>
  <c r="A80" i="11" l="1"/>
  <c r="B79" i="11"/>
  <c r="B80" i="11" l="1"/>
  <c r="A81" i="11"/>
  <c r="A82" i="11" l="1"/>
  <c r="B81" i="11"/>
  <c r="CB57" i="11"/>
  <c r="CA57" i="11"/>
  <c r="BZ57" i="11"/>
  <c r="BY57" i="11"/>
  <c r="BX57" i="11"/>
  <c r="BW57" i="11"/>
  <c r="BV57" i="11"/>
  <c r="BU57" i="11"/>
  <c r="BT57" i="11"/>
  <c r="BS57" i="11"/>
  <c r="BR57" i="11"/>
  <c r="BQ57" i="11"/>
  <c r="BP57" i="11"/>
  <c r="BO57" i="11"/>
  <c r="BN57" i="11"/>
  <c r="BM57" i="11"/>
  <c r="BL57" i="11"/>
  <c r="BK57" i="11"/>
  <c r="BJ57" i="11"/>
  <c r="BI57" i="11"/>
  <c r="BH57" i="11"/>
  <c r="BG57" i="11"/>
  <c r="BF57" i="11"/>
  <c r="BE57" i="11"/>
  <c r="BD57" i="11"/>
  <c r="BC57" i="11"/>
  <c r="BB57" i="11"/>
  <c r="BA57" i="11"/>
  <c r="AZ57" i="11"/>
  <c r="AY57" i="11"/>
  <c r="AX57" i="11"/>
  <c r="AW57" i="11"/>
  <c r="AV57" i="11"/>
  <c r="AU57" i="11"/>
  <c r="AT57" i="11"/>
  <c r="AS57" i="11"/>
  <c r="AR57" i="11"/>
  <c r="AQ57" i="11"/>
  <c r="AP57" i="11"/>
  <c r="AO57" i="11"/>
  <c r="AN57" i="11"/>
  <c r="AM57" i="11"/>
  <c r="AL57" i="11"/>
  <c r="AK57" i="11"/>
  <c r="AJ57" i="11"/>
  <c r="AI57" i="11"/>
  <c r="AH57" i="11"/>
  <c r="AG57" i="11"/>
  <c r="AF57" i="11"/>
  <c r="AE57" i="11"/>
  <c r="AD57" i="11"/>
  <c r="AC57" i="11"/>
  <c r="AB57" i="11"/>
  <c r="AA57" i="11"/>
  <c r="Z57" i="11"/>
  <c r="Y57" i="11"/>
  <c r="X57" i="11"/>
  <c r="W57" i="11"/>
  <c r="V57" i="11"/>
  <c r="U57" i="11"/>
  <c r="T57" i="11"/>
  <c r="S57" i="11"/>
  <c r="R57" i="11"/>
  <c r="Q57" i="11"/>
  <c r="P57" i="11"/>
  <c r="O57" i="11"/>
  <c r="N57" i="11"/>
  <c r="M57" i="11"/>
  <c r="L57" i="11"/>
  <c r="K57" i="11"/>
  <c r="J57" i="11"/>
  <c r="I57" i="11"/>
  <c r="H57" i="11"/>
  <c r="G57" i="11"/>
  <c r="F57" i="11"/>
  <c r="CB56" i="11"/>
  <c r="CA56" i="11"/>
  <c r="BZ56" i="11"/>
  <c r="BY56" i="11"/>
  <c r="BX56" i="11"/>
  <c r="BW56" i="11"/>
  <c r="BV56" i="11"/>
  <c r="BU56" i="11"/>
  <c r="BT56" i="11"/>
  <c r="BS56" i="11"/>
  <c r="BR56" i="11"/>
  <c r="BQ56" i="11"/>
  <c r="BP56" i="11"/>
  <c r="BO56" i="11"/>
  <c r="BN56" i="11"/>
  <c r="BM56" i="11"/>
  <c r="BL56" i="11"/>
  <c r="BK56" i="11"/>
  <c r="BJ56" i="11"/>
  <c r="BI56" i="11"/>
  <c r="BH56" i="11"/>
  <c r="BG56" i="11"/>
  <c r="BF56" i="11"/>
  <c r="BE56" i="11"/>
  <c r="BD56" i="11"/>
  <c r="BC56" i="11"/>
  <c r="BB56" i="11"/>
  <c r="BA56" i="11"/>
  <c r="AZ56" i="11"/>
  <c r="AY56" i="11"/>
  <c r="AX56" i="11"/>
  <c r="AW56" i="11"/>
  <c r="AV56" i="11"/>
  <c r="AU56" i="11"/>
  <c r="AT56" i="11"/>
  <c r="AS56" i="11"/>
  <c r="AR56" i="11"/>
  <c r="AQ56" i="11"/>
  <c r="AP56" i="11"/>
  <c r="AO56" i="11"/>
  <c r="AN56" i="11"/>
  <c r="AM56" i="11"/>
  <c r="AL56" i="11"/>
  <c r="AK56" i="11"/>
  <c r="AJ56" i="11"/>
  <c r="AI56" i="11"/>
  <c r="AH56" i="11"/>
  <c r="AG56" i="11"/>
  <c r="AF56" i="11"/>
  <c r="AE56" i="11"/>
  <c r="AD56" i="11"/>
  <c r="AC56" i="11"/>
  <c r="AB56" i="11"/>
  <c r="AA56" i="11"/>
  <c r="Z56" i="11"/>
  <c r="Y56" i="11"/>
  <c r="X56" i="11"/>
  <c r="W56" i="11"/>
  <c r="V56" i="11"/>
  <c r="U56" i="11"/>
  <c r="T56" i="11"/>
  <c r="S56" i="11"/>
  <c r="R56" i="11"/>
  <c r="Q56" i="11"/>
  <c r="P56" i="11"/>
  <c r="O56" i="11"/>
  <c r="N56" i="11"/>
  <c r="M56" i="11"/>
  <c r="L56" i="11"/>
  <c r="K56" i="11"/>
  <c r="J56" i="11"/>
  <c r="I56" i="11"/>
  <c r="H56" i="11"/>
  <c r="G56" i="11"/>
  <c r="F56" i="11"/>
  <c r="F81" i="11"/>
  <c r="A83" i="11" l="1"/>
  <c r="B82" i="11"/>
  <c r="F82" i="11"/>
  <c r="A84" i="11" l="1"/>
  <c r="B83" i="11"/>
  <c r="F83" i="11"/>
  <c r="A85" i="11" l="1"/>
  <c r="B84" i="11"/>
  <c r="F84" i="11"/>
  <c r="A86" i="11" l="1"/>
  <c r="B85" i="11"/>
  <c r="F85" i="11"/>
  <c r="A87" i="11" l="1"/>
  <c r="B86" i="11"/>
  <c r="F86" i="11"/>
  <c r="A88" i="11" l="1"/>
  <c r="B87" i="11"/>
  <c r="F87" i="11"/>
  <c r="A89" i="11" l="1"/>
  <c r="B88" i="11"/>
  <c r="A49" i="11"/>
  <c r="A50" i="11" s="1"/>
  <c r="A51" i="11" l="1"/>
  <c r="B50" i="11"/>
  <c r="B49" i="11"/>
  <c r="B89" i="11"/>
  <c r="A90" i="11"/>
  <c r="B48" i="11"/>
  <c r="F49" i="11"/>
  <c r="F48" i="11"/>
  <c r="F50" i="11"/>
  <c r="A52" i="11" l="1"/>
  <c r="B51" i="11"/>
  <c r="A93" i="11"/>
  <c r="B93" i="11" s="1"/>
  <c r="A91" i="11"/>
  <c r="B90" i="11"/>
  <c r="F51" i="11"/>
  <c r="F90" i="11"/>
  <c r="F93" i="11"/>
  <c r="B91" i="11" l="1"/>
  <c r="A92" i="11"/>
  <c r="B92" i="11" s="1"/>
  <c r="A53" i="11"/>
  <c r="B52" i="11"/>
  <c r="F91" i="11"/>
  <c r="F92" i="11"/>
  <c r="F52" i="11"/>
  <c r="A54" i="11" l="1"/>
  <c r="B53" i="11"/>
  <c r="CB43" i="11"/>
  <c r="CA43" i="11"/>
  <c r="BZ43" i="11"/>
  <c r="BY43" i="11"/>
  <c r="BX43" i="11"/>
  <c r="BW43" i="11"/>
  <c r="BV43" i="11"/>
  <c r="BU43" i="11"/>
  <c r="BT43" i="11"/>
  <c r="BS43" i="11"/>
  <c r="BR43" i="11"/>
  <c r="BQ43" i="11"/>
  <c r="BP43" i="11"/>
  <c r="BO43" i="11"/>
  <c r="BN43" i="11"/>
  <c r="BM43" i="11"/>
  <c r="BL43" i="11"/>
  <c r="BK43" i="11"/>
  <c r="BJ43" i="11"/>
  <c r="BI43" i="11"/>
  <c r="BH43" i="11"/>
  <c r="BG43" i="11"/>
  <c r="BF43" i="11"/>
  <c r="BE43" i="11"/>
  <c r="BD43" i="11"/>
  <c r="BC43" i="11"/>
  <c r="BB43" i="11"/>
  <c r="BA43" i="11"/>
  <c r="AZ43" i="11"/>
  <c r="AY43" i="11"/>
  <c r="AX43" i="11"/>
  <c r="AW43" i="11"/>
  <c r="AV43" i="11"/>
  <c r="AU43" i="11"/>
  <c r="AT43" i="11"/>
  <c r="AS43" i="11"/>
  <c r="AR43" i="11"/>
  <c r="AQ43" i="11"/>
  <c r="AP43" i="11"/>
  <c r="AO43" i="11"/>
  <c r="AN43" i="11"/>
  <c r="AM43" i="11"/>
  <c r="AL43" i="11"/>
  <c r="AK43" i="11"/>
  <c r="AJ43" i="11"/>
  <c r="AI43" i="11"/>
  <c r="AH43" i="11"/>
  <c r="AG43" i="11"/>
  <c r="AF43" i="11"/>
  <c r="AE43" i="11"/>
  <c r="AD43" i="11"/>
  <c r="AC43" i="11"/>
  <c r="AB43" i="11"/>
  <c r="AA43" i="11"/>
  <c r="Z43" i="11"/>
  <c r="Y43" i="11"/>
  <c r="X43" i="11"/>
  <c r="W43" i="11"/>
  <c r="V43" i="11"/>
  <c r="U43" i="11"/>
  <c r="T43" i="11"/>
  <c r="S43" i="11"/>
  <c r="R43" i="11"/>
  <c r="Q43" i="11"/>
  <c r="P43" i="11"/>
  <c r="O43" i="11"/>
  <c r="N43" i="11"/>
  <c r="M43" i="11"/>
  <c r="L43" i="11"/>
  <c r="K43" i="11"/>
  <c r="J43" i="11"/>
  <c r="I43" i="11"/>
  <c r="H43" i="11"/>
  <c r="G43" i="11"/>
  <c r="F43" i="11"/>
  <c r="CB42" i="11"/>
  <c r="CA42" i="11"/>
  <c r="BZ42" i="11"/>
  <c r="BY42" i="11"/>
  <c r="BX42" i="11"/>
  <c r="BW42" i="11"/>
  <c r="BV42" i="11"/>
  <c r="BU42" i="11"/>
  <c r="BT42" i="11"/>
  <c r="BS42" i="11"/>
  <c r="BR42" i="11"/>
  <c r="BQ42" i="11"/>
  <c r="BP42" i="11"/>
  <c r="BO42" i="11"/>
  <c r="BN42" i="11"/>
  <c r="BM42" i="11"/>
  <c r="BL42" i="11"/>
  <c r="BK42" i="11"/>
  <c r="BJ42" i="11"/>
  <c r="BI42" i="11"/>
  <c r="BH42" i="11"/>
  <c r="BG42" i="11"/>
  <c r="BF42" i="11"/>
  <c r="BE42" i="11"/>
  <c r="BD42" i="11"/>
  <c r="BC42" i="11"/>
  <c r="BB42" i="11"/>
  <c r="BA42" i="11"/>
  <c r="AZ42" i="11"/>
  <c r="AY42" i="11"/>
  <c r="AX42" i="11"/>
  <c r="AW42" i="11"/>
  <c r="AV42" i="11"/>
  <c r="AU42" i="11"/>
  <c r="AT42" i="11"/>
  <c r="AS42" i="11"/>
  <c r="AR42" i="11"/>
  <c r="AQ42" i="11"/>
  <c r="AP42" i="11"/>
  <c r="AO42" i="11"/>
  <c r="AN42" i="11"/>
  <c r="AM42" i="11"/>
  <c r="AL42" i="11"/>
  <c r="AK42" i="11"/>
  <c r="AJ42" i="11"/>
  <c r="AI42" i="11"/>
  <c r="AH42" i="11"/>
  <c r="AG42" i="11"/>
  <c r="AF42" i="11"/>
  <c r="AE42" i="11"/>
  <c r="AD42" i="11"/>
  <c r="AC42" i="11"/>
  <c r="AB42" i="11"/>
  <c r="AA42" i="11"/>
  <c r="Z42" i="11"/>
  <c r="Y42" i="11"/>
  <c r="X42" i="11"/>
  <c r="W42" i="11"/>
  <c r="V42" i="11"/>
  <c r="U42" i="11"/>
  <c r="T42" i="11"/>
  <c r="S42" i="11"/>
  <c r="R42" i="11"/>
  <c r="Q42" i="11"/>
  <c r="P42" i="11"/>
  <c r="O42" i="11"/>
  <c r="N42" i="11"/>
  <c r="M42" i="11"/>
  <c r="L42" i="11"/>
  <c r="K42" i="11"/>
  <c r="J42" i="11"/>
  <c r="I42" i="11"/>
  <c r="H42" i="11"/>
  <c r="G42" i="11"/>
  <c r="F42" i="11"/>
  <c r="F53" i="11"/>
  <c r="A55" i="11" l="1"/>
  <c r="B54" i="11"/>
  <c r="F54" i="11"/>
  <c r="A56" i="11" l="1"/>
  <c r="B55" i="11"/>
  <c r="F55" i="11"/>
  <c r="B56" i="11" l="1"/>
  <c r="A57" i="11"/>
  <c r="A58" i="11" l="1"/>
  <c r="B57" i="11"/>
  <c r="A59" i="11" l="1"/>
  <c r="B58" i="11"/>
  <c r="F58" i="11"/>
  <c r="A60" i="11" l="1"/>
  <c r="B59" i="11"/>
  <c r="F59" i="11"/>
  <c r="A61" i="11" l="1"/>
  <c r="B60" i="11"/>
  <c r="CB34" i="11"/>
  <c r="CA34" i="11"/>
  <c r="BZ34" i="11"/>
  <c r="BY34" i="11"/>
  <c r="BX34" i="11"/>
  <c r="BW34" i="11"/>
  <c r="BV34" i="11"/>
  <c r="BU34" i="11"/>
  <c r="BT34" i="11"/>
  <c r="BS34" i="11"/>
  <c r="BR34" i="11"/>
  <c r="BQ34" i="11"/>
  <c r="BP34" i="11"/>
  <c r="BO34" i="11"/>
  <c r="BN34" i="11"/>
  <c r="BM34" i="11"/>
  <c r="BL34" i="11"/>
  <c r="BK34" i="11"/>
  <c r="BJ34" i="11"/>
  <c r="BI34" i="11"/>
  <c r="BH34" i="11"/>
  <c r="BG34" i="11"/>
  <c r="BF34" i="11"/>
  <c r="BE34" i="11"/>
  <c r="BD34" i="11"/>
  <c r="BC34" i="11"/>
  <c r="BB34" i="11"/>
  <c r="BA34" i="11"/>
  <c r="AZ34" i="11"/>
  <c r="AY34" i="11"/>
  <c r="AX34" i="11"/>
  <c r="AW34" i="11"/>
  <c r="AV34" i="11"/>
  <c r="AU34" i="11"/>
  <c r="AT34" i="11"/>
  <c r="AS34" i="11"/>
  <c r="AR34" i="11"/>
  <c r="AQ34" i="11"/>
  <c r="AP34" i="11"/>
  <c r="AO34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X34" i="11"/>
  <c r="W34" i="11"/>
  <c r="V34" i="11"/>
  <c r="U34" i="11"/>
  <c r="T34" i="11"/>
  <c r="S34" i="11"/>
  <c r="R34" i="11"/>
  <c r="Q34" i="11"/>
  <c r="P34" i="11"/>
  <c r="O34" i="11"/>
  <c r="N34" i="11"/>
  <c r="M34" i="11"/>
  <c r="L34" i="11"/>
  <c r="K34" i="11"/>
  <c r="J34" i="11"/>
  <c r="I34" i="11"/>
  <c r="H34" i="11"/>
  <c r="G34" i="11"/>
  <c r="F34" i="11"/>
  <c r="CB33" i="11"/>
  <c r="CA33" i="11"/>
  <c r="BZ33" i="11"/>
  <c r="BY33" i="11"/>
  <c r="BX33" i="11"/>
  <c r="BW33" i="11"/>
  <c r="BV33" i="11"/>
  <c r="BU33" i="11"/>
  <c r="BT33" i="11"/>
  <c r="BS33" i="11"/>
  <c r="BR33" i="11"/>
  <c r="BQ33" i="11"/>
  <c r="BP33" i="11"/>
  <c r="BO33" i="11"/>
  <c r="BN33" i="11"/>
  <c r="BM33" i="11"/>
  <c r="BL33" i="11"/>
  <c r="BK33" i="11"/>
  <c r="BJ33" i="11"/>
  <c r="BI33" i="11"/>
  <c r="BH33" i="11"/>
  <c r="BG33" i="11"/>
  <c r="BF33" i="11"/>
  <c r="BE33" i="11"/>
  <c r="BD33" i="11"/>
  <c r="BC33" i="11"/>
  <c r="BB33" i="11"/>
  <c r="BA33" i="11"/>
  <c r="AZ33" i="11"/>
  <c r="AY33" i="11"/>
  <c r="AX33" i="11"/>
  <c r="AW33" i="11"/>
  <c r="AV33" i="11"/>
  <c r="AU33" i="11"/>
  <c r="AT33" i="11"/>
  <c r="AS33" i="11"/>
  <c r="AR33" i="11"/>
  <c r="AQ33" i="11"/>
  <c r="AP33" i="11"/>
  <c r="AO33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X33" i="11"/>
  <c r="W33" i="11"/>
  <c r="V33" i="11"/>
  <c r="U33" i="11"/>
  <c r="T33" i="11"/>
  <c r="S33" i="11"/>
  <c r="R33" i="11"/>
  <c r="Q33" i="11"/>
  <c r="P33" i="11"/>
  <c r="O33" i="11"/>
  <c r="N33" i="11"/>
  <c r="M33" i="11"/>
  <c r="L33" i="11"/>
  <c r="K33" i="11"/>
  <c r="J33" i="11"/>
  <c r="I33" i="11"/>
  <c r="H33" i="11"/>
  <c r="G33" i="11"/>
  <c r="F33" i="11"/>
  <c r="F60" i="11"/>
  <c r="A62" i="11" l="1"/>
  <c r="B61" i="11"/>
  <c r="F61" i="11"/>
  <c r="A63" i="11" l="1"/>
  <c r="B62" i="11"/>
  <c r="F62" i="11"/>
  <c r="A64" i="11" l="1"/>
  <c r="B63" i="11"/>
  <c r="F63" i="11"/>
  <c r="A65" i="11" l="1"/>
  <c r="B64" i="11"/>
  <c r="F64" i="11"/>
  <c r="A66" i="11" l="1"/>
  <c r="B65" i="11"/>
  <c r="B66" i="11" l="1"/>
  <c r="A67" i="11"/>
  <c r="A70" i="11" l="1"/>
  <c r="B70" i="11" s="1"/>
  <c r="A68" i="11"/>
  <c r="B67" i="11"/>
  <c r="A26" i="11"/>
  <c r="A27" i="11" s="1"/>
  <c r="F70" i="11"/>
  <c r="F67" i="11"/>
  <c r="B68" i="11" l="1"/>
  <c r="A69" i="11"/>
  <c r="B69" i="11" s="1"/>
  <c r="A28" i="11"/>
  <c r="B27" i="11"/>
  <c r="B26" i="11"/>
  <c r="B25" i="11"/>
  <c r="F68" i="11"/>
  <c r="F69" i="11"/>
  <c r="F27" i="11"/>
  <c r="F25" i="11"/>
  <c r="F26" i="11"/>
  <c r="A29" i="11" l="1"/>
  <c r="B28" i="11"/>
  <c r="D24" i="11"/>
  <c r="F28" i="11"/>
  <c r="A30" i="11" l="1"/>
  <c r="B29" i="11"/>
  <c r="F29" i="11"/>
  <c r="A31" i="11" l="1"/>
  <c r="B30" i="11"/>
  <c r="D21" i="11"/>
  <c r="CB20" i="11"/>
  <c r="CA20" i="11"/>
  <c r="BZ20" i="11"/>
  <c r="BY20" i="11"/>
  <c r="BX20" i="11"/>
  <c r="BW20" i="11"/>
  <c r="BV20" i="11"/>
  <c r="BU20" i="11"/>
  <c r="BT20" i="11"/>
  <c r="BS20" i="11"/>
  <c r="BR20" i="11"/>
  <c r="BQ20" i="11"/>
  <c r="BP20" i="11"/>
  <c r="BO20" i="11"/>
  <c r="BN20" i="11"/>
  <c r="BM20" i="11"/>
  <c r="BL20" i="11"/>
  <c r="BK20" i="11"/>
  <c r="BJ20" i="11"/>
  <c r="BI20" i="11"/>
  <c r="BH20" i="11"/>
  <c r="BG20" i="11"/>
  <c r="BF20" i="11"/>
  <c r="BE20" i="11"/>
  <c r="BD20" i="11"/>
  <c r="BC20" i="11"/>
  <c r="BB20" i="11"/>
  <c r="BA20" i="11"/>
  <c r="AZ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D20" i="11"/>
  <c r="CB19" i="11"/>
  <c r="CA19" i="11"/>
  <c r="BZ19" i="11"/>
  <c r="BY19" i="11"/>
  <c r="BX19" i="11"/>
  <c r="BW19" i="11"/>
  <c r="BV19" i="11"/>
  <c r="BU19" i="11"/>
  <c r="BT19" i="11"/>
  <c r="BS19" i="11"/>
  <c r="BR19" i="11"/>
  <c r="BQ19" i="11"/>
  <c r="BP19" i="11"/>
  <c r="BO19" i="11"/>
  <c r="BN19" i="11"/>
  <c r="BM19" i="11"/>
  <c r="BL19" i="11"/>
  <c r="BK19" i="11"/>
  <c r="BJ19" i="11"/>
  <c r="BI19" i="11"/>
  <c r="BH19" i="11"/>
  <c r="BG19" i="11"/>
  <c r="BF19" i="11"/>
  <c r="BE19" i="11"/>
  <c r="BD19" i="11"/>
  <c r="BC19" i="11"/>
  <c r="BB19" i="11"/>
  <c r="BA19" i="11"/>
  <c r="AZ19" i="11"/>
  <c r="AY19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O19" i="11"/>
  <c r="N19" i="11"/>
  <c r="M19" i="11"/>
  <c r="L19" i="11"/>
  <c r="K19" i="11"/>
  <c r="J19" i="11"/>
  <c r="I19" i="11"/>
  <c r="H19" i="11"/>
  <c r="G19" i="11"/>
  <c r="F19" i="11"/>
  <c r="D19" i="11"/>
  <c r="F30" i="11"/>
  <c r="A32" i="11" l="1"/>
  <c r="B31" i="11"/>
  <c r="D18" i="11"/>
  <c r="F31" i="11"/>
  <c r="A33" i="11" l="1"/>
  <c r="B32" i="11"/>
  <c r="D17" i="11"/>
  <c r="F32" i="11"/>
  <c r="B33" i="11" l="1"/>
  <c r="A34" i="11"/>
  <c r="D16" i="11"/>
  <c r="A35" i="11" l="1"/>
  <c r="B34" i="11"/>
  <c r="D15" i="11"/>
  <c r="A36" i="11" l="1"/>
  <c r="B35" i="11"/>
  <c r="F35" i="11"/>
  <c r="A37" i="11" l="1"/>
  <c r="B36" i="11"/>
  <c r="D13" i="11"/>
  <c r="F36" i="11"/>
  <c r="A38" i="11" l="1"/>
  <c r="B37" i="11"/>
  <c r="D12" i="11"/>
  <c r="CB11" i="11"/>
  <c r="CA11" i="11"/>
  <c r="BZ11" i="11"/>
  <c r="BY11" i="11"/>
  <c r="BX11" i="11"/>
  <c r="BW11" i="11"/>
  <c r="BV11" i="11"/>
  <c r="BU11" i="11"/>
  <c r="BT11" i="11"/>
  <c r="BS11" i="11"/>
  <c r="BR11" i="11"/>
  <c r="BQ11" i="11"/>
  <c r="BP11" i="11"/>
  <c r="BO11" i="11"/>
  <c r="BN11" i="11"/>
  <c r="BM11" i="11"/>
  <c r="BL11" i="11"/>
  <c r="BK11" i="11"/>
  <c r="BJ11" i="11"/>
  <c r="BI11" i="11"/>
  <c r="BH11" i="11"/>
  <c r="BG11" i="11"/>
  <c r="BF11" i="11"/>
  <c r="BE11" i="11"/>
  <c r="BD11" i="11"/>
  <c r="BC11" i="11"/>
  <c r="BB11" i="11"/>
  <c r="BA11" i="11"/>
  <c r="AZ11" i="11"/>
  <c r="AY11" i="11"/>
  <c r="AX11" i="11"/>
  <c r="AW11" i="11"/>
  <c r="AV11" i="11"/>
  <c r="AU11" i="11"/>
  <c r="AT11" i="11"/>
  <c r="AS11" i="11"/>
  <c r="AR11" i="11"/>
  <c r="AQ11" i="11"/>
  <c r="AP11" i="11"/>
  <c r="AO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D11" i="11"/>
  <c r="CB10" i="11"/>
  <c r="CA10" i="11"/>
  <c r="BZ10" i="11"/>
  <c r="BY10" i="11"/>
  <c r="BX10" i="11"/>
  <c r="BW10" i="11"/>
  <c r="BV10" i="11"/>
  <c r="BU10" i="11"/>
  <c r="BT10" i="11"/>
  <c r="BS10" i="11"/>
  <c r="BR10" i="11"/>
  <c r="BQ10" i="11"/>
  <c r="BP10" i="11"/>
  <c r="BO10" i="11"/>
  <c r="BN10" i="11"/>
  <c r="BM10" i="11"/>
  <c r="BL10" i="11"/>
  <c r="BK10" i="11"/>
  <c r="BJ10" i="11"/>
  <c r="BI10" i="11"/>
  <c r="BH10" i="11"/>
  <c r="BG10" i="11"/>
  <c r="BF10" i="11"/>
  <c r="BE10" i="11"/>
  <c r="BD10" i="11"/>
  <c r="BC10" i="11"/>
  <c r="BB10" i="11"/>
  <c r="BA10" i="11"/>
  <c r="AZ10" i="11"/>
  <c r="AY10" i="11"/>
  <c r="AX10" i="11"/>
  <c r="AW10" i="11"/>
  <c r="AV10" i="11"/>
  <c r="AU10" i="11"/>
  <c r="AT10" i="11"/>
  <c r="AS10" i="11"/>
  <c r="AR10" i="11"/>
  <c r="AQ10" i="11"/>
  <c r="AP10" i="11"/>
  <c r="AO10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D10" i="11"/>
  <c r="F37" i="11"/>
  <c r="A39" i="11" l="1"/>
  <c r="B38" i="11"/>
  <c r="D9" i="11"/>
  <c r="F38" i="11"/>
  <c r="A40" i="11" l="1"/>
  <c r="B39" i="11"/>
  <c r="D8" i="11"/>
  <c r="F39" i="11"/>
  <c r="A41" i="11" l="1"/>
  <c r="B40" i="11"/>
  <c r="D7" i="11"/>
  <c r="F40" i="11"/>
  <c r="A42" i="11" l="1"/>
  <c r="B41" i="11"/>
  <c r="D6" i="11"/>
  <c r="F41" i="11"/>
  <c r="B42" i="11" l="1"/>
  <c r="A43" i="11"/>
  <c r="D5" i="11"/>
  <c r="A44" i="11" l="1"/>
  <c r="B43" i="11"/>
  <c r="D4" i="11"/>
  <c r="A47" i="11" l="1"/>
  <c r="B47" i="11" s="1"/>
  <c r="A45" i="11"/>
  <c r="B45" i="11" s="1"/>
  <c r="B44" i="11"/>
  <c r="D3" i="11"/>
  <c r="A3" i="11"/>
  <c r="A4" i="11" s="1"/>
  <c r="F45" i="11"/>
  <c r="F44" i="11"/>
  <c r="F47" i="11"/>
  <c r="B3" i="11" l="1"/>
  <c r="A5" i="11"/>
  <c r="B4" i="11"/>
  <c r="D2" i="11"/>
  <c r="B2" i="11"/>
  <c r="F4" i="11"/>
  <c r="F3" i="11"/>
  <c r="F2" i="11"/>
  <c r="A6" i="11" l="1"/>
  <c r="B5" i="11"/>
  <c r="F101" i="7"/>
  <c r="F50" i="7"/>
  <c r="F84" i="7"/>
  <c r="F101" i="19"/>
  <c r="F16" i="19"/>
  <c r="F67" i="7"/>
  <c r="F100" i="7"/>
  <c r="F135" i="19"/>
  <c r="F152" i="19"/>
  <c r="F169" i="19"/>
  <c r="F150" i="19"/>
  <c r="F135" i="7"/>
  <c r="F16" i="7"/>
  <c r="F60" i="22"/>
  <c r="F15" i="7"/>
  <c r="F151" i="7"/>
  <c r="F118" i="7"/>
  <c r="F152" i="7"/>
  <c r="F65" i="7"/>
  <c r="F50" i="19"/>
  <c r="F83" i="7"/>
  <c r="F66" i="7"/>
  <c r="F49" i="7"/>
  <c r="F149" i="7"/>
  <c r="F13" i="7"/>
  <c r="F134" i="7"/>
  <c r="F99" i="7"/>
  <c r="F118" i="19"/>
  <c r="F45" i="7"/>
  <c r="F33" i="19"/>
  <c r="F150" i="7"/>
  <c r="F117" i="7"/>
  <c r="F48" i="7"/>
  <c r="F98" i="7"/>
  <c r="F67" i="19"/>
  <c r="F149" i="19"/>
  <c r="F99" i="19"/>
  <c r="F84" i="19"/>
  <c r="F133" i="7"/>
  <c r="F14" i="7"/>
  <c r="F14" i="19"/>
  <c r="F82" i="7"/>
  <c r="F132" i="7"/>
  <c r="F133" i="19"/>
  <c r="F81" i="7"/>
  <c r="F167" i="19"/>
  <c r="F64" i="7"/>
  <c r="F48" i="19"/>
  <c r="F116" i="7"/>
  <c r="F13" i="19"/>
  <c r="F98" i="19"/>
  <c r="F97" i="7"/>
  <c r="F82" i="19"/>
  <c r="F166" i="19"/>
  <c r="F132" i="19"/>
  <c r="F33" i="7"/>
  <c r="F47" i="7"/>
  <c r="F115" i="7"/>
  <c r="F31" i="19"/>
  <c r="F116" i="19"/>
  <c r="F47" i="19"/>
  <c r="F169" i="7"/>
  <c r="F12" i="7"/>
  <c r="F97" i="19"/>
  <c r="F65" i="19"/>
  <c r="F63" i="7"/>
  <c r="F80" i="7"/>
  <c r="F96" i="19"/>
  <c r="F147" i="19"/>
  <c r="F115" i="19"/>
  <c r="F147" i="7"/>
  <c r="F46" i="7"/>
  <c r="F42" i="22"/>
  <c r="F50" i="14"/>
  <c r="F146" i="19"/>
  <c r="F12" i="19"/>
  <c r="F31" i="14"/>
  <c r="F30" i="14"/>
  <c r="F11" i="19"/>
  <c r="F96" i="7"/>
  <c r="F32" i="7"/>
  <c r="F79" i="7"/>
  <c r="F64" i="19"/>
  <c r="F130" i="7"/>
  <c r="F81" i="19"/>
  <c r="F164" i="19"/>
  <c r="F168" i="7"/>
  <c r="F130" i="19"/>
  <c r="F62" i="7"/>
  <c r="F95" i="7"/>
  <c r="F51" i="14"/>
  <c r="F10" i="14"/>
  <c r="F30" i="19"/>
  <c r="F11" i="14"/>
  <c r="F46" i="19"/>
  <c r="F100" i="14"/>
  <c r="F29" i="14"/>
  <c r="F71" i="14"/>
  <c r="F11" i="7"/>
  <c r="F21" i="22"/>
  <c r="F31" i="7"/>
  <c r="F10" i="19"/>
  <c r="F78" i="7"/>
  <c r="F10" i="22"/>
  <c r="F45" i="19"/>
  <c r="F10" i="7"/>
  <c r="F80" i="19"/>
  <c r="F11" i="22"/>
  <c r="F20" i="22"/>
  <c r="F20" i="14"/>
  <c r="F31" i="22"/>
  <c r="F113" i="19"/>
  <c r="F61" i="7"/>
  <c r="F145" i="19"/>
  <c r="F113" i="7"/>
  <c r="F30" i="22"/>
  <c r="F29" i="19"/>
  <c r="F167" i="7"/>
  <c r="F81" i="14"/>
  <c r="F94" i="7"/>
  <c r="F9" i="14"/>
  <c r="F81" i="22"/>
  <c r="F70" i="14"/>
  <c r="F95" i="19"/>
  <c r="F129" i="19"/>
  <c r="F100" i="22"/>
  <c r="F44" i="7"/>
  <c r="F146" i="7"/>
  <c r="F129" i="7"/>
  <c r="F63" i="19"/>
  <c r="F49" i="14"/>
  <c r="F112" i="7"/>
  <c r="F40" i="22"/>
  <c r="F21" i="14"/>
  <c r="F80" i="14"/>
  <c r="F101" i="14"/>
  <c r="F41" i="22"/>
  <c r="F162" i="19"/>
  <c r="F91" i="14"/>
  <c r="F128" i="19"/>
  <c r="F9" i="22"/>
  <c r="F166" i="7"/>
  <c r="F144" i="19"/>
  <c r="F163" i="19"/>
  <c r="F29" i="22"/>
  <c r="F80" i="22"/>
  <c r="F43" i="7"/>
  <c r="F93" i="7"/>
  <c r="F9" i="19"/>
  <c r="F62" i="19"/>
  <c r="F145" i="7"/>
  <c r="F19" i="22"/>
  <c r="F79" i="19"/>
  <c r="F101" i="22"/>
  <c r="F99" i="14"/>
  <c r="F112" i="19"/>
  <c r="F48" i="14"/>
  <c r="F69" i="14"/>
  <c r="F30" i="7"/>
  <c r="F90" i="22"/>
  <c r="F39" i="22"/>
  <c r="F9" i="7"/>
  <c r="F77" i="7"/>
  <c r="F28" i="19"/>
  <c r="F8" i="14"/>
  <c r="F60" i="7"/>
  <c r="F91" i="22"/>
  <c r="F44" i="19"/>
  <c r="F79" i="14"/>
  <c r="F90" i="14"/>
  <c r="F19" i="14"/>
  <c r="F79" i="22"/>
  <c r="F40" i="14"/>
  <c r="F28" i="14"/>
  <c r="F127" i="7"/>
  <c r="F128" i="7"/>
  <c r="F42" i="7"/>
  <c r="F76" i="7"/>
  <c r="F7" i="14"/>
  <c r="F78" i="19"/>
  <c r="F161" i="19"/>
  <c r="F94" i="19"/>
  <c r="F41" i="14"/>
  <c r="F89" i="14"/>
  <c r="F92" i="7"/>
  <c r="F50" i="22"/>
  <c r="F38" i="22"/>
  <c r="F8" i="22"/>
  <c r="F98" i="14"/>
  <c r="F99" i="22"/>
  <c r="F47" i="14"/>
  <c r="F43" i="19"/>
  <c r="F89" i="22"/>
  <c r="F144" i="7"/>
  <c r="F8" i="7"/>
  <c r="F27" i="14"/>
  <c r="F59" i="7"/>
  <c r="F127" i="19"/>
  <c r="F51" i="22"/>
  <c r="F18" i="22"/>
  <c r="F8" i="19"/>
  <c r="F27" i="19"/>
  <c r="F111" i="19"/>
  <c r="F78" i="22"/>
  <c r="F93" i="19"/>
  <c r="F61" i="19"/>
  <c r="F18" i="14"/>
  <c r="F29" i="7"/>
  <c r="F78" i="14"/>
  <c r="F28" i="22"/>
  <c r="F68" i="14"/>
  <c r="F70" i="22"/>
  <c r="F143" i="19"/>
  <c r="F17" i="22"/>
  <c r="F7" i="19"/>
  <c r="F75" i="7"/>
  <c r="F77" i="19"/>
  <c r="F27" i="22"/>
  <c r="F91" i="7"/>
  <c r="F26" i="14"/>
  <c r="F97" i="14"/>
  <c r="F111" i="7"/>
  <c r="F164" i="7"/>
  <c r="F42" i="19"/>
  <c r="F61" i="14"/>
  <c r="F6" i="14"/>
  <c r="F143" i="7"/>
  <c r="F61" i="22"/>
  <c r="F39" i="14"/>
  <c r="F7" i="7"/>
  <c r="F110" i="7"/>
  <c r="F92" i="19"/>
  <c r="F26" i="19"/>
  <c r="F126" i="7"/>
  <c r="F160" i="19"/>
  <c r="F60" i="14"/>
  <c r="F110" i="19"/>
  <c r="F71" i="22"/>
  <c r="F77" i="14"/>
  <c r="F88" i="22"/>
  <c r="F28" i="7"/>
  <c r="F49" i="22"/>
  <c r="F77" i="22"/>
  <c r="F142" i="19"/>
  <c r="F41" i="7"/>
  <c r="F7" i="22"/>
  <c r="F45" i="14"/>
  <c r="F46" i="14"/>
  <c r="F5" i="14"/>
  <c r="F67" i="14"/>
  <c r="F17" i="14"/>
  <c r="F88" i="14"/>
  <c r="F98" i="22"/>
  <c r="F60" i="19"/>
  <c r="F16" i="14"/>
  <c r="F37" i="22"/>
  <c r="F126" i="19"/>
  <c r="F58" i="7"/>
  <c r="F26" i="22"/>
  <c r="F16" i="22"/>
  <c r="F59" i="22"/>
  <c r="F109" i="19"/>
  <c r="F142" i="7"/>
  <c r="F59" i="14"/>
  <c r="F76" i="22"/>
  <c r="F57" i="7"/>
  <c r="F6" i="7"/>
  <c r="F90" i="7"/>
  <c r="F87" i="14"/>
  <c r="F36" i="22"/>
  <c r="F141" i="19"/>
  <c r="F41" i="19"/>
  <c r="F125" i="7"/>
  <c r="F48" i="22"/>
  <c r="F76" i="14"/>
  <c r="F76" i="19"/>
  <c r="F87" i="22"/>
  <c r="F58" i="22"/>
  <c r="F38" i="14"/>
  <c r="F69" i="22"/>
  <c r="F97" i="22"/>
  <c r="F25" i="14"/>
  <c r="F27" i="7"/>
  <c r="F66" i="14"/>
  <c r="F125" i="19"/>
  <c r="F96" i="14"/>
  <c r="F159" i="19"/>
  <c r="F59" i="19"/>
  <c r="F91" i="19"/>
  <c r="F40" i="19"/>
  <c r="F5" i="22"/>
  <c r="F109" i="7"/>
  <c r="F6" i="19"/>
  <c r="F25" i="19"/>
  <c r="F40" i="7"/>
  <c r="F6" i="22"/>
  <c r="F74" i="7"/>
  <c r="F108" i="19"/>
  <c r="F24" i="14"/>
  <c r="F47" i="22"/>
  <c r="F58" i="19"/>
  <c r="F86" i="14"/>
  <c r="F35" i="22"/>
  <c r="F58" i="14"/>
  <c r="F124" i="19"/>
  <c r="F5" i="7"/>
  <c r="F75" i="14"/>
  <c r="F44" i="14"/>
  <c r="F65" i="14"/>
  <c r="F96" i="22"/>
  <c r="F24" i="19"/>
  <c r="F57" i="22"/>
  <c r="F163" i="7"/>
  <c r="F5" i="19"/>
  <c r="F25" i="22"/>
  <c r="F141" i="7"/>
  <c r="F15" i="22"/>
  <c r="F37" i="14"/>
  <c r="F56" i="7"/>
  <c r="F90" i="19"/>
  <c r="F124" i="7"/>
  <c r="F108" i="7"/>
  <c r="F158" i="19"/>
  <c r="F86" i="22"/>
  <c r="F15" i="14"/>
  <c r="F162" i="7"/>
  <c r="F140" i="19"/>
  <c r="F75" i="19"/>
  <c r="F75" i="22"/>
  <c r="F26" i="7"/>
  <c r="F74" i="22"/>
  <c r="F73" i="7"/>
  <c r="F68" i="22"/>
  <c r="F89" i="7"/>
  <c r="F39" i="7"/>
  <c r="F95" i="14"/>
  <c r="F4" i="22"/>
  <c r="F4" i="14"/>
  <c r="F55" i="14"/>
  <c r="F57" i="19"/>
  <c r="F156" i="19"/>
  <c r="F122" i="7"/>
  <c r="F25" i="7"/>
  <c r="F36" i="14"/>
  <c r="F24" i="22"/>
  <c r="F95" i="22"/>
  <c r="F72" i="7"/>
  <c r="F54" i="19"/>
  <c r="F45" i="22"/>
  <c r="F106" i="7"/>
  <c r="F56" i="19"/>
  <c r="F20" i="19"/>
  <c r="F56" i="22"/>
  <c r="F23" i="14"/>
  <c r="F67" i="22"/>
  <c r="F74" i="14"/>
  <c r="F57" i="14"/>
  <c r="F34" i="22"/>
  <c r="F84" i="14"/>
  <c r="F157" i="19"/>
  <c r="F14" i="14"/>
  <c r="F64" i="14"/>
  <c r="F89" i="19"/>
  <c r="F84" i="22"/>
  <c r="F140" i="7"/>
  <c r="F88" i="19"/>
  <c r="F38" i="7"/>
  <c r="F22" i="19"/>
  <c r="F93" i="14"/>
  <c r="F94" i="14"/>
  <c r="F46" i="22"/>
  <c r="F4" i="7"/>
  <c r="F107" i="7"/>
  <c r="F4" i="19"/>
  <c r="F85" i="14"/>
  <c r="F139" i="7"/>
  <c r="F55" i="7"/>
  <c r="F139" i="19"/>
  <c r="F85" i="22"/>
  <c r="F161" i="7"/>
  <c r="F73" i="19"/>
  <c r="F3" i="14"/>
  <c r="F55" i="19"/>
  <c r="F3" i="19"/>
  <c r="F71" i="19"/>
  <c r="F106" i="19"/>
  <c r="F105" i="19"/>
  <c r="F73" i="22"/>
  <c r="F123" i="19"/>
  <c r="F107" i="19"/>
  <c r="F23" i="7"/>
  <c r="F38" i="19"/>
  <c r="F23" i="19"/>
  <c r="F87" i="19"/>
  <c r="F122" i="19"/>
  <c r="F54" i="22"/>
  <c r="F21" i="19"/>
  <c r="F37" i="7"/>
  <c r="F71" i="7"/>
  <c r="F19" i="19"/>
  <c r="F32" i="22"/>
  <c r="F22" i="22"/>
  <c r="F72" i="19"/>
  <c r="F62" i="14"/>
  <c r="F44" i="22"/>
  <c r="F13" i="22"/>
  <c r="F83" i="22"/>
  <c r="F70" i="19"/>
  <c r="F14" i="22"/>
  <c r="F62" i="22"/>
  <c r="F24" i="7"/>
  <c r="F39" i="19"/>
  <c r="F138" i="19"/>
  <c r="F2" i="19"/>
  <c r="F93" i="22"/>
  <c r="F54" i="14"/>
  <c r="F66" i="22"/>
  <c r="F121" i="19"/>
  <c r="F3" i="22"/>
  <c r="F104" i="7"/>
  <c r="F123" i="7"/>
  <c r="F37" i="19"/>
  <c r="F155" i="19"/>
  <c r="F53" i="19"/>
  <c r="F53" i="7"/>
  <c r="F55" i="22"/>
  <c r="F21" i="7"/>
  <c r="F23" i="22"/>
  <c r="F64" i="22"/>
  <c r="F43" i="22"/>
  <c r="F22" i="7"/>
  <c r="F19" i="7"/>
  <c r="F12" i="22"/>
  <c r="F3" i="7"/>
  <c r="F94" i="22"/>
  <c r="F22" i="14"/>
  <c r="F54" i="7"/>
  <c r="F87" i="7"/>
  <c r="F72" i="22"/>
  <c r="F104" i="19"/>
  <c r="F138" i="7"/>
  <c r="F52" i="22"/>
  <c r="F36" i="19"/>
  <c r="F74" i="19"/>
  <c r="F63" i="22"/>
  <c r="F42" i="14"/>
  <c r="F32" i="14"/>
  <c r="F88" i="7"/>
  <c r="F2" i="7"/>
  <c r="F33" i="22"/>
  <c r="F105" i="7"/>
  <c r="F2" i="22"/>
  <c r="F70" i="7"/>
  <c r="F82" i="22"/>
  <c r="F92" i="22"/>
  <c r="F20" i="7"/>
  <c r="F156" i="7"/>
  <c r="F157" i="7"/>
  <c r="F52" i="14"/>
  <c r="F65" i="22"/>
  <c r="F53" i="22"/>
  <c r="F121" i="7"/>
  <c r="F36" i="7"/>
  <c r="F159" i="7"/>
  <c r="F155" i="7"/>
  <c r="F34" i="14"/>
  <c r="F53" i="14"/>
  <c r="F35" i="14"/>
  <c r="F2" i="14"/>
  <c r="F72" i="14"/>
  <c r="F160" i="7"/>
  <c r="F158" i="7"/>
  <c r="F83" i="14"/>
  <c r="F12" i="14"/>
  <c r="F56" i="14"/>
  <c r="F73" i="14"/>
  <c r="F13" i="14"/>
  <c r="F43" i="14"/>
  <c r="F82" i="14"/>
  <c r="F63" i="14"/>
  <c r="F33" i="14"/>
  <c r="F92" i="14"/>
  <c r="F5" i="11"/>
  <c r="F83" i="19"/>
  <c r="F151" i="19"/>
  <c r="F49" i="19"/>
  <c r="F134" i="19"/>
  <c r="F15" i="19"/>
  <c r="F32" i="19"/>
  <c r="F66" i="19"/>
  <c r="F100" i="19"/>
  <c r="F117" i="19"/>
  <c r="F168" i="19"/>
  <c r="A7" i="11" l="1"/>
  <c r="B6" i="11"/>
  <c r="F6" i="11"/>
  <c r="A8" i="11" l="1"/>
  <c r="B7" i="11"/>
  <c r="F7" i="11"/>
  <c r="A9" i="11" l="1"/>
  <c r="B8" i="11"/>
  <c r="F8" i="11"/>
  <c r="A10" i="11" l="1"/>
  <c r="B9" i="11"/>
  <c r="F9" i="11"/>
  <c r="B10" i="11" l="1"/>
  <c r="A11" i="11"/>
  <c r="A12" i="11" l="1"/>
  <c r="B11" i="11"/>
  <c r="A13" i="11" l="1"/>
  <c r="B12" i="11"/>
  <c r="F12" i="11"/>
  <c r="A15" i="11" l="1"/>
  <c r="A14" i="11"/>
  <c r="B14" i="11" s="1"/>
  <c r="B13" i="11"/>
  <c r="F14" i="11"/>
  <c r="F13" i="11"/>
  <c r="A16" i="11" l="1"/>
  <c r="B15" i="11"/>
  <c r="F15" i="11"/>
  <c r="A17" i="11" l="1"/>
  <c r="B16" i="11"/>
  <c r="F16" i="11"/>
  <c r="A18" i="11" l="1"/>
  <c r="B17" i="11"/>
  <c r="F17" i="11"/>
  <c r="A21" i="11" l="1"/>
  <c r="A19" i="11"/>
  <c r="B18" i="11"/>
  <c r="F18" i="11"/>
  <c r="A22" i="11" l="1"/>
  <c r="B22" i="11" s="1"/>
  <c r="B19" i="11"/>
  <c r="A20" i="11"/>
  <c r="B20" i="11" s="1"/>
  <c r="A24" i="11"/>
  <c r="B24" i="11" s="1"/>
  <c r="B21" i="11"/>
  <c r="F22" i="11"/>
  <c r="F21" i="11"/>
  <c r="F24" i="11"/>
  <c r="A93" i="14" l="1"/>
  <c r="A94" i="14" s="1"/>
  <c r="B92" i="14"/>
  <c r="A84" i="14"/>
  <c r="A85" i="14" s="1"/>
  <c r="B83" i="14"/>
  <c r="A83" i="14"/>
  <c r="B82" i="14"/>
  <c r="B73" i="14"/>
  <c r="A73" i="14"/>
  <c r="A74" i="14" s="1"/>
  <c r="B72" i="14"/>
  <c r="D64" i="14"/>
  <c r="C64" i="14"/>
  <c r="C74" i="14" s="1"/>
  <c r="A64" i="14"/>
  <c r="A63" i="14"/>
  <c r="B63" i="14" s="1"/>
  <c r="B62" i="14"/>
  <c r="A57" i="14"/>
  <c r="A55" i="14"/>
  <c r="A56" i="14" s="1"/>
  <c r="B56" i="14" s="1"/>
  <c r="B54" i="14"/>
  <c r="A54" i="14"/>
  <c r="A53" i="14"/>
  <c r="B53" i="14" s="1"/>
  <c r="B52" i="14"/>
  <c r="A43" i="14"/>
  <c r="B43" i="14" s="1"/>
  <c r="B42" i="14"/>
  <c r="C41" i="14"/>
  <c r="D41" i="14" s="1"/>
  <c r="C40" i="14"/>
  <c r="C35" i="14"/>
  <c r="C55" i="14" s="1"/>
  <c r="B35" i="14"/>
  <c r="A35" i="14"/>
  <c r="A36" i="14" s="1"/>
  <c r="D34" i="14"/>
  <c r="B34" i="14"/>
  <c r="B33" i="14"/>
  <c r="A33" i="14"/>
  <c r="A34" i="14" s="1"/>
  <c r="B32" i="14"/>
  <c r="D31" i="14"/>
  <c r="C31" i="14"/>
  <c r="D30" i="14"/>
  <c r="C30" i="14"/>
  <c r="C24" i="14"/>
  <c r="C34" i="14" s="1"/>
  <c r="C54" i="14" s="1"/>
  <c r="D54" i="14" s="1"/>
  <c r="C23" i="14"/>
  <c r="A23" i="14"/>
  <c r="C22" i="14"/>
  <c r="B22" i="14"/>
  <c r="D21" i="14"/>
  <c r="C21" i="14"/>
  <c r="C20" i="14"/>
  <c r="D20" i="14" s="1"/>
  <c r="D19" i="14"/>
  <c r="C19" i="14"/>
  <c r="C29" i="14" s="1"/>
  <c r="C18" i="14"/>
  <c r="C17" i="14"/>
  <c r="C16" i="14"/>
  <c r="C26" i="14" s="1"/>
  <c r="C15" i="14"/>
  <c r="C25" i="14" s="1"/>
  <c r="D25" i="14" s="1"/>
  <c r="D14" i="14"/>
  <c r="C14" i="14"/>
  <c r="C13" i="14"/>
  <c r="D13" i="14" s="1"/>
  <c r="B13" i="14"/>
  <c r="A13" i="14"/>
  <c r="A14" i="14" s="1"/>
  <c r="D12" i="14"/>
  <c r="C12" i="14"/>
  <c r="B12" i="14"/>
  <c r="D11" i="14"/>
  <c r="D10" i="14"/>
  <c r="D9" i="14"/>
  <c r="D8" i="14"/>
  <c r="D7" i="14"/>
  <c r="D6" i="14"/>
  <c r="D5" i="14"/>
  <c r="D4" i="14"/>
  <c r="D3" i="14"/>
  <c r="A3" i="14"/>
  <c r="D2" i="14"/>
  <c r="B2" i="14"/>
  <c r="BS171" i="7"/>
  <c r="BR171" i="7"/>
  <c r="BQ171" i="7"/>
  <c r="BP171" i="7"/>
  <c r="BO171" i="7"/>
  <c r="BN171" i="7"/>
  <c r="BM171" i="7"/>
  <c r="BL171" i="7"/>
  <c r="BK171" i="7"/>
  <c r="BJ171" i="7"/>
  <c r="BI171" i="7"/>
  <c r="BH171" i="7"/>
  <c r="BG171" i="7"/>
  <c r="BF171" i="7"/>
  <c r="BE171" i="7"/>
  <c r="BD171" i="7"/>
  <c r="BC171" i="7"/>
  <c r="BB171" i="7"/>
  <c r="BA171" i="7"/>
  <c r="AZ171" i="7"/>
  <c r="AY171" i="7"/>
  <c r="AX171" i="7"/>
  <c r="AW171" i="7"/>
  <c r="AV171" i="7"/>
  <c r="AU171" i="7"/>
  <c r="AT171" i="7"/>
  <c r="AS171" i="7"/>
  <c r="AR171" i="7"/>
  <c r="AQ171" i="7"/>
  <c r="AP171" i="7"/>
  <c r="AO171" i="7"/>
  <c r="AN171" i="7"/>
  <c r="AM171" i="7"/>
  <c r="AL171" i="7"/>
  <c r="AK171" i="7"/>
  <c r="AJ171" i="7"/>
  <c r="AI171" i="7"/>
  <c r="AH171" i="7"/>
  <c r="AG171" i="7"/>
  <c r="AF171" i="7"/>
  <c r="AE171" i="7"/>
  <c r="AD171" i="7"/>
  <c r="AC171" i="7"/>
  <c r="AB171" i="7"/>
  <c r="AA171" i="7"/>
  <c r="Z171" i="7"/>
  <c r="Y171" i="7"/>
  <c r="X171" i="7"/>
  <c r="W171" i="7"/>
  <c r="V171" i="7"/>
  <c r="U171" i="7"/>
  <c r="T171" i="7"/>
  <c r="S171" i="7"/>
  <c r="R171" i="7"/>
  <c r="Q171" i="7"/>
  <c r="P171" i="7"/>
  <c r="O171" i="7"/>
  <c r="N171" i="7"/>
  <c r="M171" i="7"/>
  <c r="L171" i="7"/>
  <c r="K171" i="7"/>
  <c r="J171" i="7"/>
  <c r="I171" i="7"/>
  <c r="H171" i="7"/>
  <c r="G171" i="7"/>
  <c r="F171" i="7"/>
  <c r="BS170" i="7"/>
  <c r="BR170" i="7"/>
  <c r="BQ170" i="7"/>
  <c r="BP170" i="7"/>
  <c r="BO170" i="7"/>
  <c r="BN170" i="7"/>
  <c r="BM170" i="7"/>
  <c r="BL170" i="7"/>
  <c r="BK170" i="7"/>
  <c r="BJ170" i="7"/>
  <c r="BI170" i="7"/>
  <c r="BH170" i="7"/>
  <c r="BG170" i="7"/>
  <c r="BF170" i="7"/>
  <c r="BE170" i="7"/>
  <c r="BD170" i="7"/>
  <c r="BC170" i="7"/>
  <c r="BB170" i="7"/>
  <c r="BA170" i="7"/>
  <c r="AZ170" i="7"/>
  <c r="AY170" i="7"/>
  <c r="AX170" i="7"/>
  <c r="AW170" i="7"/>
  <c r="AV170" i="7"/>
  <c r="AU170" i="7"/>
  <c r="AT170" i="7"/>
  <c r="AS170" i="7"/>
  <c r="AR170" i="7"/>
  <c r="AQ170" i="7"/>
  <c r="AP170" i="7"/>
  <c r="AO170" i="7"/>
  <c r="AN170" i="7"/>
  <c r="AM170" i="7"/>
  <c r="AL170" i="7"/>
  <c r="AK170" i="7"/>
  <c r="AJ170" i="7"/>
  <c r="AI170" i="7"/>
  <c r="AH170" i="7"/>
  <c r="AG170" i="7"/>
  <c r="AF170" i="7"/>
  <c r="AE170" i="7"/>
  <c r="AD170" i="7"/>
  <c r="AC170" i="7"/>
  <c r="AB170" i="7"/>
  <c r="AA170" i="7"/>
  <c r="Z170" i="7"/>
  <c r="Y170" i="7"/>
  <c r="X170" i="7"/>
  <c r="W170" i="7"/>
  <c r="V170" i="7"/>
  <c r="U170" i="7"/>
  <c r="T170" i="7"/>
  <c r="S170" i="7"/>
  <c r="R170" i="7"/>
  <c r="Q170" i="7"/>
  <c r="P170" i="7"/>
  <c r="O170" i="7"/>
  <c r="N170" i="7"/>
  <c r="M170" i="7"/>
  <c r="L170" i="7"/>
  <c r="K170" i="7"/>
  <c r="J170" i="7"/>
  <c r="I170" i="7"/>
  <c r="H170" i="7"/>
  <c r="G170" i="7"/>
  <c r="F170" i="7"/>
  <c r="BH165" i="7"/>
  <c r="BG165" i="7"/>
  <c r="BF165" i="7"/>
  <c r="BE165" i="7"/>
  <c r="BD165" i="7"/>
  <c r="BC165" i="7"/>
  <c r="BB165" i="7"/>
  <c r="BA165" i="7"/>
  <c r="AZ165" i="7"/>
  <c r="AY165" i="7"/>
  <c r="AX165" i="7"/>
  <c r="AW165" i="7"/>
  <c r="AV165" i="7"/>
  <c r="AU165" i="7"/>
  <c r="AT165" i="7"/>
  <c r="AS165" i="7"/>
  <c r="AR165" i="7"/>
  <c r="AQ165" i="7"/>
  <c r="AP165" i="7"/>
  <c r="AO165" i="7"/>
  <c r="AN165" i="7"/>
  <c r="AM165" i="7"/>
  <c r="AL165" i="7"/>
  <c r="AK165" i="7"/>
  <c r="AJ165" i="7"/>
  <c r="AI165" i="7"/>
  <c r="AH165" i="7"/>
  <c r="AG165" i="7"/>
  <c r="AF165" i="7"/>
  <c r="AE165" i="7"/>
  <c r="AD165" i="7"/>
  <c r="AC165" i="7"/>
  <c r="AB165" i="7"/>
  <c r="AA165" i="7"/>
  <c r="Z165" i="7"/>
  <c r="Y165" i="7"/>
  <c r="X165" i="7"/>
  <c r="W165" i="7"/>
  <c r="V165" i="7"/>
  <c r="U165" i="7"/>
  <c r="T165" i="7"/>
  <c r="S165" i="7"/>
  <c r="R165" i="7"/>
  <c r="Q165" i="7"/>
  <c r="P165" i="7"/>
  <c r="O165" i="7"/>
  <c r="N165" i="7"/>
  <c r="M165" i="7"/>
  <c r="L165" i="7"/>
  <c r="K165" i="7"/>
  <c r="J165" i="7"/>
  <c r="I165" i="7"/>
  <c r="H165" i="7"/>
  <c r="G165" i="7"/>
  <c r="A161" i="7"/>
  <c r="B159" i="7"/>
  <c r="A159" i="7"/>
  <c r="A160" i="7" s="1"/>
  <c r="B160" i="7" s="1"/>
  <c r="B157" i="7"/>
  <c r="A157" i="7"/>
  <c r="A158" i="7" s="1"/>
  <c r="B158" i="7" s="1"/>
  <c r="B156" i="7"/>
  <c r="A156" i="7"/>
  <c r="B155" i="7"/>
  <c r="BS154" i="7"/>
  <c r="BR154" i="7"/>
  <c r="BQ154" i="7"/>
  <c r="BP154" i="7"/>
  <c r="BO154" i="7"/>
  <c r="BN154" i="7"/>
  <c r="BM154" i="7"/>
  <c r="BL154" i="7"/>
  <c r="BK154" i="7"/>
  <c r="BJ154" i="7"/>
  <c r="BI154" i="7"/>
  <c r="BH154" i="7"/>
  <c r="BG154" i="7"/>
  <c r="BF154" i="7"/>
  <c r="BE154" i="7"/>
  <c r="BD154" i="7"/>
  <c r="BC154" i="7"/>
  <c r="BB154" i="7"/>
  <c r="BA154" i="7"/>
  <c r="AZ154" i="7"/>
  <c r="AY154" i="7"/>
  <c r="AX154" i="7"/>
  <c r="AW154" i="7"/>
  <c r="AV154" i="7"/>
  <c r="AU154" i="7"/>
  <c r="AT154" i="7"/>
  <c r="AS154" i="7"/>
  <c r="AR154" i="7"/>
  <c r="AQ154" i="7"/>
  <c r="AP154" i="7"/>
  <c r="AO154" i="7"/>
  <c r="AN154" i="7"/>
  <c r="AM154" i="7"/>
  <c r="AL154" i="7"/>
  <c r="AK154" i="7"/>
  <c r="AJ154" i="7"/>
  <c r="AI154" i="7"/>
  <c r="AH154" i="7"/>
  <c r="AG154" i="7"/>
  <c r="AF154" i="7"/>
  <c r="AE154" i="7"/>
  <c r="AD154" i="7"/>
  <c r="AC154" i="7"/>
  <c r="AB154" i="7"/>
  <c r="AA154" i="7"/>
  <c r="Z154" i="7"/>
  <c r="Y154" i="7"/>
  <c r="X154" i="7"/>
  <c r="W154" i="7"/>
  <c r="V154" i="7"/>
  <c r="U154" i="7"/>
  <c r="T154" i="7"/>
  <c r="S154" i="7"/>
  <c r="R154" i="7"/>
  <c r="Q154" i="7"/>
  <c r="P154" i="7"/>
  <c r="O154" i="7"/>
  <c r="N154" i="7"/>
  <c r="M154" i="7"/>
  <c r="L154" i="7"/>
  <c r="K154" i="7"/>
  <c r="J154" i="7"/>
  <c r="I154" i="7"/>
  <c r="H154" i="7"/>
  <c r="G154" i="7"/>
  <c r="F154" i="7"/>
  <c r="BS153" i="7"/>
  <c r="BR153" i="7"/>
  <c r="BQ153" i="7"/>
  <c r="BP153" i="7"/>
  <c r="BO153" i="7"/>
  <c r="BN153" i="7"/>
  <c r="BM153" i="7"/>
  <c r="BL153" i="7"/>
  <c r="BK153" i="7"/>
  <c r="BJ153" i="7"/>
  <c r="BI153" i="7"/>
  <c r="BH153" i="7"/>
  <c r="BG153" i="7"/>
  <c r="BF153" i="7"/>
  <c r="BE153" i="7"/>
  <c r="BD153" i="7"/>
  <c r="BC153" i="7"/>
  <c r="BB153" i="7"/>
  <c r="BA153" i="7"/>
  <c r="AZ153" i="7"/>
  <c r="AY153" i="7"/>
  <c r="AX153" i="7"/>
  <c r="AW153" i="7"/>
  <c r="AV153" i="7"/>
  <c r="AU153" i="7"/>
  <c r="AT153" i="7"/>
  <c r="AS153" i="7"/>
  <c r="AR153" i="7"/>
  <c r="AQ153" i="7"/>
  <c r="AP153" i="7"/>
  <c r="AO153" i="7"/>
  <c r="AN153" i="7"/>
  <c r="AM153" i="7"/>
  <c r="AL153" i="7"/>
  <c r="AK153" i="7"/>
  <c r="AJ153" i="7"/>
  <c r="AI153" i="7"/>
  <c r="AH153" i="7"/>
  <c r="AG153" i="7"/>
  <c r="AF153" i="7"/>
  <c r="AE153" i="7"/>
  <c r="AD153" i="7"/>
  <c r="AC153" i="7"/>
  <c r="AB153" i="7"/>
  <c r="AA153" i="7"/>
  <c r="Z153" i="7"/>
  <c r="Y153" i="7"/>
  <c r="X153" i="7"/>
  <c r="W153" i="7"/>
  <c r="V153" i="7"/>
  <c r="U153" i="7"/>
  <c r="T153" i="7"/>
  <c r="S153" i="7"/>
  <c r="R153" i="7"/>
  <c r="Q153" i="7"/>
  <c r="P153" i="7"/>
  <c r="O153" i="7"/>
  <c r="N153" i="7"/>
  <c r="M153" i="7"/>
  <c r="L153" i="7"/>
  <c r="K153" i="7"/>
  <c r="J153" i="7"/>
  <c r="I153" i="7"/>
  <c r="H153" i="7"/>
  <c r="G153" i="7"/>
  <c r="F153" i="7"/>
  <c r="BH148" i="7"/>
  <c r="BG148" i="7"/>
  <c r="BF148" i="7"/>
  <c r="BE148" i="7"/>
  <c r="BD148" i="7"/>
  <c r="BC148" i="7"/>
  <c r="BB148" i="7"/>
  <c r="BA148" i="7"/>
  <c r="AZ148" i="7"/>
  <c r="AY148" i="7"/>
  <c r="AX148" i="7"/>
  <c r="AW148" i="7"/>
  <c r="AV148" i="7"/>
  <c r="AU148" i="7"/>
  <c r="AT148" i="7"/>
  <c r="AS148" i="7"/>
  <c r="AR148" i="7"/>
  <c r="AQ148" i="7"/>
  <c r="AP148" i="7"/>
  <c r="AO148" i="7"/>
  <c r="AN148" i="7"/>
  <c r="AM148" i="7"/>
  <c r="AL148" i="7"/>
  <c r="AK148" i="7"/>
  <c r="AJ148" i="7"/>
  <c r="AI148" i="7"/>
  <c r="AH148" i="7"/>
  <c r="AG148" i="7"/>
  <c r="AF148" i="7"/>
  <c r="AE148" i="7"/>
  <c r="AD148" i="7"/>
  <c r="AC148" i="7"/>
  <c r="AB148" i="7"/>
  <c r="AA148" i="7"/>
  <c r="Z148" i="7"/>
  <c r="Y148" i="7"/>
  <c r="X148" i="7"/>
  <c r="W148" i="7"/>
  <c r="V148" i="7"/>
  <c r="U148" i="7"/>
  <c r="T148" i="7"/>
  <c r="S148" i="7"/>
  <c r="R148" i="7"/>
  <c r="Q148" i="7"/>
  <c r="P148" i="7"/>
  <c r="O148" i="7"/>
  <c r="N148" i="7"/>
  <c r="M148" i="7"/>
  <c r="L148" i="7"/>
  <c r="K148" i="7"/>
  <c r="J148" i="7"/>
  <c r="I148" i="7"/>
  <c r="H148" i="7"/>
  <c r="G148" i="7"/>
  <c r="A139" i="7"/>
  <c r="A140" i="7" s="1"/>
  <c r="B138" i="7"/>
  <c r="BR137" i="7"/>
  <c r="BQ137" i="7"/>
  <c r="BP137" i="7"/>
  <c r="BO137" i="7"/>
  <c r="BN137" i="7"/>
  <c r="BM137" i="7"/>
  <c r="BL137" i="7"/>
  <c r="BK137" i="7"/>
  <c r="BJ137" i="7"/>
  <c r="BI137" i="7"/>
  <c r="BH137" i="7"/>
  <c r="BG137" i="7"/>
  <c r="BF137" i="7"/>
  <c r="BE137" i="7"/>
  <c r="BD137" i="7"/>
  <c r="BC137" i="7"/>
  <c r="BB137" i="7"/>
  <c r="BA137" i="7"/>
  <c r="AZ137" i="7"/>
  <c r="AY137" i="7"/>
  <c r="AX137" i="7"/>
  <c r="AW137" i="7"/>
  <c r="AV137" i="7"/>
  <c r="AU137" i="7"/>
  <c r="AT137" i="7"/>
  <c r="AS137" i="7"/>
  <c r="AR137" i="7"/>
  <c r="AQ137" i="7"/>
  <c r="AP137" i="7"/>
  <c r="AO137" i="7"/>
  <c r="AN137" i="7"/>
  <c r="AM137" i="7"/>
  <c r="AL137" i="7"/>
  <c r="AK137" i="7"/>
  <c r="AJ137" i="7"/>
  <c r="AI137" i="7"/>
  <c r="AH137" i="7"/>
  <c r="AG137" i="7"/>
  <c r="AF137" i="7"/>
  <c r="AE137" i="7"/>
  <c r="AD137" i="7"/>
  <c r="AC137" i="7"/>
  <c r="AB137" i="7"/>
  <c r="AA137" i="7"/>
  <c r="Z137" i="7"/>
  <c r="Y137" i="7"/>
  <c r="X137" i="7"/>
  <c r="W137" i="7"/>
  <c r="V137" i="7"/>
  <c r="U137" i="7"/>
  <c r="T137" i="7"/>
  <c r="S137" i="7"/>
  <c r="R137" i="7"/>
  <c r="Q137" i="7"/>
  <c r="P137" i="7"/>
  <c r="O137" i="7"/>
  <c r="N137" i="7"/>
  <c r="M137" i="7"/>
  <c r="L137" i="7"/>
  <c r="K137" i="7"/>
  <c r="J137" i="7"/>
  <c r="I137" i="7"/>
  <c r="H137" i="7"/>
  <c r="G137" i="7"/>
  <c r="F137" i="7"/>
  <c r="BR136" i="7"/>
  <c r="BQ136" i="7"/>
  <c r="BP136" i="7"/>
  <c r="BO136" i="7"/>
  <c r="BN136" i="7"/>
  <c r="BM136" i="7"/>
  <c r="BL136" i="7"/>
  <c r="BK136" i="7"/>
  <c r="BJ136" i="7"/>
  <c r="BI136" i="7"/>
  <c r="BH136" i="7"/>
  <c r="BG136" i="7"/>
  <c r="BF136" i="7"/>
  <c r="BE136" i="7"/>
  <c r="BD136" i="7"/>
  <c r="BC136" i="7"/>
  <c r="BB136" i="7"/>
  <c r="BA136" i="7"/>
  <c r="AZ136" i="7"/>
  <c r="AY136" i="7"/>
  <c r="AX136" i="7"/>
  <c r="AW136" i="7"/>
  <c r="AV136" i="7"/>
  <c r="AU136" i="7"/>
  <c r="AT136" i="7"/>
  <c r="AS136" i="7"/>
  <c r="AR136" i="7"/>
  <c r="AQ136" i="7"/>
  <c r="AP136" i="7"/>
  <c r="AO136" i="7"/>
  <c r="AN136" i="7"/>
  <c r="AM136" i="7"/>
  <c r="AL136" i="7"/>
  <c r="AK136" i="7"/>
  <c r="AJ136" i="7"/>
  <c r="AI136" i="7"/>
  <c r="AH136" i="7"/>
  <c r="AG136" i="7"/>
  <c r="AF136" i="7"/>
  <c r="AE136" i="7"/>
  <c r="AD136" i="7"/>
  <c r="AC136" i="7"/>
  <c r="AB136" i="7"/>
  <c r="AA136" i="7"/>
  <c r="Z136" i="7"/>
  <c r="Y136" i="7"/>
  <c r="X136" i="7"/>
  <c r="W136" i="7"/>
  <c r="V136" i="7"/>
  <c r="U136" i="7"/>
  <c r="T136" i="7"/>
  <c r="S136" i="7"/>
  <c r="R136" i="7"/>
  <c r="Q136" i="7"/>
  <c r="P136" i="7"/>
  <c r="O136" i="7"/>
  <c r="N136" i="7"/>
  <c r="M136" i="7"/>
  <c r="L136" i="7"/>
  <c r="K136" i="7"/>
  <c r="J136" i="7"/>
  <c r="I136" i="7"/>
  <c r="H136" i="7"/>
  <c r="G136" i="7"/>
  <c r="F136" i="7"/>
  <c r="BH131" i="7"/>
  <c r="BG131" i="7"/>
  <c r="BF131" i="7"/>
  <c r="BE131" i="7"/>
  <c r="BD131" i="7"/>
  <c r="BC131" i="7"/>
  <c r="BB131" i="7"/>
  <c r="BA131" i="7"/>
  <c r="AZ131" i="7"/>
  <c r="AY131" i="7"/>
  <c r="AX131" i="7"/>
  <c r="AW131" i="7"/>
  <c r="AV131" i="7"/>
  <c r="AU131" i="7"/>
  <c r="AT131" i="7"/>
  <c r="AS131" i="7"/>
  <c r="AR131" i="7"/>
  <c r="AQ131" i="7"/>
  <c r="AP131" i="7"/>
  <c r="AO131" i="7"/>
  <c r="AN131" i="7"/>
  <c r="AM131" i="7"/>
  <c r="AL131" i="7"/>
  <c r="AK131" i="7"/>
  <c r="AJ131" i="7"/>
  <c r="AI131" i="7"/>
  <c r="AH131" i="7"/>
  <c r="AG131" i="7"/>
  <c r="AF131" i="7"/>
  <c r="AE131" i="7"/>
  <c r="AD131" i="7"/>
  <c r="AC131" i="7"/>
  <c r="AB131" i="7"/>
  <c r="AA131" i="7"/>
  <c r="Z131" i="7"/>
  <c r="Y131" i="7"/>
  <c r="X131" i="7"/>
  <c r="W131" i="7"/>
  <c r="V131" i="7"/>
  <c r="U131" i="7"/>
  <c r="T131" i="7"/>
  <c r="S131" i="7"/>
  <c r="R131" i="7"/>
  <c r="Q131" i="7"/>
  <c r="P131" i="7"/>
  <c r="O131" i="7"/>
  <c r="N131" i="7"/>
  <c r="M131" i="7"/>
  <c r="L131" i="7"/>
  <c r="K131" i="7"/>
  <c r="J131" i="7"/>
  <c r="I131" i="7"/>
  <c r="H131" i="7"/>
  <c r="G131" i="7"/>
  <c r="A122" i="7"/>
  <c r="A123" i="7" s="1"/>
  <c r="B123" i="7" s="1"/>
  <c r="B121" i="7"/>
  <c r="BR120" i="7"/>
  <c r="BQ120" i="7"/>
  <c r="BP120" i="7"/>
  <c r="BO120" i="7"/>
  <c r="BN120" i="7"/>
  <c r="BM120" i="7"/>
  <c r="BL120" i="7"/>
  <c r="BK120" i="7"/>
  <c r="BJ120" i="7"/>
  <c r="BI120" i="7"/>
  <c r="BH120" i="7"/>
  <c r="BG120" i="7"/>
  <c r="BF120" i="7"/>
  <c r="BE120" i="7"/>
  <c r="BD120" i="7"/>
  <c r="BC120" i="7"/>
  <c r="BB120" i="7"/>
  <c r="BA120" i="7"/>
  <c r="AZ120" i="7"/>
  <c r="AY120" i="7"/>
  <c r="AX120" i="7"/>
  <c r="AW120" i="7"/>
  <c r="AV120" i="7"/>
  <c r="AU120" i="7"/>
  <c r="AT120" i="7"/>
  <c r="AS120" i="7"/>
  <c r="AR120" i="7"/>
  <c r="AQ120" i="7"/>
  <c r="AP120" i="7"/>
  <c r="AO120" i="7"/>
  <c r="AN120" i="7"/>
  <c r="AM120" i="7"/>
  <c r="AL120" i="7"/>
  <c r="AK120" i="7"/>
  <c r="AJ120" i="7"/>
  <c r="AI120" i="7"/>
  <c r="AH120" i="7"/>
  <c r="AG120" i="7"/>
  <c r="AF120" i="7"/>
  <c r="AE120" i="7"/>
  <c r="AD120" i="7"/>
  <c r="AC120" i="7"/>
  <c r="AB120" i="7"/>
  <c r="AA120" i="7"/>
  <c r="Z120" i="7"/>
  <c r="Y120" i="7"/>
  <c r="X120" i="7"/>
  <c r="W120" i="7"/>
  <c r="V120" i="7"/>
  <c r="U120" i="7"/>
  <c r="T120" i="7"/>
  <c r="S120" i="7"/>
  <c r="R120" i="7"/>
  <c r="Q120" i="7"/>
  <c r="P120" i="7"/>
  <c r="O120" i="7"/>
  <c r="N120" i="7"/>
  <c r="M120" i="7"/>
  <c r="L120" i="7"/>
  <c r="K120" i="7"/>
  <c r="J120" i="7"/>
  <c r="I120" i="7"/>
  <c r="H120" i="7"/>
  <c r="G120" i="7"/>
  <c r="F120" i="7"/>
  <c r="BR119" i="7"/>
  <c r="BQ119" i="7"/>
  <c r="BP119" i="7"/>
  <c r="BO119" i="7"/>
  <c r="BN119" i="7"/>
  <c r="BM119" i="7"/>
  <c r="BL119" i="7"/>
  <c r="BK119" i="7"/>
  <c r="BJ119" i="7"/>
  <c r="BI119" i="7"/>
  <c r="BH119" i="7"/>
  <c r="BG119" i="7"/>
  <c r="BF119" i="7"/>
  <c r="BE119" i="7"/>
  <c r="BD119" i="7"/>
  <c r="BC119" i="7"/>
  <c r="BB119" i="7"/>
  <c r="BA119" i="7"/>
  <c r="AZ119" i="7"/>
  <c r="AY119" i="7"/>
  <c r="AX119" i="7"/>
  <c r="AW119" i="7"/>
  <c r="AV119" i="7"/>
  <c r="AU119" i="7"/>
  <c r="AT119" i="7"/>
  <c r="AS119" i="7"/>
  <c r="AR119" i="7"/>
  <c r="AQ119" i="7"/>
  <c r="AP119" i="7"/>
  <c r="AO119" i="7"/>
  <c r="AN119" i="7"/>
  <c r="AM119" i="7"/>
  <c r="AL119" i="7"/>
  <c r="AK119" i="7"/>
  <c r="AJ119" i="7"/>
  <c r="AI119" i="7"/>
  <c r="AH119" i="7"/>
  <c r="AG119" i="7"/>
  <c r="AF119" i="7"/>
  <c r="AE119" i="7"/>
  <c r="AD119" i="7"/>
  <c r="AC119" i="7"/>
  <c r="AB119" i="7"/>
  <c r="AA119" i="7"/>
  <c r="Z119" i="7"/>
  <c r="Y119" i="7"/>
  <c r="X119" i="7"/>
  <c r="W119" i="7"/>
  <c r="V119" i="7"/>
  <c r="U119" i="7"/>
  <c r="T119" i="7"/>
  <c r="S119" i="7"/>
  <c r="R119" i="7"/>
  <c r="Q119" i="7"/>
  <c r="P119" i="7"/>
  <c r="O119" i="7"/>
  <c r="N119" i="7"/>
  <c r="M119" i="7"/>
  <c r="L119" i="7"/>
  <c r="K119" i="7"/>
  <c r="J119" i="7"/>
  <c r="I119" i="7"/>
  <c r="H119" i="7"/>
  <c r="G119" i="7"/>
  <c r="F119" i="7"/>
  <c r="BH114" i="7"/>
  <c r="BG114" i="7"/>
  <c r="BF114" i="7"/>
  <c r="BE114" i="7"/>
  <c r="BD114" i="7"/>
  <c r="BC114" i="7"/>
  <c r="BB114" i="7"/>
  <c r="BA114" i="7"/>
  <c r="AZ114" i="7"/>
  <c r="AY114" i="7"/>
  <c r="AX114" i="7"/>
  <c r="AW114" i="7"/>
  <c r="AV114" i="7"/>
  <c r="AU114" i="7"/>
  <c r="AT114" i="7"/>
  <c r="AS114" i="7"/>
  <c r="AR114" i="7"/>
  <c r="AQ114" i="7"/>
  <c r="AP114" i="7"/>
  <c r="AO114" i="7"/>
  <c r="AN114" i="7"/>
  <c r="AM114" i="7"/>
  <c r="AL114" i="7"/>
  <c r="AK114" i="7"/>
  <c r="AJ114" i="7"/>
  <c r="AI114" i="7"/>
  <c r="AH114" i="7"/>
  <c r="AG114" i="7"/>
  <c r="AF114" i="7"/>
  <c r="AE114" i="7"/>
  <c r="AD114" i="7"/>
  <c r="AC114" i="7"/>
  <c r="AB114" i="7"/>
  <c r="AA114" i="7"/>
  <c r="Z114" i="7"/>
  <c r="Y114" i="7"/>
  <c r="X114" i="7"/>
  <c r="W114" i="7"/>
  <c r="V114" i="7"/>
  <c r="U114" i="7"/>
  <c r="T114" i="7"/>
  <c r="S114" i="7"/>
  <c r="R114" i="7"/>
  <c r="Q114" i="7"/>
  <c r="P114" i="7"/>
  <c r="O114" i="7"/>
  <c r="N114" i="7"/>
  <c r="M114" i="7"/>
  <c r="L114" i="7"/>
  <c r="K114" i="7"/>
  <c r="J114" i="7"/>
  <c r="I114" i="7"/>
  <c r="H114" i="7"/>
  <c r="G114" i="7"/>
  <c r="A106" i="7"/>
  <c r="A107" i="7" s="1"/>
  <c r="A105" i="7"/>
  <c r="B105" i="7" s="1"/>
  <c r="B104" i="7"/>
  <c r="BH103" i="7"/>
  <c r="BG103" i="7"/>
  <c r="BF103" i="7"/>
  <c r="BE103" i="7"/>
  <c r="BD103" i="7"/>
  <c r="BC103" i="7"/>
  <c r="BB103" i="7"/>
  <c r="BA103" i="7"/>
  <c r="AZ103" i="7"/>
  <c r="AY103" i="7"/>
  <c r="AX103" i="7"/>
  <c r="AW103" i="7"/>
  <c r="AV103" i="7"/>
  <c r="AU103" i="7"/>
  <c r="AT103" i="7"/>
  <c r="AS103" i="7"/>
  <c r="AR103" i="7"/>
  <c r="AQ103" i="7"/>
  <c r="AP103" i="7"/>
  <c r="AO103" i="7"/>
  <c r="AN103" i="7"/>
  <c r="AM103" i="7"/>
  <c r="AL103" i="7"/>
  <c r="AK103" i="7"/>
  <c r="AJ103" i="7"/>
  <c r="AI103" i="7"/>
  <c r="AH103" i="7"/>
  <c r="AG103" i="7"/>
  <c r="AF103" i="7"/>
  <c r="AE103" i="7"/>
  <c r="AD103" i="7"/>
  <c r="AC103" i="7"/>
  <c r="AB103" i="7"/>
  <c r="AA103" i="7"/>
  <c r="Z103" i="7"/>
  <c r="Y103" i="7"/>
  <c r="X103" i="7"/>
  <c r="W103" i="7"/>
  <c r="V103" i="7"/>
  <c r="U103" i="7"/>
  <c r="T103" i="7"/>
  <c r="S103" i="7"/>
  <c r="R103" i="7"/>
  <c r="Q103" i="7"/>
  <c r="P103" i="7"/>
  <c r="O103" i="7"/>
  <c r="N103" i="7"/>
  <c r="M103" i="7"/>
  <c r="L103" i="7"/>
  <c r="K103" i="7"/>
  <c r="J103" i="7"/>
  <c r="I103" i="7"/>
  <c r="H103" i="7"/>
  <c r="G103" i="7"/>
  <c r="F103" i="7"/>
  <c r="BH102" i="7"/>
  <c r="BG102" i="7"/>
  <c r="BF102" i="7"/>
  <c r="BE102" i="7"/>
  <c r="BD102" i="7"/>
  <c r="BC102" i="7"/>
  <c r="BB102" i="7"/>
  <c r="BA102" i="7"/>
  <c r="AZ102" i="7"/>
  <c r="AY102" i="7"/>
  <c r="AX102" i="7"/>
  <c r="AW102" i="7"/>
  <c r="AV102" i="7"/>
  <c r="AU102" i="7"/>
  <c r="AT102" i="7"/>
  <c r="AS102" i="7"/>
  <c r="AR102" i="7"/>
  <c r="AQ102" i="7"/>
  <c r="AP102" i="7"/>
  <c r="AO102" i="7"/>
  <c r="AN102" i="7"/>
  <c r="AM102" i="7"/>
  <c r="AL102" i="7"/>
  <c r="AK102" i="7"/>
  <c r="AJ102" i="7"/>
  <c r="AI102" i="7"/>
  <c r="AH102" i="7"/>
  <c r="AG102" i="7"/>
  <c r="AF102" i="7"/>
  <c r="AE102" i="7"/>
  <c r="AD102" i="7"/>
  <c r="AC102" i="7"/>
  <c r="AB102" i="7"/>
  <c r="AA102" i="7"/>
  <c r="Z102" i="7"/>
  <c r="Y102" i="7"/>
  <c r="X102" i="7"/>
  <c r="W102" i="7"/>
  <c r="V102" i="7"/>
  <c r="U102" i="7"/>
  <c r="T102" i="7"/>
  <c r="S102" i="7"/>
  <c r="R102" i="7"/>
  <c r="Q102" i="7"/>
  <c r="P102" i="7"/>
  <c r="O102" i="7"/>
  <c r="N102" i="7"/>
  <c r="M102" i="7"/>
  <c r="L102" i="7"/>
  <c r="K102" i="7"/>
  <c r="J102" i="7"/>
  <c r="I102" i="7"/>
  <c r="H102" i="7"/>
  <c r="G102" i="7"/>
  <c r="F102" i="7"/>
  <c r="A88" i="7"/>
  <c r="B88" i="7" s="1"/>
  <c r="B87" i="7"/>
  <c r="BS86" i="7"/>
  <c r="BR86" i="7"/>
  <c r="BQ86" i="7"/>
  <c r="BP86" i="7"/>
  <c r="BO86" i="7"/>
  <c r="BN86" i="7"/>
  <c r="BM86" i="7"/>
  <c r="BL86" i="7"/>
  <c r="BK86" i="7"/>
  <c r="BJ86" i="7"/>
  <c r="BI86" i="7"/>
  <c r="BH86" i="7"/>
  <c r="BG86" i="7"/>
  <c r="BF86" i="7"/>
  <c r="BE86" i="7"/>
  <c r="BD86" i="7"/>
  <c r="BC86" i="7"/>
  <c r="BB86" i="7"/>
  <c r="BA86" i="7"/>
  <c r="AZ86" i="7"/>
  <c r="AY86" i="7"/>
  <c r="AX86" i="7"/>
  <c r="AW86" i="7"/>
  <c r="AV86" i="7"/>
  <c r="AU86" i="7"/>
  <c r="AT86" i="7"/>
  <c r="AS86" i="7"/>
  <c r="AR86" i="7"/>
  <c r="AQ86" i="7"/>
  <c r="AP86" i="7"/>
  <c r="AO86" i="7"/>
  <c r="AN86" i="7"/>
  <c r="AM86" i="7"/>
  <c r="AL86" i="7"/>
  <c r="AK86" i="7"/>
  <c r="AJ86" i="7"/>
  <c r="AI86" i="7"/>
  <c r="AH86" i="7"/>
  <c r="AG86" i="7"/>
  <c r="AF86" i="7"/>
  <c r="AE86" i="7"/>
  <c r="AD86" i="7"/>
  <c r="AC86" i="7"/>
  <c r="AB86" i="7"/>
  <c r="AA86" i="7"/>
  <c r="Z86" i="7"/>
  <c r="Y86" i="7"/>
  <c r="X86" i="7"/>
  <c r="W86" i="7"/>
  <c r="V86" i="7"/>
  <c r="U86" i="7"/>
  <c r="T86" i="7"/>
  <c r="S86" i="7"/>
  <c r="R86" i="7"/>
  <c r="Q86" i="7"/>
  <c r="P86" i="7"/>
  <c r="O86" i="7"/>
  <c r="N86" i="7"/>
  <c r="M86" i="7"/>
  <c r="L86" i="7"/>
  <c r="K86" i="7"/>
  <c r="J86" i="7"/>
  <c r="I86" i="7"/>
  <c r="H86" i="7"/>
  <c r="G86" i="7"/>
  <c r="F86" i="7"/>
  <c r="BS85" i="7"/>
  <c r="BR85" i="7"/>
  <c r="BQ85" i="7"/>
  <c r="BP85" i="7"/>
  <c r="BO85" i="7"/>
  <c r="BN85" i="7"/>
  <c r="BM85" i="7"/>
  <c r="BL85" i="7"/>
  <c r="BK85" i="7"/>
  <c r="BJ85" i="7"/>
  <c r="BI85" i="7"/>
  <c r="BH85" i="7"/>
  <c r="BG85" i="7"/>
  <c r="BF85" i="7"/>
  <c r="BE85" i="7"/>
  <c r="BD85" i="7"/>
  <c r="BC85" i="7"/>
  <c r="BB85" i="7"/>
  <c r="BA85" i="7"/>
  <c r="AZ85" i="7"/>
  <c r="AY85" i="7"/>
  <c r="AX85" i="7"/>
  <c r="AW85" i="7"/>
  <c r="AV85" i="7"/>
  <c r="AU85" i="7"/>
  <c r="AT85" i="7"/>
  <c r="AS85" i="7"/>
  <c r="AR85" i="7"/>
  <c r="AQ85" i="7"/>
  <c r="AP85" i="7"/>
  <c r="AO85" i="7"/>
  <c r="AN85" i="7"/>
  <c r="AM85" i="7"/>
  <c r="AL85" i="7"/>
  <c r="AK85" i="7"/>
  <c r="AJ85" i="7"/>
  <c r="AI85" i="7"/>
  <c r="AH85" i="7"/>
  <c r="AG85" i="7"/>
  <c r="AF85" i="7"/>
  <c r="AE85" i="7"/>
  <c r="AD85" i="7"/>
  <c r="AC85" i="7"/>
  <c r="AB85" i="7"/>
  <c r="AA85" i="7"/>
  <c r="Z85" i="7"/>
  <c r="Y85" i="7"/>
  <c r="X85" i="7"/>
  <c r="W85" i="7"/>
  <c r="V85" i="7"/>
  <c r="U85" i="7"/>
  <c r="T85" i="7"/>
  <c r="S85" i="7"/>
  <c r="R85" i="7"/>
  <c r="Q85" i="7"/>
  <c r="P85" i="7"/>
  <c r="O85" i="7"/>
  <c r="N85" i="7"/>
  <c r="M85" i="7"/>
  <c r="L85" i="7"/>
  <c r="K85" i="7"/>
  <c r="J85" i="7"/>
  <c r="I85" i="7"/>
  <c r="H85" i="7"/>
  <c r="G85" i="7"/>
  <c r="F85" i="7"/>
  <c r="C81" i="7"/>
  <c r="A72" i="7"/>
  <c r="B71" i="7"/>
  <c r="A71" i="7"/>
  <c r="B70" i="7"/>
  <c r="BR69" i="7"/>
  <c r="BQ69" i="7"/>
  <c r="BP69" i="7"/>
  <c r="BO69" i="7"/>
  <c r="BN69" i="7"/>
  <c r="BM69" i="7"/>
  <c r="BL69" i="7"/>
  <c r="BK69" i="7"/>
  <c r="BJ69" i="7"/>
  <c r="BI69" i="7"/>
  <c r="BH69" i="7"/>
  <c r="BG69" i="7"/>
  <c r="BF69" i="7"/>
  <c r="BE69" i="7"/>
  <c r="BD69" i="7"/>
  <c r="BC69" i="7"/>
  <c r="BB69" i="7"/>
  <c r="BA69" i="7"/>
  <c r="AZ69" i="7"/>
  <c r="AY69" i="7"/>
  <c r="AX69" i="7"/>
  <c r="AW69" i="7"/>
  <c r="AV69" i="7"/>
  <c r="AU69" i="7"/>
  <c r="AT69" i="7"/>
  <c r="AS69" i="7"/>
  <c r="AR69" i="7"/>
  <c r="AQ69" i="7"/>
  <c r="AP69" i="7"/>
  <c r="AO69" i="7"/>
  <c r="AN69" i="7"/>
  <c r="AM69" i="7"/>
  <c r="AL69" i="7"/>
  <c r="AK69" i="7"/>
  <c r="AJ69" i="7"/>
  <c r="AI69" i="7"/>
  <c r="AH69" i="7"/>
  <c r="AG69" i="7"/>
  <c r="AF69" i="7"/>
  <c r="AE69" i="7"/>
  <c r="AD69" i="7"/>
  <c r="AC69" i="7"/>
  <c r="AB69" i="7"/>
  <c r="AA69" i="7"/>
  <c r="Z69" i="7"/>
  <c r="Y69" i="7"/>
  <c r="X69" i="7"/>
  <c r="W69" i="7"/>
  <c r="V69" i="7"/>
  <c r="U69" i="7"/>
  <c r="T69" i="7"/>
  <c r="S69" i="7"/>
  <c r="R69" i="7"/>
  <c r="Q69" i="7"/>
  <c r="P69" i="7"/>
  <c r="O69" i="7"/>
  <c r="N69" i="7"/>
  <c r="M69" i="7"/>
  <c r="L69" i="7"/>
  <c r="K69" i="7"/>
  <c r="J69" i="7"/>
  <c r="I69" i="7"/>
  <c r="H69" i="7"/>
  <c r="G69" i="7"/>
  <c r="F69" i="7"/>
  <c r="BR68" i="7"/>
  <c r="BQ68" i="7"/>
  <c r="BP68" i="7"/>
  <c r="BO68" i="7"/>
  <c r="BN68" i="7"/>
  <c r="BM68" i="7"/>
  <c r="BL68" i="7"/>
  <c r="BK68" i="7"/>
  <c r="BJ68" i="7"/>
  <c r="BI68" i="7"/>
  <c r="BH68" i="7"/>
  <c r="BG68" i="7"/>
  <c r="BF68" i="7"/>
  <c r="BE68" i="7"/>
  <c r="BD68" i="7"/>
  <c r="BC68" i="7"/>
  <c r="BB68" i="7"/>
  <c r="BA68" i="7"/>
  <c r="AZ68" i="7"/>
  <c r="AY68" i="7"/>
  <c r="AX68" i="7"/>
  <c r="AW68" i="7"/>
  <c r="AV68" i="7"/>
  <c r="AU68" i="7"/>
  <c r="AT68" i="7"/>
  <c r="AS68" i="7"/>
  <c r="AR68" i="7"/>
  <c r="AQ68" i="7"/>
  <c r="AP68" i="7"/>
  <c r="AO68" i="7"/>
  <c r="AN68" i="7"/>
  <c r="AM68" i="7"/>
  <c r="AL68" i="7"/>
  <c r="AK68" i="7"/>
  <c r="AJ68" i="7"/>
  <c r="AI68" i="7"/>
  <c r="AH68" i="7"/>
  <c r="AG68" i="7"/>
  <c r="AF68" i="7"/>
  <c r="AE68" i="7"/>
  <c r="AD68" i="7"/>
  <c r="AC68" i="7"/>
  <c r="AB68" i="7"/>
  <c r="AA68" i="7"/>
  <c r="Z68" i="7"/>
  <c r="Y68" i="7"/>
  <c r="X68" i="7"/>
  <c r="W68" i="7"/>
  <c r="V68" i="7"/>
  <c r="U68" i="7"/>
  <c r="T68" i="7"/>
  <c r="S68" i="7"/>
  <c r="R68" i="7"/>
  <c r="Q68" i="7"/>
  <c r="P68" i="7"/>
  <c r="O68" i="7"/>
  <c r="N68" i="7"/>
  <c r="M68" i="7"/>
  <c r="L68" i="7"/>
  <c r="K68" i="7"/>
  <c r="J68" i="7"/>
  <c r="I68" i="7"/>
  <c r="H68" i="7"/>
  <c r="G68" i="7"/>
  <c r="F68" i="7"/>
  <c r="C57" i="7"/>
  <c r="D56" i="7"/>
  <c r="C56" i="7"/>
  <c r="C73" i="7" s="1"/>
  <c r="B54" i="7"/>
  <c r="A54" i="7"/>
  <c r="A55" i="7" s="1"/>
  <c r="B53" i="7"/>
  <c r="BN52" i="7"/>
  <c r="BM52" i="7"/>
  <c r="BL52" i="7"/>
  <c r="BK52" i="7"/>
  <c r="BJ52" i="7"/>
  <c r="BI52" i="7"/>
  <c r="BH52" i="7"/>
  <c r="BG52" i="7"/>
  <c r="BF52" i="7"/>
  <c r="BE52" i="7"/>
  <c r="BD52" i="7"/>
  <c r="BC52" i="7"/>
  <c r="BB52" i="7"/>
  <c r="BA52" i="7"/>
  <c r="AZ52" i="7"/>
  <c r="AY52" i="7"/>
  <c r="AX52" i="7"/>
  <c r="AW52" i="7"/>
  <c r="AV52" i="7"/>
  <c r="AU52" i="7"/>
  <c r="AT52" i="7"/>
  <c r="AS52" i="7"/>
  <c r="AR52" i="7"/>
  <c r="AQ52" i="7"/>
  <c r="AP52" i="7"/>
  <c r="AO52" i="7"/>
  <c r="AN52" i="7"/>
  <c r="AM52" i="7"/>
  <c r="AL52" i="7"/>
  <c r="AK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X52" i="7"/>
  <c r="W52" i="7"/>
  <c r="V52" i="7"/>
  <c r="U52" i="7"/>
  <c r="T52" i="7"/>
  <c r="S52" i="7"/>
  <c r="R52" i="7"/>
  <c r="Q52" i="7"/>
  <c r="P52" i="7"/>
  <c r="O52" i="7"/>
  <c r="N52" i="7"/>
  <c r="M52" i="7"/>
  <c r="L52" i="7"/>
  <c r="K52" i="7"/>
  <c r="J52" i="7"/>
  <c r="I52" i="7"/>
  <c r="H52" i="7"/>
  <c r="G52" i="7"/>
  <c r="F52" i="7"/>
  <c r="BN51" i="7"/>
  <c r="BM51" i="7"/>
  <c r="BL51" i="7"/>
  <c r="BK51" i="7"/>
  <c r="BJ51" i="7"/>
  <c r="BI51" i="7"/>
  <c r="BH51" i="7"/>
  <c r="BG51" i="7"/>
  <c r="BF51" i="7"/>
  <c r="BE51" i="7"/>
  <c r="BD51" i="7"/>
  <c r="BC51" i="7"/>
  <c r="BB51" i="7"/>
  <c r="BA51" i="7"/>
  <c r="AZ51" i="7"/>
  <c r="AY51" i="7"/>
  <c r="AX51" i="7"/>
  <c r="AW51" i="7"/>
  <c r="AV51" i="7"/>
  <c r="AU51" i="7"/>
  <c r="AT51" i="7"/>
  <c r="AS51" i="7"/>
  <c r="AR51" i="7"/>
  <c r="AQ51" i="7"/>
  <c r="AP51" i="7"/>
  <c r="AO51" i="7"/>
  <c r="AN51" i="7"/>
  <c r="AM51" i="7"/>
  <c r="AL51" i="7"/>
  <c r="AK51" i="7"/>
  <c r="AJ51" i="7"/>
  <c r="AI51" i="7"/>
  <c r="AH51" i="7"/>
  <c r="AG51" i="7"/>
  <c r="AF51" i="7"/>
  <c r="AE51" i="7"/>
  <c r="AD51" i="7"/>
  <c r="AC51" i="7"/>
  <c r="AB51" i="7"/>
  <c r="AA51" i="7"/>
  <c r="Z51" i="7"/>
  <c r="Y51" i="7"/>
  <c r="X51" i="7"/>
  <c r="W51" i="7"/>
  <c r="V51" i="7"/>
  <c r="U51" i="7"/>
  <c r="T51" i="7"/>
  <c r="S51" i="7"/>
  <c r="R51" i="7"/>
  <c r="Q51" i="7"/>
  <c r="P51" i="7"/>
  <c r="O51" i="7"/>
  <c r="N51" i="7"/>
  <c r="M51" i="7"/>
  <c r="L51" i="7"/>
  <c r="K51" i="7"/>
  <c r="J51" i="7"/>
  <c r="I51" i="7"/>
  <c r="H51" i="7"/>
  <c r="G51" i="7"/>
  <c r="F51" i="7"/>
  <c r="C47" i="7"/>
  <c r="C64" i="7" s="1"/>
  <c r="D64" i="7" s="1"/>
  <c r="D41" i="7"/>
  <c r="D40" i="7"/>
  <c r="C40" i="7"/>
  <c r="A38" i="7"/>
  <c r="D37" i="7"/>
  <c r="C37" i="7"/>
  <c r="C54" i="7" s="1"/>
  <c r="B37" i="7"/>
  <c r="A37" i="7"/>
  <c r="B36" i="7"/>
  <c r="BM35" i="7"/>
  <c r="BL35" i="7"/>
  <c r="BK35" i="7"/>
  <c r="BJ35" i="7"/>
  <c r="BI35" i="7"/>
  <c r="BH35" i="7"/>
  <c r="BG35" i="7"/>
  <c r="BF35" i="7"/>
  <c r="BE35" i="7"/>
  <c r="BD35" i="7"/>
  <c r="BC35" i="7"/>
  <c r="BB35" i="7"/>
  <c r="BA35" i="7"/>
  <c r="AZ35" i="7"/>
  <c r="AY35" i="7"/>
  <c r="AX35" i="7"/>
  <c r="AW35" i="7"/>
  <c r="AV35" i="7"/>
  <c r="AU35" i="7"/>
  <c r="AT35" i="7"/>
  <c r="AS35" i="7"/>
  <c r="AR35" i="7"/>
  <c r="AQ35" i="7"/>
  <c r="AP35" i="7"/>
  <c r="AO35" i="7"/>
  <c r="AN35" i="7"/>
  <c r="AM35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O35" i="7"/>
  <c r="N35" i="7"/>
  <c r="M35" i="7"/>
  <c r="L35" i="7"/>
  <c r="K35" i="7"/>
  <c r="J35" i="7"/>
  <c r="I35" i="7"/>
  <c r="H35" i="7"/>
  <c r="G35" i="7"/>
  <c r="F35" i="7"/>
  <c r="C35" i="7"/>
  <c r="BM34" i="7"/>
  <c r="BL34" i="7"/>
  <c r="BK34" i="7"/>
  <c r="BJ34" i="7"/>
  <c r="BI34" i="7"/>
  <c r="BH34" i="7"/>
  <c r="BG34" i="7"/>
  <c r="BF34" i="7"/>
  <c r="BE34" i="7"/>
  <c r="BD34" i="7"/>
  <c r="BC34" i="7"/>
  <c r="BB34" i="7"/>
  <c r="BA34" i="7"/>
  <c r="AZ34" i="7"/>
  <c r="AY34" i="7"/>
  <c r="AX34" i="7"/>
  <c r="AW34" i="7"/>
  <c r="AV34" i="7"/>
  <c r="AU34" i="7"/>
  <c r="AT34" i="7"/>
  <c r="AS34" i="7"/>
  <c r="AR34" i="7"/>
  <c r="AQ34" i="7"/>
  <c r="AP34" i="7"/>
  <c r="AO34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O34" i="7"/>
  <c r="N34" i="7"/>
  <c r="M34" i="7"/>
  <c r="L34" i="7"/>
  <c r="K34" i="7"/>
  <c r="J34" i="7"/>
  <c r="I34" i="7"/>
  <c r="H34" i="7"/>
  <c r="G34" i="7"/>
  <c r="F34" i="7"/>
  <c r="C34" i="7"/>
  <c r="D34" i="7" s="1"/>
  <c r="D33" i="7"/>
  <c r="C33" i="7"/>
  <c r="C50" i="7" s="1"/>
  <c r="C32" i="7"/>
  <c r="C31" i="7"/>
  <c r="C30" i="7"/>
  <c r="D30" i="7" s="1"/>
  <c r="D29" i="7"/>
  <c r="C29" i="7"/>
  <c r="C46" i="7" s="1"/>
  <c r="D46" i="7" s="1"/>
  <c r="D28" i="7"/>
  <c r="C28" i="7"/>
  <c r="C45" i="7" s="1"/>
  <c r="C27" i="7"/>
  <c r="C44" i="7" s="1"/>
  <c r="D26" i="7"/>
  <c r="C26" i="7"/>
  <c r="C43" i="7" s="1"/>
  <c r="D25" i="7"/>
  <c r="C25" i="7"/>
  <c r="C42" i="7" s="1"/>
  <c r="D42" i="7" s="1"/>
  <c r="C24" i="7"/>
  <c r="C41" i="7" s="1"/>
  <c r="C58" i="7" s="1"/>
  <c r="B24" i="7"/>
  <c r="A24" i="7"/>
  <c r="A25" i="7" s="1"/>
  <c r="D23" i="7"/>
  <c r="C23" i="7"/>
  <c r="C22" i="7"/>
  <c r="C39" i="7" s="1"/>
  <c r="D39" i="7" s="1"/>
  <c r="B22" i="7"/>
  <c r="A22" i="7"/>
  <c r="A23" i="7" s="1"/>
  <c r="B23" i="7" s="1"/>
  <c r="C21" i="7"/>
  <c r="C38" i="7" s="1"/>
  <c r="C20" i="7"/>
  <c r="D20" i="7" s="1"/>
  <c r="B20" i="7"/>
  <c r="A20" i="7"/>
  <c r="A21" i="7" s="1"/>
  <c r="B21" i="7" s="1"/>
  <c r="D19" i="7"/>
  <c r="C19" i="7"/>
  <c r="C36" i="7" s="1"/>
  <c r="B19" i="7"/>
  <c r="BM18" i="7"/>
  <c r="BL18" i="7"/>
  <c r="BK18" i="7"/>
  <c r="BJ18" i="7"/>
  <c r="BI18" i="7"/>
  <c r="BH18" i="7"/>
  <c r="BG18" i="7"/>
  <c r="BF18" i="7"/>
  <c r="BE18" i="7"/>
  <c r="BD18" i="7"/>
  <c r="BC18" i="7"/>
  <c r="BB18" i="7"/>
  <c r="BA18" i="7"/>
  <c r="AZ18" i="7"/>
  <c r="AY18" i="7"/>
  <c r="AX18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O18" i="7"/>
  <c r="N18" i="7"/>
  <c r="M18" i="7"/>
  <c r="L18" i="7"/>
  <c r="K18" i="7"/>
  <c r="J18" i="7"/>
  <c r="I18" i="7"/>
  <c r="H18" i="7"/>
  <c r="G18" i="7"/>
  <c r="F18" i="7"/>
  <c r="D18" i="7"/>
  <c r="BM17" i="7"/>
  <c r="BL17" i="7"/>
  <c r="BK17" i="7"/>
  <c r="BJ17" i="7"/>
  <c r="BI17" i="7"/>
  <c r="BH17" i="7"/>
  <c r="BG17" i="7"/>
  <c r="BF17" i="7"/>
  <c r="BE17" i="7"/>
  <c r="BD17" i="7"/>
  <c r="BC17" i="7"/>
  <c r="BB17" i="7"/>
  <c r="BA17" i="7"/>
  <c r="AZ17" i="7"/>
  <c r="AY17" i="7"/>
  <c r="AX17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A4" i="7"/>
  <c r="D3" i="7"/>
  <c r="B3" i="7"/>
  <c r="A3" i="7"/>
  <c r="D2" i="7"/>
  <c r="B2" i="7"/>
  <c r="B94" i="22"/>
  <c r="A94" i="22"/>
  <c r="A95" i="22" s="1"/>
  <c r="B93" i="22"/>
  <c r="A93" i="22"/>
  <c r="B92" i="22"/>
  <c r="A84" i="22"/>
  <c r="A85" i="22" s="1"/>
  <c r="B83" i="22"/>
  <c r="A83" i="22"/>
  <c r="B82" i="22"/>
  <c r="A74" i="22"/>
  <c r="A73" i="22"/>
  <c r="B73" i="22" s="1"/>
  <c r="B72" i="22"/>
  <c r="A67" i="22"/>
  <c r="B66" i="22"/>
  <c r="B65" i="22"/>
  <c r="A65" i="22"/>
  <c r="A66" i="22" s="1"/>
  <c r="B64" i="22"/>
  <c r="A64" i="22"/>
  <c r="B63" i="22"/>
  <c r="A63" i="22"/>
  <c r="B62" i="22"/>
  <c r="D56" i="22"/>
  <c r="C56" i="22"/>
  <c r="C66" i="22" s="1"/>
  <c r="C55" i="22"/>
  <c r="B55" i="22"/>
  <c r="A55" i="22"/>
  <c r="A56" i="22" s="1"/>
  <c r="A54" i="22"/>
  <c r="B54" i="22" s="1"/>
  <c r="A53" i="22"/>
  <c r="B53" i="22" s="1"/>
  <c r="B52" i="22"/>
  <c r="A45" i="22"/>
  <c r="A46" i="22" s="1"/>
  <c r="B44" i="22"/>
  <c r="B43" i="22"/>
  <c r="A43" i="22"/>
  <c r="A44" i="22" s="1"/>
  <c r="B42" i="22"/>
  <c r="C40" i="22"/>
  <c r="C60" i="22" s="1"/>
  <c r="C34" i="22"/>
  <c r="C54" i="22" s="1"/>
  <c r="B33" i="22"/>
  <c r="A33" i="22"/>
  <c r="A34" i="22" s="1"/>
  <c r="B32" i="22"/>
  <c r="D29" i="22"/>
  <c r="C29" i="22"/>
  <c r="C39" i="22" s="1"/>
  <c r="C28" i="22"/>
  <c r="C27" i="22"/>
  <c r="D27" i="22" s="1"/>
  <c r="C26" i="22"/>
  <c r="C36" i="22" s="1"/>
  <c r="D36" i="22" s="1"/>
  <c r="D25" i="22"/>
  <c r="C25" i="22"/>
  <c r="C35" i="22" s="1"/>
  <c r="D35" i="22" s="1"/>
  <c r="D24" i="22"/>
  <c r="C24" i="22"/>
  <c r="B23" i="22"/>
  <c r="A23" i="22"/>
  <c r="A24" i="22" s="1"/>
  <c r="D22" i="22"/>
  <c r="C22" i="22"/>
  <c r="C32" i="22" s="1"/>
  <c r="D32" i="22" s="1"/>
  <c r="B22" i="22"/>
  <c r="C21" i="22"/>
  <c r="C31" i="22" s="1"/>
  <c r="C20" i="22"/>
  <c r="C30" i="22" s="1"/>
  <c r="D30" i="22" s="1"/>
  <c r="D19" i="22"/>
  <c r="C19" i="22"/>
  <c r="D18" i="22"/>
  <c r="C18" i="22"/>
  <c r="D17" i="22"/>
  <c r="C17" i="22"/>
  <c r="D16" i="22"/>
  <c r="C16" i="22"/>
  <c r="D15" i="22"/>
  <c r="C15" i="22"/>
  <c r="D14" i="22"/>
  <c r="C14" i="22"/>
  <c r="C13" i="22"/>
  <c r="D13" i="22" s="1"/>
  <c r="B13" i="22"/>
  <c r="A13" i="22"/>
  <c r="A14" i="22" s="1"/>
  <c r="B14" i="22" s="1"/>
  <c r="C12" i="22"/>
  <c r="D12" i="22" s="1"/>
  <c r="B12" i="22"/>
  <c r="D11" i="22"/>
  <c r="D10" i="22"/>
  <c r="D9" i="22"/>
  <c r="D8" i="22"/>
  <c r="D7" i="22"/>
  <c r="D6" i="22"/>
  <c r="D5" i="22"/>
  <c r="D4" i="22"/>
  <c r="D3" i="22"/>
  <c r="B3" i="22"/>
  <c r="A3" i="22"/>
  <c r="A4" i="22" s="1"/>
  <c r="D2" i="22"/>
  <c r="B2" i="22"/>
  <c r="V227" i="20"/>
  <c r="U227" i="20"/>
  <c r="T227" i="20"/>
  <c r="S227" i="20"/>
  <c r="R227" i="20"/>
  <c r="Q227" i="20"/>
  <c r="P227" i="20"/>
  <c r="O227" i="20"/>
  <c r="N227" i="20"/>
  <c r="M227" i="20"/>
  <c r="L227" i="20"/>
  <c r="K227" i="20"/>
  <c r="J227" i="20"/>
  <c r="I227" i="20"/>
  <c r="H227" i="20"/>
  <c r="G227" i="20"/>
  <c r="F227" i="20"/>
  <c r="V226" i="20"/>
  <c r="U226" i="20"/>
  <c r="T226" i="20"/>
  <c r="S226" i="20"/>
  <c r="R226" i="20"/>
  <c r="Q226" i="20"/>
  <c r="P226" i="20"/>
  <c r="O226" i="20"/>
  <c r="N226" i="20"/>
  <c r="M226" i="20"/>
  <c r="L226" i="20"/>
  <c r="K226" i="20"/>
  <c r="J226" i="20"/>
  <c r="I226" i="20"/>
  <c r="H226" i="20"/>
  <c r="G226" i="20"/>
  <c r="F226" i="20"/>
  <c r="V218" i="20"/>
  <c r="U218" i="20"/>
  <c r="T218" i="20"/>
  <c r="S218" i="20"/>
  <c r="R218" i="20"/>
  <c r="Q218" i="20"/>
  <c r="P218" i="20"/>
  <c r="O218" i="20"/>
  <c r="N218" i="20"/>
  <c r="M218" i="20"/>
  <c r="L218" i="20"/>
  <c r="K218" i="20"/>
  <c r="J218" i="20"/>
  <c r="I218" i="20"/>
  <c r="H218" i="20"/>
  <c r="G218" i="20"/>
  <c r="F218" i="20"/>
  <c r="V217" i="20"/>
  <c r="U217" i="20"/>
  <c r="T217" i="20"/>
  <c r="S217" i="20"/>
  <c r="R217" i="20"/>
  <c r="Q217" i="20"/>
  <c r="P217" i="20"/>
  <c r="O217" i="20"/>
  <c r="N217" i="20"/>
  <c r="M217" i="20"/>
  <c r="L217" i="20"/>
  <c r="K217" i="20"/>
  <c r="J217" i="20"/>
  <c r="I217" i="20"/>
  <c r="H217" i="20"/>
  <c r="G217" i="20"/>
  <c r="F217" i="20"/>
  <c r="A210" i="20"/>
  <c r="B210" i="20" s="1"/>
  <c r="B209" i="20"/>
  <c r="V204" i="20"/>
  <c r="U204" i="20"/>
  <c r="T204" i="20"/>
  <c r="S204" i="20"/>
  <c r="R204" i="20"/>
  <c r="Q204" i="20"/>
  <c r="P204" i="20"/>
  <c r="O204" i="20"/>
  <c r="N204" i="20"/>
  <c r="M204" i="20"/>
  <c r="L204" i="20"/>
  <c r="K204" i="20"/>
  <c r="J204" i="20"/>
  <c r="I204" i="20"/>
  <c r="H204" i="20"/>
  <c r="G204" i="20"/>
  <c r="F204" i="20"/>
  <c r="V203" i="20"/>
  <c r="U203" i="20"/>
  <c r="T203" i="20"/>
  <c r="S203" i="20"/>
  <c r="R203" i="20"/>
  <c r="Q203" i="20"/>
  <c r="P203" i="20"/>
  <c r="O203" i="20"/>
  <c r="N203" i="20"/>
  <c r="M203" i="20"/>
  <c r="L203" i="20"/>
  <c r="K203" i="20"/>
  <c r="J203" i="20"/>
  <c r="I203" i="20"/>
  <c r="H203" i="20"/>
  <c r="G203" i="20"/>
  <c r="F203" i="20"/>
  <c r="V195" i="20"/>
  <c r="U195" i="20"/>
  <c r="T195" i="20"/>
  <c r="S195" i="20"/>
  <c r="R195" i="20"/>
  <c r="Q195" i="20"/>
  <c r="P195" i="20"/>
  <c r="O195" i="20"/>
  <c r="N195" i="20"/>
  <c r="M195" i="20"/>
  <c r="L195" i="20"/>
  <c r="K195" i="20"/>
  <c r="J195" i="20"/>
  <c r="I195" i="20"/>
  <c r="H195" i="20"/>
  <c r="G195" i="20"/>
  <c r="F195" i="20"/>
  <c r="V194" i="20"/>
  <c r="U194" i="20"/>
  <c r="T194" i="20"/>
  <c r="S194" i="20"/>
  <c r="R194" i="20"/>
  <c r="Q194" i="20"/>
  <c r="P194" i="20"/>
  <c r="O194" i="20"/>
  <c r="N194" i="20"/>
  <c r="M194" i="20"/>
  <c r="L194" i="20"/>
  <c r="K194" i="20"/>
  <c r="J194" i="20"/>
  <c r="I194" i="20"/>
  <c r="H194" i="20"/>
  <c r="G194" i="20"/>
  <c r="F194" i="20"/>
  <c r="A187" i="20"/>
  <c r="B187" i="20" s="1"/>
  <c r="B186" i="20"/>
  <c r="V181" i="20"/>
  <c r="U181" i="20"/>
  <c r="T181" i="20"/>
  <c r="S181" i="20"/>
  <c r="R181" i="20"/>
  <c r="Q181" i="20"/>
  <c r="P181" i="20"/>
  <c r="O181" i="20"/>
  <c r="N181" i="20"/>
  <c r="M181" i="20"/>
  <c r="L181" i="20"/>
  <c r="K181" i="20"/>
  <c r="J181" i="20"/>
  <c r="I181" i="20"/>
  <c r="H181" i="20"/>
  <c r="G181" i="20"/>
  <c r="F181" i="20"/>
  <c r="V180" i="20"/>
  <c r="U180" i="20"/>
  <c r="T180" i="20"/>
  <c r="S180" i="20"/>
  <c r="R180" i="20"/>
  <c r="Q180" i="20"/>
  <c r="P180" i="20"/>
  <c r="O180" i="20"/>
  <c r="N180" i="20"/>
  <c r="M180" i="20"/>
  <c r="L180" i="20"/>
  <c r="K180" i="20"/>
  <c r="J180" i="20"/>
  <c r="I180" i="20"/>
  <c r="H180" i="20"/>
  <c r="G180" i="20"/>
  <c r="F180" i="20"/>
  <c r="V172" i="20"/>
  <c r="U172" i="20"/>
  <c r="T172" i="20"/>
  <c r="S172" i="20"/>
  <c r="R172" i="20"/>
  <c r="Q172" i="20"/>
  <c r="P172" i="20"/>
  <c r="O172" i="20"/>
  <c r="N172" i="20"/>
  <c r="M172" i="20"/>
  <c r="L172" i="20"/>
  <c r="K172" i="20"/>
  <c r="J172" i="20"/>
  <c r="I172" i="20"/>
  <c r="H172" i="20"/>
  <c r="G172" i="20"/>
  <c r="F172" i="20"/>
  <c r="V171" i="20"/>
  <c r="U171" i="20"/>
  <c r="T171" i="20"/>
  <c r="S171" i="20"/>
  <c r="R171" i="20"/>
  <c r="Q171" i="20"/>
  <c r="P171" i="20"/>
  <c r="O171" i="20"/>
  <c r="N171" i="20"/>
  <c r="M171" i="20"/>
  <c r="L171" i="20"/>
  <c r="K171" i="20"/>
  <c r="J171" i="20"/>
  <c r="I171" i="20"/>
  <c r="H171" i="20"/>
  <c r="G171" i="20"/>
  <c r="F171" i="20"/>
  <c r="A164" i="20"/>
  <c r="A165" i="20" s="1"/>
  <c r="B163" i="20"/>
  <c r="V158" i="20"/>
  <c r="U158" i="20"/>
  <c r="T158" i="20"/>
  <c r="S158" i="20"/>
  <c r="R158" i="20"/>
  <c r="Q158" i="20"/>
  <c r="P158" i="20"/>
  <c r="O158" i="20"/>
  <c r="N158" i="20"/>
  <c r="M158" i="20"/>
  <c r="L158" i="20"/>
  <c r="K158" i="20"/>
  <c r="J158" i="20"/>
  <c r="I158" i="20"/>
  <c r="H158" i="20"/>
  <c r="G158" i="20"/>
  <c r="F158" i="20"/>
  <c r="V157" i="20"/>
  <c r="U157" i="20"/>
  <c r="T157" i="20"/>
  <c r="S157" i="20"/>
  <c r="R157" i="20"/>
  <c r="Q157" i="20"/>
  <c r="P157" i="20"/>
  <c r="O157" i="20"/>
  <c r="N157" i="20"/>
  <c r="M157" i="20"/>
  <c r="L157" i="20"/>
  <c r="K157" i="20"/>
  <c r="J157" i="20"/>
  <c r="I157" i="20"/>
  <c r="H157" i="20"/>
  <c r="G157" i="20"/>
  <c r="F157" i="20"/>
  <c r="V149" i="20"/>
  <c r="U149" i="20"/>
  <c r="T149" i="20"/>
  <c r="S149" i="20"/>
  <c r="R149" i="20"/>
  <c r="Q149" i="20"/>
  <c r="P149" i="20"/>
  <c r="O149" i="20"/>
  <c r="N149" i="20"/>
  <c r="M149" i="20"/>
  <c r="L149" i="20"/>
  <c r="K149" i="20"/>
  <c r="J149" i="20"/>
  <c r="I149" i="20"/>
  <c r="H149" i="20"/>
  <c r="G149" i="20"/>
  <c r="F149" i="20"/>
  <c r="V148" i="20"/>
  <c r="U148" i="20"/>
  <c r="T148" i="20"/>
  <c r="S148" i="20"/>
  <c r="R148" i="20"/>
  <c r="Q148" i="20"/>
  <c r="P148" i="20"/>
  <c r="O148" i="20"/>
  <c r="N148" i="20"/>
  <c r="M148" i="20"/>
  <c r="L148" i="20"/>
  <c r="K148" i="20"/>
  <c r="J148" i="20"/>
  <c r="I148" i="20"/>
  <c r="H148" i="20"/>
  <c r="G148" i="20"/>
  <c r="F148" i="20"/>
  <c r="A141" i="20"/>
  <c r="B141" i="20" s="1"/>
  <c r="B140" i="20"/>
  <c r="U135" i="20"/>
  <c r="T135" i="20"/>
  <c r="S135" i="20"/>
  <c r="R135" i="20"/>
  <c r="Q135" i="20"/>
  <c r="P135" i="20"/>
  <c r="O135" i="20"/>
  <c r="N135" i="20"/>
  <c r="M135" i="20"/>
  <c r="L135" i="20"/>
  <c r="K135" i="20"/>
  <c r="J135" i="20"/>
  <c r="I135" i="20"/>
  <c r="H135" i="20"/>
  <c r="G135" i="20"/>
  <c r="F135" i="20"/>
  <c r="U134" i="20"/>
  <c r="T134" i="20"/>
  <c r="S134" i="20"/>
  <c r="R134" i="20"/>
  <c r="Q134" i="20"/>
  <c r="P134" i="20"/>
  <c r="O134" i="20"/>
  <c r="N134" i="20"/>
  <c r="M134" i="20"/>
  <c r="L134" i="20"/>
  <c r="K134" i="20"/>
  <c r="J134" i="20"/>
  <c r="I134" i="20"/>
  <c r="H134" i="20"/>
  <c r="G134" i="20"/>
  <c r="F134" i="20"/>
  <c r="U126" i="20"/>
  <c r="T126" i="20"/>
  <c r="S126" i="20"/>
  <c r="R126" i="20"/>
  <c r="Q126" i="20"/>
  <c r="P126" i="20"/>
  <c r="O126" i="20"/>
  <c r="N126" i="20"/>
  <c r="M126" i="20"/>
  <c r="L126" i="20"/>
  <c r="K126" i="20"/>
  <c r="J126" i="20"/>
  <c r="I126" i="20"/>
  <c r="H126" i="20"/>
  <c r="G126" i="20"/>
  <c r="F126" i="20"/>
  <c r="U125" i="20"/>
  <c r="T125" i="20"/>
  <c r="S125" i="20"/>
  <c r="R125" i="20"/>
  <c r="Q125" i="20"/>
  <c r="P125" i="20"/>
  <c r="O125" i="20"/>
  <c r="N125" i="20"/>
  <c r="M125" i="20"/>
  <c r="L125" i="20"/>
  <c r="K125" i="20"/>
  <c r="J125" i="20"/>
  <c r="I125" i="20"/>
  <c r="H125" i="20"/>
  <c r="G125" i="20"/>
  <c r="F125" i="20"/>
  <c r="A118" i="20"/>
  <c r="B118" i="20" s="1"/>
  <c r="B117" i="20"/>
  <c r="V112" i="20"/>
  <c r="U112" i="20"/>
  <c r="T112" i="20"/>
  <c r="S112" i="20"/>
  <c r="R112" i="20"/>
  <c r="Q112" i="20"/>
  <c r="P112" i="20"/>
  <c r="O112" i="20"/>
  <c r="N112" i="20"/>
  <c r="M112" i="20"/>
  <c r="L112" i="20"/>
  <c r="K112" i="20"/>
  <c r="J112" i="20"/>
  <c r="I112" i="20"/>
  <c r="H112" i="20"/>
  <c r="G112" i="20"/>
  <c r="F112" i="20"/>
  <c r="V111" i="20"/>
  <c r="U111" i="20"/>
  <c r="T111" i="20"/>
  <c r="S111" i="20"/>
  <c r="R111" i="20"/>
  <c r="Q111" i="20"/>
  <c r="P111" i="20"/>
  <c r="O111" i="20"/>
  <c r="N111" i="20"/>
  <c r="M111" i="20"/>
  <c r="L111" i="20"/>
  <c r="K111" i="20"/>
  <c r="J111" i="20"/>
  <c r="I111" i="20"/>
  <c r="H111" i="20"/>
  <c r="G111" i="20"/>
  <c r="F111" i="20"/>
  <c r="V103" i="20"/>
  <c r="U103" i="20"/>
  <c r="T103" i="20"/>
  <c r="S103" i="20"/>
  <c r="R103" i="20"/>
  <c r="Q103" i="20"/>
  <c r="P103" i="20"/>
  <c r="O103" i="20"/>
  <c r="N103" i="20"/>
  <c r="M103" i="20"/>
  <c r="L103" i="20"/>
  <c r="K103" i="20"/>
  <c r="J103" i="20"/>
  <c r="I103" i="20"/>
  <c r="H103" i="20"/>
  <c r="G103" i="20"/>
  <c r="F103" i="20"/>
  <c r="V102" i="20"/>
  <c r="U102" i="20"/>
  <c r="T102" i="20"/>
  <c r="S102" i="20"/>
  <c r="R102" i="20"/>
  <c r="Q102" i="20"/>
  <c r="P102" i="20"/>
  <c r="O102" i="20"/>
  <c r="N102" i="20"/>
  <c r="M102" i="20"/>
  <c r="L102" i="20"/>
  <c r="K102" i="20"/>
  <c r="J102" i="20"/>
  <c r="I102" i="20"/>
  <c r="H102" i="20"/>
  <c r="G102" i="20"/>
  <c r="F102" i="20"/>
  <c r="A95" i="20"/>
  <c r="A96" i="20" s="1"/>
  <c r="B94" i="20"/>
  <c r="U89" i="20"/>
  <c r="T89" i="20"/>
  <c r="S89" i="20"/>
  <c r="R89" i="20"/>
  <c r="Q89" i="20"/>
  <c r="P89" i="20"/>
  <c r="O89" i="20"/>
  <c r="N89" i="20"/>
  <c r="M89" i="20"/>
  <c r="L89" i="20"/>
  <c r="K89" i="20"/>
  <c r="J89" i="20"/>
  <c r="I89" i="20"/>
  <c r="H89" i="20"/>
  <c r="G89" i="20"/>
  <c r="F89" i="20"/>
  <c r="U88" i="20"/>
  <c r="T88" i="20"/>
  <c r="S88" i="20"/>
  <c r="R88" i="20"/>
  <c r="Q88" i="20"/>
  <c r="P88" i="20"/>
  <c r="O88" i="20"/>
  <c r="N88" i="20"/>
  <c r="M88" i="20"/>
  <c r="L88" i="20"/>
  <c r="K88" i="20"/>
  <c r="J88" i="20"/>
  <c r="I88" i="20"/>
  <c r="H88" i="20"/>
  <c r="G88" i="20"/>
  <c r="F88" i="20"/>
  <c r="U80" i="20"/>
  <c r="T80" i="20"/>
  <c r="S80" i="20"/>
  <c r="R80" i="20"/>
  <c r="Q80" i="20"/>
  <c r="P80" i="20"/>
  <c r="O80" i="20"/>
  <c r="N80" i="20"/>
  <c r="M80" i="20"/>
  <c r="L80" i="20"/>
  <c r="K80" i="20"/>
  <c r="J80" i="20"/>
  <c r="I80" i="20"/>
  <c r="H80" i="20"/>
  <c r="G80" i="20"/>
  <c r="F80" i="20"/>
  <c r="U79" i="20"/>
  <c r="T79" i="20"/>
  <c r="S79" i="20"/>
  <c r="R79" i="20"/>
  <c r="Q79" i="20"/>
  <c r="P79" i="20"/>
  <c r="O79" i="20"/>
  <c r="N79" i="20"/>
  <c r="M79" i="20"/>
  <c r="L79" i="20"/>
  <c r="K79" i="20"/>
  <c r="J79" i="20"/>
  <c r="I79" i="20"/>
  <c r="H79" i="20"/>
  <c r="G79" i="20"/>
  <c r="F79" i="20"/>
  <c r="A72" i="20"/>
  <c r="B72" i="20" s="1"/>
  <c r="B71" i="20"/>
  <c r="U66" i="20"/>
  <c r="T66" i="20"/>
  <c r="S66" i="20"/>
  <c r="R66" i="20"/>
  <c r="Q66" i="20"/>
  <c r="P66" i="20"/>
  <c r="O66" i="20"/>
  <c r="N66" i="20"/>
  <c r="M66" i="20"/>
  <c r="L66" i="20"/>
  <c r="K66" i="20"/>
  <c r="J66" i="20"/>
  <c r="I66" i="20"/>
  <c r="H66" i="20"/>
  <c r="G66" i="20"/>
  <c r="F66" i="20"/>
  <c r="U65" i="20"/>
  <c r="T65" i="20"/>
  <c r="S65" i="20"/>
  <c r="R65" i="20"/>
  <c r="Q65" i="20"/>
  <c r="P65" i="20"/>
  <c r="O65" i="20"/>
  <c r="N65" i="20"/>
  <c r="M65" i="20"/>
  <c r="L65" i="20"/>
  <c r="K65" i="20"/>
  <c r="J65" i="20"/>
  <c r="I65" i="20"/>
  <c r="H65" i="20"/>
  <c r="G65" i="20"/>
  <c r="F65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A49" i="20"/>
  <c r="A50" i="20" s="1"/>
  <c r="A51" i="20" s="1"/>
  <c r="B48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A26" i="20"/>
  <c r="A27" i="20" s="1"/>
  <c r="B25" i="20"/>
  <c r="D24" i="20"/>
  <c r="D21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D20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D19" i="20"/>
  <c r="D18" i="20"/>
  <c r="D17" i="20"/>
  <c r="D16" i="20"/>
  <c r="D15" i="20"/>
  <c r="D13" i="20"/>
  <c r="D12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D11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D10" i="20"/>
  <c r="D9" i="20"/>
  <c r="D8" i="20"/>
  <c r="D7" i="20"/>
  <c r="D6" i="20"/>
  <c r="D5" i="20"/>
  <c r="D4" i="20"/>
  <c r="D3" i="20"/>
  <c r="A3" i="20"/>
  <c r="D2" i="20"/>
  <c r="B2" i="20"/>
  <c r="U171" i="19"/>
  <c r="T171" i="19"/>
  <c r="S171" i="19"/>
  <c r="R171" i="19"/>
  <c r="Q171" i="19"/>
  <c r="P171" i="19"/>
  <c r="O171" i="19"/>
  <c r="N171" i="19"/>
  <c r="M171" i="19"/>
  <c r="L171" i="19"/>
  <c r="K171" i="19"/>
  <c r="J171" i="19"/>
  <c r="I171" i="19"/>
  <c r="H171" i="19"/>
  <c r="G171" i="19"/>
  <c r="F171" i="19"/>
  <c r="U170" i="19"/>
  <c r="T170" i="19"/>
  <c r="S170" i="19"/>
  <c r="R170" i="19"/>
  <c r="Q170" i="19"/>
  <c r="P170" i="19"/>
  <c r="O170" i="19"/>
  <c r="N170" i="19"/>
  <c r="M170" i="19"/>
  <c r="L170" i="19"/>
  <c r="K170" i="19"/>
  <c r="J170" i="19"/>
  <c r="I170" i="19"/>
  <c r="H170" i="19"/>
  <c r="G170" i="19"/>
  <c r="F170" i="19"/>
  <c r="BH165" i="19"/>
  <c r="BG165" i="19"/>
  <c r="BF165" i="19"/>
  <c r="BE165" i="19"/>
  <c r="BD165" i="19"/>
  <c r="BC165" i="19"/>
  <c r="BB165" i="19"/>
  <c r="BA165" i="19"/>
  <c r="AZ165" i="19"/>
  <c r="AY165" i="19"/>
  <c r="AX165" i="19"/>
  <c r="AW165" i="19"/>
  <c r="AV165" i="19"/>
  <c r="AU165" i="19"/>
  <c r="AT165" i="19"/>
  <c r="AS165" i="19"/>
  <c r="AR165" i="19"/>
  <c r="AQ165" i="19"/>
  <c r="AP165" i="19"/>
  <c r="AO165" i="19"/>
  <c r="AN165" i="19"/>
  <c r="AM165" i="19"/>
  <c r="AL165" i="19"/>
  <c r="AK165" i="19"/>
  <c r="AJ165" i="19"/>
  <c r="AI165" i="19"/>
  <c r="AH165" i="19"/>
  <c r="AG165" i="19"/>
  <c r="AF165" i="19"/>
  <c r="AE165" i="19"/>
  <c r="AD165" i="19"/>
  <c r="AC165" i="19"/>
  <c r="AB165" i="19"/>
  <c r="AA165" i="19"/>
  <c r="Z165" i="19"/>
  <c r="Y165" i="19"/>
  <c r="X165" i="19"/>
  <c r="W165" i="19"/>
  <c r="V165" i="19"/>
  <c r="U165" i="19"/>
  <c r="T165" i="19"/>
  <c r="S165" i="19"/>
  <c r="R165" i="19"/>
  <c r="Q165" i="19"/>
  <c r="P165" i="19"/>
  <c r="O165" i="19"/>
  <c r="N165" i="19"/>
  <c r="M165" i="19"/>
  <c r="L165" i="19"/>
  <c r="K165" i="19"/>
  <c r="J165" i="19"/>
  <c r="I165" i="19"/>
  <c r="H165" i="19"/>
  <c r="G165" i="19"/>
  <c r="A156" i="19"/>
  <c r="A157" i="19" s="1"/>
  <c r="B155" i="19"/>
  <c r="U154" i="19"/>
  <c r="T154" i="19"/>
  <c r="S154" i="19"/>
  <c r="R154" i="19"/>
  <c r="U153" i="19"/>
  <c r="T153" i="19"/>
  <c r="S153" i="19"/>
  <c r="R153" i="19"/>
  <c r="C152" i="19"/>
  <c r="C169" i="19" s="1"/>
  <c r="D169" i="19" s="1"/>
  <c r="BH148" i="19"/>
  <c r="BG148" i="19"/>
  <c r="BF148" i="19"/>
  <c r="BE148" i="19"/>
  <c r="BD148" i="19"/>
  <c r="BC148" i="19"/>
  <c r="BB148" i="19"/>
  <c r="BA148" i="19"/>
  <c r="AZ148" i="19"/>
  <c r="AY148" i="19"/>
  <c r="AX148" i="19"/>
  <c r="AW148" i="19"/>
  <c r="AV148" i="19"/>
  <c r="AU148" i="19"/>
  <c r="AT148" i="19"/>
  <c r="AS148" i="19"/>
  <c r="AR148" i="19"/>
  <c r="AQ148" i="19"/>
  <c r="AP148" i="19"/>
  <c r="AO148" i="19"/>
  <c r="AN148" i="19"/>
  <c r="AM148" i="19"/>
  <c r="AL148" i="19"/>
  <c r="AK148" i="19"/>
  <c r="AJ148" i="19"/>
  <c r="AI148" i="19"/>
  <c r="AH148" i="19"/>
  <c r="AG148" i="19"/>
  <c r="AF148" i="19"/>
  <c r="AE148" i="19"/>
  <c r="AD148" i="19"/>
  <c r="AC148" i="19"/>
  <c r="AB148" i="19"/>
  <c r="AA148" i="19"/>
  <c r="Z148" i="19"/>
  <c r="Y148" i="19"/>
  <c r="X148" i="19"/>
  <c r="W148" i="19"/>
  <c r="V148" i="19"/>
  <c r="U148" i="19"/>
  <c r="T148" i="19"/>
  <c r="S148" i="19"/>
  <c r="R148" i="19"/>
  <c r="Q148" i="19"/>
  <c r="P148" i="19"/>
  <c r="O148" i="19"/>
  <c r="N148" i="19"/>
  <c r="M148" i="19"/>
  <c r="L148" i="19"/>
  <c r="K148" i="19"/>
  <c r="J148" i="19"/>
  <c r="I148" i="19"/>
  <c r="H148" i="19"/>
  <c r="G148" i="19"/>
  <c r="A139" i="19"/>
  <c r="B138" i="19"/>
  <c r="AA137" i="19"/>
  <c r="Z137" i="19"/>
  <c r="Y137" i="19"/>
  <c r="X137" i="19"/>
  <c r="W137" i="19"/>
  <c r="V137" i="19"/>
  <c r="U137" i="19"/>
  <c r="T137" i="19"/>
  <c r="S137" i="19"/>
  <c r="R137" i="19"/>
  <c r="Q137" i="19"/>
  <c r="P137" i="19"/>
  <c r="O137" i="19"/>
  <c r="N137" i="19"/>
  <c r="M137" i="19"/>
  <c r="L137" i="19"/>
  <c r="K137" i="19"/>
  <c r="J137" i="19"/>
  <c r="I137" i="19"/>
  <c r="H137" i="19"/>
  <c r="G137" i="19"/>
  <c r="F137" i="19"/>
  <c r="AA136" i="19"/>
  <c r="Z136" i="19"/>
  <c r="Y136" i="19"/>
  <c r="X136" i="19"/>
  <c r="W136" i="19"/>
  <c r="V136" i="19"/>
  <c r="U136" i="19"/>
  <c r="T136" i="19"/>
  <c r="S136" i="19"/>
  <c r="R136" i="19"/>
  <c r="Q136" i="19"/>
  <c r="P136" i="19"/>
  <c r="O136" i="19"/>
  <c r="N136" i="19"/>
  <c r="M136" i="19"/>
  <c r="L136" i="19"/>
  <c r="K136" i="19"/>
  <c r="J136" i="19"/>
  <c r="I136" i="19"/>
  <c r="H136" i="19"/>
  <c r="G136" i="19"/>
  <c r="F136" i="19"/>
  <c r="D135" i="19"/>
  <c r="C135" i="19"/>
  <c r="BH131" i="19"/>
  <c r="BG131" i="19"/>
  <c r="BF131" i="19"/>
  <c r="BE131" i="19"/>
  <c r="BD131" i="19"/>
  <c r="BC131" i="19"/>
  <c r="BB131" i="19"/>
  <c r="BA131" i="19"/>
  <c r="AZ131" i="19"/>
  <c r="AY131" i="19"/>
  <c r="AX131" i="19"/>
  <c r="AW131" i="19"/>
  <c r="AV131" i="19"/>
  <c r="AU131" i="19"/>
  <c r="AT131" i="19"/>
  <c r="AS131" i="19"/>
  <c r="AR131" i="19"/>
  <c r="AQ131" i="19"/>
  <c r="AP131" i="19"/>
  <c r="AO131" i="19"/>
  <c r="AN131" i="19"/>
  <c r="AM131" i="19"/>
  <c r="AL131" i="19"/>
  <c r="AK131" i="19"/>
  <c r="AJ131" i="19"/>
  <c r="AI131" i="19"/>
  <c r="AH131" i="19"/>
  <c r="AG131" i="19"/>
  <c r="AF131" i="19"/>
  <c r="AE131" i="19"/>
  <c r="AD131" i="19"/>
  <c r="AC131" i="19"/>
  <c r="AB131" i="19"/>
  <c r="AA131" i="19"/>
  <c r="Z131" i="19"/>
  <c r="Y131" i="19"/>
  <c r="X131" i="19"/>
  <c r="W131" i="19"/>
  <c r="V131" i="19"/>
  <c r="U131" i="19"/>
  <c r="T131" i="19"/>
  <c r="S131" i="19"/>
  <c r="R131" i="19"/>
  <c r="Q131" i="19"/>
  <c r="P131" i="19"/>
  <c r="O131" i="19"/>
  <c r="N131" i="19"/>
  <c r="M131" i="19"/>
  <c r="L131" i="19"/>
  <c r="K131" i="19"/>
  <c r="J131" i="19"/>
  <c r="I131" i="19"/>
  <c r="H131" i="19"/>
  <c r="G131" i="19"/>
  <c r="B122" i="19"/>
  <c r="A122" i="19"/>
  <c r="A123" i="19" s="1"/>
  <c r="B121" i="19"/>
  <c r="X120" i="19"/>
  <c r="W120" i="19"/>
  <c r="V120" i="19"/>
  <c r="U120" i="19"/>
  <c r="T120" i="19"/>
  <c r="S120" i="19"/>
  <c r="R120" i="19"/>
  <c r="Q120" i="19"/>
  <c r="P120" i="19"/>
  <c r="O120" i="19"/>
  <c r="N120" i="19"/>
  <c r="M120" i="19"/>
  <c r="L120" i="19"/>
  <c r="K120" i="19"/>
  <c r="J120" i="19"/>
  <c r="I120" i="19"/>
  <c r="H120" i="19"/>
  <c r="G120" i="19"/>
  <c r="F120" i="19"/>
  <c r="X119" i="19"/>
  <c r="W119" i="19"/>
  <c r="V119" i="19"/>
  <c r="U119" i="19"/>
  <c r="T119" i="19"/>
  <c r="S119" i="19"/>
  <c r="R119" i="19"/>
  <c r="Q119" i="19"/>
  <c r="P119" i="19"/>
  <c r="O119" i="19"/>
  <c r="N119" i="19"/>
  <c r="M119" i="19"/>
  <c r="L119" i="19"/>
  <c r="K119" i="19"/>
  <c r="J119" i="19"/>
  <c r="I119" i="19"/>
  <c r="H119" i="19"/>
  <c r="G119" i="19"/>
  <c r="F119" i="19"/>
  <c r="D118" i="19"/>
  <c r="BH114" i="19"/>
  <c r="BG114" i="19"/>
  <c r="BF114" i="19"/>
  <c r="BE114" i="19"/>
  <c r="BD114" i="19"/>
  <c r="BC114" i="19"/>
  <c r="BB114" i="19"/>
  <c r="BA114" i="19"/>
  <c r="AZ114" i="19"/>
  <c r="AY114" i="19"/>
  <c r="AX114" i="19"/>
  <c r="AW114" i="19"/>
  <c r="AV114" i="19"/>
  <c r="AU114" i="19"/>
  <c r="AT114" i="19"/>
  <c r="AS114" i="19"/>
  <c r="AR114" i="19"/>
  <c r="AQ114" i="19"/>
  <c r="AP114" i="19"/>
  <c r="AO114" i="19"/>
  <c r="AN114" i="19"/>
  <c r="AM114" i="19"/>
  <c r="AL114" i="19"/>
  <c r="AK114" i="19"/>
  <c r="AJ114" i="19"/>
  <c r="AI114" i="19"/>
  <c r="AH114" i="19"/>
  <c r="AG114" i="19"/>
  <c r="AF114" i="19"/>
  <c r="AE114" i="19"/>
  <c r="AD114" i="19"/>
  <c r="AC114" i="19"/>
  <c r="AB114" i="19"/>
  <c r="AA114" i="19"/>
  <c r="Z114" i="19"/>
  <c r="Y114" i="19"/>
  <c r="X114" i="19"/>
  <c r="W114" i="19"/>
  <c r="V114" i="19"/>
  <c r="U114" i="19"/>
  <c r="T114" i="19"/>
  <c r="S114" i="19"/>
  <c r="R114" i="19"/>
  <c r="Q114" i="19"/>
  <c r="P114" i="19"/>
  <c r="O114" i="19"/>
  <c r="N114" i="19"/>
  <c r="M114" i="19"/>
  <c r="L114" i="19"/>
  <c r="K114" i="19"/>
  <c r="J114" i="19"/>
  <c r="I114" i="19"/>
  <c r="H114" i="19"/>
  <c r="G114" i="19"/>
  <c r="A107" i="19"/>
  <c r="B107" i="19" s="1"/>
  <c r="B106" i="19"/>
  <c r="A106" i="19"/>
  <c r="A105" i="19"/>
  <c r="B105" i="19" s="1"/>
  <c r="B104" i="19"/>
  <c r="U103" i="19"/>
  <c r="T103" i="19"/>
  <c r="S103" i="19"/>
  <c r="R103" i="19"/>
  <c r="Q103" i="19"/>
  <c r="P103" i="19"/>
  <c r="O103" i="19"/>
  <c r="N103" i="19"/>
  <c r="M103" i="19"/>
  <c r="L103" i="19"/>
  <c r="K103" i="19"/>
  <c r="J103" i="19"/>
  <c r="I103" i="19"/>
  <c r="H103" i="19"/>
  <c r="G103" i="19"/>
  <c r="F103" i="19"/>
  <c r="U102" i="19"/>
  <c r="T102" i="19"/>
  <c r="S102" i="19"/>
  <c r="R102" i="19"/>
  <c r="Q102" i="19"/>
  <c r="P102" i="19"/>
  <c r="O102" i="19"/>
  <c r="N102" i="19"/>
  <c r="M102" i="19"/>
  <c r="L102" i="19"/>
  <c r="K102" i="19"/>
  <c r="J102" i="19"/>
  <c r="I102" i="19"/>
  <c r="H102" i="19"/>
  <c r="G102" i="19"/>
  <c r="F102" i="19"/>
  <c r="D101" i="19"/>
  <c r="A88" i="19"/>
  <c r="A89" i="19" s="1"/>
  <c r="B87" i="19"/>
  <c r="X86" i="19"/>
  <c r="W86" i="19"/>
  <c r="V86" i="19"/>
  <c r="U86" i="19"/>
  <c r="T86" i="19"/>
  <c r="S86" i="19"/>
  <c r="R86" i="19"/>
  <c r="Q86" i="19"/>
  <c r="P86" i="19"/>
  <c r="O86" i="19"/>
  <c r="N86" i="19"/>
  <c r="M86" i="19"/>
  <c r="L86" i="19"/>
  <c r="K86" i="19"/>
  <c r="J86" i="19"/>
  <c r="I86" i="19"/>
  <c r="H86" i="19"/>
  <c r="G86" i="19"/>
  <c r="F86" i="19"/>
  <c r="X85" i="19"/>
  <c r="W85" i="19"/>
  <c r="V85" i="19"/>
  <c r="U85" i="19"/>
  <c r="T85" i="19"/>
  <c r="S85" i="19"/>
  <c r="R85" i="19"/>
  <c r="Q85" i="19"/>
  <c r="P85" i="19"/>
  <c r="O85" i="19"/>
  <c r="N85" i="19"/>
  <c r="M85" i="19"/>
  <c r="L85" i="19"/>
  <c r="K85" i="19"/>
  <c r="J85" i="19"/>
  <c r="I85" i="19"/>
  <c r="H85" i="19"/>
  <c r="G85" i="19"/>
  <c r="F85" i="19"/>
  <c r="A73" i="19"/>
  <c r="A74" i="19" s="1"/>
  <c r="B74" i="19" s="1"/>
  <c r="B71" i="19"/>
  <c r="A71" i="19"/>
  <c r="A72" i="19" s="1"/>
  <c r="B72" i="19" s="1"/>
  <c r="B70" i="19"/>
  <c r="X69" i="19"/>
  <c r="W69" i="19"/>
  <c r="V69" i="19"/>
  <c r="U69" i="19"/>
  <c r="T69" i="19"/>
  <c r="S69" i="19"/>
  <c r="R69" i="19"/>
  <c r="Q69" i="19"/>
  <c r="P69" i="19"/>
  <c r="O69" i="19"/>
  <c r="N69" i="19"/>
  <c r="M69" i="19"/>
  <c r="L69" i="19"/>
  <c r="K69" i="19"/>
  <c r="J69" i="19"/>
  <c r="I69" i="19"/>
  <c r="H69" i="19"/>
  <c r="G69" i="19"/>
  <c r="F69" i="19"/>
  <c r="X68" i="19"/>
  <c r="W68" i="19"/>
  <c r="V68" i="19"/>
  <c r="U68" i="19"/>
  <c r="T68" i="19"/>
  <c r="S68" i="19"/>
  <c r="R68" i="19"/>
  <c r="Q68" i="19"/>
  <c r="P68" i="19"/>
  <c r="O68" i="19"/>
  <c r="N68" i="19"/>
  <c r="M68" i="19"/>
  <c r="L68" i="19"/>
  <c r="K68" i="19"/>
  <c r="J68" i="19"/>
  <c r="I68" i="19"/>
  <c r="H68" i="19"/>
  <c r="G68" i="19"/>
  <c r="F68" i="19"/>
  <c r="C68" i="19"/>
  <c r="C85" i="19" s="1"/>
  <c r="C63" i="19"/>
  <c r="D63" i="19" s="1"/>
  <c r="C60" i="19"/>
  <c r="C77" i="19" s="1"/>
  <c r="A56" i="19"/>
  <c r="A57" i="19" s="1"/>
  <c r="A54" i="19"/>
  <c r="A55" i="19" s="1"/>
  <c r="B55" i="19" s="1"/>
  <c r="B53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D50" i="19"/>
  <c r="C50" i="19"/>
  <c r="C67" i="19" s="1"/>
  <c r="C84" i="19" s="1"/>
  <c r="C101" i="19" s="1"/>
  <c r="C118" i="19" s="1"/>
  <c r="C49" i="19"/>
  <c r="C66" i="19" s="1"/>
  <c r="C45" i="19"/>
  <c r="C43" i="19"/>
  <c r="D43" i="19" s="1"/>
  <c r="C42" i="19"/>
  <c r="D42" i="19" s="1"/>
  <c r="C40" i="19"/>
  <c r="C57" i="19" s="1"/>
  <c r="A39" i="19"/>
  <c r="B39" i="19" s="1"/>
  <c r="C38" i="19"/>
  <c r="C55" i="19" s="1"/>
  <c r="B38" i="19"/>
  <c r="A38" i="19"/>
  <c r="A37" i="19"/>
  <c r="B37" i="19" s="1"/>
  <c r="B36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D35" i="19"/>
  <c r="C35" i="19"/>
  <c r="C52" i="19" s="1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C34" i="19"/>
  <c r="C51" i="19" s="1"/>
  <c r="D51" i="19" s="1"/>
  <c r="D33" i="19"/>
  <c r="C33" i="19"/>
  <c r="C32" i="19"/>
  <c r="D32" i="19" s="1"/>
  <c r="C31" i="19"/>
  <c r="D31" i="19" s="1"/>
  <c r="C30" i="19"/>
  <c r="C29" i="19"/>
  <c r="C46" i="19" s="1"/>
  <c r="D46" i="19" s="1"/>
  <c r="C28" i="19"/>
  <c r="D28" i="19" s="1"/>
  <c r="C27" i="19"/>
  <c r="C44" i="19" s="1"/>
  <c r="D26" i="19"/>
  <c r="C26" i="19"/>
  <c r="C25" i="19"/>
  <c r="D25" i="19" s="1"/>
  <c r="C24" i="19"/>
  <c r="C41" i="19" s="1"/>
  <c r="D23" i="19"/>
  <c r="C23" i="19"/>
  <c r="C22" i="19"/>
  <c r="A22" i="19"/>
  <c r="A23" i="19" s="1"/>
  <c r="D21" i="19"/>
  <c r="C21" i="19"/>
  <c r="C20" i="19"/>
  <c r="C37" i="19" s="1"/>
  <c r="A20" i="19"/>
  <c r="A21" i="19" s="1"/>
  <c r="B21" i="19" s="1"/>
  <c r="D19" i="19"/>
  <c r="C19" i="19"/>
  <c r="C36" i="19" s="1"/>
  <c r="D36" i="19" s="1"/>
  <c r="B19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D18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D17" i="19"/>
  <c r="D16" i="19"/>
  <c r="D15" i="19"/>
  <c r="D14" i="19"/>
  <c r="D13" i="19"/>
  <c r="D12" i="19"/>
  <c r="D11" i="19"/>
  <c r="D10" i="19"/>
  <c r="D9" i="19"/>
  <c r="D8" i="19"/>
  <c r="D7" i="19"/>
  <c r="D6" i="19"/>
  <c r="D5" i="19"/>
  <c r="D4" i="19"/>
  <c r="D3" i="19"/>
  <c r="B3" i="19"/>
  <c r="A3" i="19"/>
  <c r="A4" i="19" s="1"/>
  <c r="D2" i="19"/>
  <c r="B2" i="19"/>
  <c r="F163" i="20"/>
  <c r="F209" i="20"/>
  <c r="F186" i="20"/>
  <c r="F140" i="20"/>
  <c r="F141" i="20"/>
  <c r="F94" i="20"/>
  <c r="F48" i="20"/>
  <c r="F72" i="20"/>
  <c r="F118" i="20"/>
  <c r="F25" i="20"/>
  <c r="F117" i="20"/>
  <c r="F71" i="20"/>
  <c r="F2" i="20"/>
  <c r="F187" i="20"/>
  <c r="F210" i="20"/>
  <c r="A97" i="20" l="1"/>
  <c r="B96" i="20"/>
  <c r="B26" i="20"/>
  <c r="B49" i="20"/>
  <c r="B95" i="20"/>
  <c r="A119" i="20"/>
  <c r="A120" i="20" s="1"/>
  <c r="A211" i="20"/>
  <c r="A188" i="20"/>
  <c r="B188" i="20" s="1"/>
  <c r="A142" i="20"/>
  <c r="B164" i="20"/>
  <c r="A73" i="20"/>
  <c r="A74" i="20" s="1"/>
  <c r="B74" i="20" s="1"/>
  <c r="F165" i="7"/>
  <c r="D41" i="19"/>
  <c r="C58" i="19"/>
  <c r="C102" i="19"/>
  <c r="D85" i="19"/>
  <c r="A58" i="19"/>
  <c r="B57" i="19"/>
  <c r="B156" i="19"/>
  <c r="A75" i="22"/>
  <c r="B74" i="22"/>
  <c r="D30" i="19"/>
  <c r="C47" i="19"/>
  <c r="D37" i="19"/>
  <c r="C54" i="19"/>
  <c r="B88" i="19"/>
  <c r="C48" i="19"/>
  <c r="C59" i="19"/>
  <c r="D68" i="19"/>
  <c r="A39" i="7"/>
  <c r="B38" i="7"/>
  <c r="B106" i="7"/>
  <c r="B56" i="19"/>
  <c r="D38" i="19"/>
  <c r="B89" i="19"/>
  <c r="A90" i="19"/>
  <c r="A108" i="19"/>
  <c r="C69" i="19"/>
  <c r="D52" i="19"/>
  <c r="D44" i="19"/>
  <c r="C61" i="19"/>
  <c r="C83" i="19"/>
  <c r="D66" i="19"/>
  <c r="C94" i="19"/>
  <c r="D77" i="19"/>
  <c r="B157" i="19"/>
  <c r="A158" i="19"/>
  <c r="D24" i="19"/>
  <c r="C62" i="19"/>
  <c r="D45" i="19"/>
  <c r="A28" i="20"/>
  <c r="B27" i="20"/>
  <c r="B72" i="7"/>
  <c r="A73" i="7"/>
  <c r="C70" i="22"/>
  <c r="D60" i="22"/>
  <c r="A75" i="19"/>
  <c r="D40" i="22"/>
  <c r="A108" i="7"/>
  <c r="B107" i="7"/>
  <c r="A24" i="19"/>
  <c r="B23" i="19"/>
  <c r="B22" i="19"/>
  <c r="D27" i="19"/>
  <c r="C39" i="19"/>
  <c r="D22" i="19"/>
  <c r="C76" i="22"/>
  <c r="D66" i="22"/>
  <c r="C53" i="19"/>
  <c r="B4" i="7"/>
  <c r="A5" i="7"/>
  <c r="C72" i="19"/>
  <c r="D55" i="19"/>
  <c r="B4" i="19"/>
  <c r="A5" i="19"/>
  <c r="A4" i="20"/>
  <c r="B3" i="20"/>
  <c r="C74" i="7"/>
  <c r="D57" i="7"/>
  <c r="B85" i="22"/>
  <c r="A86" i="22"/>
  <c r="B122" i="7"/>
  <c r="B20" i="19"/>
  <c r="D34" i="22"/>
  <c r="D45" i="7"/>
  <c r="C62" i="7"/>
  <c r="A124" i="7"/>
  <c r="A40" i="19"/>
  <c r="A68" i="22"/>
  <c r="B67" i="22"/>
  <c r="A24" i="14"/>
  <c r="B23" i="14"/>
  <c r="B93" i="14"/>
  <c r="D20" i="19"/>
  <c r="B54" i="19"/>
  <c r="B73" i="19"/>
  <c r="C80" i="19"/>
  <c r="D152" i="19"/>
  <c r="D39" i="22"/>
  <c r="C59" i="22"/>
  <c r="C37" i="22"/>
  <c r="D24" i="7"/>
  <c r="A58" i="14"/>
  <c r="B57" i="14"/>
  <c r="A26" i="7"/>
  <c r="B25" i="7"/>
  <c r="D27" i="7"/>
  <c r="D34" i="19"/>
  <c r="B50" i="20"/>
  <c r="D49" i="19"/>
  <c r="C23" i="22"/>
  <c r="B46" i="22"/>
  <c r="A47" i="22"/>
  <c r="D38" i="7"/>
  <c r="C55" i="7"/>
  <c r="C36" i="14"/>
  <c r="D26" i="14"/>
  <c r="C61" i="7"/>
  <c r="D44" i="7"/>
  <c r="B51" i="20"/>
  <c r="A52" i="20"/>
  <c r="D54" i="22"/>
  <c r="C64" i="22"/>
  <c r="A140" i="19"/>
  <c r="B139" i="19"/>
  <c r="B84" i="22"/>
  <c r="D60" i="19"/>
  <c r="C75" i="7"/>
  <c r="D58" i="7"/>
  <c r="D57" i="19"/>
  <c r="C74" i="19"/>
  <c r="D67" i="19"/>
  <c r="D29" i="19"/>
  <c r="D40" i="19"/>
  <c r="D84" i="19"/>
  <c r="B123" i="19"/>
  <c r="A124" i="19"/>
  <c r="B45" i="22"/>
  <c r="B56" i="22"/>
  <c r="A57" i="22"/>
  <c r="D21" i="7"/>
  <c r="D73" i="7"/>
  <c r="C90" i="7"/>
  <c r="C60" i="14"/>
  <c r="D40" i="14"/>
  <c r="C52" i="22"/>
  <c r="A95" i="14"/>
  <c r="B94" i="14"/>
  <c r="D54" i="7"/>
  <c r="C71" i="7"/>
  <c r="C98" i="7"/>
  <c r="D81" i="7"/>
  <c r="B165" i="20"/>
  <c r="A166" i="20"/>
  <c r="B24" i="22"/>
  <c r="A25" i="22"/>
  <c r="B34" i="22"/>
  <c r="A35" i="22"/>
  <c r="C65" i="22"/>
  <c r="D55" i="22"/>
  <c r="B95" i="22"/>
  <c r="A96" i="22"/>
  <c r="C48" i="7"/>
  <c r="D31" i="7"/>
  <c r="C51" i="7"/>
  <c r="B161" i="7"/>
  <c r="A162" i="7"/>
  <c r="A5" i="22"/>
  <c r="B4" i="22"/>
  <c r="D20" i="22"/>
  <c r="C84" i="14"/>
  <c r="D74" i="14"/>
  <c r="B140" i="7"/>
  <c r="A141" i="7"/>
  <c r="C32" i="14"/>
  <c r="D22" i="14"/>
  <c r="D47" i="7"/>
  <c r="A15" i="22"/>
  <c r="C63" i="7"/>
  <c r="B85" i="14"/>
  <c r="A86" i="14"/>
  <c r="C53" i="7"/>
  <c r="D36" i="7"/>
  <c r="D22" i="7"/>
  <c r="A56" i="7"/>
  <c r="B55" i="7"/>
  <c r="A89" i="7"/>
  <c r="C65" i="14"/>
  <c r="D55" i="14"/>
  <c r="B84" i="14"/>
  <c r="C41" i="22"/>
  <c r="D31" i="22"/>
  <c r="D35" i="7"/>
  <c r="C52" i="7"/>
  <c r="C59" i="7"/>
  <c r="D35" i="14"/>
  <c r="C38" i="22"/>
  <c r="D28" i="22"/>
  <c r="D43" i="7"/>
  <c r="C60" i="7"/>
  <c r="C49" i="7"/>
  <c r="D32" i="7"/>
  <c r="B64" i="14"/>
  <c r="A65" i="14"/>
  <c r="A4" i="14"/>
  <c r="B3" i="14"/>
  <c r="C33" i="14"/>
  <c r="D23" i="14"/>
  <c r="D21" i="22"/>
  <c r="D26" i="22"/>
  <c r="D50" i="7"/>
  <c r="C67" i="7"/>
  <c r="C28" i="14"/>
  <c r="D18" i="14"/>
  <c r="D29" i="14"/>
  <c r="C39" i="14"/>
  <c r="B14" i="14"/>
  <c r="A15" i="14"/>
  <c r="B36" i="14"/>
  <c r="A37" i="14"/>
  <c r="A75" i="14"/>
  <c r="B74" i="14"/>
  <c r="B139" i="7"/>
  <c r="D24" i="14"/>
  <c r="B55" i="14"/>
  <c r="A44" i="14"/>
  <c r="D15" i="14"/>
  <c r="C61" i="14"/>
  <c r="C27" i="14"/>
  <c r="D17" i="14"/>
  <c r="D16" i="14"/>
  <c r="F27" i="20"/>
  <c r="F188" i="20"/>
  <c r="F74" i="20"/>
  <c r="F164" i="20"/>
  <c r="F26" i="20"/>
  <c r="F51" i="20"/>
  <c r="F50" i="20"/>
  <c r="F3" i="20"/>
  <c r="F96" i="20"/>
  <c r="F165" i="20"/>
  <c r="F49" i="20"/>
  <c r="F95" i="20"/>
  <c r="B119" i="20" l="1"/>
  <c r="A143" i="20"/>
  <c r="B142" i="20"/>
  <c r="A212" i="20"/>
  <c r="B211" i="20"/>
  <c r="A121" i="20"/>
  <c r="B120" i="20"/>
  <c r="A189" i="20"/>
  <c r="A190" i="20" s="1"/>
  <c r="A75" i="20"/>
  <c r="A76" i="20" s="1"/>
  <c r="B73" i="20"/>
  <c r="B97" i="20"/>
  <c r="A98" i="20"/>
  <c r="B15" i="22"/>
  <c r="A16" i="22"/>
  <c r="D90" i="7"/>
  <c r="C107" i="7"/>
  <c r="A41" i="19"/>
  <c r="B40" i="19"/>
  <c r="B5" i="19"/>
  <c r="A6" i="19"/>
  <c r="B24" i="19"/>
  <c r="A25" i="19"/>
  <c r="C70" i="19"/>
  <c r="D53" i="19"/>
  <c r="D69" i="19"/>
  <c r="C86" i="19"/>
  <c r="B37" i="14"/>
  <c r="A38" i="14"/>
  <c r="C53" i="14"/>
  <c r="D33" i="14"/>
  <c r="A6" i="22"/>
  <c r="B5" i="22"/>
  <c r="C65" i="7"/>
  <c r="D48" i="7"/>
  <c r="D74" i="19"/>
  <c r="C91" i="19"/>
  <c r="D62" i="7"/>
  <c r="C79" i="7"/>
  <c r="B96" i="22"/>
  <c r="A97" i="22"/>
  <c r="B15" i="14"/>
  <c r="A16" i="14"/>
  <c r="C76" i="7"/>
  <c r="D59" i="7"/>
  <c r="B95" i="14"/>
  <c r="A96" i="14"/>
  <c r="B140" i="19"/>
  <c r="A141" i="19"/>
  <c r="A6" i="7"/>
  <c r="B5" i="7"/>
  <c r="C38" i="14"/>
  <c r="D28" i="14"/>
  <c r="D75" i="7"/>
  <c r="C92" i="7"/>
  <c r="D94" i="19"/>
  <c r="C111" i="19"/>
  <c r="C58" i="22"/>
  <c r="D38" i="22"/>
  <c r="C70" i="7"/>
  <c r="D53" i="7"/>
  <c r="D55" i="7"/>
  <c r="C72" i="7"/>
  <c r="A76" i="19"/>
  <c r="B75" i="19"/>
  <c r="D48" i="19"/>
  <c r="C65" i="19"/>
  <c r="B86" i="14"/>
  <c r="A87" i="14"/>
  <c r="C70" i="14"/>
  <c r="D60" i="14"/>
  <c r="C100" i="19"/>
  <c r="D83" i="19"/>
  <c r="D58" i="19"/>
  <c r="C75" i="19"/>
  <c r="C61" i="22"/>
  <c r="D41" i="22"/>
  <c r="D39" i="19"/>
  <c r="C56" i="19"/>
  <c r="C80" i="22"/>
  <c r="D70" i="22"/>
  <c r="D54" i="19"/>
  <c r="C71" i="19"/>
  <c r="D67" i="7"/>
  <c r="C84" i="7"/>
  <c r="A163" i="7"/>
  <c r="B162" i="7"/>
  <c r="A53" i="20"/>
  <c r="B52" i="20"/>
  <c r="D23" i="22"/>
  <c r="C33" i="22"/>
  <c r="C57" i="22"/>
  <c r="D37" i="22"/>
  <c r="A40" i="7"/>
  <c r="B39" i="7"/>
  <c r="D47" i="19"/>
  <c r="C64" i="19"/>
  <c r="D39" i="14"/>
  <c r="C59" i="14"/>
  <c r="C68" i="7"/>
  <c r="D51" i="7"/>
  <c r="A45" i="14"/>
  <c r="B44" i="14"/>
  <c r="B75" i="14"/>
  <c r="A76" i="14"/>
  <c r="A90" i="7"/>
  <c r="B89" i="7"/>
  <c r="A125" i="7"/>
  <c r="B124" i="7"/>
  <c r="B28" i="20"/>
  <c r="A29" i="20"/>
  <c r="D49" i="7"/>
  <c r="C66" i="7"/>
  <c r="B86" i="22"/>
  <c r="A87" i="22"/>
  <c r="B108" i="7"/>
  <c r="A109" i="7"/>
  <c r="A109" i="19"/>
  <c r="B108" i="19"/>
  <c r="D60" i="7"/>
  <c r="C77" i="7"/>
  <c r="B56" i="7"/>
  <c r="A57" i="7"/>
  <c r="A58" i="22"/>
  <c r="B57" i="22"/>
  <c r="C78" i="7"/>
  <c r="D61" i="7"/>
  <c r="C97" i="19"/>
  <c r="D80" i="19"/>
  <c r="C89" i="19"/>
  <c r="D72" i="19"/>
  <c r="D76" i="22"/>
  <c r="C86" i="22"/>
  <c r="D62" i="19"/>
  <c r="C79" i="19"/>
  <c r="B90" i="19"/>
  <c r="A91" i="19"/>
  <c r="C37" i="14"/>
  <c r="D27" i="14"/>
  <c r="B58" i="19"/>
  <c r="A59" i="19"/>
  <c r="C71" i="14"/>
  <c r="D61" i="14"/>
  <c r="C69" i="7"/>
  <c r="D52" i="7"/>
  <c r="D32" i="14"/>
  <c r="C52" i="14"/>
  <c r="D52" i="22"/>
  <c r="C62" i="22"/>
  <c r="C56" i="14"/>
  <c r="D36" i="14"/>
  <c r="C76" i="19"/>
  <c r="D59" i="19"/>
  <c r="A142" i="7"/>
  <c r="B141" i="7"/>
  <c r="C75" i="22"/>
  <c r="D65" i="22"/>
  <c r="C115" i="7"/>
  <c r="D98" i="7"/>
  <c r="D64" i="22"/>
  <c r="C74" i="22"/>
  <c r="B26" i="7"/>
  <c r="A27" i="7"/>
  <c r="C119" i="19"/>
  <c r="D102" i="19"/>
  <c r="A36" i="22"/>
  <c r="B35" i="22"/>
  <c r="C88" i="7"/>
  <c r="D71" i="7"/>
  <c r="A5" i="14"/>
  <c r="B4" i="14"/>
  <c r="A125" i="19"/>
  <c r="B124" i="19"/>
  <c r="B47" i="22"/>
  <c r="A48" i="22"/>
  <c r="B58" i="14"/>
  <c r="A59" i="14"/>
  <c r="D61" i="19"/>
  <c r="C78" i="19"/>
  <c r="C94" i="14"/>
  <c r="D84" i="14"/>
  <c r="B25" i="22"/>
  <c r="A26" i="22"/>
  <c r="B24" i="14"/>
  <c r="A25" i="14"/>
  <c r="D74" i="7"/>
  <c r="C91" i="7"/>
  <c r="B73" i="7"/>
  <c r="A74" i="7"/>
  <c r="A159" i="19"/>
  <c r="B158" i="19"/>
  <c r="B65" i="14"/>
  <c r="A66" i="14"/>
  <c r="C75" i="14"/>
  <c r="D65" i="14"/>
  <c r="C80" i="7"/>
  <c r="D63" i="7"/>
  <c r="B166" i="20"/>
  <c r="A167" i="20"/>
  <c r="D59" i="22"/>
  <c r="C69" i="22"/>
  <c r="B68" i="22"/>
  <c r="A69" i="22"/>
  <c r="A5" i="20"/>
  <c r="B4" i="20"/>
  <c r="B75" i="22"/>
  <c r="A76" i="22"/>
  <c r="F119" i="20"/>
  <c r="F142" i="20"/>
  <c r="F28" i="20"/>
  <c r="F97" i="20"/>
  <c r="F211" i="20"/>
  <c r="F4" i="20"/>
  <c r="F166" i="20"/>
  <c r="F120" i="20"/>
  <c r="F73" i="20"/>
  <c r="F52" i="20"/>
  <c r="B75" i="20" l="1"/>
  <c r="B189" i="20"/>
  <c r="A213" i="20"/>
  <c r="B212" i="20"/>
  <c r="B98" i="20"/>
  <c r="A99" i="20"/>
  <c r="A122" i="20"/>
  <c r="B121" i="20"/>
  <c r="A144" i="20"/>
  <c r="B143" i="20"/>
  <c r="A26" i="14"/>
  <c r="B25" i="14"/>
  <c r="D92" i="7"/>
  <c r="C109" i="7"/>
  <c r="C66" i="14"/>
  <c r="D56" i="14"/>
  <c r="A168" i="20"/>
  <c r="B167" i="20"/>
  <c r="B59" i="14"/>
  <c r="A60" i="14"/>
  <c r="C72" i="22"/>
  <c r="D62" i="22"/>
  <c r="D66" i="7"/>
  <c r="C83" i="7"/>
  <c r="A77" i="14"/>
  <c r="B76" i="14"/>
  <c r="C53" i="22"/>
  <c r="D33" i="22"/>
  <c r="A26" i="19"/>
  <c r="B25" i="19"/>
  <c r="B36" i="22"/>
  <c r="A37" i="22"/>
  <c r="D115" i="7"/>
  <c r="C132" i="7"/>
  <c r="C114" i="19"/>
  <c r="D97" i="19"/>
  <c r="C85" i="7"/>
  <c r="D68" i="7"/>
  <c r="C90" i="22"/>
  <c r="D80" i="22"/>
  <c r="C80" i="14"/>
  <c r="D70" i="14"/>
  <c r="D70" i="7"/>
  <c r="C87" i="7"/>
  <c r="C93" i="7"/>
  <c r="D76" i="7"/>
  <c r="B6" i="22"/>
  <c r="A7" i="22"/>
  <c r="B48" i="22"/>
  <c r="A49" i="22"/>
  <c r="B76" i="20"/>
  <c r="A77" i="20"/>
  <c r="C62" i="14"/>
  <c r="D52" i="14"/>
  <c r="C69" i="14"/>
  <c r="D59" i="14"/>
  <c r="C73" i="19"/>
  <c r="D56" i="19"/>
  <c r="B87" i="14"/>
  <c r="A88" i="14"/>
  <c r="B16" i="14"/>
  <c r="A17" i="14"/>
  <c r="D79" i="7"/>
  <c r="C96" i="7"/>
  <c r="B6" i="19"/>
  <c r="A7" i="19"/>
  <c r="C108" i="7"/>
  <c r="D91" i="7"/>
  <c r="A41" i="7"/>
  <c r="B40" i="7"/>
  <c r="C117" i="19"/>
  <c r="D100" i="19"/>
  <c r="C87" i="19"/>
  <c r="D70" i="19"/>
  <c r="D69" i="22"/>
  <c r="C79" i="22"/>
  <c r="D74" i="22"/>
  <c r="C84" i="22"/>
  <c r="C88" i="19"/>
  <c r="D71" i="19"/>
  <c r="B97" i="22"/>
  <c r="A98" i="22"/>
  <c r="C106" i="19"/>
  <c r="D89" i="19"/>
  <c r="C95" i="7"/>
  <c r="D78" i="7"/>
  <c r="A110" i="19"/>
  <c r="B109" i="19"/>
  <c r="A46" i="14"/>
  <c r="B45" i="14"/>
  <c r="C68" i="22"/>
  <c r="D58" i="22"/>
  <c r="C58" i="14"/>
  <c r="D38" i="14"/>
  <c r="C63" i="14"/>
  <c r="D53" i="14"/>
  <c r="A92" i="19"/>
  <c r="B91" i="19"/>
  <c r="A110" i="7"/>
  <c r="B109" i="7"/>
  <c r="A30" i="20"/>
  <c r="B29" i="20"/>
  <c r="D65" i="19"/>
  <c r="C82" i="19"/>
  <c r="C128" i="19"/>
  <c r="D111" i="19"/>
  <c r="B38" i="14"/>
  <c r="A39" i="14"/>
  <c r="A17" i="22"/>
  <c r="B16" i="22"/>
  <c r="D88" i="7"/>
  <c r="C105" i="7"/>
  <c r="A91" i="7"/>
  <c r="B90" i="7"/>
  <c r="D57" i="22"/>
  <c r="C67" i="22"/>
  <c r="C82" i="7"/>
  <c r="D65" i="7"/>
  <c r="C85" i="22"/>
  <c r="D75" i="22"/>
  <c r="D37" i="14"/>
  <c r="C57" i="14"/>
  <c r="A54" i="20"/>
  <c r="B53" i="20"/>
  <c r="B26" i="22"/>
  <c r="A27" i="22"/>
  <c r="A6" i="20"/>
  <c r="B5" i="20"/>
  <c r="D80" i="7"/>
  <c r="C97" i="7"/>
  <c r="B159" i="19"/>
  <c r="A160" i="19"/>
  <c r="A126" i="19"/>
  <c r="B125" i="19"/>
  <c r="B190" i="20"/>
  <c r="A191" i="20"/>
  <c r="C136" i="19"/>
  <c r="D119" i="19"/>
  <c r="B142" i="7"/>
  <c r="A143" i="7"/>
  <c r="C86" i="7"/>
  <c r="D69" i="7"/>
  <c r="B58" i="22"/>
  <c r="A59" i="22"/>
  <c r="D61" i="22"/>
  <c r="C71" i="22"/>
  <c r="A7" i="7"/>
  <c r="B6" i="7"/>
  <c r="A42" i="19"/>
  <c r="B41" i="19"/>
  <c r="B66" i="14"/>
  <c r="A67" i="14"/>
  <c r="C95" i="19"/>
  <c r="D78" i="19"/>
  <c r="A75" i="7"/>
  <c r="B74" i="7"/>
  <c r="D79" i="19"/>
  <c r="C96" i="19"/>
  <c r="A58" i="7"/>
  <c r="B57" i="7"/>
  <c r="A88" i="22"/>
  <c r="B87" i="22"/>
  <c r="D64" i="19"/>
  <c r="C81" i="19"/>
  <c r="D84" i="7"/>
  <c r="C101" i="7"/>
  <c r="C92" i="19"/>
  <c r="D75" i="19"/>
  <c r="B141" i="19"/>
  <c r="A142" i="19"/>
  <c r="D91" i="19"/>
  <c r="C108" i="19"/>
  <c r="C103" i="19"/>
  <c r="D86" i="19"/>
  <c r="A70" i="22"/>
  <c r="B69" i="22"/>
  <c r="A28" i="7"/>
  <c r="B27" i="7"/>
  <c r="C94" i="7"/>
  <c r="D77" i="7"/>
  <c r="D72" i="7"/>
  <c r="C89" i="7"/>
  <c r="A97" i="14"/>
  <c r="B96" i="14"/>
  <c r="C85" i="14"/>
  <c r="D75" i="14"/>
  <c r="C81" i="14"/>
  <c r="D71" i="14"/>
  <c r="A126" i="7"/>
  <c r="B125" i="7"/>
  <c r="B163" i="7"/>
  <c r="A164" i="7"/>
  <c r="A77" i="19"/>
  <c r="B76" i="19"/>
  <c r="D107" i="7"/>
  <c r="C124" i="7"/>
  <c r="B76" i="22"/>
  <c r="A77" i="22"/>
  <c r="A60" i="19"/>
  <c r="B59" i="19"/>
  <c r="C96" i="22"/>
  <c r="D86" i="22"/>
  <c r="D94" i="14"/>
  <c r="C44" i="14"/>
  <c r="D44" i="14" s="1"/>
  <c r="B5" i="14"/>
  <c r="A6" i="14"/>
  <c r="C93" i="19"/>
  <c r="D76" i="19"/>
  <c r="F167" i="20"/>
  <c r="F53" i="20"/>
  <c r="F98" i="20"/>
  <c r="F29" i="20"/>
  <c r="F143" i="20"/>
  <c r="F5" i="20"/>
  <c r="F189" i="20"/>
  <c r="F121" i="20"/>
  <c r="F76" i="20"/>
  <c r="F75" i="20"/>
  <c r="F212" i="20"/>
  <c r="F190" i="20"/>
  <c r="A100" i="20" l="1"/>
  <c r="B99" i="20"/>
  <c r="B122" i="20"/>
  <c r="A123" i="20"/>
  <c r="B213" i="20"/>
  <c r="A214" i="20"/>
  <c r="A145" i="20"/>
  <c r="B144" i="20"/>
  <c r="F114" i="19"/>
  <c r="F114" i="7"/>
  <c r="D57" i="14"/>
  <c r="C67" i="14"/>
  <c r="D96" i="7"/>
  <c r="C113" i="7"/>
  <c r="B126" i="7"/>
  <c r="A127" i="7"/>
  <c r="D103" i="19"/>
  <c r="C120" i="19"/>
  <c r="C141" i="7"/>
  <c r="D124" i="7"/>
  <c r="B39" i="14"/>
  <c r="A40" i="14"/>
  <c r="A18" i="14"/>
  <c r="B17" i="14"/>
  <c r="B91" i="7"/>
  <c r="A92" i="7"/>
  <c r="C123" i="19"/>
  <c r="D106" i="19"/>
  <c r="B142" i="19"/>
  <c r="A143" i="19"/>
  <c r="A99" i="22"/>
  <c r="B98" i="22"/>
  <c r="A89" i="14"/>
  <c r="B88" i="14"/>
  <c r="A89" i="22"/>
  <c r="B88" i="22"/>
  <c r="A7" i="20"/>
  <c r="B6" i="20"/>
  <c r="D68" i="22"/>
  <c r="C78" i="22"/>
  <c r="B26" i="19"/>
  <c r="A27" i="19"/>
  <c r="C76" i="14"/>
  <c r="D66" i="14"/>
  <c r="A28" i="22"/>
  <c r="B27" i="22"/>
  <c r="D105" i="7"/>
  <c r="C122" i="7"/>
  <c r="D132" i="7"/>
  <c r="C149" i="7"/>
  <c r="B46" i="14"/>
  <c r="A47" i="14"/>
  <c r="A192" i="20"/>
  <c r="B191" i="20"/>
  <c r="C126" i="7"/>
  <c r="D109" i="7"/>
  <c r="B60" i="19"/>
  <c r="A61" i="19"/>
  <c r="B77" i="19"/>
  <c r="A78" i="19"/>
  <c r="D85" i="14"/>
  <c r="C95" i="14"/>
  <c r="B28" i="7"/>
  <c r="A29" i="7"/>
  <c r="C109" i="19"/>
  <c r="D92" i="19"/>
  <c r="A18" i="22"/>
  <c r="B17" i="22"/>
  <c r="D128" i="19"/>
  <c r="C145" i="19"/>
  <c r="B110" i="7"/>
  <c r="A111" i="7"/>
  <c r="B110" i="19"/>
  <c r="A111" i="19"/>
  <c r="D88" i="19"/>
  <c r="C105" i="19"/>
  <c r="C125" i="7"/>
  <c r="D108" i="7"/>
  <c r="D69" i="14"/>
  <c r="C79" i="14"/>
  <c r="C100" i="22"/>
  <c r="D90" i="22"/>
  <c r="B6" i="14"/>
  <c r="A7" i="14"/>
  <c r="A68" i="14"/>
  <c r="B67" i="14"/>
  <c r="A161" i="19"/>
  <c r="B160" i="19"/>
  <c r="D67" i="22"/>
  <c r="C77" i="22"/>
  <c r="C73" i="14"/>
  <c r="D63" i="14"/>
  <c r="D62" i="14"/>
  <c r="C72" i="14"/>
  <c r="A78" i="14"/>
  <c r="B77" i="14"/>
  <c r="D84" i="22"/>
  <c r="C94" i="22"/>
  <c r="B41" i="7"/>
  <c r="A42" i="7"/>
  <c r="B143" i="7"/>
  <c r="A144" i="7"/>
  <c r="C104" i="7"/>
  <c r="D87" i="7"/>
  <c r="A76" i="7"/>
  <c r="B75" i="7"/>
  <c r="C82" i="22"/>
  <c r="D72" i="22"/>
  <c r="B60" i="14"/>
  <c r="A61" i="14"/>
  <c r="B61" i="14" s="1"/>
  <c r="D94" i="7"/>
  <c r="C111" i="7"/>
  <c r="B58" i="7"/>
  <c r="A59" i="7"/>
  <c r="D136" i="19"/>
  <c r="C153" i="19"/>
  <c r="A31" i="20"/>
  <c r="B30" i="20"/>
  <c r="D87" i="19"/>
  <c r="C104" i="19"/>
  <c r="C90" i="19"/>
  <c r="D73" i="19"/>
  <c r="D96" i="19"/>
  <c r="C113" i="19"/>
  <c r="D71" i="22"/>
  <c r="C81" i="22"/>
  <c r="D101" i="7"/>
  <c r="C118" i="7"/>
  <c r="C99" i="19"/>
  <c r="D82" i="19"/>
  <c r="A8" i="19"/>
  <c r="B7" i="19"/>
  <c r="A8" i="22"/>
  <c r="B7" i="22"/>
  <c r="A78" i="22"/>
  <c r="B77" i="22"/>
  <c r="D89" i="7"/>
  <c r="C106" i="7"/>
  <c r="D81" i="19"/>
  <c r="C98" i="19"/>
  <c r="B59" i="22"/>
  <c r="A60" i="22"/>
  <c r="C125" i="19"/>
  <c r="D108" i="19"/>
  <c r="C114" i="7"/>
  <c r="D97" i="7"/>
  <c r="A78" i="20"/>
  <c r="B77" i="20"/>
  <c r="C100" i="7"/>
  <c r="D83" i="7"/>
  <c r="D81" i="14"/>
  <c r="C91" i="14"/>
  <c r="D86" i="7"/>
  <c r="C103" i="7"/>
  <c r="C95" i="22"/>
  <c r="D85" i="22"/>
  <c r="D58" i="14"/>
  <c r="C68" i="14"/>
  <c r="D93" i="7"/>
  <c r="C110" i="7"/>
  <c r="D114" i="19"/>
  <c r="C131" i="19"/>
  <c r="C89" i="22"/>
  <c r="D79" i="22"/>
  <c r="A50" i="22"/>
  <c r="B49" i="22"/>
  <c r="A43" i="19"/>
  <c r="B42" i="19"/>
  <c r="C46" i="22"/>
  <c r="D46" i="22" s="1"/>
  <c r="D96" i="22"/>
  <c r="B7" i="7"/>
  <c r="A8" i="7"/>
  <c r="C90" i="14"/>
  <c r="D80" i="14"/>
  <c r="B37" i="22"/>
  <c r="A38" i="22"/>
  <c r="B164" i="7"/>
  <c r="A165" i="7"/>
  <c r="C110" i="19"/>
  <c r="D93" i="19"/>
  <c r="B97" i="14"/>
  <c r="A98" i="14"/>
  <c r="B70" i="22"/>
  <c r="A71" i="22"/>
  <c r="B71" i="22" s="1"/>
  <c r="C112" i="19"/>
  <c r="D95" i="19"/>
  <c r="A127" i="19"/>
  <c r="B126" i="19"/>
  <c r="B54" i="20"/>
  <c r="A55" i="20"/>
  <c r="C99" i="7"/>
  <c r="D82" i="7"/>
  <c r="B92" i="19"/>
  <c r="A93" i="19"/>
  <c r="D95" i="7"/>
  <c r="C112" i="7"/>
  <c r="C134" i="19"/>
  <c r="D117" i="19"/>
  <c r="D85" i="7"/>
  <c r="C102" i="7"/>
  <c r="C63" i="22"/>
  <c r="D53" i="22"/>
  <c r="A169" i="20"/>
  <c r="B168" i="20"/>
  <c r="B26" i="14"/>
  <c r="A27" i="14"/>
  <c r="F6" i="20"/>
  <c r="F54" i="20"/>
  <c r="F144" i="20"/>
  <c r="F99" i="20"/>
  <c r="F77" i="20"/>
  <c r="F30" i="20"/>
  <c r="F213" i="20"/>
  <c r="F168" i="20"/>
  <c r="F191" i="20"/>
  <c r="F122" i="20"/>
  <c r="A124" i="20" l="1"/>
  <c r="B123" i="20"/>
  <c r="A101" i="20"/>
  <c r="B100" i="20"/>
  <c r="B145" i="20"/>
  <c r="A146" i="20"/>
  <c r="B214" i="20"/>
  <c r="A215" i="20"/>
  <c r="F148" i="7"/>
  <c r="F131" i="7"/>
  <c r="F165" i="19"/>
  <c r="F131" i="19"/>
  <c r="B27" i="14"/>
  <c r="A28" i="14"/>
  <c r="D81" i="22"/>
  <c r="C91" i="22"/>
  <c r="A8" i="14"/>
  <c r="B7" i="14"/>
  <c r="C166" i="7"/>
  <c r="D166" i="7" s="1"/>
  <c r="D149" i="7"/>
  <c r="B143" i="19"/>
  <c r="A144" i="19"/>
  <c r="C77" i="14"/>
  <c r="D67" i="14"/>
  <c r="A128" i="19"/>
  <c r="B127" i="19"/>
  <c r="A44" i="19"/>
  <c r="B43" i="19"/>
  <c r="C117" i="7"/>
  <c r="D100" i="7"/>
  <c r="D125" i="7"/>
  <c r="C142" i="7"/>
  <c r="A19" i="22"/>
  <c r="B18" i="22"/>
  <c r="A61" i="22"/>
  <c r="B61" i="22" s="1"/>
  <c r="B60" i="22"/>
  <c r="A43" i="7"/>
  <c r="B42" i="7"/>
  <c r="D112" i="7"/>
  <c r="C129" i="7"/>
  <c r="D98" i="19"/>
  <c r="C115" i="19"/>
  <c r="C128" i="7"/>
  <c r="D111" i="7"/>
  <c r="C122" i="19"/>
  <c r="D105" i="19"/>
  <c r="A41" i="14"/>
  <c r="B41" i="14" s="1"/>
  <c r="B40" i="14"/>
  <c r="D120" i="19"/>
  <c r="C137" i="19"/>
  <c r="D114" i="7"/>
  <c r="C131" i="7"/>
  <c r="A8" i="20"/>
  <c r="B7" i="20"/>
  <c r="C87" i="22"/>
  <c r="D77" i="22"/>
  <c r="B165" i="7"/>
  <c r="A166" i="7"/>
  <c r="D110" i="7"/>
  <c r="C127" i="7"/>
  <c r="A145" i="7"/>
  <c r="B144" i="7"/>
  <c r="A79" i="19"/>
  <c r="B78" i="19"/>
  <c r="B27" i="19"/>
  <c r="A28" i="19"/>
  <c r="A39" i="22"/>
  <c r="B38" i="22"/>
  <c r="C78" i="14"/>
  <c r="D68" i="14"/>
  <c r="C130" i="19"/>
  <c r="D113" i="19"/>
  <c r="B59" i="7"/>
  <c r="A60" i="7"/>
  <c r="B61" i="19"/>
  <c r="A62" i="19"/>
  <c r="D78" i="22"/>
  <c r="C88" i="22"/>
  <c r="A170" i="20"/>
  <c r="B169" i="20"/>
  <c r="D112" i="19"/>
  <c r="C129" i="19"/>
  <c r="A79" i="20"/>
  <c r="B78" i="20"/>
  <c r="C116" i="19"/>
  <c r="D99" i="19"/>
  <c r="A9" i="7"/>
  <c r="B8" i="7"/>
  <c r="C73" i="22"/>
  <c r="D63" i="22"/>
  <c r="D95" i="22"/>
  <c r="C45" i="22"/>
  <c r="D45" i="22" s="1"/>
  <c r="A29" i="22"/>
  <c r="B28" i="22"/>
  <c r="A94" i="19"/>
  <c r="B93" i="19"/>
  <c r="B98" i="14"/>
  <c r="A99" i="14"/>
  <c r="C120" i="7"/>
  <c r="D103" i="7"/>
  <c r="C123" i="7"/>
  <c r="D106" i="7"/>
  <c r="D94" i="22"/>
  <c r="C44" i="22"/>
  <c r="D44" i="22" s="1"/>
  <c r="A112" i="19"/>
  <c r="B111" i="19"/>
  <c r="A93" i="7"/>
  <c r="B92" i="7"/>
  <c r="A128" i="7"/>
  <c r="B127" i="7"/>
  <c r="D90" i="14"/>
  <c r="C100" i="14"/>
  <c r="D125" i="19"/>
  <c r="C142" i="19"/>
  <c r="C107" i="19"/>
  <c r="D90" i="19"/>
  <c r="B76" i="7"/>
  <c r="A77" i="7"/>
  <c r="D100" i="22"/>
  <c r="C50" i="22"/>
  <c r="D50" i="22" s="1"/>
  <c r="D109" i="19"/>
  <c r="C126" i="19"/>
  <c r="C143" i="7"/>
  <c r="D126" i="7"/>
  <c r="A90" i="22"/>
  <c r="B89" i="22"/>
  <c r="C158" i="7"/>
  <c r="D158" i="7" s="1"/>
  <c r="D141" i="7"/>
  <c r="C119" i="7"/>
  <c r="D102" i="7"/>
  <c r="C135" i="7"/>
  <c r="D118" i="7"/>
  <c r="C121" i="19"/>
  <c r="D104" i="19"/>
  <c r="B111" i="7"/>
  <c r="A112" i="7"/>
  <c r="B29" i="7"/>
  <c r="A30" i="7"/>
  <c r="C130" i="7"/>
  <c r="D113" i="7"/>
  <c r="C116" i="7"/>
  <c r="D99" i="7"/>
  <c r="A51" i="22"/>
  <c r="B51" i="22" s="1"/>
  <c r="B50" i="22"/>
  <c r="B78" i="22"/>
  <c r="A79" i="22"/>
  <c r="C121" i="7"/>
  <c r="D104" i="7"/>
  <c r="B78" i="14"/>
  <c r="A79" i="14"/>
  <c r="A162" i="19"/>
  <c r="B161" i="19"/>
  <c r="B192" i="20"/>
  <c r="A193" i="20"/>
  <c r="A90" i="14"/>
  <c r="B89" i="14"/>
  <c r="A56" i="20"/>
  <c r="B55" i="20"/>
  <c r="C148" i="19"/>
  <c r="D131" i="19"/>
  <c r="C101" i="14"/>
  <c r="D91" i="14"/>
  <c r="C82" i="14"/>
  <c r="D72" i="14"/>
  <c r="C89" i="14"/>
  <c r="D79" i="14"/>
  <c r="C162" i="19"/>
  <c r="D162" i="19" s="1"/>
  <c r="D145" i="19"/>
  <c r="C45" i="14"/>
  <c r="D45" i="14" s="1"/>
  <c r="D95" i="14"/>
  <c r="A48" i="14"/>
  <c r="B47" i="14"/>
  <c r="D110" i="19"/>
  <c r="C127" i="19"/>
  <c r="C99" i="22"/>
  <c r="D89" i="22"/>
  <c r="A9" i="22"/>
  <c r="B8" i="22"/>
  <c r="A32" i="20"/>
  <c r="B31" i="20"/>
  <c r="B68" i="14"/>
  <c r="A69" i="14"/>
  <c r="C86" i="14"/>
  <c r="D76" i="14"/>
  <c r="A100" i="22"/>
  <c r="B99" i="22"/>
  <c r="D153" i="19"/>
  <c r="C170" i="19"/>
  <c r="D170" i="19" s="1"/>
  <c r="D134" i="19"/>
  <c r="C151" i="19"/>
  <c r="B8" i="19"/>
  <c r="A9" i="19"/>
  <c r="D73" i="14"/>
  <c r="C83" i="14"/>
  <c r="C139" i="7"/>
  <c r="D122" i="7"/>
  <c r="C92" i="22"/>
  <c r="D82" i="22"/>
  <c r="C140" i="19"/>
  <c r="D123" i="19"/>
  <c r="A19" i="14"/>
  <c r="B18" i="14"/>
  <c r="F100" i="20"/>
  <c r="F78" i="20"/>
  <c r="F145" i="20"/>
  <c r="F7" i="20"/>
  <c r="F123" i="20"/>
  <c r="F31" i="20"/>
  <c r="F214" i="20"/>
  <c r="F169" i="20"/>
  <c r="F55" i="20"/>
  <c r="F192" i="20"/>
  <c r="A57" i="20" l="1"/>
  <c r="B56" i="20"/>
  <c r="A80" i="20"/>
  <c r="B79" i="20"/>
  <c r="A147" i="20"/>
  <c r="B146" i="20"/>
  <c r="B124" i="20"/>
  <c r="A125" i="20"/>
  <c r="A216" i="20"/>
  <c r="B215" i="20"/>
  <c r="A102" i="20"/>
  <c r="B101" i="20"/>
  <c r="F148" i="19"/>
  <c r="D129" i="19"/>
  <c r="C146" i="19"/>
  <c r="C157" i="19"/>
  <c r="D157" i="19" s="1"/>
  <c r="D140" i="19"/>
  <c r="C144" i="19"/>
  <c r="D127" i="19"/>
  <c r="C92" i="14"/>
  <c r="D82" i="14"/>
  <c r="B9" i="7"/>
  <c r="A10" i="7"/>
  <c r="A78" i="7"/>
  <c r="B77" i="7"/>
  <c r="D88" i="22"/>
  <c r="C98" i="22"/>
  <c r="D92" i="22"/>
  <c r="C42" i="22"/>
  <c r="D42" i="22" s="1"/>
  <c r="C147" i="7"/>
  <c r="D130" i="7"/>
  <c r="D121" i="19"/>
  <c r="C138" i="19"/>
  <c r="B8" i="14"/>
  <c r="A9" i="14"/>
  <c r="A167" i="7"/>
  <c r="B166" i="7"/>
  <c r="A33" i="20"/>
  <c r="B32" i="20"/>
  <c r="D101" i="14"/>
  <c r="C51" i="14"/>
  <c r="D51" i="14" s="1"/>
  <c r="C152" i="7"/>
  <c r="D135" i="7"/>
  <c r="B90" i="22"/>
  <c r="A91" i="22"/>
  <c r="B91" i="22" s="1"/>
  <c r="D107" i="19"/>
  <c r="C124" i="19"/>
  <c r="C139" i="19"/>
  <c r="D122" i="19"/>
  <c r="C93" i="14"/>
  <c r="D83" i="14"/>
  <c r="A194" i="20"/>
  <c r="B193" i="20"/>
  <c r="D142" i="19"/>
  <c r="C159" i="19"/>
  <c r="D159" i="19" s="1"/>
  <c r="B60" i="7"/>
  <c r="A61" i="7"/>
  <c r="B28" i="19"/>
  <c r="A29" i="19"/>
  <c r="D131" i="7"/>
  <c r="C148" i="7"/>
  <c r="A29" i="14"/>
  <c r="B28" i="14"/>
  <c r="B30" i="7"/>
  <c r="A31" i="7"/>
  <c r="C50" i="14"/>
  <c r="D50" i="14" s="1"/>
  <c r="D100" i="14"/>
  <c r="D121" i="7"/>
  <c r="C138" i="7"/>
  <c r="D116" i="7"/>
  <c r="C133" i="7"/>
  <c r="C136" i="7"/>
  <c r="D119" i="7"/>
  <c r="C137" i="7"/>
  <c r="D120" i="7"/>
  <c r="B39" i="22"/>
  <c r="A40" i="22"/>
  <c r="A9" i="20"/>
  <c r="B8" i="20"/>
  <c r="C144" i="7"/>
  <c r="D127" i="7"/>
  <c r="C146" i="7"/>
  <c r="D129" i="7"/>
  <c r="B128" i="7"/>
  <c r="A129" i="7"/>
  <c r="C133" i="19"/>
  <c r="D116" i="19"/>
  <c r="C134" i="7"/>
  <c r="D117" i="7"/>
  <c r="A80" i="22"/>
  <c r="B79" i="22"/>
  <c r="A100" i="14"/>
  <c r="B99" i="14"/>
  <c r="B62" i="19"/>
  <c r="A63" i="19"/>
  <c r="D91" i="22"/>
  <c r="C101" i="22"/>
  <c r="C156" i="7"/>
  <c r="D156" i="7" s="1"/>
  <c r="D139" i="7"/>
  <c r="B48" i="14"/>
  <c r="A49" i="14"/>
  <c r="B90" i="14"/>
  <c r="A91" i="14"/>
  <c r="B91" i="14" s="1"/>
  <c r="B93" i="7"/>
  <c r="A94" i="7"/>
  <c r="B44" i="19"/>
  <c r="A45" i="19"/>
  <c r="B19" i="14"/>
  <c r="A20" i="14"/>
  <c r="B100" i="22"/>
  <c r="A101" i="22"/>
  <c r="B101" i="22" s="1"/>
  <c r="B9" i="22"/>
  <c r="A10" i="22"/>
  <c r="D148" i="19"/>
  <c r="C165" i="19"/>
  <c r="D165" i="19" s="1"/>
  <c r="B112" i="19"/>
  <c r="A113" i="19"/>
  <c r="B94" i="19"/>
  <c r="A95" i="19"/>
  <c r="C97" i="22"/>
  <c r="D87" i="22"/>
  <c r="C145" i="7"/>
  <c r="D128" i="7"/>
  <c r="B128" i="19"/>
  <c r="A129" i="19"/>
  <c r="B9" i="19"/>
  <c r="A10" i="19"/>
  <c r="D86" i="14"/>
  <c r="C96" i="14"/>
  <c r="B162" i="19"/>
  <c r="A163" i="19"/>
  <c r="C160" i="7"/>
  <c r="D160" i="7" s="1"/>
  <c r="D143" i="7"/>
  <c r="D73" i="22"/>
  <c r="C83" i="22"/>
  <c r="D130" i="19"/>
  <c r="C147" i="19"/>
  <c r="B79" i="19"/>
  <c r="A80" i="19"/>
  <c r="B43" i="7"/>
  <c r="A44" i="7"/>
  <c r="B19" i="22"/>
  <c r="A20" i="22"/>
  <c r="C87" i="14"/>
  <c r="D77" i="14"/>
  <c r="C168" i="19"/>
  <c r="D168" i="19" s="1"/>
  <c r="D151" i="19"/>
  <c r="A70" i="14"/>
  <c r="B69" i="14"/>
  <c r="A80" i="14"/>
  <c r="B79" i="14"/>
  <c r="A113" i="7"/>
  <c r="B112" i="7"/>
  <c r="D126" i="19"/>
  <c r="C143" i="19"/>
  <c r="D137" i="19"/>
  <c r="C154" i="19"/>
  <c r="D115" i="19"/>
  <c r="C132" i="19"/>
  <c r="D142" i="7"/>
  <c r="C159" i="7"/>
  <c r="D159" i="7" s="1"/>
  <c r="A145" i="19"/>
  <c r="B144" i="19"/>
  <c r="D99" i="22"/>
  <c r="C49" i="22"/>
  <c r="D49" i="22" s="1"/>
  <c r="C99" i="14"/>
  <c r="D89" i="14"/>
  <c r="C140" i="7"/>
  <c r="D123" i="7"/>
  <c r="B29" i="22"/>
  <c r="A30" i="22"/>
  <c r="B170" i="20"/>
  <c r="A171" i="20"/>
  <c r="D78" i="14"/>
  <c r="C88" i="14"/>
  <c r="A146" i="7"/>
  <c r="B145" i="7"/>
  <c r="F146" i="20"/>
  <c r="F101" i="20"/>
  <c r="F193" i="20"/>
  <c r="F8" i="20"/>
  <c r="F170" i="20"/>
  <c r="F124" i="20"/>
  <c r="F215" i="20"/>
  <c r="F32" i="20"/>
  <c r="A172" i="20" l="1"/>
  <c r="B171" i="20"/>
  <c r="A126" i="20"/>
  <c r="B125" i="20"/>
  <c r="A81" i="20"/>
  <c r="B80" i="20"/>
  <c r="A34" i="20"/>
  <c r="B33" i="20"/>
  <c r="A103" i="20"/>
  <c r="B102" i="20"/>
  <c r="A195" i="20"/>
  <c r="B194" i="20"/>
  <c r="A58" i="20"/>
  <c r="B57" i="20"/>
  <c r="B147" i="20"/>
  <c r="A148" i="20"/>
  <c r="A217" i="20"/>
  <c r="B216" i="20"/>
  <c r="D99" i="14"/>
  <c r="C49" i="14"/>
  <c r="D49" i="14" s="1"/>
  <c r="C150" i="19"/>
  <c r="D133" i="19"/>
  <c r="C154" i="7"/>
  <c r="D137" i="7"/>
  <c r="A31" i="22"/>
  <c r="B31" i="22" s="1"/>
  <c r="B30" i="22"/>
  <c r="D143" i="19"/>
  <c r="C160" i="19"/>
  <c r="D160" i="19" s="1"/>
  <c r="A81" i="19"/>
  <c r="B80" i="19"/>
  <c r="A95" i="7"/>
  <c r="B94" i="7"/>
  <c r="C165" i="7"/>
  <c r="D165" i="7" s="1"/>
  <c r="D148" i="7"/>
  <c r="C97" i="14"/>
  <c r="D87" i="14"/>
  <c r="B167" i="7"/>
  <c r="A168" i="7"/>
  <c r="D147" i="7"/>
  <c r="C164" i="7"/>
  <c r="D164" i="7" s="1"/>
  <c r="C161" i="19"/>
  <c r="D161" i="19" s="1"/>
  <c r="D144" i="19"/>
  <c r="A21" i="22"/>
  <c r="B21" i="22" s="1"/>
  <c r="B20" i="22"/>
  <c r="D147" i="19"/>
  <c r="C164" i="19"/>
  <c r="D164" i="19" s="1"/>
  <c r="A164" i="19"/>
  <c r="B163" i="19"/>
  <c r="A30" i="19"/>
  <c r="B29" i="19"/>
  <c r="D140" i="7"/>
  <c r="C157" i="7"/>
  <c r="D157" i="7" s="1"/>
  <c r="A10" i="20"/>
  <c r="B9" i="20"/>
  <c r="C169" i="7"/>
  <c r="D169" i="7" s="1"/>
  <c r="D152" i="7"/>
  <c r="C93" i="22"/>
  <c r="D83" i="22"/>
  <c r="A147" i="7"/>
  <c r="B146" i="7"/>
  <c r="D145" i="7"/>
  <c r="C162" i="7"/>
  <c r="D162" i="7" s="1"/>
  <c r="C43" i="14"/>
  <c r="D43" i="14" s="1"/>
  <c r="D93" i="14"/>
  <c r="B80" i="14"/>
  <c r="A81" i="14"/>
  <c r="B81" i="14" s="1"/>
  <c r="D97" i="22"/>
  <c r="C47" i="22"/>
  <c r="D47" i="22" s="1"/>
  <c r="D139" i="19"/>
  <c r="C156" i="19"/>
  <c r="D156" i="19" s="1"/>
  <c r="B80" i="22"/>
  <c r="A81" i="22"/>
  <c r="B81" i="22" s="1"/>
  <c r="A30" i="14"/>
  <c r="B29" i="14"/>
  <c r="A130" i="19"/>
  <c r="B129" i="19"/>
  <c r="C51" i="22"/>
  <c r="D51" i="22" s="1"/>
  <c r="D101" i="22"/>
  <c r="C155" i="7"/>
  <c r="D155" i="7" s="1"/>
  <c r="D138" i="7"/>
  <c r="B145" i="19"/>
  <c r="A146" i="19"/>
  <c r="C151" i="7"/>
  <c r="D134" i="7"/>
  <c r="D146" i="7"/>
  <c r="C163" i="7"/>
  <c r="D163" i="7" s="1"/>
  <c r="A11" i="7"/>
  <c r="B10" i="7"/>
  <c r="A114" i="7"/>
  <c r="B113" i="7"/>
  <c r="D144" i="7"/>
  <c r="C161" i="7"/>
  <c r="D161" i="7" s="1"/>
  <c r="C149" i="19"/>
  <c r="D132" i="19"/>
  <c r="A45" i="7"/>
  <c r="B44" i="7"/>
  <c r="A11" i="22"/>
  <c r="B11" i="22" s="1"/>
  <c r="B10" i="22"/>
  <c r="A64" i="19"/>
  <c r="B63" i="19"/>
  <c r="A41" i="22"/>
  <c r="B41" i="22" s="1"/>
  <c r="B40" i="22"/>
  <c r="A62" i="7"/>
  <c r="B61" i="7"/>
  <c r="A10" i="14"/>
  <c r="B9" i="14"/>
  <c r="C98" i="14"/>
  <c r="D88" i="14"/>
  <c r="C171" i="19"/>
  <c r="D171" i="19" s="1"/>
  <c r="D154" i="19"/>
  <c r="A50" i="14"/>
  <c r="B49" i="14"/>
  <c r="C48" i="22"/>
  <c r="D48" i="22" s="1"/>
  <c r="D98" i="22"/>
  <c r="C163" i="19"/>
  <c r="D163" i="19" s="1"/>
  <c r="D146" i="19"/>
  <c r="C46" i="14"/>
  <c r="D46" i="14" s="1"/>
  <c r="D96" i="14"/>
  <c r="B95" i="19"/>
  <c r="A96" i="19"/>
  <c r="A21" i="14"/>
  <c r="B21" i="14" s="1"/>
  <c r="B20" i="14"/>
  <c r="A130" i="7"/>
  <c r="B129" i="7"/>
  <c r="A32" i="7"/>
  <c r="B31" i="7"/>
  <c r="B70" i="14"/>
  <c r="A71" i="14"/>
  <c r="B71" i="14" s="1"/>
  <c r="A101" i="14"/>
  <c r="B101" i="14" s="1"/>
  <c r="B100" i="14"/>
  <c r="C153" i="7"/>
  <c r="D136" i="7"/>
  <c r="B78" i="7"/>
  <c r="A79" i="7"/>
  <c r="D92" i="14"/>
  <c r="C42" i="14"/>
  <c r="D42" i="14" s="1"/>
  <c r="A11" i="19"/>
  <c r="B10" i="19"/>
  <c r="A114" i="19"/>
  <c r="B113" i="19"/>
  <c r="A46" i="19"/>
  <c r="B45" i="19"/>
  <c r="C150" i="7"/>
  <c r="D133" i="7"/>
  <c r="D124" i="19"/>
  <c r="C141" i="19"/>
  <c r="C155" i="19"/>
  <c r="D155" i="19" s="1"/>
  <c r="D138" i="19"/>
  <c r="F9" i="20"/>
  <c r="F216" i="20"/>
  <c r="F147" i="20"/>
  <c r="A149" i="20" l="1"/>
  <c r="B148" i="20"/>
  <c r="A104" i="20"/>
  <c r="B103" i="20"/>
  <c r="A35" i="20"/>
  <c r="B34" i="20"/>
  <c r="B81" i="20"/>
  <c r="A82" i="20"/>
  <c r="A127" i="20"/>
  <c r="B126" i="20"/>
  <c r="A196" i="20"/>
  <c r="B195" i="20"/>
  <c r="A218" i="20"/>
  <c r="B217" i="20"/>
  <c r="B58" i="20"/>
  <c r="A59" i="20"/>
  <c r="A173" i="20"/>
  <c r="B172" i="20"/>
  <c r="D149" i="19"/>
  <c r="C166" i="19"/>
  <c r="D166" i="19" s="1"/>
  <c r="A31" i="14"/>
  <c r="B31" i="14" s="1"/>
  <c r="B30" i="14"/>
  <c r="A82" i="19"/>
  <c r="B81" i="19"/>
  <c r="A63" i="7"/>
  <c r="B62" i="7"/>
  <c r="C158" i="19"/>
  <c r="D158" i="19" s="1"/>
  <c r="D141" i="19"/>
  <c r="B10" i="20"/>
  <c r="A11" i="20"/>
  <c r="A47" i="19"/>
  <c r="B46" i="19"/>
  <c r="A33" i="7"/>
  <c r="B32" i="7"/>
  <c r="A12" i="7"/>
  <c r="B11" i="7"/>
  <c r="A31" i="19"/>
  <c r="B30" i="19"/>
  <c r="D154" i="7"/>
  <c r="C171" i="7"/>
  <c r="D171" i="7" s="1"/>
  <c r="B11" i="19"/>
  <c r="A12" i="19"/>
  <c r="D150" i="7"/>
  <c r="C167" i="7"/>
  <c r="D167" i="7" s="1"/>
  <c r="A65" i="19"/>
  <c r="B64" i="19"/>
  <c r="B79" i="7"/>
  <c r="A80" i="7"/>
  <c r="B96" i="19"/>
  <c r="A97" i="19"/>
  <c r="B146" i="19"/>
  <c r="A147" i="19"/>
  <c r="C48" i="14"/>
  <c r="D48" i="14" s="1"/>
  <c r="D98" i="14"/>
  <c r="A115" i="7"/>
  <c r="B114" i="7"/>
  <c r="D97" i="14"/>
  <c r="C47" i="14"/>
  <c r="D47" i="14" s="1"/>
  <c r="A115" i="19"/>
  <c r="B114" i="19"/>
  <c r="C170" i="7"/>
  <c r="D170" i="7" s="1"/>
  <c r="D153" i="7"/>
  <c r="B130" i="7"/>
  <c r="A131" i="7"/>
  <c r="A51" i="14"/>
  <c r="B51" i="14" s="1"/>
  <c r="B50" i="14"/>
  <c r="A11" i="14"/>
  <c r="B11" i="14" s="1"/>
  <c r="B10" i="14"/>
  <c r="A46" i="7"/>
  <c r="B45" i="7"/>
  <c r="B130" i="19"/>
  <c r="A131" i="19"/>
  <c r="B147" i="7"/>
  <c r="A148" i="7"/>
  <c r="C167" i="19"/>
  <c r="D167" i="19" s="1"/>
  <c r="D150" i="19"/>
  <c r="A169" i="7"/>
  <c r="B168" i="7"/>
  <c r="D151" i="7"/>
  <c r="C168" i="7"/>
  <c r="D168" i="7" s="1"/>
  <c r="C43" i="22"/>
  <c r="D43" i="22" s="1"/>
  <c r="D93" i="22"/>
  <c r="B164" i="19"/>
  <c r="A165" i="19"/>
  <c r="A96" i="7"/>
  <c r="B95" i="7"/>
  <c r="F58" i="20"/>
  <c r="F81" i="20"/>
  <c r="B173" i="20" l="1"/>
  <c r="A174" i="20"/>
  <c r="B35" i="20"/>
  <c r="A36" i="20"/>
  <c r="B127" i="20"/>
  <c r="A128" i="20"/>
  <c r="B104" i="20"/>
  <c r="A105" i="20"/>
  <c r="B196" i="20"/>
  <c r="A197" i="20"/>
  <c r="B82" i="20"/>
  <c r="A83" i="20"/>
  <c r="B59" i="20"/>
  <c r="A60" i="20"/>
  <c r="A219" i="20"/>
  <c r="B218" i="20"/>
  <c r="A150" i="20"/>
  <c r="B149" i="20"/>
  <c r="A13" i="19"/>
  <c r="B12" i="19"/>
  <c r="A149" i="7"/>
  <c r="B148" i="7"/>
  <c r="B165" i="19"/>
  <c r="A166" i="19"/>
  <c r="B147" i="19"/>
  <c r="A148" i="19"/>
  <c r="A132" i="7"/>
  <c r="B131" i="7"/>
  <c r="A64" i="7"/>
  <c r="B63" i="7"/>
  <c r="B97" i="19"/>
  <c r="A98" i="19"/>
  <c r="A132" i="19"/>
  <c r="B131" i="19"/>
  <c r="A116" i="7"/>
  <c r="B115" i="7"/>
  <c r="B80" i="7"/>
  <c r="A81" i="7"/>
  <c r="B33" i="7"/>
  <c r="A35" i="7"/>
  <c r="B35" i="7" s="1"/>
  <c r="A34" i="7"/>
  <c r="B34" i="7" s="1"/>
  <c r="A97" i="7"/>
  <c r="B96" i="7"/>
  <c r="A116" i="19"/>
  <c r="B115" i="19"/>
  <c r="B65" i="19"/>
  <c r="A66" i="19"/>
  <c r="B47" i="19"/>
  <c r="A48" i="19"/>
  <c r="A171" i="7"/>
  <c r="B171" i="7" s="1"/>
  <c r="B169" i="7"/>
  <c r="A170" i="7"/>
  <c r="B170" i="7" s="1"/>
  <c r="B46" i="7"/>
  <c r="A47" i="7"/>
  <c r="A32" i="19"/>
  <c r="B31" i="19"/>
  <c r="A12" i="20"/>
  <c r="B11" i="20"/>
  <c r="A13" i="7"/>
  <c r="B12" i="7"/>
  <c r="A83" i="19"/>
  <c r="B82" i="19"/>
  <c r="F104" i="20"/>
  <c r="F173" i="20"/>
  <c r="F196" i="20"/>
  <c r="F59" i="20"/>
  <c r="F35" i="20"/>
  <c r="F127" i="20"/>
  <c r="F82" i="20"/>
  <c r="A198" i="20" l="1"/>
  <c r="B197" i="20"/>
  <c r="B105" i="20"/>
  <c r="A106" i="20"/>
  <c r="A129" i="20"/>
  <c r="B128" i="20"/>
  <c r="B150" i="20"/>
  <c r="A151" i="20"/>
  <c r="B60" i="20"/>
  <c r="A61" i="20"/>
  <c r="A175" i="20"/>
  <c r="B174" i="20"/>
  <c r="A84" i="20"/>
  <c r="B83" i="20"/>
  <c r="A37" i="20"/>
  <c r="B36" i="20"/>
  <c r="B219" i="20"/>
  <c r="A220" i="20"/>
  <c r="B132" i="7"/>
  <c r="A133" i="7"/>
  <c r="A99" i="19"/>
  <c r="B98" i="19"/>
  <c r="A49" i="19"/>
  <c r="B48" i="19"/>
  <c r="A33" i="19"/>
  <c r="B32" i="19"/>
  <c r="A67" i="19"/>
  <c r="B66" i="19"/>
  <c r="B116" i="7"/>
  <c r="A117" i="7"/>
  <c r="A65" i="7"/>
  <c r="B64" i="7"/>
  <c r="A150" i="7"/>
  <c r="B149" i="7"/>
  <c r="B148" i="19"/>
  <c r="A149" i="19"/>
  <c r="A98" i="7"/>
  <c r="B97" i="7"/>
  <c r="A82" i="7"/>
  <c r="B81" i="7"/>
  <c r="B13" i="19"/>
  <c r="A14" i="19"/>
  <c r="A133" i="19"/>
  <c r="B132" i="19"/>
  <c r="A14" i="7"/>
  <c r="B13" i="7"/>
  <c r="A48" i="7"/>
  <c r="B47" i="7"/>
  <c r="B116" i="19"/>
  <c r="A117" i="19"/>
  <c r="B166" i="19"/>
  <c r="A167" i="19"/>
  <c r="A84" i="19"/>
  <c r="B83" i="19"/>
  <c r="B12" i="20"/>
  <c r="A13" i="20"/>
  <c r="A14" i="20" s="1"/>
  <c r="B14" i="20" s="1"/>
  <c r="F83" i="20"/>
  <c r="F14" i="20"/>
  <c r="F60" i="20"/>
  <c r="F105" i="20"/>
  <c r="F12" i="20"/>
  <c r="F36" i="20"/>
  <c r="F197" i="20"/>
  <c r="F128" i="20"/>
  <c r="F219" i="20"/>
  <c r="F150" i="20"/>
  <c r="F174" i="20"/>
  <c r="B106" i="20" l="1"/>
  <c r="A107" i="20"/>
  <c r="A38" i="20"/>
  <c r="B37" i="20"/>
  <c r="A85" i="20"/>
  <c r="B84" i="20"/>
  <c r="A199" i="20"/>
  <c r="B198" i="20"/>
  <c r="B61" i="20"/>
  <c r="A62" i="20"/>
  <c r="B151" i="20"/>
  <c r="A152" i="20"/>
  <c r="A221" i="20"/>
  <c r="B220" i="20"/>
  <c r="A176" i="20"/>
  <c r="B175" i="20"/>
  <c r="A130" i="20"/>
  <c r="B129" i="20"/>
  <c r="B84" i="19"/>
  <c r="A85" i="19"/>
  <c r="B85" i="19" s="1"/>
  <c r="A86" i="19"/>
  <c r="B86" i="19" s="1"/>
  <c r="A134" i="7"/>
  <c r="B133" i="7"/>
  <c r="B48" i="7"/>
  <c r="A49" i="7"/>
  <c r="A15" i="7"/>
  <c r="B14" i="7"/>
  <c r="A83" i="7"/>
  <c r="B82" i="7"/>
  <c r="B65" i="7"/>
  <c r="A66" i="7"/>
  <c r="B49" i="19"/>
  <c r="A50" i="19"/>
  <c r="A118" i="7"/>
  <c r="B117" i="7"/>
  <c r="A134" i="19"/>
  <c r="B133" i="19"/>
  <c r="B98" i="7"/>
  <c r="A99" i="7"/>
  <c r="A100" i="19"/>
  <c r="B99" i="19"/>
  <c r="A168" i="19"/>
  <c r="B167" i="19"/>
  <c r="A118" i="19"/>
  <c r="B117" i="19"/>
  <c r="A150" i="19"/>
  <c r="B149" i="19"/>
  <c r="A35" i="19"/>
  <c r="B35" i="19" s="1"/>
  <c r="B33" i="19"/>
  <c r="A34" i="19"/>
  <c r="B34" i="19" s="1"/>
  <c r="B67" i="19"/>
  <c r="A68" i="19"/>
  <c r="B68" i="19" s="1"/>
  <c r="A69" i="19"/>
  <c r="B69" i="19" s="1"/>
  <c r="A151" i="7"/>
  <c r="B150" i="7"/>
  <c r="A15" i="20"/>
  <c r="B15" i="20" s="1"/>
  <c r="B13" i="20"/>
  <c r="B14" i="19"/>
  <c r="A15" i="19"/>
  <c r="F106" i="20"/>
  <c r="F175" i="20"/>
  <c r="F37" i="20"/>
  <c r="F129" i="20"/>
  <c r="F198" i="20"/>
  <c r="F151" i="20"/>
  <c r="F220" i="20"/>
  <c r="F84" i="20"/>
  <c r="F61" i="20"/>
  <c r="F13" i="20"/>
  <c r="A108" i="20" l="1"/>
  <c r="B107" i="20"/>
  <c r="B38" i="20"/>
  <c r="A39" i="20"/>
  <c r="A153" i="20"/>
  <c r="B152" i="20"/>
  <c r="A63" i="20"/>
  <c r="B62" i="20"/>
  <c r="A177" i="20"/>
  <c r="B176" i="20"/>
  <c r="A222" i="20"/>
  <c r="B221" i="20"/>
  <c r="A200" i="20"/>
  <c r="B199" i="20"/>
  <c r="A131" i="20"/>
  <c r="B130" i="20"/>
  <c r="A86" i="20"/>
  <c r="B85" i="20"/>
  <c r="A16" i="20"/>
  <c r="B16" i="20" s="1"/>
  <c r="B66" i="7"/>
  <c r="A67" i="7"/>
  <c r="A152" i="7"/>
  <c r="B151" i="7"/>
  <c r="B168" i="19"/>
  <c r="A169" i="19"/>
  <c r="B83" i="7"/>
  <c r="A84" i="7"/>
  <c r="A119" i="7"/>
  <c r="B119" i="7" s="1"/>
  <c r="B118" i="7"/>
  <c r="A120" i="7"/>
  <c r="B120" i="7" s="1"/>
  <c r="B15" i="7"/>
  <c r="A16" i="7"/>
  <c r="A101" i="19"/>
  <c r="B100" i="19"/>
  <c r="B49" i="7"/>
  <c r="A50" i="7"/>
  <c r="A135" i="7"/>
  <c r="B134" i="7"/>
  <c r="A151" i="19"/>
  <c r="B150" i="19"/>
  <c r="B118" i="19"/>
  <c r="A120" i="19"/>
  <c r="B120" i="19" s="1"/>
  <c r="A119" i="19"/>
  <c r="B119" i="19" s="1"/>
  <c r="B50" i="19"/>
  <c r="A52" i="19"/>
  <c r="B52" i="19" s="1"/>
  <c r="A51" i="19"/>
  <c r="B51" i="19" s="1"/>
  <c r="A100" i="7"/>
  <c r="B99" i="7"/>
  <c r="A16" i="19"/>
  <c r="B15" i="19"/>
  <c r="B134" i="19"/>
  <c r="A135" i="19"/>
  <c r="F152" i="20"/>
  <c r="F221" i="20"/>
  <c r="F15" i="20"/>
  <c r="F176" i="20"/>
  <c r="F62" i="20"/>
  <c r="F85" i="20"/>
  <c r="F107" i="20"/>
  <c r="F199" i="20"/>
  <c r="F130" i="20"/>
  <c r="F38" i="20"/>
  <c r="B39" i="20" l="1"/>
  <c r="A40" i="20"/>
  <c r="A132" i="20"/>
  <c r="B131" i="20"/>
  <c r="A223" i="20"/>
  <c r="B222" i="20"/>
  <c r="A178" i="20"/>
  <c r="B177" i="20"/>
  <c r="A64" i="20"/>
  <c r="B63" i="20"/>
  <c r="A87" i="20"/>
  <c r="B86" i="20"/>
  <c r="A154" i="20"/>
  <c r="B153" i="20"/>
  <c r="A201" i="20"/>
  <c r="B200" i="20"/>
  <c r="A109" i="20"/>
  <c r="B108" i="20"/>
  <c r="A18" i="7"/>
  <c r="B18" i="7" s="1"/>
  <c r="A17" i="7"/>
  <c r="B17" i="7" s="1"/>
  <c r="B16" i="7"/>
  <c r="B151" i="19"/>
  <c r="A152" i="19"/>
  <c r="A85" i="7"/>
  <c r="B85" i="7" s="1"/>
  <c r="B84" i="7"/>
  <c r="A86" i="7"/>
  <c r="B86" i="7" s="1"/>
  <c r="A153" i="7"/>
  <c r="B153" i="7" s="1"/>
  <c r="A154" i="7"/>
  <c r="B154" i="7" s="1"/>
  <c r="B152" i="7"/>
  <c r="A137" i="19"/>
  <c r="B137" i="19" s="1"/>
  <c r="B135" i="19"/>
  <c r="A136" i="19"/>
  <c r="B136" i="19" s="1"/>
  <c r="A136" i="7"/>
  <c r="B136" i="7" s="1"/>
  <c r="B135" i="7"/>
  <c r="A137" i="7"/>
  <c r="B137" i="7" s="1"/>
  <c r="A17" i="19"/>
  <c r="B17" i="19" s="1"/>
  <c r="A18" i="19"/>
  <c r="B18" i="19" s="1"/>
  <c r="B16" i="19"/>
  <c r="A69" i="7"/>
  <c r="B69" i="7" s="1"/>
  <c r="A68" i="7"/>
  <c r="B68" i="7" s="1"/>
  <c r="B67" i="7"/>
  <c r="B169" i="19"/>
  <c r="A171" i="19"/>
  <c r="B171" i="19" s="1"/>
  <c r="A170" i="19"/>
  <c r="B170" i="19" s="1"/>
  <c r="A52" i="7"/>
  <c r="B52" i="7" s="1"/>
  <c r="A51" i="7"/>
  <c r="B51" i="7" s="1"/>
  <c r="B50" i="7"/>
  <c r="B100" i="7"/>
  <c r="A101" i="7"/>
  <c r="A103" i="19"/>
  <c r="B103" i="19" s="1"/>
  <c r="B101" i="19"/>
  <c r="A102" i="19"/>
  <c r="B102" i="19" s="1"/>
  <c r="A17" i="20"/>
  <c r="B17" i="20" s="1"/>
  <c r="F131" i="20"/>
  <c r="F39" i="20"/>
  <c r="F63" i="20"/>
  <c r="F177" i="20"/>
  <c r="F16" i="20"/>
  <c r="F86" i="20"/>
  <c r="F200" i="20"/>
  <c r="F153" i="20"/>
  <c r="F108" i="20"/>
  <c r="F222" i="20"/>
  <c r="A202" i="20" l="1"/>
  <c r="B201" i="20"/>
  <c r="A179" i="20"/>
  <c r="B178" i="20"/>
  <c r="A133" i="20"/>
  <c r="B132" i="20"/>
  <c r="A88" i="20"/>
  <c r="B87" i="20"/>
  <c r="A65" i="20"/>
  <c r="B64" i="20"/>
  <c r="A110" i="20"/>
  <c r="B109" i="20"/>
  <c r="A224" i="20"/>
  <c r="B223" i="20"/>
  <c r="A41" i="20"/>
  <c r="B40" i="20"/>
  <c r="A155" i="20"/>
  <c r="B154" i="20"/>
  <c r="A153" i="19"/>
  <c r="B153" i="19" s="1"/>
  <c r="B152" i="19"/>
  <c r="A154" i="19"/>
  <c r="B154" i="19" s="1"/>
  <c r="B101" i="7"/>
  <c r="A103" i="7"/>
  <c r="B103" i="7" s="1"/>
  <c r="A102" i="7"/>
  <c r="B102" i="7" s="1"/>
  <c r="A18" i="20"/>
  <c r="B18" i="20" s="1"/>
  <c r="F201" i="20"/>
  <c r="F154" i="20"/>
  <c r="F87" i="20"/>
  <c r="F64" i="20"/>
  <c r="F132" i="20"/>
  <c r="F40" i="20"/>
  <c r="F17" i="20"/>
  <c r="F223" i="20"/>
  <c r="F178" i="20"/>
  <c r="F109" i="20"/>
  <c r="A111" i="20" l="1"/>
  <c r="B110" i="20"/>
  <c r="A66" i="20"/>
  <c r="B65" i="20"/>
  <c r="A89" i="20"/>
  <c r="B88" i="20"/>
  <c r="B41" i="20"/>
  <c r="A42" i="20"/>
  <c r="A180" i="20"/>
  <c r="B179" i="20"/>
  <c r="A156" i="20"/>
  <c r="B155" i="20"/>
  <c r="A134" i="20"/>
  <c r="B133" i="20"/>
  <c r="A225" i="20"/>
  <c r="B224" i="20"/>
  <c r="A203" i="20"/>
  <c r="B202" i="20"/>
  <c r="A21" i="20"/>
  <c r="B21" i="20" s="1"/>
  <c r="A19" i="20"/>
  <c r="F41" i="20"/>
  <c r="F18" i="20"/>
  <c r="F202" i="20"/>
  <c r="F224" i="20"/>
  <c r="F179" i="20"/>
  <c r="F133" i="20"/>
  <c r="F110" i="20"/>
  <c r="F155" i="20"/>
  <c r="A181" i="20" l="1"/>
  <c r="B180" i="20"/>
  <c r="B42" i="20"/>
  <c r="A43" i="20"/>
  <c r="A90" i="20"/>
  <c r="B89" i="20"/>
  <c r="A157" i="20"/>
  <c r="B156" i="20"/>
  <c r="B19" i="20"/>
  <c r="A22" i="20"/>
  <c r="B22" i="20" s="1"/>
  <c r="A204" i="20"/>
  <c r="B203" i="20"/>
  <c r="A226" i="20"/>
  <c r="B225" i="20"/>
  <c r="B66" i="20"/>
  <c r="A67" i="20"/>
  <c r="A135" i="20"/>
  <c r="B134" i="20"/>
  <c r="A112" i="20"/>
  <c r="B111" i="20"/>
  <c r="A24" i="20"/>
  <c r="B24" i="20" s="1"/>
  <c r="A20" i="20"/>
  <c r="B20" i="20" s="1"/>
  <c r="F22" i="20"/>
  <c r="F24" i="20"/>
  <c r="F21" i="20"/>
  <c r="F225" i="20"/>
  <c r="F156" i="20"/>
  <c r="A91" i="20" l="1"/>
  <c r="B90" i="20"/>
  <c r="A93" i="20"/>
  <c r="B93" i="20" s="1"/>
  <c r="A158" i="20"/>
  <c r="B157" i="20"/>
  <c r="A205" i="20"/>
  <c r="B204" i="20"/>
  <c r="A113" i="20"/>
  <c r="B112" i="20"/>
  <c r="A136" i="20"/>
  <c r="B135" i="20"/>
  <c r="A68" i="20"/>
  <c r="B67" i="20"/>
  <c r="A70" i="20"/>
  <c r="B70" i="20" s="1"/>
  <c r="A44" i="20"/>
  <c r="B43" i="20"/>
  <c r="A227" i="20"/>
  <c r="B226" i="20"/>
  <c r="A182" i="20"/>
  <c r="B181" i="20"/>
  <c r="F93" i="20"/>
  <c r="F90" i="20"/>
  <c r="F67" i="20"/>
  <c r="F70" i="20"/>
  <c r="B91" i="20" l="1"/>
  <c r="A92" i="20"/>
  <c r="B92" i="20" s="1"/>
  <c r="B68" i="20"/>
  <c r="A69" i="20"/>
  <c r="B69" i="20" s="1"/>
  <c r="A183" i="20"/>
  <c r="B182" i="20"/>
  <c r="A185" i="20"/>
  <c r="B185" i="20" s="1"/>
  <c r="A206" i="20"/>
  <c r="B205" i="20"/>
  <c r="A208" i="20"/>
  <c r="B208" i="20" s="1"/>
  <c r="A228" i="20"/>
  <c r="B227" i="20"/>
  <c r="A114" i="20"/>
  <c r="B113" i="20"/>
  <c r="A116" i="20"/>
  <c r="B116" i="20" s="1"/>
  <c r="A137" i="20"/>
  <c r="B136" i="20"/>
  <c r="A139" i="20"/>
  <c r="B139" i="20" s="1"/>
  <c r="A159" i="20"/>
  <c r="B158" i="20"/>
  <c r="B44" i="20"/>
  <c r="A45" i="20"/>
  <c r="B45" i="20" s="1"/>
  <c r="A47" i="20"/>
  <c r="B47" i="20" s="1"/>
  <c r="F91" i="20"/>
  <c r="F92" i="20"/>
  <c r="F68" i="20"/>
  <c r="F69" i="20"/>
  <c r="F45" i="20"/>
  <c r="F182" i="20"/>
  <c r="F208" i="20"/>
  <c r="F136" i="20"/>
  <c r="F139" i="20"/>
  <c r="F205" i="20"/>
  <c r="F116" i="20"/>
  <c r="F185" i="20"/>
  <c r="F44" i="20"/>
  <c r="F47" i="20"/>
  <c r="F113" i="20"/>
  <c r="B206" i="20" l="1"/>
  <c r="A207" i="20"/>
  <c r="B207" i="20" s="1"/>
  <c r="B183" i="20"/>
  <c r="A184" i="20"/>
  <c r="B184" i="20" s="1"/>
  <c r="B137" i="20"/>
  <c r="A138" i="20"/>
  <c r="B138" i="20" s="1"/>
  <c r="B114" i="20"/>
  <c r="A115" i="20"/>
  <c r="B115" i="20" s="1"/>
  <c r="A229" i="20"/>
  <c r="B229" i="20" s="1"/>
  <c r="B228" i="20"/>
  <c r="A231" i="20"/>
  <c r="B231" i="20" s="1"/>
  <c r="A160" i="20"/>
  <c r="B159" i="20"/>
  <c r="A162" i="20"/>
  <c r="B162" i="20" s="1"/>
  <c r="F206" i="20"/>
  <c r="F207" i="20"/>
  <c r="F183" i="20"/>
  <c r="F184" i="20"/>
  <c r="F137" i="20"/>
  <c r="F115" i="20"/>
  <c r="F138" i="20"/>
  <c r="F114" i="20"/>
  <c r="F229" i="20"/>
  <c r="F159" i="20"/>
  <c r="F231" i="20"/>
  <c r="F228" i="20"/>
  <c r="F162" i="20"/>
  <c r="B160" i="20" l="1"/>
  <c r="A161" i="20"/>
  <c r="B161" i="20" s="1"/>
  <c r="F160" i="20"/>
  <c r="F161" i="2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<sst xmlns="http://schemas.openxmlformats.org/spreadsheetml/2006/main" count="1980" uniqueCount="356">
  <si>
    <t>IS_OPERATING_EXPN</t>
  </si>
  <si>
    <t>ARD_SALARIES_WAGE_EMPLOYEE_BEN</t>
  </si>
  <si>
    <t>RJHI AB Equity</t>
  </si>
  <si>
    <t>SIBC AB Equity</t>
  </si>
  <si>
    <t>SNB AB Equity</t>
  </si>
  <si>
    <t>ALBI AB Equity</t>
  </si>
  <si>
    <t>BSFR AB Equity</t>
  </si>
  <si>
    <t>ALINMA AB Equity</t>
  </si>
  <si>
    <t>RIBL AB Equity</t>
  </si>
  <si>
    <t>SABB AB Equity</t>
  </si>
  <si>
    <t>ARNB AB Equity</t>
  </si>
  <si>
    <t>BJAZ AB Equity</t>
  </si>
  <si>
    <t>Bank Tickers</t>
  </si>
  <si>
    <t>Income Statement</t>
  </si>
  <si>
    <t>BSF</t>
  </si>
  <si>
    <t>SNB</t>
  </si>
  <si>
    <t>Alinma</t>
  </si>
  <si>
    <t>SABB</t>
  </si>
  <si>
    <t>Riyad</t>
  </si>
  <si>
    <t>ANB</t>
  </si>
  <si>
    <t>Rajhi</t>
  </si>
  <si>
    <t>SAIB</t>
  </si>
  <si>
    <t>Aljazira</t>
  </si>
  <si>
    <t>Albilad</t>
  </si>
  <si>
    <t>Interest Income</t>
  </si>
  <si>
    <t>IS_INT_INC</t>
  </si>
  <si>
    <t xml:space="preserve">Interest Expenses </t>
  </si>
  <si>
    <t>IS_INT_EXPENSES</t>
  </si>
  <si>
    <t>Net Interest Income (Inc Investment Income)</t>
  </si>
  <si>
    <t>IS_NET_INTEREST_INC</t>
  </si>
  <si>
    <t>ARD_FOREIGN_EXCH_GL</t>
  </si>
  <si>
    <t>Exchange Income- Net</t>
  </si>
  <si>
    <t>Net Fee and Comission Income</t>
  </si>
  <si>
    <t>Total Operating Income</t>
  </si>
  <si>
    <t xml:space="preserve">G&amp;A Expenses </t>
  </si>
  <si>
    <t>ARD_GENERAL_ADMINISTRATIVE_EXP</t>
  </si>
  <si>
    <t>Depreciation</t>
  </si>
  <si>
    <t xml:space="preserve">Salaries and Benefits </t>
  </si>
  <si>
    <t>Operating Exenses - Before Impairment</t>
  </si>
  <si>
    <t>ARD_NET_REVENUE</t>
  </si>
  <si>
    <t>Total Non-Interest Income</t>
  </si>
  <si>
    <t>ARD_TOTAL_NON_INTEREST_INCOME</t>
  </si>
  <si>
    <t>ARD_PROVISION_FOR_LOAN_LOSS</t>
  </si>
  <si>
    <t>Impairment (Provisions) - Net</t>
  </si>
  <si>
    <t>Net Income before Zakat</t>
  </si>
  <si>
    <t>IS_PRETAX_INCOME</t>
  </si>
  <si>
    <t xml:space="preserve">Net Income </t>
  </si>
  <si>
    <t>NET_INCOME</t>
  </si>
  <si>
    <t>Profit Margin</t>
  </si>
  <si>
    <t>Cost-To-Income Ratio</t>
  </si>
  <si>
    <t>EFF_RATIO</t>
  </si>
  <si>
    <t>PROF_MARGIN</t>
  </si>
  <si>
    <t>T12_NET_INT_MARGIN</t>
  </si>
  <si>
    <t>NIM</t>
  </si>
  <si>
    <t>Balance Sheet</t>
  </si>
  <si>
    <t>Ratios</t>
  </si>
  <si>
    <t>ARD_DEPRECIATION_AMORTIZATION</t>
  </si>
  <si>
    <t>ARD_NET_FEE_AND_COMMISSION_INC</t>
  </si>
  <si>
    <t>Q1 '10</t>
  </si>
  <si>
    <t>Q1 '11</t>
  </si>
  <si>
    <t>Q1 '12</t>
  </si>
  <si>
    <t>Q2 '10</t>
  </si>
  <si>
    <t>Q3 '10</t>
  </si>
  <si>
    <t>Q4 '10</t>
  </si>
  <si>
    <t>Q2 '11</t>
  </si>
  <si>
    <t>Q3 '11</t>
  </si>
  <si>
    <t>Q4 '11</t>
  </si>
  <si>
    <t>Q2 '12</t>
  </si>
  <si>
    <t>Q3 '12</t>
  </si>
  <si>
    <t>Q4 '12</t>
  </si>
  <si>
    <t>Q1 '13</t>
  </si>
  <si>
    <t>Q2 '13</t>
  </si>
  <si>
    <t>Q3 '13</t>
  </si>
  <si>
    <t>Q4 '13</t>
  </si>
  <si>
    <t>Q1 '14</t>
  </si>
  <si>
    <t>Q2 '14</t>
  </si>
  <si>
    <t>Q3 '14</t>
  </si>
  <si>
    <t>Q4 '14</t>
  </si>
  <si>
    <t>Q1 '15</t>
  </si>
  <si>
    <t>Q2 '15</t>
  </si>
  <si>
    <t>Q3 '15</t>
  </si>
  <si>
    <t>Q4 '15</t>
  </si>
  <si>
    <t>Q1 '16</t>
  </si>
  <si>
    <t>Q2 '16</t>
  </si>
  <si>
    <t>Q3 '16</t>
  </si>
  <si>
    <t>Q4 '16</t>
  </si>
  <si>
    <t>Q1 '17</t>
  </si>
  <si>
    <t>Q2 '17</t>
  </si>
  <si>
    <t>Q3 '17</t>
  </si>
  <si>
    <t>Q4 '17</t>
  </si>
  <si>
    <t>Q1 '18</t>
  </si>
  <si>
    <t>Q2 '18</t>
  </si>
  <si>
    <t>Q3 '18</t>
  </si>
  <si>
    <t>Q4 '18</t>
  </si>
  <si>
    <t>Q1 '19</t>
  </si>
  <si>
    <t>Q2 '19</t>
  </si>
  <si>
    <t>Q3 '19</t>
  </si>
  <si>
    <t>Q4 '19</t>
  </si>
  <si>
    <t>Q1 '20</t>
  </si>
  <si>
    <t>Q2 '20</t>
  </si>
  <si>
    <t>Q3 '20</t>
  </si>
  <si>
    <t>Q4 '20</t>
  </si>
  <si>
    <t>Q1 '21</t>
  </si>
  <si>
    <t>Q2 '21</t>
  </si>
  <si>
    <t>Q3 '21</t>
  </si>
  <si>
    <t>Q4 '21</t>
  </si>
  <si>
    <t>Q1 '22</t>
  </si>
  <si>
    <t>Q2 '22</t>
  </si>
  <si>
    <t>Q3 '22</t>
  </si>
  <si>
    <t>Q4 '22</t>
  </si>
  <si>
    <t>Q1 '23</t>
  </si>
  <si>
    <t>Q2 '23</t>
  </si>
  <si>
    <t>ARD_DEPRECIATION_EXP</t>
  </si>
  <si>
    <t>Net Income</t>
  </si>
  <si>
    <t>Net Interest Income Less Provisions</t>
  </si>
  <si>
    <t>NET_INT_INC_AFT_PROV</t>
  </si>
  <si>
    <t>#N/A N/A</t>
  </si>
  <si>
    <t>Or</t>
  </si>
  <si>
    <t>BS_CASH_NEAR_CASH_ITEM</t>
  </si>
  <si>
    <t>ST_AND_LT_INVEST</t>
  </si>
  <si>
    <t>BS_COMM_LOAN</t>
  </si>
  <si>
    <t>BS_CONS_LOAN</t>
  </si>
  <si>
    <t>BS_TOT_LOAN</t>
  </si>
  <si>
    <t>BS_RSRV_LOAN_LOSS</t>
  </si>
  <si>
    <t>BS_LOAN_MTG</t>
  </si>
  <si>
    <t>BS_TOT_ASSET</t>
  </si>
  <si>
    <t>BS_DEMAND_DPST</t>
  </si>
  <si>
    <t>INTEREST_BEARING_DEPOSITS_RATIO</t>
  </si>
  <si>
    <t>BS_CUSTOMER_DEPOSITS</t>
  </si>
  <si>
    <t>ST_BORROW_SECS_SOLD_UNDER_REPO</t>
  </si>
  <si>
    <t>BS_LT_BORROW</t>
  </si>
  <si>
    <t>BS_TOT_LIAB2</t>
  </si>
  <si>
    <t>BS_PURE_RETAINED_EARNINGS</t>
  </si>
  <si>
    <t>TOTAL_EQUITY</t>
  </si>
  <si>
    <t>Cash and Cash Equivalents</t>
  </si>
  <si>
    <t>ST And LT Investments</t>
  </si>
  <si>
    <t>Total Commercial Loans</t>
  </si>
  <si>
    <t>Total Consumer Loans</t>
  </si>
  <si>
    <t>Total Loans</t>
  </si>
  <si>
    <t>Reserve for Loan Losses</t>
  </si>
  <si>
    <t>Net Loans</t>
  </si>
  <si>
    <t>Total Assets</t>
  </si>
  <si>
    <t>Total Deposits</t>
  </si>
  <si>
    <t>Long Term Debt</t>
  </si>
  <si>
    <t>Total Liabilities</t>
  </si>
  <si>
    <t>Retained Earnings</t>
  </si>
  <si>
    <t>Total Equity</t>
  </si>
  <si>
    <t>CBDs</t>
  </si>
  <si>
    <t>NCBDs</t>
  </si>
  <si>
    <t>Short Term Debt</t>
  </si>
  <si>
    <t>Bank</t>
  </si>
  <si>
    <t>Tickeer</t>
  </si>
  <si>
    <t>Item Name</t>
  </si>
  <si>
    <t>Formula</t>
  </si>
  <si>
    <t>OPER_MARGIN</t>
  </si>
  <si>
    <t>ACTUAL_SALES_PER_EMPL</t>
  </si>
  <si>
    <t>BS_TIER1_CAP_RATIO</t>
  </si>
  <si>
    <t>NUM_OF_EMPLOYEES</t>
  </si>
  <si>
    <t>RETURN_COM_EQY</t>
  </si>
  <si>
    <t>RETURN_ON_ASSET</t>
  </si>
  <si>
    <t>DVD_PAYOUT_RATIO</t>
  </si>
  <si>
    <t>Operating Margin</t>
  </si>
  <si>
    <t>Sales per Employee</t>
  </si>
  <si>
    <t>Efficiency Ratio</t>
  </si>
  <si>
    <t>Tier 1 Capital Ratio</t>
  </si>
  <si>
    <t>Number of Employees</t>
  </si>
  <si>
    <t>Return on Assets</t>
  </si>
  <si>
    <t>Dividend Payout Ratio</t>
  </si>
  <si>
    <t>Q3 '23</t>
  </si>
  <si>
    <t>SEG0000670149 Segment</t>
  </si>
  <si>
    <t>SEG0000670177 Segment</t>
  </si>
  <si>
    <t>SEG0000813643 Segment</t>
  </si>
  <si>
    <t>SEG0000813644 Segment</t>
  </si>
  <si>
    <t>SEG0000813464 Segment</t>
  </si>
  <si>
    <t>SEG0000813467 Segment</t>
  </si>
  <si>
    <t>SEG0000709216 Segment</t>
  </si>
  <si>
    <t>SEG0000710134 Segment</t>
  </si>
  <si>
    <t>SEG0000708294 Segment</t>
  </si>
  <si>
    <t>SEG0000708296 Segment</t>
  </si>
  <si>
    <t>SEG0000711695 Segment</t>
  </si>
  <si>
    <t>SEG0000711723 Segment</t>
  </si>
  <si>
    <t>SEG0000712471 Segment</t>
  </si>
  <si>
    <t>SEG0000712491 Segment</t>
  </si>
  <si>
    <t>SEG0000703907 Segment</t>
  </si>
  <si>
    <t>SEG0000703923 Segment</t>
  </si>
  <si>
    <t>SEG0000670126 Segment</t>
  </si>
  <si>
    <t>SEG0000670127 Segment</t>
  </si>
  <si>
    <t>SEG0000675991 Segment</t>
  </si>
  <si>
    <t>SEG0000676019 Segment</t>
  </si>
  <si>
    <t>Wholesale Liablities</t>
  </si>
  <si>
    <t xml:space="preserve">Retail Liablities </t>
  </si>
  <si>
    <t>Wholesale Assets</t>
  </si>
  <si>
    <t>Retail Assets</t>
  </si>
  <si>
    <t>Wholesale</t>
  </si>
  <si>
    <t>Retail</t>
  </si>
  <si>
    <t xml:space="preserve">Liabilities </t>
  </si>
  <si>
    <t>Assets</t>
  </si>
  <si>
    <t>CB_IS_NET_REVENUE</t>
  </si>
  <si>
    <t>Net Revenue</t>
  </si>
  <si>
    <t>Code 2</t>
  </si>
  <si>
    <t>Code 1</t>
  </si>
  <si>
    <t>Metric</t>
  </si>
  <si>
    <t>Segement</t>
  </si>
  <si>
    <t>Name</t>
  </si>
  <si>
    <t>CB_IS_NET_REVENUE(FPT=A,FPR=range(2010,2023))</t>
  </si>
  <si>
    <t>Retail Net Revenue</t>
  </si>
  <si>
    <t>Wholesale Net Revenue</t>
  </si>
  <si>
    <t>NA</t>
  </si>
  <si>
    <t>IS_NET_REV_INCL_EXCL_CRT_ITEMS</t>
  </si>
  <si>
    <t>Net Interest Income</t>
  </si>
  <si>
    <t>Net Exchange Income</t>
  </si>
  <si>
    <t>Operating Exenses</t>
  </si>
  <si>
    <t>Impairment (Provisions)</t>
  </si>
  <si>
    <t>Net PreTax Income</t>
  </si>
  <si>
    <t>Net Interest Margin (NIM)</t>
  </si>
  <si>
    <t>Return on Equity</t>
  </si>
  <si>
    <t>Q1_2010</t>
  </si>
  <si>
    <t>Q2_2010</t>
  </si>
  <si>
    <t>Q3_2010</t>
  </si>
  <si>
    <t>Q4_2010</t>
  </si>
  <si>
    <t>Q1_2011</t>
  </si>
  <si>
    <t>Q2_2011</t>
  </si>
  <si>
    <t>Q3_2011</t>
  </si>
  <si>
    <t>Q4_2011</t>
  </si>
  <si>
    <t>Q1_2012</t>
  </si>
  <si>
    <t>Q2_2012</t>
  </si>
  <si>
    <t>Q3_2012</t>
  </si>
  <si>
    <t>Q4_2012</t>
  </si>
  <si>
    <t>Q1_2013</t>
  </si>
  <si>
    <t>Q2_2013</t>
  </si>
  <si>
    <t>Q3_2013</t>
  </si>
  <si>
    <t>Q4_2013</t>
  </si>
  <si>
    <t>Q1_2014</t>
  </si>
  <si>
    <t>Q2_2014</t>
  </si>
  <si>
    <t>Q3_2014</t>
  </si>
  <si>
    <t>Q4_2014</t>
  </si>
  <si>
    <t>Q1_2015</t>
  </si>
  <si>
    <t>Q2_2015</t>
  </si>
  <si>
    <t>Q3_2015</t>
  </si>
  <si>
    <t>Q4_2015</t>
  </si>
  <si>
    <t>Q1_2016</t>
  </si>
  <si>
    <t>Q2_2016</t>
  </si>
  <si>
    <t>Q3_2016</t>
  </si>
  <si>
    <t>Q4_2016</t>
  </si>
  <si>
    <t>Q1_2017</t>
  </si>
  <si>
    <t>Q2_2017</t>
  </si>
  <si>
    <t>Q3_2017</t>
  </si>
  <si>
    <t>Q4_2017</t>
  </si>
  <si>
    <t>Q1_2018</t>
  </si>
  <si>
    <t>Q2_2018</t>
  </si>
  <si>
    <t>Q3_2018</t>
  </si>
  <si>
    <t>Q4_2018</t>
  </si>
  <si>
    <t>Q1_2019</t>
  </si>
  <si>
    <t>Q2_2019</t>
  </si>
  <si>
    <t>Q3_2019</t>
  </si>
  <si>
    <t>Q4_2019</t>
  </si>
  <si>
    <t>Q1_2020</t>
  </si>
  <si>
    <t>Q2_2020</t>
  </si>
  <si>
    <t>Q3_2020</t>
  </si>
  <si>
    <t>Q4_2020</t>
  </si>
  <si>
    <t>Q1_2021</t>
  </si>
  <si>
    <t>Q2_2021</t>
  </si>
  <si>
    <t>Q3_2021</t>
  </si>
  <si>
    <t>Q4_2021</t>
  </si>
  <si>
    <t>Q1_2022</t>
  </si>
  <si>
    <t>Q2_2022</t>
  </si>
  <si>
    <t>Q3_2022</t>
  </si>
  <si>
    <t>Q4_2022</t>
  </si>
  <si>
    <t>Q1_2023</t>
  </si>
  <si>
    <t>Q2_2023</t>
  </si>
  <si>
    <t>Q3_2023</t>
  </si>
  <si>
    <t>depreciation</t>
  </si>
  <si>
    <t>GA Expenses</t>
  </si>
  <si>
    <t>ga_expenses</t>
  </si>
  <si>
    <t>impairment_provisions</t>
  </si>
  <si>
    <t>Interest Expenses</t>
  </si>
  <si>
    <t>interest_expenses</t>
  </si>
  <si>
    <t>interest_income</t>
  </si>
  <si>
    <t>net_exchange_income</t>
  </si>
  <si>
    <t>net_fee_commission_income</t>
  </si>
  <si>
    <t>net_income</t>
  </si>
  <si>
    <t>net_interest_income</t>
  </si>
  <si>
    <t>Net Interest Income Less Provis</t>
  </si>
  <si>
    <t>net_interest_inc_less_prov</t>
  </si>
  <si>
    <t>net_pretax_income</t>
  </si>
  <si>
    <t>operating_expenses</t>
  </si>
  <si>
    <t>retail_net_revenue</t>
  </si>
  <si>
    <t>Salaries and Benefits</t>
  </si>
  <si>
    <t>employee_compensation</t>
  </si>
  <si>
    <t>non_interest_income</t>
  </si>
  <si>
    <t>operating_income</t>
  </si>
  <si>
    <t>wholesale_net_revenue</t>
  </si>
  <si>
    <t>cbds</t>
  </si>
  <si>
    <t>cash_cash_equivalents</t>
  </si>
  <si>
    <t>long_term_debt</t>
  </si>
  <si>
    <t>ncbds</t>
  </si>
  <si>
    <t>net_loans</t>
  </si>
  <si>
    <t>loan_loss_reserves</t>
  </si>
  <si>
    <t>retail_assets</t>
  </si>
  <si>
    <t>Retail Liabilities</t>
  </si>
  <si>
    <t>retail_liabilities</t>
  </si>
  <si>
    <t>retained_earnings</t>
  </si>
  <si>
    <t>st_lt_investments</t>
  </si>
  <si>
    <t>short_term_debt</t>
  </si>
  <si>
    <t>assets</t>
  </si>
  <si>
    <t>commercial_loans</t>
  </si>
  <si>
    <t>consumer_loans</t>
  </si>
  <si>
    <t>deposits</t>
  </si>
  <si>
    <t>equity</t>
  </si>
  <si>
    <t>liabilities</t>
  </si>
  <si>
    <t>loans</t>
  </si>
  <si>
    <t>wholesale_assets</t>
  </si>
  <si>
    <t>Wholesale Liabilities</t>
  </si>
  <si>
    <t>wholesale_liabilities</t>
  </si>
  <si>
    <t>dividend_payout_ratio</t>
  </si>
  <si>
    <t>efficiency_ratio</t>
  </si>
  <si>
    <t>net_interest_margin</t>
  </si>
  <si>
    <t>employee_count</t>
  </si>
  <si>
    <t>operating_margin</t>
  </si>
  <si>
    <t>profit_margin</t>
  </si>
  <si>
    <t>return_on_assets</t>
  </si>
  <si>
    <t>return_on_equity</t>
  </si>
  <si>
    <t>sales_per_employee</t>
  </si>
  <si>
    <t>tier_1_capital_ratio</t>
  </si>
  <si>
    <t>Sheet_Name</t>
  </si>
  <si>
    <t>total_operating_income</t>
  </si>
  <si>
    <t>salaries_and_benefits</t>
  </si>
  <si>
    <t>total_non_interest_income</t>
  </si>
  <si>
    <t>net_pre_tax_income</t>
  </si>
  <si>
    <t>net_interest_income_less_provisions</t>
  </si>
  <si>
    <t>Sheet Table</t>
  </si>
  <si>
    <t>CB_IS_NET_REVENUE(FPT=q,FPR=range(2010Q1,2023Q3))</t>
  </si>
  <si>
    <t>BS_TOT_ASSET(FPT=q,FPR=range(2010Q1,2023Q3))</t>
  </si>
  <si>
    <t>BS_TOT_LIAB2(FPT=A,FPR=range(2010,2023))</t>
  </si>
  <si>
    <t>BS_TOT_ASSET(FPT=A,FPR=range(2010,2023))</t>
  </si>
  <si>
    <t>BS_TOT_LIAB2(FPT=q,FPR=range(2010Q1,2023Q3))</t>
  </si>
  <si>
    <t>IS_NET_REV_INCL_EXCL_CRT_ITEMS(FPT=A,FPR=range(2010,2023))</t>
  </si>
  <si>
    <t>segment_name</t>
  </si>
  <si>
    <t>Retail Banking</t>
  </si>
  <si>
    <t>Corporate Banking</t>
  </si>
  <si>
    <t>SEG0000670184 Segment</t>
  </si>
  <si>
    <t>Treasury</t>
  </si>
  <si>
    <t>SEG0000670159 Segment</t>
  </si>
  <si>
    <t>Investment Banking &amp; Brokerage</t>
  </si>
  <si>
    <t>SEG0000670185 Segment</t>
  </si>
  <si>
    <t xml:space="preserve">Zakat </t>
  </si>
  <si>
    <t>Other Deposits</t>
  </si>
  <si>
    <t>other_deposits</t>
  </si>
  <si>
    <t>Equity Before Minority</t>
  </si>
  <si>
    <t>equity_before_minority</t>
  </si>
  <si>
    <t>EQTY_BEF_MINORITY_INT_DETAILED</t>
  </si>
  <si>
    <t>BS_OTHER_DPST</t>
  </si>
  <si>
    <t>Sukuk</t>
  </si>
  <si>
    <t>skuk</t>
  </si>
  <si>
    <t>PFD_EQTY_HYBRID_CAPITAL</t>
  </si>
  <si>
    <t>Saib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</si>
</sst>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-* #,##0.00\ _ر_._س_._‏_-;\-* #,##0.00\ _ر_._س_._‏_-;_-* &quot;-&quot;??\ _ر_._س_._‏_-;_-@_-"/>
    <numFmt numFmtId="166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9.6"/>
      <color rgb="FF37415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164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0" fontId="5" fillId="0" borderId="0"/>
    <xf numFmtId="165" fontId="1" fillId="0" borderId="0" applyFont="0" applyFill="0" applyBorder="0" applyAlignment="0" applyProtection="0"/>
    <xf numFmtId="0" fontId="5" fillId="0" borderId="0"/>
    <xf numFmtId="0" fontId="5" fillId="0" borderId="0"/>
    <xf numFmtId="0" fontId="1" fillId="0" borderId="0"/>
    <xf numFmtId="4" fontId="9" fillId="9" borderId="3">
      <alignment horizontal="right"/>
    </xf>
  </cellStyleXfs>
  <cellXfs count="28">
    <xf numFmtId="0" fontId="0" fillId="0" borderId="0" xfId="0"/>
    <xf numFmtId="14" fontId="0" fillId="0" borderId="0" xfId="0" applyNumberFormat="1"/>
    <xf numFmtId="166" fontId="0" fillId="0" borderId="0" xfId="1" applyNumberFormat="1" applyFont="1"/>
    <xf numFmtId="0" fontId="0" fillId="0" borderId="1" xfId="0" applyBorder="1"/>
    <xf numFmtId="166" fontId="0" fillId="0" borderId="1" xfId="1" applyNumberFormat="1" applyFont="1" applyBorder="1"/>
    <xf numFmtId="0" fontId="6" fillId="3" borderId="0" xfId="0" applyFont="1" applyFill="1"/>
    <xf numFmtId="0" fontId="7" fillId="4" borderId="0" xfId="0" applyFont="1" applyFill="1"/>
    <xf numFmtId="0" fontId="7" fillId="4" borderId="1" xfId="0" applyFont="1" applyFill="1" applyBorder="1"/>
    <xf numFmtId="166" fontId="4" fillId="5" borderId="0" xfId="1" applyNumberFormat="1" applyFont="1" applyFill="1"/>
    <xf numFmtId="0" fontId="0" fillId="6" borderId="0" xfId="0" applyFill="1"/>
    <xf numFmtId="0" fontId="0" fillId="6" borderId="1" xfId="0" applyFill="1" applyBorder="1"/>
    <xf numFmtId="166" fontId="4" fillId="5" borderId="2" xfId="1" applyNumberFormat="1" applyFont="1" applyFill="1" applyBorder="1"/>
    <xf numFmtId="166" fontId="0" fillId="0" borderId="2" xfId="1" applyNumberFormat="1" applyFont="1" applyBorder="1"/>
    <xf numFmtId="0" fontId="0" fillId="0" borderId="2" xfId="0" applyBorder="1"/>
    <xf numFmtId="0" fontId="0" fillId="6" borderId="2" xfId="0" applyFill="1" applyBorder="1"/>
    <xf numFmtId="0" fontId="2" fillId="7" borderId="0" xfId="0" applyFont="1" applyFill="1"/>
    <xf numFmtId="0" fontId="2" fillId="8" borderId="0" xfId="0" applyFont="1" applyFill="1"/>
    <xf numFmtId="0" fontId="0" fillId="4" borderId="0" xfId="0" applyFill="1"/>
    <xf numFmtId="166" fontId="0" fillId="4" borderId="0" xfId="1" applyNumberFormat="1" applyFont="1" applyFill="1" applyBorder="1"/>
    <xf numFmtId="0" fontId="0" fillId="4" borderId="1" xfId="0" applyFill="1" applyBorder="1"/>
    <xf numFmtId="166" fontId="0" fillId="4" borderId="1" xfId="1" applyNumberFormat="1" applyFont="1" applyFill="1" applyBorder="1"/>
    <xf numFmtId="166" fontId="0" fillId="6" borderId="0" xfId="1" applyNumberFormat="1" applyFont="1" applyFill="1"/>
    <xf numFmtId="166" fontId="0" fillId="6" borderId="1" xfId="1" applyNumberFormat="1" applyFont="1" applyFill="1" applyBorder="1"/>
    <xf numFmtId="166" fontId="8" fillId="5" borderId="0" xfId="1" applyNumberFormat="1" applyFont="1" applyFill="1"/>
    <xf numFmtId="0" fontId="10" fillId="0" borderId="4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49" fontId="6" fillId="3" borderId="0" xfId="0" applyNumberFormat="1" applyFont="1" applyFill="1"/>
    <xf numFmtId="0" fontId="2" fillId="2" borderId="0" xfId="0" applyFont="1" applyFill="1" applyAlignment="1">
      <alignment horizontal="center"/>
    </xf>
  </cellXfs>
  <cellStyles count="16">
    <cellStyle name="Comma" xfId="1" builtinId="3"/>
    <cellStyle name="Comma 2" xfId="8" xr:uid="{89F1CC21-FAE9-4B01-A243-90B7690FD2FF}"/>
    <cellStyle name="Comma 3" xfId="5" xr:uid="{B56A5C56-3410-46B0-9EBD-7709AAC2856C}"/>
    <cellStyle name="Comma 4" xfId="3" xr:uid="{CF20EBDE-28A5-4183-A94C-D0ECE59F5A4F}"/>
    <cellStyle name="Comma 4 2" xfId="7" xr:uid="{F274E191-5C43-4ABE-AD61-C0E56F669D74}"/>
    <cellStyle name="Comma 7" xfId="11" xr:uid="{B2E7AE58-61B6-4A7E-AFE2-79A4B665BBDF}"/>
    <cellStyle name="fa_data_standard_2_grouped" xfId="15" xr:uid="{AE9FBD18-59A5-4F09-B83E-7A6915B76D7F}"/>
    <cellStyle name="Normal" xfId="0" builtinId="0"/>
    <cellStyle name="Normal 2" xfId="4" xr:uid="{FE65CB47-AA4F-49F6-A65C-89BC400C245B}"/>
    <cellStyle name="Normal 2 2 2" xfId="14" xr:uid="{65D7ADE7-48C9-4968-A6FD-CA7FC74F7234}"/>
    <cellStyle name="Normal 2 2 3" xfId="13" xr:uid="{71CD0414-4B46-4D41-AE7B-07E149171F15}"/>
    <cellStyle name="Normal 2 3" xfId="9" xr:uid="{F7A509F5-D34D-4659-8BAA-CF8BED1A40C7}"/>
    <cellStyle name="عادي 2 2 3" xfId="2" xr:uid="{1272569A-5669-486E-B711-166A8247AAD5}"/>
    <cellStyle name="عادي 2 2 3 2" xfId="6" xr:uid="{38B52685-8CBB-433B-8107-4F1AEE4E8A98}"/>
    <cellStyle name="عادي 2 5 2" xfId="12" xr:uid="{E8E084C0-732A-43BF-8925-AD8DC7AA611F}"/>
    <cellStyle name="عادي 3" xfId="10" xr:uid="{AE54172B-6BC2-48B5-88B2-D9C88FC605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Data...2566453184</v>
        <stp/>
        <stp>BQL|14037943922029365906</stp>
        <tr r="G30" s="36"/>
      </tp>
      <tp t="s">
        <v>#N/A Requesting Data...2203784894</v>
        <stp/>
        <stp>BQL|17496036217181793813</stp>
        <tr r="G27" s="37"/>
      </tp>
      <tp t="s">
        <v>#N/A Requesting Data...2706262580</v>
        <stp/>
        <stp>BQL|11532913664270225189</stp>
        <tr r="G16" s="37"/>
      </tp>
      <tp t="s">
        <v>#N/A Requesting Data...2270127161</v>
        <stp/>
        <stp>BQL|13379809211906877239</stp>
        <tr r="G45" s="37"/>
      </tp>
      <tp t="s">
        <v>#N/A Requesting Data...2021985730</v>
        <stp/>
        <stp>BQL|17418973378812041688</stp>
        <tr r="G18" s="37"/>
      </tp>
      <tp t="s">
        <v>#N/A Requesting Data...3752543177</v>
        <stp/>
        <stp>BQL|14340651080643715571</stp>
        <tr r="G12" s="37"/>
      </tp>
      <tp t="s">
        <v>#N/A Requesting Data...3810551034</v>
        <stp/>
        <stp>BQL|11630147516239735453</stp>
        <tr r="G6" s="36"/>
      </tp>
      <tp t="s">
        <v>#N/A Requesting Data...1228204883</v>
        <stp/>
        <stp>BQL|10685983556212291264</stp>
        <tr r="G34" s="37"/>
      </tp>
      <tp t="s">
        <v>#N/A Requesting Data...3819363815</v>
        <stp/>
        <stp>BQL|17448264321203960847</stp>
        <tr r="G47" s="37"/>
      </tp>
      <tp t="s">
        <v>#N/A Requesting Data...4270751097</v>
        <stp/>
        <stp>BQL|18048003102154949006</stp>
        <tr r="G31" s="36"/>
      </tp>
      <tp t="s">
        <v>#N/A Requesting Data...1583311574</v>
        <stp/>
        <stp>BQL|18122000624345100454</stp>
        <tr r="G26" s="37"/>
      </tp>
      <tp t="s">
        <v>#N/A Requesting Data...3259460767</v>
        <stp/>
        <stp>BQL|16746249201459939683</stp>
        <tr r="G21" s="36"/>
      </tp>
      <tp t="s">
        <v>#N/A Requesting Data...2048828413</v>
        <stp/>
        <stp>BQL|14568104215506360901</stp>
        <tr r="C17" s="35"/>
      </tp>
      <tp t="s">
        <v>#N/A Requesting Data...4249423323</v>
        <stp/>
        <stp>BQL|14457472097387011563</stp>
        <tr r="G55" s="36"/>
      </tp>
      <tp t="s">
        <v>#N/A Requesting Data...2072510974</v>
        <stp/>
        <stp>BQL|14526475211982499882</stp>
        <tr r="G11" s="36"/>
      </tp>
      <tp t="s">
        <v>#N/A Requesting Data...2399689604</v>
        <stp/>
        <stp>BQL|18388980626861840827</stp>
        <tr r="G22" s="37"/>
      </tp>
      <tp t="s">
        <v>#N/A Requesting Data...2343571246</v>
        <stp/>
        <stp>BQL|18143214591043489950</stp>
        <tr r="G52" s="36"/>
      </tp>
      <tp t="s">
        <v>#N/A Requesting Data...2754652674</v>
        <stp/>
        <stp>BQL|15347135085790458484</stp>
        <tr r="G10" s="36"/>
      </tp>
      <tp t="s">
        <v>#N/A Requesting Data...305953898</v>
        <stp/>
        <stp>BQL|10802864810113213271</stp>
        <tr r="G43" s="37"/>
      </tp>
      <tp t="s">
        <v>#N/A Requesting Data...3354047756</v>
        <stp/>
        <stp>BQL|11926449237598433643</stp>
        <tr r="G42" s="36"/>
      </tp>
      <tp t="s">
        <v>#N/A Requesting Data...2539042677</v>
        <stp/>
        <stp>BQL|13954722645382256597</stp>
        <tr r="G39" s="36"/>
      </tp>
      <tp t="s">
        <v>#N/A Requesting Data...2935866015</v>
        <stp/>
        <stp>BQL|14046698575353953111</stp>
        <tr r="G50" s="37"/>
      </tp>
      <tp t="s">
        <v>#N/A Requesting Data...3016945438</v>
        <stp/>
        <stp>BQL|15402000081533159938</stp>
        <tr r="G2" s="37"/>
      </tp>
      <tp t="s">
        <v>#N/A Requesting Data...1970793829</v>
        <stp/>
        <stp>BQL|17393578031292088476</stp>
        <tr r="G40" s="37"/>
      </tp>
      <tp t="s">
        <v>#N/A Requesting Data...2004088373</v>
        <stp/>
        <stp>BQL|13681970622699823660</stp>
        <tr r="G51" s="37"/>
      </tp>
      <tp t="s">
        <v>#N/A Requesting Data...2439596510</v>
        <stp/>
        <stp>BQL|17522858340025416860</stp>
        <tr r="G36" s="36"/>
      </tp>
      <tp t="s">
        <v>#N/A Requesting Data...4272260282</v>
        <stp/>
        <stp>BQL|10083653900651458131</stp>
        <tr r="G8" s="36"/>
      </tp>
      <tp t="s">
        <v>#N/A Requesting Data...4286792637</v>
        <stp/>
        <stp>BQL|11548305650549146892</stp>
        <tr r="G18" s="36"/>
      </tp>
      <tp t="s">
        <v>#N/A Requesting Data...4099270260</v>
        <stp/>
        <stp>BQL|15691131045353812571</stp>
        <tr r="G26" s="36"/>
      </tp>
      <tp t="s">
        <v>#N/A Requesting Data...1242421936</v>
        <stp/>
        <stp>BQL|16942502604916984043</stp>
        <tr r="G10" s="37"/>
      </tp>
      <tp t="s">
        <v>#N/A Requesting Data...1072508243</v>
        <stp/>
        <stp>BQL|15410715558232625087</stp>
        <tr r="G4" s="36"/>
      </tp>
      <tp t="s">
        <v>#N/A Requesting Data...320915424</v>
        <stp/>
        <stp>BQL|11069291450306716522</stp>
        <tr r="C12" s="35"/>
      </tp>
      <tp t="s">
        <v>#N/A Requesting Data...3726834855</v>
        <stp/>
        <stp>BQL|17433984296553144153</stp>
        <tr r="G49" s="36"/>
      </tp>
      <tp t="s">
        <v>#N/A Requesting Data...3649674834</v>
        <stp/>
        <stp>BQL|15258345864314327187</stp>
        <tr r="G56" s="36"/>
      </tp>
      <tp t="s">
        <v>#N/A Requesting Data...1595630933</v>
        <stp/>
        <stp>BQL|11170734226804470462</stp>
        <tr r="G17" s="37"/>
      </tp>
      <tp t="s">
        <v>#N/A Requesting Data...3917167318</v>
        <stp/>
        <stp>BQL|12170697002195303582</stp>
        <tr r="G32" s="36"/>
      </tp>
      <tp t="s">
        <v>#N/A Requesting Data...1313636959</v>
        <stp/>
        <stp>BQL|16107883415342514990</stp>
        <tr r="G48" s="37"/>
      </tp>
      <tp t="s">
        <v>#N/A Requesting Data...1228475563</v>
        <stp/>
        <stp>BQL|10684482234695847614</stp>
        <tr r="G61" s="36"/>
      </tp>
      <tp t="s">
        <v>#N/A Requesting Data...4251669223</v>
        <stp/>
        <stp>BQL|12405564198872152824</stp>
        <tr r="G37" s="36"/>
      </tp>
      <tp t="s">
        <v>#N/A Requesting Data...3976743582</v>
        <stp/>
        <stp>BQL|12356617237786995558</stp>
        <tr r="C4" s="35"/>
      </tp>
      <tp t="s">
        <v>#N/A Requesting Data...3689860836</v>
        <stp/>
        <stp>BQL|14248757620776278475</stp>
        <tr r="G51" s="36"/>
      </tp>
      <tp t="s">
        <v>#N/A Requesting Data...1228135028</v>
        <stp/>
        <stp>BQL|15741614257091917455</stp>
        <tr r="G32" s="37"/>
      </tp>
      <tp t="s">
        <v>#N/A Requesting Data...3450482817</v>
        <stp/>
        <stp>BQL|17237099969445968602</stp>
        <tr r="G59" s="37"/>
      </tp>
      <tp t="s">
        <v>#N/A Requesting Data...4267347879</v>
        <stp/>
        <stp>BQL|14502344974247979579</stp>
        <tr r="G19" s="37"/>
      </tp>
      <tp t="s">
        <v>#N/A Requesting Data...2125002482</v>
        <stp/>
        <stp>BQL|18013672939187672827</stp>
        <tr r="G54" s="36"/>
      </tp>
      <tp t="s">
        <v>#N/A Requesting Data...3551305254</v>
        <stp/>
        <stp>BQL|10309241346727298061</stp>
        <tr r="G44" s="37"/>
      </tp>
      <tp t="s">
        <v>#N/A Requesting Data...1314671051</v>
        <stp/>
        <stp>BQL|13563361436522676075</stp>
        <tr r="G5" s="36"/>
      </tp>
      <tp t="s">
        <v>#N/A Requesting Data...1346339467</v>
        <stp/>
        <stp>BQL|13357156466975763061</stp>
        <tr r="G44" s="36"/>
      </tp>
      <tp t="s">
        <v>#N/A Requesting Data...3237198008</v>
        <stp/>
        <stp>BQL|12017456683488496707</stp>
        <tr r="G24" s="36"/>
      </tp>
      <tp t="s">
        <v>#N/A Requesting Data...2282478325</v>
        <stp/>
        <stp>BQL|13051819142476763885</stp>
        <tr r="G2" s="36"/>
      </tp>
      <tp t="s">
        <v>#N/A Requesting Data...663700826</v>
        <stp/>
        <stp>BQL|10677094963816417140</stp>
        <tr r="G47" s="36"/>
      </tp>
      <tp t="s">
        <v>#N/A Requesting Data...3352094128</v>
        <stp/>
        <stp>BQL|13360765697679257585</stp>
        <tr r="G34" s="36"/>
      </tp>
      <tp t="s">
        <v>#N/A Requesting Data...3200547560</v>
        <stp/>
        <stp>BQL|11932549914463660641</stp>
        <tr r="G24" s="37"/>
      </tp>
      <tp t="b">
        <v>0</v>
        <stp/>
        <stp>BDH|12134920380610261909</stp>
        <tr r="F138" s="19"/>
      </tp>
      <tp t="b">
        <v>0</v>
        <stp/>
        <stp>BDH|14027997269706735762</stp>
        <tr r="F92" s="7"/>
      </tp>
      <tp t="b">
        <v>0</v>
        <stp/>
        <stp>BDH|15206322770333373826</stp>
        <tr r="F127" s="11"/>
      </tp>
      <tp t="b">
        <v>0</v>
        <stp/>
        <stp>BDH|12704360080335917697</stp>
        <tr r="F222" s="20"/>
      </tp>
      <tp t="b">
        <v>0</v>
        <stp/>
        <stp>BDH|15724712253185490817</stp>
        <tr r="F201" s="11"/>
      </tp>
      <tp t="b">
        <v>0</v>
        <stp/>
        <stp>BDH|12535100106399554052</stp>
        <tr r="F104" s="19"/>
      </tp>
      <tp t="b">
        <v>0</v>
        <stp/>
        <stp>BDH|11719609830918152646</stp>
        <tr r="F90" s="11"/>
      </tp>
      <tp t="b">
        <v>0</v>
        <stp/>
        <stp>BDH|14479278062538769234</stp>
        <tr r="F5" s="7"/>
      </tp>
      <tp t="b">
        <v>0</v>
        <stp/>
        <stp>BDH|14996841808363232531</stp>
        <tr r="F168" s="20"/>
      </tp>
      <tp t="b">
        <v>0</v>
        <stp/>
        <stp>BDH|10157830024128555878</stp>
        <tr r="F150" s="11"/>
      </tp>
      <tp t="b">
        <v>0</v>
        <stp/>
        <stp>BDH|11737685258338290010</stp>
        <tr r="F117" s="20"/>
      </tp>
      <tp t="b">
        <v>0</v>
        <stp/>
        <stp>BDH|10490412293650752767</stp>
        <tr r="F147" s="19"/>
      </tp>
      <tp t="b">
        <v>0</v>
        <stp/>
        <stp>BDH|11705519020575817983</stp>
        <tr r="F58" s="22"/>
      </tp>
      <tp t="b">
        <v>0</v>
        <stp/>
        <stp>BDH|10212815976996099337</stp>
        <tr r="F67" s="11"/>
      </tp>
      <tp t="b">
        <v>0</v>
        <stp/>
        <stp>BDH|10860780151690885805</stp>
        <tr r="F117" s="7"/>
      </tp>
      <tp t="b">
        <v>0</v>
        <stp/>
        <stp>BDH|10707373680577187688</stp>
        <tr r="F97" s="20"/>
      </tp>
      <tp t="b">
        <v>0</v>
        <stp/>
        <stp>BDH|10759424998953650435</stp>
        <tr r="F14" s="14"/>
      </tp>
      <tp t="b">
        <v>0</v>
        <stp/>
        <stp>BDH|16645176296453707780</stp>
        <tr r="F187" s="11"/>
      </tp>
      <tp t="b">
        <v>0</v>
        <stp/>
        <stp>BDH|11000387455368071556</stp>
        <tr r="F152" s="20"/>
      </tp>
      <tp t="b">
        <v>0</v>
        <stp/>
        <stp>BDH|13636118533089987268</stp>
        <tr r="F41" s="22"/>
      </tp>
      <tp t="b">
        <v>0</v>
        <stp/>
        <stp>BDH|18308125643115961209</stp>
        <tr r="F20" s="14"/>
      </tp>
      <tp t="b">
        <v>0</v>
        <stp/>
        <stp>BDH|14938433890004779769</stp>
        <tr r="F87" s="14"/>
      </tp>
      <tp t="b">
        <v>0</v>
        <stp/>
        <stp>BDH|16752757279269410556</stp>
        <tr r="F13" s="19"/>
      </tp>
      <tp t="b">
        <v>0</v>
        <stp/>
        <stp>BDH|14880727087360748140</stp>
        <tr r="F33" s="14"/>
      </tp>
      <tp t="b">
        <v>0</v>
        <stp/>
        <stp>BDH|13959148792587891772</stp>
        <tr r="F80" s="22"/>
      </tp>
      <tp t="b">
        <v>0</v>
        <stp/>
        <stp>BDH|13711376300758269310</stp>
        <tr r="F130" s="20"/>
      </tp>
      <tp t="b">
        <v>0</v>
        <stp/>
        <stp>BDH|10235490615128874646</stp>
        <tr r="F83" s="7"/>
      </tp>
      <tp t="b">
        <v>0</v>
        <stp/>
        <stp>BDH|12963894097810080825</stp>
        <tr r="F149" s="19"/>
      </tp>
      <tp t="b">
        <v>0</v>
        <stp/>
        <stp>BDH|11593889443234843230</stp>
        <tr r="F12" s="20"/>
      </tp>
      <tp t="b">
        <v>0</v>
        <stp/>
        <stp>BDH|11654670081973767705</stp>
        <tr r="F82" s="22"/>
      </tp>
      <tp t="b">
        <v>0</v>
        <stp/>
        <stp>BDH|17794260187627585149</stp>
        <tr r="F48" s="11"/>
      </tp>
      <tp t="b">
        <v>0</v>
        <stp/>
        <stp>BDH|12387945596610764910</stp>
        <tr r="F38" s="7"/>
      </tp>
      <tp t="b">
        <v>0</v>
        <stp/>
        <stp>BDH|11916441232429813403</stp>
        <tr r="F68" s="22"/>
      </tp>
      <tp t="b">
        <v>0</v>
        <stp/>
        <stp>BDH|14282760248808353498</stp>
        <tr r="F42" s="22"/>
      </tp>
      <tp t="b">
        <v>0</v>
        <stp/>
        <stp>BDH|16336777289562320081</stp>
        <tr r="F28" s="7"/>
      </tp>
      <tp t="b">
        <v>0</v>
        <stp/>
        <stp>BDH|10095409364411844858</stp>
        <tr r="F95" s="11"/>
      </tp>
      <tp t="b">
        <v>0</v>
        <stp/>
        <stp>BDH|12866332822331638944</stp>
        <tr r="F107" s="19"/>
      </tp>
      <tp t="b">
        <v>0</v>
        <stp/>
        <stp>BDH|17982501615480366858</stp>
        <tr r="F170" s="11"/>
      </tp>
      <tp t="b">
        <v>0</v>
        <stp/>
        <stp>BDH|16682884420544196350</stp>
        <tr r="F68" s="14"/>
      </tp>
      <tp t="b">
        <v>0</v>
        <stp/>
        <stp>BDH|11630982411795588754</stp>
        <tr r="F18" s="20"/>
      </tp>
      <tp t="b">
        <v>0</v>
        <stp/>
        <stp>BDH|11951182287094312445</stp>
        <tr r="F77" s="20"/>
      </tp>
      <tp t="b">
        <v>0</v>
        <stp/>
        <stp>BDH|14563461116058091149</stp>
        <tr r="F147" s="20"/>
      </tp>
      <tp t="b">
        <v>0</v>
        <stp/>
        <stp>BDH|17124530493400842398</stp>
        <tr r="F13" s="7"/>
      </tp>
      <tp t="b">
        <v>0</v>
        <stp/>
        <stp>BDH|11024917606530484030</stp>
        <tr r="F157" s="19"/>
      </tp>
      <tp t="b">
        <v>0</v>
        <stp/>
        <stp>BDH|15368377654658171322</stp>
        <tr r="F35" s="11"/>
      </tp>
      <tp t="b">
        <v>0</v>
        <stp/>
        <stp>BDH|13094969681218427200</stp>
        <tr r="F198" s="11"/>
      </tp>
      <tp t="b">
        <v>0</v>
        <stp/>
        <stp>BDH|10218908857136063277</stp>
        <tr r="F166" s="11"/>
      </tp>
      <tp t="b">
        <v>0</v>
        <stp/>
        <stp>BDH|13614804554845326347</stp>
        <tr r="F63" s="11"/>
      </tp>
      <tp t="b">
        <v>0</v>
        <stp/>
        <stp>BDH|14808994317076729251</stp>
        <tr r="F70" s="11"/>
      </tp>
      <tp t="b">
        <v>0</v>
        <stp/>
        <stp>BDH|15473833569236029596</stp>
        <tr r="F231" s="20"/>
      </tp>
      <tp t="b">
        <v>0</v>
        <stp/>
        <stp>BDH|14663493891478386947</stp>
        <tr r="F154" s="20"/>
      </tp>
      <tp t="b">
        <v>0</v>
        <stp/>
        <stp>BDH|14237248085626131092</stp>
        <tr r="F29" s="14"/>
      </tp>
      <tp t="b">
        <v>0</v>
        <stp/>
        <stp>BDH|15951127694283111642</stp>
        <tr r="F8" s="7"/>
      </tp>
      <tp t="b">
        <v>0</v>
        <stp/>
        <stp>BDH|16814529235278180040</stp>
        <tr r="F55" s="11"/>
      </tp>
      <tp t="b">
        <v>0</v>
        <stp/>
        <stp>BDH|15536938485109900578</stp>
        <tr r="F79" s="14"/>
      </tp>
      <tp t="b">
        <v>0</v>
        <stp/>
        <stp>BDH|12873486291496870144</stp>
        <tr r="F50" s="7"/>
      </tp>
      <tp t="b">
        <v>0</v>
        <stp/>
        <stp>BDH|17272012428249711405</stp>
        <tr r="F140" s="7"/>
      </tp>
      <tp t="b">
        <v>0</v>
        <stp/>
        <stp>BDH|18217277129344273422</stp>
        <tr r="F31" s="11"/>
      </tp>
      <tp t="b">
        <v>0</v>
        <stp/>
        <stp>BDH|11076367741159183788</stp>
        <tr r="F94" s="7"/>
      </tp>
      <tp t="b">
        <v>0</v>
        <stp/>
        <stp>BDH|12656950407966393590</stp>
        <tr r="F61" s="14"/>
      </tp>
      <tp t="b">
        <v>0</v>
        <stp/>
        <stp>BDH|13924698954080600919</stp>
        <tr r="F12" s="22"/>
      </tp>
      <tp t="b">
        <v>0</v>
        <stp/>
        <stp>BDH|11670996061947807044</stp>
        <tr r="F110" s="20"/>
      </tp>
      <tp t="b">
        <v>0</v>
        <stp/>
        <stp>BDH|16200265035098544660</stp>
        <tr r="F209" s="11"/>
      </tp>
      <tp t="b">
        <v>0</v>
        <stp/>
        <stp>BDH|11479564372128399261</stp>
        <tr r="F100" s="20"/>
      </tp>
      <tp t="b">
        <v>0</v>
        <stp/>
        <stp>BDH|10747324226380194873</stp>
        <tr r="F132" s="20"/>
      </tp>
      <tp t="b">
        <v>0</v>
        <stp/>
        <stp>BDH|17691373223676352944</stp>
        <tr r="F2" s="20"/>
      </tp>
      <tp t="b">
        <v>0</v>
        <stp/>
        <stp>BDH|16461616202481540861</stp>
        <tr r="F27" s="20"/>
      </tp>
      <tp t="b">
        <v>0</v>
        <stp/>
        <stp>BDH|17058676412380762960</stp>
        <tr r="F98" s="7"/>
      </tp>
      <tp t="b">
        <v>0</v>
        <stp/>
        <stp>BDH|17320753732078020237</stp>
        <tr r="F44" s="19"/>
      </tp>
      <tp t="b">
        <v>0</v>
        <stp/>
        <stp>BDH|13892817372017156232</stp>
        <tr r="F29" s="19"/>
      </tp>
      <tp t="b">
        <v>0</v>
        <stp/>
        <stp>BDH|10907671174718798047</stp>
        <tr r="F52" s="22"/>
      </tp>
      <tp t="b">
        <v>0</v>
        <stp/>
        <stp>BDH|17682375079933407953</stp>
        <tr r="F131" s="11"/>
      </tp>
      <tp t="b">
        <v>0</v>
        <stp/>
        <stp>BDH|17250288597994670138</stp>
        <tr r="F78" s="22"/>
      </tp>
      <tp t="b">
        <v>0</v>
        <stp/>
        <stp>BDH|12488662428347716857</stp>
        <tr r="F51" s="20"/>
      </tp>
      <tp t="b">
        <v>0</v>
        <stp/>
        <stp>BDH|13971101953938501678</stp>
        <tr r="F21" s="14"/>
      </tp>
      <tp t="b">
        <v>0</v>
        <stp/>
        <stp>BDH|14921278382664683319</stp>
        <tr r="F45" s="20"/>
      </tp>
      <tp t="b">
        <v>0</v>
        <stp/>
        <stp>BDH|18307081001368452948</stp>
        <tr r="F23" s="11"/>
      </tp>
      <tp t="b">
        <v>0</v>
        <stp/>
        <stp>BDH|13337827846172401494</stp>
        <tr r="F45" s="11"/>
      </tp>
      <tp t="b">
        <v>0</v>
        <stp/>
        <stp>BDH|10053012898336620651</stp>
        <tr r="F146" s="19"/>
      </tp>
      <tp t="b">
        <v>0</v>
        <stp/>
        <stp>BDH|12940937977215562059</stp>
        <tr r="F129" s="11"/>
      </tp>
      <tp t="b">
        <v>0</v>
        <stp/>
        <stp>BDH|10199564368128715251</stp>
        <tr r="F47" s="11"/>
      </tp>
      <tp t="b">
        <v>0</v>
        <stp/>
        <stp>BDH|17654877129894597007</stp>
        <tr r="F4" s="19"/>
      </tp>
      <tp t="b">
        <v>0</v>
        <stp/>
        <stp>BDH|17784959062199929879</stp>
        <tr r="F63" s="14"/>
      </tp>
      <tp t="b">
        <v>0</v>
        <stp/>
        <stp>BDH|13941471057549311247</stp>
        <tr r="F221" s="20"/>
      </tp>
      <tp t="b">
        <v>0</v>
        <stp/>
        <stp>BDH|17183071440914078977</stp>
        <tr r="F122" s="19"/>
      </tp>
      <tp t="b">
        <v>0</v>
        <stp/>
        <stp>BDH|12600103365053755851</stp>
        <tr r="F196" s="11"/>
      </tp>
      <tp t="b">
        <v>0</v>
        <stp/>
        <stp>BDH|15502303435032350922</stp>
        <tr r="F110" s="11"/>
      </tp>
      <tp t="b">
        <v>0</v>
        <stp/>
        <stp>BDH|15072768099124865170</stp>
        <tr r="F151" s="20"/>
      </tp>
      <tp t="b">
        <v>0</v>
        <stp/>
        <stp>BDH|12609247100016998891</stp>
        <tr r="F19" s="14"/>
      </tp>
      <tp t="b">
        <v>0</v>
        <stp/>
        <stp>BDH|10888665531878900346</stp>
        <tr r="F205" s="20"/>
      </tp>
      <tp t="b">
        <v>0</v>
        <stp/>
        <stp>BDH|13391285589394069377</stp>
        <tr r="F36" s="14"/>
      </tp>
      <tp t="b">
        <v>0</v>
        <stp/>
        <stp>BDH|15941896474652477656</stp>
        <tr r="F99" s="20"/>
      </tp>
      <tp t="b">
        <v>0</v>
        <stp/>
        <stp>BDH|15663075082417620410</stp>
        <tr r="F133" s="19"/>
      </tp>
      <tp t="b">
        <v>0</v>
        <stp/>
        <stp>BDH|10898908577215196592</stp>
        <tr r="F36" s="7"/>
      </tp>
      <tp t="b">
        <v>0</v>
        <stp/>
        <stp>BDH|18311593670422802647</stp>
        <tr r="F50" s="19"/>
      </tp>
      <tp t="b">
        <v>0</v>
        <stp/>
        <stp>BDH|17380915716630568179</stp>
        <tr r="F38" s="19"/>
      </tp>
      <tp t="b">
        <v>0</v>
        <stp/>
        <stp>BDH|12488775295311656392</stp>
        <tr r="F30" s="20"/>
      </tp>
      <tp t="b">
        <v>0</v>
        <stp/>
        <stp>BDH|11612490281445794602</stp>
        <tr r="F63" s="7"/>
      </tp>
      <tp t="b">
        <v>0</v>
        <stp/>
        <stp>BDH|13318759292812953148</stp>
        <tr r="F26" s="20"/>
      </tp>
      <tp t="b">
        <v>0</v>
        <stp/>
        <stp>BDH|11166675558148633415</stp>
        <tr r="F6" s="11"/>
      </tp>
      <tp t="b">
        <v>0</v>
        <stp/>
        <stp>BDH|15293767569462160846</stp>
        <tr r="F215" s="20"/>
      </tp>
      <tp t="b">
        <v>0</v>
        <stp/>
        <stp>BDH|18157118318174652251</stp>
        <tr r="F64" s="19"/>
      </tp>
      <tp t="b">
        <v>0</v>
        <stp/>
        <stp>BDH|11573811183457965858</stp>
        <tr r="F188" s="11"/>
      </tp>
      <tp t="b">
        <v>0</v>
        <stp/>
        <stp>BDH|16328923214537662781</stp>
        <tr r="F89" s="14"/>
      </tp>
      <tp t="b">
        <v>0</v>
        <stp/>
        <stp>BDH|12434916907444958110</stp>
        <tr r="F95" s="19"/>
      </tp>
      <tp t="b">
        <v>0</v>
        <stp/>
        <stp>BDH|15620077953128754683</stp>
        <tr r="F58" s="19"/>
      </tp>
      <tp t="b">
        <v>0</v>
        <stp/>
        <stp>BDH|16212342582592877113</stp>
        <tr r="F114" s="11"/>
      </tp>
      <tp t="b">
        <v>0</v>
        <stp/>
        <stp>BDH|14022677622079851719</stp>
        <tr r="F76" s="20"/>
      </tp>
      <tp t="b">
        <v>0</v>
        <stp/>
        <stp>BDH|17030423086037034280</stp>
        <tr r="F17" s="20"/>
      </tp>
      <tp t="b">
        <v>0</v>
        <stp/>
        <stp>BDH|16637077299170408138</stp>
        <tr r="F40" s="19"/>
      </tp>
      <tp t="b">
        <v>0</v>
        <stp/>
        <stp>BDH|10244122436988007487</stp>
        <tr r="F73" s="14"/>
      </tp>
      <tp t="b">
        <v>0</v>
        <stp/>
        <stp>BDH|12497253103496941852</stp>
        <tr r="F112" s="19"/>
      </tp>
      <tp t="b">
        <v>0</v>
        <stp/>
        <stp>BDH|17421459798382688613</stp>
        <tr r="F41" s="14"/>
      </tp>
      <tp t="b">
        <v>0</v>
        <stp/>
        <stp>BDH|17541161095365095488</stp>
        <tr r="F139" s="20"/>
      </tp>
      <tp t="b">
        <v>0</v>
        <stp/>
        <stp>BDH|10158430863438446541</stp>
        <tr r="F161" s="20"/>
      </tp>
      <tp t="b">
        <v>0</v>
        <stp/>
        <stp>BDH|12310170687606655252</stp>
        <tr r="F40" s="20"/>
      </tp>
      <tp t="b">
        <v>0</v>
        <stp/>
        <stp>BDH|18025971293873393474</stp>
        <tr r="F161" s="11"/>
      </tp>
      <tp t="b">
        <v>0</v>
        <stp/>
        <stp>BDH|11052663144668448455</stp>
        <tr r="F98" s="22"/>
      </tp>
      <tp t="b">
        <v>0</v>
        <stp/>
        <stp>BDH|18442854064529184062</stp>
        <tr r="F54" s="14"/>
      </tp>
      <tp t="b">
        <v>0</v>
        <stp/>
        <stp>BDH|18233980411458044796</stp>
        <tr r="F222" s="11"/>
      </tp>
      <tp t="b">
        <v>0</v>
        <stp/>
        <stp>BDH|10574363765438579276</stp>
        <tr r="F136" s="11"/>
      </tp>
      <tp t="b">
        <v>0</v>
        <stp/>
        <stp>BDH|11063261688303909705</stp>
        <tr r="F187" s="20"/>
      </tp>
      <tp t="b">
        <v>0</v>
        <stp/>
        <stp>BDH|17985904708581063071</stp>
        <tr r="F91" s="19"/>
      </tp>
      <tp t="b">
        <v>0</v>
        <stp/>
        <stp>BDH|17948599009018319534</stp>
        <tr r="F206" s="11"/>
      </tp>
      <tp t="b">
        <v>0</v>
        <stp/>
        <stp>BDH|14993769091053142663</stp>
        <tr r="F196" s="20"/>
      </tp>
      <tp t="b">
        <v>0</v>
        <stp/>
        <stp>BDH|14598714889591259571</stp>
        <tr r="F105" s="7"/>
      </tp>
      <tp t="b">
        <v>0</v>
        <stp/>
        <stp>BDH|10750492853997008964</stp>
        <tr r="F111" s="19"/>
      </tp>
      <tp t="b">
        <v>0</v>
        <stp/>
        <stp>BDH|15322714783480332595</stp>
        <tr r="F8" s="11"/>
      </tp>
      <tp t="b">
        <v>0</v>
        <stp/>
        <stp>BDH|18030367548950227061</stp>
        <tr r="F14" s="20"/>
      </tp>
      <tp t="b">
        <v>0</v>
        <stp/>
        <stp>BDH|17429318991343893164</stp>
        <tr r="F25" s="22"/>
      </tp>
      <tp t="b">
        <v>0</v>
        <stp/>
        <stp>BDH|15677325911371167998</stp>
        <tr r="F3" s="14"/>
      </tp>
      <tp t="b">
        <v>0</v>
        <stp/>
        <stp>BDH|16946845248406871326</stp>
        <tr r="F126" s="19"/>
      </tp>
      <tp t="b">
        <v>0</v>
        <stp/>
        <stp>BDH|18359280549590414272</stp>
        <tr r="F72" s="19"/>
      </tp>
      <tp t="b">
        <v>0</v>
        <stp/>
        <stp>BDH|11518169342598524062</stp>
        <tr r="F55" s="14"/>
      </tp>
      <tp t="b">
        <v>0</v>
        <stp/>
        <stp>BDH|18291653783898724211</stp>
        <tr r="F96" s="20"/>
      </tp>
      <tp t="b">
        <v>0</v>
        <stp/>
        <stp>BDH|10339131382950388533</stp>
        <tr r="F167" s="19"/>
      </tp>
      <tp t="b">
        <v>0</v>
        <stp/>
        <stp>BDH|13758432885104482717</stp>
        <tr r="F230" s="20"/>
      </tp>
      <tp t="b">
        <v>0</v>
        <stp/>
        <stp>BDH|11284833850706641637</stp>
        <tr r="F91" s="22"/>
      </tp>
      <tp t="b">
        <v>0</v>
        <stp/>
        <stp>BDH|11386089020476885971</stp>
        <tr r="F110" s="19"/>
      </tp>
      <tp t="b">
        <v>0</v>
        <stp/>
        <stp>BDH|13483550142989146752</stp>
        <tr r="F142" s="7"/>
      </tp>
      <tp t="b">
        <v>0</v>
        <stp/>
        <stp>BDH|13334204771658029244</stp>
        <tr r="F75" s="22"/>
      </tp>
      <tp t="b">
        <v>0</v>
        <stp/>
        <stp>BDH|18371348519750147667</stp>
        <tr r="F116" s="19"/>
      </tp>
      <tp t="b">
        <v>0</v>
        <stp/>
        <stp>BDH|17211169530089551088</stp>
        <tr r="F28" s="11"/>
      </tp>
      <tp t="b">
        <v>0</v>
        <stp/>
        <stp>BDH|14444683160500767820</stp>
        <tr r="F121" s="11"/>
      </tp>
      <tp t="b">
        <v>0</v>
        <stp/>
        <stp>BDH|13295207290610811410</stp>
        <tr r="F144" s="19"/>
      </tp>
      <tp t="b">
        <v>0</v>
        <stp/>
        <stp>BDH|15035670048873156851</stp>
        <tr r="F55" s="19"/>
      </tp>
      <tp t="b">
        <v>0</v>
        <stp/>
        <stp>BDH|12666496385091664372</stp>
        <tr r="F101" s="20"/>
      </tp>
      <tp t="b">
        <v>0</v>
        <stp/>
        <stp>BDH|17847311292014744564</stp>
        <tr r="F84" s="7"/>
      </tp>
      <tp t="b">
        <v>0</v>
        <stp/>
        <stp>BDH|10617989614957434331</stp>
        <tr r="F119" s="20"/>
      </tp>
      <tp t="b">
        <v>0</v>
        <stp/>
        <stp>BDH|12830004881176043040</stp>
        <tr r="F28" s="20"/>
      </tp>
      <tp t="b">
        <v>0</v>
        <stp/>
        <stp>BDH|13309222088967262268</stp>
        <tr r="F155" s="11"/>
      </tp>
      <tp t="b">
        <v>0</v>
        <stp/>
        <stp>BDH|17232426930019986550</stp>
        <tr r="F229" s="20"/>
      </tp>
      <tp t="b">
        <v>0</v>
        <stp/>
        <stp>BDH|17191999759504400397</stp>
        <tr r="F75" s="20"/>
      </tp>
      <tp t="b">
        <v>0</v>
        <stp/>
        <stp>BDH|17951837168275609087</stp>
        <tr r="F114" s="20"/>
      </tp>
      <tp t="b">
        <v>0</v>
        <stp/>
        <stp>BDH|10160149829768482777</stp>
        <tr r="F167" s="11"/>
      </tp>
      <tp t="b">
        <v>0</v>
        <stp/>
        <stp>BDH|17306011281681252301</stp>
        <tr r="F108" s="11"/>
      </tp>
      <tp t="b">
        <v>0</v>
        <stp/>
        <stp>BDH|16827995963740158421</stp>
        <tr r="F197" s="11"/>
      </tp>
      <tp t="b">
        <v>0</v>
        <stp/>
        <stp>BDH|10034008400924814989</stp>
        <tr r="F56" s="14"/>
      </tp>
      <tp t="b">
        <v>0</v>
        <stp/>
        <stp>BDH|10683090879393637931</stp>
        <tr r="F76" s="7"/>
      </tp>
      <tp t="b">
        <v>0</v>
        <stp/>
        <stp>BDH|13133704613821029913</stp>
        <tr r="F109" s="7"/>
      </tp>
      <tp t="b">
        <v>0</v>
        <stp/>
        <stp>BDH|16022790749460144827</stp>
        <tr r="F36" s="22"/>
      </tp>
      <tp t="b">
        <v>0</v>
        <stp/>
        <stp>BDH|15225003916390403937</stp>
        <tr r="F21" s="11"/>
      </tp>
      <tp t="b">
        <v>0</v>
        <stp/>
        <stp>BDH|16630379615088186108</stp>
        <tr r="F189" s="11"/>
      </tp>
      <tp t="b">
        <v>0</v>
        <stp/>
        <stp>BDH|11559905680159988493</stp>
        <tr r="F66" s="22"/>
      </tp>
      <tp t="b">
        <v>0</v>
        <stp/>
        <stp>BDH|17667514023469579441</stp>
        <tr r="F16" s="22"/>
      </tp>
      <tp t="b">
        <v>0</v>
        <stp/>
        <stp>BDH|13174107590094088252</stp>
        <tr r="F65" s="14"/>
      </tp>
      <tp t="b">
        <v>0</v>
        <stp/>
        <stp>BDH|12386669290773535398</stp>
        <tr r="F30" s="22"/>
      </tp>
      <tp t="b">
        <v>0</v>
        <stp/>
        <stp>BDH|17388097475894128973</stp>
        <tr r="F85" s="14"/>
      </tp>
      <tp t="b">
        <v>0</v>
        <stp/>
        <stp>BDH|12382098884971147676</stp>
        <tr r="F93" s="14"/>
      </tp>
      <tp t="b">
        <v>0</v>
        <stp/>
        <stp>BDH|10065456702200825955</stp>
        <tr r="F128" s="7"/>
      </tp>
      <tp t="b">
        <v>0</v>
        <stp/>
        <stp>BDH|18279508929914772606</stp>
        <tr r="F46" s="14"/>
      </tp>
      <tp t="b">
        <v>0</v>
        <stp/>
        <stp>BDH|15157449581851925511</stp>
        <tr r="F58" s="7"/>
      </tp>
      <tp t="b">
        <v>0</v>
        <stp/>
        <stp>BDH|10194185786917547364</stp>
        <tr r="F15" s="22"/>
      </tp>
      <tp t="b">
        <v>0</v>
        <stp/>
        <stp>BDH|14888148817020392974</stp>
        <tr r="F88" s="19"/>
      </tp>
      <tp t="b">
        <v>0</v>
        <stp/>
        <stp>BDH|13695496700322941885</stp>
        <tr r="F122" s="11"/>
      </tp>
      <tp t="b">
        <v>0</v>
        <stp/>
        <stp>BDH|18278500659393639635</stp>
        <tr r="F147" s="7"/>
      </tp>
      <tp t="b">
        <v>0</v>
        <stp/>
        <stp>BDH|11787839745919782679</stp>
        <tr r="F25" s="14"/>
      </tp>
      <tp t="b">
        <v>0</v>
        <stp/>
        <stp>BDH|13686632103581704616</stp>
        <tr r="F80" s="7"/>
      </tp>
      <tp t="b">
        <v>0</v>
        <stp/>
        <stp>BDH|13872726908197037122</stp>
        <tr r="F5" s="14"/>
      </tp>
      <tp t="b">
        <v>0</v>
        <stp/>
        <stp>BDH|13550950533678102324</stp>
        <tr r="F89" s="19"/>
      </tp>
      <tp t="b">
        <v>0</v>
        <stp/>
        <stp>BDH|12262627956571488276</stp>
        <tr r="F167" s="7"/>
      </tp>
      <tp t="b">
        <v>0</v>
        <stp/>
        <stp>BDH|15410262620411291659</stp>
        <tr r="F78" s="20"/>
      </tp>
      <tp t="b">
        <v>0</v>
        <stp/>
        <stp>BDH|16505498759204962182</stp>
        <tr r="F22" s="22"/>
      </tp>
      <tp t="b">
        <v>0</v>
        <stp/>
        <stp>BDH|10298292003753974364</stp>
        <tr r="F21" s="19"/>
      </tp>
      <tp t="b">
        <v>0</v>
        <stp/>
        <stp>BDH|11758205377783333545</stp>
        <tr r="F22" s="7"/>
      </tp>
      <tp t="b">
        <v>0</v>
        <stp/>
        <stp>BDH|15110257442613925291</stp>
        <tr r="F6" s="7"/>
      </tp>
      <tp t="b">
        <v>0</v>
        <stp/>
        <stp>BDH|16272461717053539207</stp>
        <tr r="F71" s="22"/>
      </tp>
      <tp t="b">
        <v>0</v>
        <stp/>
        <stp>BDH|12231747571366685683</stp>
        <tr r="F32" s="22"/>
      </tp>
      <tp t="b">
        <v>0</v>
        <stp/>
        <stp>BDH|11925335809663252382</stp>
        <tr r="F82" s="20"/>
      </tp>
      <tp t="b">
        <v>0</v>
        <stp/>
        <stp>BDH|18356606926986600889</stp>
        <tr r="F210" s="20"/>
      </tp>
      <tp t="b">
        <v>0</v>
        <stp/>
        <stp>BDH|12763912093509753993</stp>
        <tr r="F168" s="11"/>
      </tp>
      <tp t="b">
        <v>0</v>
        <stp/>
        <stp>BDH|17650037285578570587</stp>
        <tr r="F39" s="11"/>
      </tp>
      <tp t="b">
        <v>0</v>
        <stp/>
        <stp>BDH|12015396627191301000</stp>
        <tr r="F175" s="11"/>
      </tp>
      <tp t="b">
        <v>0</v>
        <stp/>
        <stp>BDH|12807574142587661673</stp>
        <tr r="F7" s="11"/>
      </tp>
      <tp t="b">
        <v>0</v>
        <stp/>
        <stp>BDH|14892131948650812346</stp>
        <tr r="F36" s="20"/>
      </tp>
      <tp t="b">
        <v>0</v>
        <stp/>
        <stp>BDH|14743429821213928325</stp>
        <tr r="F164" s="20"/>
      </tp>
      <tp t="b">
        <v>0</v>
        <stp/>
        <stp>BDH|10238324518294622419</stp>
        <tr r="F115" s="19"/>
      </tp>
      <tp t="b">
        <v>0</v>
        <stp/>
        <stp>BDH|16940311601474465327</stp>
        <tr r="F224" s="20"/>
      </tp>
      <tp t="b">
        <v>0</v>
        <stp/>
        <stp>BDH|12882528254412544253</stp>
        <tr r="F119" s="11"/>
      </tp>
      <tp t="b">
        <v>0</v>
        <stp/>
        <stp>BDH|12168462879735059606</stp>
        <tr r="F76" s="14"/>
      </tp>
      <tp t="b">
        <v>0</v>
        <stp/>
        <stp>BDH|13011146355644071001</stp>
        <tr r="F58" s="11"/>
      </tp>
      <tp t="b">
        <v>0</v>
        <stp/>
        <stp>BDH|13776731473959467939</stp>
        <tr r="F70" s="19"/>
      </tp>
      <tp t="b">
        <v>0</v>
        <stp/>
        <stp>BDH|12262312639453276280</stp>
        <tr r="F37" s="7"/>
      </tp>
      <tp t="b">
        <v>0</v>
        <stp/>
        <stp>BDH|18189169416899101239</stp>
        <tr r="F175" s="20"/>
      </tp>
      <tp t="b">
        <v>0</v>
        <stp/>
        <stp>BDH|14420473611770088207</stp>
        <tr r="F50" s="11"/>
      </tp>
      <tp t="b">
        <v>0</v>
        <stp/>
        <stp>BDH|15130763770520353664</stp>
        <tr r="F162" s="19"/>
      </tp>
      <tp t="b">
        <v>0</v>
        <stp/>
        <stp>BDH|17679040592224360963</stp>
        <tr r="F193" s="11"/>
      </tp>
      <tp t="b">
        <v>0</v>
        <stp/>
        <stp>BDH|11789381811419240981</stp>
        <tr r="F94" s="20"/>
      </tp>
      <tp t="b">
        <v>0</v>
        <stp/>
        <stp>BDH|16722767720210506006</stp>
        <tr r="F75" s="7"/>
      </tp>
      <tp t="b">
        <v>0</v>
        <stp/>
        <stp>BDH|10822444093377992916</stp>
        <tr r="F45" s="19"/>
      </tp>
      <tp t="b">
        <v>0</v>
        <stp/>
        <stp>BDH|10463364412598127969</stp>
        <tr r="F121" s="7"/>
      </tp>
      <tp t="b">
        <v>0</v>
        <stp/>
        <stp>BDH|15415504203603739061</stp>
        <tr r="F190" s="20"/>
      </tp>
      <tp t="b">
        <v>0</v>
        <stp/>
        <stp>BDH|16195716900781202348</stp>
        <tr r="F4" s="11"/>
      </tp>
      <tp t="b">
        <v>0</v>
        <stp/>
        <stp>BDH|17402381226907488257</stp>
        <tr r="F38" s="11"/>
      </tp>
      <tp t="b">
        <v>0</v>
        <stp/>
        <stp>BDH|17356670027117081790</stp>
        <tr r="F160" s="19"/>
      </tp>
      <tp t="b">
        <v>0</v>
        <stp/>
        <stp>BDH|12075214804995175692</stp>
        <tr r="F118" s="20"/>
      </tp>
      <tp t="b">
        <v>0</v>
        <stp/>
        <stp>BDH|17900269241393361113</stp>
        <tr r="F213" s="20"/>
      </tp>
      <tp t="b">
        <v>0</v>
        <stp/>
        <stp>BDH|14653383334373717417</stp>
        <tr r="F152" s="7"/>
      </tp>
      <tp t="b">
        <v>0</v>
        <stp/>
        <stp>BDH|11717025179876090307</stp>
        <tr r="F67" s="7"/>
      </tp>
      <tp t="b">
        <v>0</v>
        <stp/>
        <stp>BDH|17039419416833912224</stp>
        <tr r="F146" s="11"/>
      </tp>
      <tp t="b">
        <v>0</v>
        <stp/>
        <stp>BDH|11211011350946743188</stp>
        <tr r="F23" s="7"/>
      </tp>
      <tp t="b">
        <v>0</v>
        <stp/>
        <stp>BDH|12433560841791411182</stp>
        <tr r="F81" s="22"/>
      </tp>
      <tp t="b">
        <v>0</v>
        <stp/>
        <stp>BDH|16649474078813672515</stp>
        <tr r="F73" s="20"/>
      </tp>
      <tp t="b">
        <v>0</v>
        <stp/>
        <stp>BDH|17581268681399513794</stp>
        <tr r="F192" s="11"/>
      </tp>
      <tp t="b">
        <v>0</v>
        <stp/>
        <stp>BDH|12170524372273083306</stp>
        <tr r="F166" s="19"/>
      </tp>
      <tp t="b">
        <v>0</v>
        <stp/>
        <stp>BDH|10904307659323126509</stp>
        <tr r="F76" s="11"/>
      </tp>
      <tp t="b">
        <v>0</v>
        <stp/>
        <stp>BDH|14621067451755695465</stp>
        <tr r="F117" s="11"/>
      </tp>
      <tp t="b">
        <v>0</v>
        <stp/>
        <stp>BDH|12346067162737268344</stp>
        <tr r="F29" s="20"/>
      </tp>
      <tp t="b">
        <v>0</v>
        <stp/>
        <stp>BDH|14315693120111895120</stp>
        <tr r="F73" s="7"/>
      </tp>
      <tp t="b">
        <v>0</v>
        <stp/>
        <stp>BDH|16495478829273312391</stp>
        <tr r="F100" s="22"/>
      </tp>
      <tp t="b">
        <v>0</v>
        <stp/>
        <stp>BDH|15257772326553044330</stp>
        <tr r="F71" s="19"/>
      </tp>
      <tp t="b">
        <v>0</v>
        <stp/>
        <stp>BDH|10142236840971530741</stp>
        <tr r="F86" s="20"/>
      </tp>
      <tp t="b">
        <v>0</v>
        <stp/>
        <stp>BDH|15541539676285229218</stp>
        <tr r="F10" s="7"/>
      </tp>
      <tp t="b">
        <v>0</v>
        <stp/>
        <stp>BDH|12604499659952792132</stp>
        <tr r="F100" s="7"/>
      </tp>
      <tp t="b">
        <v>0</v>
        <stp/>
        <stp>BDH|12764583733907651387</stp>
        <tr r="F165" s="20"/>
      </tp>
      <tp t="b">
        <v>0</v>
        <stp/>
        <stp>BDH|10649642323717643356</stp>
        <tr r="F116" s="7"/>
      </tp>
      <tp t="b">
        <v>0</v>
        <stp/>
        <stp>BDH|10060820933043611856</stp>
        <tr r="F13" s="22"/>
      </tp>
      <tp t="b">
        <v>0</v>
        <stp/>
        <stp>BDH|14741495629922570008</stp>
        <tr r="F60" s="14"/>
      </tp>
      <tp t="b">
        <v>0</v>
        <stp/>
        <stp>BDH|10548349931777145748</stp>
        <tr r="F37" s="19"/>
      </tp>
      <tp t="b">
        <v>0</v>
        <stp/>
        <stp>BDH|12794870800589684327</stp>
        <tr r="F229" s="11"/>
      </tp>
      <tp t="b">
        <v>0</v>
        <stp/>
        <stp>BDH|16472142607714460374</stp>
        <tr r="F16" s="14"/>
      </tp>
      <tp t="b">
        <v>0</v>
        <stp/>
        <stp>BDH|15821596824420019211</stp>
        <tr r="F71" s="7"/>
      </tp>
      <tp t="b">
        <v>0</v>
        <stp/>
        <stp>BDH|13080563371401600058</stp>
        <tr r="F24" s="20"/>
      </tp>
      <tp t="b">
        <v>0</v>
        <stp/>
        <stp>BDH|15826998902555488930</stp>
        <tr r="F136" s="20"/>
      </tp>
      <tp t="b">
        <v>0</v>
        <stp/>
        <stp>BDH|11415223579462181692</stp>
        <tr r="F33" s="19"/>
      </tp>
      <tp t="b">
        <v>0</v>
        <stp/>
        <stp>BDH|15397133267853484149</stp>
        <tr r="F46" s="7"/>
      </tp>
      <tp t="b">
        <v>0</v>
        <stp/>
        <stp>BDH|12605769198324835862</stp>
        <tr r="F50" s="22"/>
      </tp>
      <tp t="b">
        <v>0</v>
        <stp/>
        <stp>BDH|14147071621217084110</stp>
        <tr r="F16" s="19"/>
      </tp>
      <tp t="b">
        <v>0</v>
        <stp/>
        <stp>BDH|15372390073481183016</stp>
        <tr r="F12" s="14"/>
      </tp>
      <tp t="b">
        <v>0</v>
        <stp/>
        <stp>BDH|13061790554503321260</stp>
        <tr r="F81" s="19"/>
      </tp>
      <tp t="b">
        <v>0</v>
        <stp/>
        <stp>BDH|14527316373387768781</stp>
        <tr r="F16" s="7"/>
      </tp>
      <tp t="b">
        <v>0</v>
        <stp/>
        <stp>BDH|11419294136383210311</stp>
        <tr r="F26" s="14"/>
      </tp>
      <tp t="b">
        <v>0</v>
        <stp/>
        <stp>BDH|14155134271870853211</stp>
        <tr r="F191" s="20"/>
      </tp>
      <tp t="b">
        <v>0</v>
        <stp/>
        <stp>BDH|11150357767064688081</stp>
        <tr r="F150" s="19"/>
      </tp>
      <tp t="b">
        <v>0</v>
        <stp/>
        <stp>BDH|16478352175787022596</stp>
        <tr r="F163" s="11"/>
      </tp>
      <tp t="b">
        <v>0</v>
        <stp/>
        <stp>BDH|11386546532835105288</stp>
        <tr r="F138" s="11"/>
      </tp>
      <tp t="b">
        <v>0</v>
        <stp/>
        <stp>BDH|17323739290120925958</stp>
        <tr r="F121" s="20"/>
      </tp>
      <tp t="b">
        <v>0</v>
        <stp/>
        <stp>BDH|12418404789379349727</stp>
        <tr r="F192" s="20"/>
      </tp>
      <tp t="b">
        <v>0</v>
        <stp/>
        <stp>BDH|14396416248497544304</stp>
        <tr r="F164" s="19"/>
      </tp>
      <tp t="b">
        <v>0</v>
        <stp/>
        <stp>BDH|12401068836818280993</stp>
        <tr r="F124" s="11"/>
      </tp>
      <tp t="b">
        <v>0</v>
        <stp/>
        <stp>BDH|17987485404066970527</stp>
        <tr r="F115" s="7"/>
      </tp>
      <tp t="b">
        <v>0</v>
        <stp/>
        <stp>BDH|16271046808436802087</stp>
        <tr r="F123" s="7"/>
      </tp>
      <tp t="b">
        <v>0</v>
        <stp/>
        <stp>BDH|16117593039883799385</stp>
        <tr r="F27" s="19"/>
      </tp>
      <tp t="b">
        <v>0</v>
        <stp/>
        <stp>BDH|11625529755775556554</stp>
        <tr r="F85" s="20"/>
      </tp>
      <tp t="b">
        <v>0</v>
        <stp/>
        <stp>BDH|11609567131517139110</stp>
        <tr r="F86" s="14"/>
      </tp>
      <tp t="b">
        <v>0</v>
        <stp/>
        <stp>BDH|13657853190524155722</stp>
        <tr r="F123" s="20"/>
      </tp>
      <tp t="b">
        <v>0</v>
        <stp/>
        <stp>BDH|13237694669346773460</stp>
        <tr r="F144" s="20"/>
      </tp>
      <tp t="b">
        <v>0</v>
        <stp/>
        <stp>BDH|14683635200397508439</stp>
        <tr r="F77" s="7"/>
      </tp>
      <tp t="b">
        <v>0</v>
        <stp/>
        <stp>BDH|17223703135161102348</stp>
        <tr r="F211" s="20"/>
      </tp>
      <tp t="b">
        <v>0</v>
        <stp/>
        <stp>BDH|17036131036163445734</stp>
        <tr r="F127" s="19"/>
      </tp>
      <tp t="b">
        <v>0</v>
        <stp/>
        <stp>BDH|17885743274104833244</stp>
        <tr r="F25" s="19"/>
      </tp>
      <tp t="b">
        <v>0</v>
        <stp/>
        <stp>BDH|10715117877903144470</stp>
        <tr r="F3" s="7"/>
      </tp>
      <tp t="b">
        <v>0</v>
        <stp/>
        <stp>BDH|12058522731977434204</stp>
        <tr r="F211" s="11"/>
      </tp>
      <tp t="b">
        <v>0</v>
        <stp/>
        <stp>BDH|15357865521557341909</stp>
        <tr r="F2" s="14"/>
      </tp>
      <tp t="b">
        <v>0</v>
        <stp/>
        <stp>BDH|12908876989317120418</stp>
        <tr r="F39" s="19"/>
      </tp>
      <tp t="b">
        <v>0</v>
        <stp/>
        <stp>BDH|11976534467703819025</stp>
        <tr r="F33" s="22"/>
      </tp>
      <tp t="b">
        <v>0</v>
        <stp/>
        <stp>BDH|10877209969411326443</stp>
        <tr r="F159" s="11"/>
      </tp>
      <tp t="b">
        <v>0</v>
        <stp/>
        <stp>BDH|16307641355773682727</stp>
        <tr r="F42" s="14"/>
      </tp>
      <tp t="b">
        <v>0</v>
        <stp/>
        <stp>BDH|16983612603485816450</stp>
        <tr r="F106" s="19"/>
      </tp>
      <tp t="b">
        <v>0</v>
        <stp/>
        <stp>BDH|11075732296017062937</stp>
        <tr r="F11" s="14"/>
      </tp>
      <tp t="b">
        <v>0</v>
        <stp/>
        <stp>BDH|12289284601535393419</stp>
        <tr r="F36" s="19"/>
      </tp>
      <tp t="b">
        <v>0</v>
        <stp/>
        <stp>BDH|15837408274387586003</stp>
        <tr r="F47" s="19"/>
      </tp>
      <tp t="b">
        <v>0</v>
        <stp/>
        <stp>BDH|13044104220920189197</stp>
        <tr r="F48" s="7"/>
      </tp>
      <tp t="b">
        <v>0</v>
        <stp/>
        <stp>BDH|11402503408415747016</stp>
        <tr r="F57" s="19"/>
      </tp>
      <tp t="b">
        <v>0</v>
        <stp/>
        <stp>BDH|13125381743580092574</stp>
        <tr r="F3" s="19"/>
      </tp>
      <tp t="b">
        <v>0</v>
        <stp/>
        <stp>BDH|14518423176993415581</stp>
        <tr r="F85" s="11"/>
      </tp>
      <tp t="b">
        <v>0</v>
        <stp/>
        <stp>BDH|13122946720440905919</stp>
        <tr r="F76" s="22"/>
      </tp>
      <tp t="b">
        <v>0</v>
        <stp/>
        <stp>BDH|11822315467581615451</stp>
        <tr r="F173" s="11"/>
      </tp>
      <tp t="b">
        <v>0</v>
        <stp/>
        <stp>BDH|17981623713252593305</stp>
        <tr r="F23" s="19"/>
      </tp>
      <tp t="b">
        <v>0</v>
        <stp/>
        <stp>BDH|12893551222551573542</stp>
        <tr r="F228" s="11"/>
      </tp>
      <tp t="b">
        <v>0</v>
        <stp/>
        <stp>BDH|16684329848051655145</stp>
        <tr r="F70" s="7"/>
      </tp>
      <tp t="b">
        <v>0</v>
        <stp/>
        <stp>BDH|16398146704170937648</stp>
        <tr r="F159" s="19"/>
      </tp>
      <tp t="b">
        <v>0</v>
        <stp/>
        <stp>BDH|14921771151944610480</stp>
        <tr r="F166" s="7"/>
      </tp>
      <tp t="b">
        <v>0</v>
        <stp/>
        <stp>BDH|15119749356651307012</stp>
        <tr r="F52" s="14"/>
      </tp>
      <tp t="b">
        <v>0</v>
        <stp/>
        <stp>BDH|13238314055686293545</stp>
        <tr r="F127" s="7"/>
      </tp>
      <tp t="b">
        <v>0</v>
        <stp/>
        <stp>BDH|17819377758810472739</stp>
        <tr r="F70" s="22"/>
      </tp>
      <tp t="b">
        <v>0</v>
        <stp/>
        <stp>BDH|17681061431466387425</stp>
        <tr r="F169" s="19"/>
      </tp>
      <tp t="b">
        <v>0</v>
        <stp/>
        <stp>BDH|14605119888239682294</stp>
        <tr r="F137" s="11"/>
      </tp>
      <tp t="b">
        <v>0</v>
        <stp/>
        <stp>BDH|17685703707351094715</stp>
        <tr r="F72" s="20"/>
      </tp>
      <tp t="b">
        <v>0</v>
        <stp/>
        <stp>BDH|15283723157108125952</stp>
        <tr r="F58" s="14"/>
      </tp>
      <tp t="b">
        <v>0</v>
        <stp/>
        <stp>BDH|14336177900276612517</stp>
        <tr r="F30" s="7"/>
      </tp>
      <tp t="b">
        <v>0</v>
        <stp/>
        <stp>BDH|15462272273372115421</stp>
        <tr r="F169" s="20"/>
      </tp>
      <tp t="b">
        <v>0</v>
        <stp/>
        <stp>BDH|13463354885039011764</stp>
        <tr r="F124" s="19"/>
      </tp>
      <tp t="b">
        <v>0</v>
        <stp/>
        <stp>BDH|10915893405377462947</stp>
        <tr r="F6" s="19"/>
      </tp>
      <tp t="b">
        <v>0</v>
        <stp/>
        <stp>BDH|16967098530472755134</stp>
        <tr r="F200" s="11"/>
      </tp>
      <tp t="b">
        <v>0</v>
        <stp/>
        <stp>BDH|16227610723480635429</stp>
        <tr r="F56" s="22"/>
      </tp>
      <tp t="b">
        <v>0</v>
        <stp/>
        <stp>BDH|11279629201506029763</stp>
        <tr r="F78" s="11"/>
      </tp>
      <tp t="b">
        <v>0</v>
        <stp/>
        <stp>BDH|13419076050020752036</stp>
        <tr r="F116" s="11"/>
      </tp>
      <tp t="b">
        <v>0</v>
        <stp/>
        <stp>BDH|12692717722744034538</stp>
        <tr r="F38" s="22"/>
      </tp>
      <tp t="b">
        <v>0</v>
        <stp/>
        <stp>BDH|16739225438407784633</stp>
        <tr r="F140" s="20"/>
      </tp>
      <tp t="b">
        <v>0</v>
        <stp/>
        <stp>BDH|14912148033978351847</stp>
        <tr r="F113" s="19"/>
      </tp>
      <tp t="b">
        <v>0</v>
        <stp/>
        <stp>BDH|17937442411157126354</stp>
        <tr r="F164" s="7"/>
      </tp>
      <tp t="b">
        <v>0</v>
        <stp/>
        <stp>BDH|16350221249935796348</stp>
        <tr r="F146" s="7"/>
      </tp>
      <tp t="b">
        <v>0</v>
        <stp/>
        <stp>BDH|11160007156201400387</stp>
        <tr r="F121" s="19"/>
      </tp>
      <tp t="b">
        <v>0</v>
        <stp/>
        <stp>BDH|10867074279225382486</stp>
        <tr r="F157" s="7"/>
      </tp>
      <tp t="b">
        <v>0</v>
        <stp/>
        <stp>BDH|12287444387371927950</stp>
        <tr r="F64" s="11"/>
      </tp>
      <tp t="b">
        <v>0</v>
        <stp/>
        <stp>BDH|13328961577603761890</stp>
        <tr r="F182" s="11"/>
      </tp>
      <tp t="b">
        <v>0</v>
        <stp/>
        <stp>BDH|16407755773501508180</stp>
        <tr r="F92" s="11"/>
      </tp>
      <tp t="b">
        <v>0</v>
        <stp/>
        <stp>BDH|16453315980993252889</stp>
        <tr r="F38" s="20"/>
      </tp>
      <tp t="b">
        <v>0</v>
        <stp/>
        <stp>BDH|17556280237988187856</stp>
        <tr r="F163" s="7"/>
      </tp>
      <tp t="b">
        <v>0</v>
        <stp/>
        <stp>BDH|13210336821131840563</stp>
        <tr r="F9" s="11"/>
      </tp>
      <tp t="b">
        <v>0</v>
        <stp/>
        <stp>BDH|11042169475087521776</stp>
        <tr r="F88" s="7"/>
      </tp>
      <tp t="b">
        <v>0</v>
        <stp/>
        <stp>BDH|13216375322167045260</stp>
        <tr r="F15" s="20"/>
      </tp>
      <tp t="b">
        <v>0</v>
        <stp/>
        <stp>BDH|12180360667477652767</stp>
        <tr r="F22" s="14"/>
      </tp>
      <tp t="b">
        <v>0</v>
        <stp/>
        <stp>BDH|12354213824630083565</stp>
        <tr r="F191" s="11"/>
      </tp>
      <tp t="b">
        <v>0</v>
        <stp/>
        <stp>BDH|16108016557055077176</stp>
        <tr r="F57" s="22"/>
      </tp>
      <tp t="b">
        <v>0</v>
        <stp/>
        <stp>BDH|13139616847485118367</stp>
        <tr r="F208" s="20"/>
      </tp>
      <tp t="b">
        <v>0</v>
        <stp/>
        <stp>BDH|14414117274704727151</stp>
        <tr r="F10" s="14"/>
      </tp>
      <tp t="b">
        <v>0</v>
        <stp/>
        <stp>BDH|15012601309605204186</stp>
        <tr r="F99" s="19"/>
      </tp>
      <tp t="b">
        <v>0</v>
        <stp/>
        <stp>BDH|15767846399506965506</stp>
        <tr r="F48" s="19"/>
      </tp>
      <tp t="b">
        <v>0</v>
        <stp/>
        <stp>BDH|10479120475948436949</stp>
        <tr r="F73" s="22"/>
      </tp>
      <tp t="b">
        <v>0</v>
        <stp/>
        <stp>BDH|14545708536286041111</stp>
        <tr r="F3" s="20"/>
      </tp>
      <tp t="b">
        <v>0</v>
        <stp/>
        <stp>BDH|12773275887896442918</stp>
        <tr r="F183" s="20"/>
      </tp>
      <tp t="b">
        <v>0</v>
        <stp/>
        <stp>BDH|18020622092931513102</stp>
        <tr r="F208" s="11"/>
      </tp>
      <tp t="b">
        <v>0</v>
        <stp/>
        <stp>BDH|10702702371712581573</stp>
        <tr r="F71" s="14"/>
      </tp>
      <tp t="b">
        <v>0</v>
        <stp/>
        <stp>BDH|15621638341982079209</stp>
        <tr r="F75" s="19"/>
      </tp>
      <tp t="b">
        <v>0</v>
        <stp/>
        <stp>BDH|10114913280894341247</stp>
        <tr r="F108" s="20"/>
      </tp>
      <tp t="b">
        <v>0</v>
        <stp/>
        <stp>BDH|16148723036556746357</stp>
        <tr r="F24" s="7"/>
      </tp>
      <tp t="b">
        <v>0</v>
        <stp/>
        <stp>BDH|14875192930280727102</stp>
        <tr r="F84" s="11"/>
      </tp>
      <tp t="b">
        <v>0</v>
        <stp/>
        <stp>BDH|14720432210552371417</stp>
        <tr r="F138" s="20"/>
      </tp>
      <tp t="b">
        <v>0</v>
        <stp/>
        <stp>BDH|10526010158993579100</stp>
        <tr r="F67" s="14"/>
      </tp>
      <tp t="b">
        <v>0</v>
        <stp/>
        <stp>BDH|11159767495440342887</stp>
        <tr r="F38" s="14"/>
      </tp>
      <tp t="b">
        <v>0</v>
        <stp/>
        <stp>BDH|10221397442843669347</stp>
        <tr r="F129" s="19"/>
      </tp>
      <tp t="b">
        <v>0</v>
        <stp/>
        <stp>BDH|15102596983347922890</stp>
        <tr r="F28" s="22"/>
      </tp>
      <tp t="b">
        <v>0</v>
        <stp/>
        <stp>BDH|14661644648796520758</stp>
        <tr r="F132" s="7"/>
      </tp>
      <tp t="b">
        <v>0</v>
        <stp/>
        <stp>BDH|18416490355046326864</stp>
        <tr r="F95" s="14"/>
      </tp>
      <tp t="b">
        <v>0</v>
        <stp/>
        <stp>BDH|15747132726220650197</stp>
        <tr r="F34" s="22"/>
      </tp>
      <tp t="b">
        <v>0</v>
        <stp/>
        <stp>BDH|15506137729649292834</stp>
        <tr r="F182" s="20"/>
      </tp>
      <tp t="b">
        <v>0</v>
        <stp/>
        <stp>BDH|10588315762245097786</stp>
        <tr r="F167" s="20"/>
      </tp>
      <tp t="b">
        <v>0</v>
        <stp/>
        <stp>BDH|15527140306677682707</stp>
        <tr r="F94" s="19"/>
      </tp>
      <tp t="b">
        <v>0</v>
        <stp/>
        <stp>BDH|13196270969417753496</stp>
        <tr r="F101" s="11"/>
      </tp>
      <tp t="b">
        <v>0</v>
        <stp/>
        <stp>BDH|16841898031410479942</stp>
        <tr r="F141" s="19"/>
      </tp>
      <tp t="b">
        <v>0</v>
        <stp/>
        <stp>BDH|10780056233200706769</stp>
        <tr r="F81" s="20"/>
      </tp>
      <tp t="b">
        <v>0</v>
        <stp/>
        <stp>BDH|12237589414783834150</stp>
        <tr r="F139" s="19"/>
      </tp>
      <tp t="b">
        <v>0</v>
        <stp/>
        <stp>BDH|12583224889119423593</stp>
        <tr r="F2" s="11"/>
      </tp>
      <tp t="b">
        <v>0</v>
        <stp/>
        <stp>BDH|13431710545341272515</stp>
        <tr r="F74" s="14"/>
      </tp>
      <tp t="b">
        <v>0</v>
        <stp/>
        <stp>BDH|13397763937973151007</stp>
        <tr r="F140" s="19"/>
      </tp>
      <tp t="b">
        <v>0</v>
        <stp/>
        <stp>BDH|17764007987669371205</stp>
        <tr r="F9" s="7"/>
      </tp>
      <tp t="b">
        <v>0</v>
        <stp/>
        <stp>BDH|10922617261816879233</stp>
        <tr r="F96" s="22"/>
      </tp>
      <tp t="b">
        <v>0</v>
        <stp/>
        <stp>BDH|15644785544102855078</stp>
        <tr r="F84" s="19"/>
      </tp>
      <tp t="b">
        <v>0</v>
        <stp/>
        <stp>BDH|14178989492066786696</stp>
        <tr r="F5" s="22"/>
      </tp>
      <tp t="b">
        <v>0</v>
        <stp/>
        <stp>BDH|17460748071463263076</stp>
        <tr r="F37" s="22"/>
      </tp>
      <tp t="b">
        <v>0</v>
        <stp/>
        <stp>BDH|10516013115783506605</stp>
        <tr r="F64" s="20"/>
      </tp>
      <tp t="b">
        <v>0</v>
        <stp/>
        <stp>BDH|10398508650965006143</stp>
        <tr r="F151" s="11"/>
      </tp>
      <tp t="b">
        <v>0</v>
        <stp/>
        <stp>BDH|13034149042054531641</stp>
        <tr r="F231" s="11"/>
      </tp>
      <tp t="b">
        <v>0</v>
        <stp/>
        <stp>BDH|13393858590714729266</stp>
        <tr r="F197" s="20"/>
      </tp>
      <tp t="b">
        <v>0</v>
        <stp/>
        <stp>BDH|15139177965210147650</stp>
        <tr r="F162" s="11"/>
      </tp>
      <tp t="b">
        <v>0</v>
        <stp/>
        <stp>BDH|13726807583160666755</stp>
        <tr r="F59" s="7"/>
      </tp>
      <tp t="b">
        <v>0</v>
        <stp/>
        <stp>BDH|17241341820907987595</stp>
        <tr r="F8" s="19"/>
      </tp>
      <tp t="b">
        <v>0</v>
        <stp/>
        <stp>BDH|12535624931850835389</stp>
        <tr r="F35" s="22"/>
      </tp>
      <tp t="b">
        <v>0</v>
        <stp/>
        <stp>BDH|14465233017547872419</stp>
        <tr r="F58" s="20"/>
      </tp>
      <tp t="b">
        <v>0</v>
        <stp/>
        <stp>BDH|17021401155056404483</stp>
        <tr r="F51" s="22"/>
      </tp>
      <tp t="b">
        <v>0</v>
        <stp/>
        <stp>BDH|10603767943877312082</stp>
        <tr r="F4" s="20"/>
      </tp>
      <tp t="b">
        <v>0</v>
        <stp/>
        <stp>BDH|11018201406321712696</stp>
        <tr r="F96" s="14"/>
      </tp>
      <tp t="b">
        <v>0</v>
        <stp/>
        <stp>BDH|17534476659186491447</stp>
        <tr r="F87" s="22"/>
      </tp>
      <tp t="b">
        <v>0</v>
        <stp/>
        <stp>BDH|13648894341193157844</stp>
        <tr r="F95" s="22"/>
      </tp>
      <tp t="b">
        <v>0</v>
        <stp/>
        <stp>BDH|13207782332822763149</stp>
        <tr r="F174" s="11"/>
      </tp>
      <tp t="b">
        <v>0</v>
        <stp/>
        <stp>BDH|11035877988217721230</stp>
        <tr r="F90" s="7"/>
      </tp>
      <tp t="b">
        <v>0</v>
        <stp/>
        <stp>BDH|12911987195957935103</stp>
        <tr r="F84" s="22"/>
      </tp>
      <tp t="b">
        <v>0</v>
        <stp/>
        <stp>BDH|11256345374552631398</stp>
        <tr r="F3" s="22"/>
      </tp>
      <tp t="b">
        <v>0</v>
        <stp/>
        <stp>BDH|17820868132749717162</stp>
        <tr r="F25" s="20"/>
      </tp>
      <tp t="b">
        <v>0</v>
        <stp/>
        <stp>BDH|16559988801268885387</stp>
        <tr r="F107" s="20"/>
      </tp>
      <tp t="b">
        <v>0</v>
        <stp/>
        <stp>BDH|17721011573742270689</stp>
        <tr r="F142" s="20"/>
      </tp>
      <tp t="b">
        <v>0</v>
        <stp/>
        <stp>BDH|14585674841613561070</stp>
        <tr r="F77" s="11"/>
      </tp>
      <tp t="b">
        <v>0</v>
        <stp/>
        <stp>BDH|12710645637976597419</stp>
        <tr r="F11" s="19"/>
      </tp>
      <tp t="b">
        <v>0</v>
        <stp/>
        <stp>BDH|17469403230472332740</stp>
        <tr r="F61" s="19"/>
      </tp>
      <tp t="b">
        <v>0</v>
        <stp/>
        <stp>BDH|12391171977778600977</stp>
        <tr r="F176" s="11"/>
      </tp>
      <tp t="b">
        <v>0</v>
        <stp/>
        <stp>BDH|16125064746562497574</stp>
        <tr r="F186" s="20"/>
      </tp>
      <tp t="b">
        <v>0</v>
        <stp/>
        <stp>BDH|14877134779606759177</stp>
        <tr r="F32" s="20"/>
      </tp>
      <tp t="b">
        <v>0</v>
        <stp/>
        <stp>BDH|11967215984748977676</stp>
        <tr r="F96" s="19"/>
      </tp>
      <tp t="b">
        <v>0</v>
        <stp/>
        <stp>BDH|10008514624842084008</stp>
        <tr r="F199" s="20"/>
      </tp>
      <tp t="b">
        <v>0</v>
        <stp/>
        <stp>BDH|16292242484428499133</stp>
        <tr r="F163" s="20"/>
      </tp>
      <tp t="b">
        <v>0</v>
        <stp/>
        <stp>BDH|17950468665188975843</stp>
        <tr r="F12" s="11"/>
      </tp>
      <tp t="b">
        <v>0</v>
        <stp/>
        <stp>BDH|18371954306964524025</stp>
        <tr r="F25" s="11"/>
      </tp>
      <tp t="b">
        <v>0</v>
        <stp/>
        <stp>BDH|10103702444497409165</stp>
        <tr r="F60" s="19"/>
      </tp>
      <tp t="b">
        <v>0</v>
        <stp/>
        <stp>BDH|11545370155076739476</stp>
        <tr r="F93" s="19"/>
      </tp>
      <tp t="b">
        <v>0</v>
        <stp/>
        <stp>BDH|14860446072673029191</stp>
        <tr r="F49" s="14"/>
      </tp>
      <tp t="b">
        <v>0</v>
        <stp/>
        <stp>BDH|10604084868841005204</stp>
        <tr r="F40" s="22"/>
      </tp>
      <tp t="b">
        <v>0</v>
        <stp/>
        <stp>BDH|13833515419910513233</stp>
        <tr r="F29" s="7"/>
      </tp>
      <tp t="b">
        <v>0</v>
        <stp/>
        <stp>BDH|16527781630217944025</stp>
        <tr r="F39" s="22"/>
      </tp>
      <tp t="b">
        <v>0</v>
        <stp/>
        <stp>BDH|15792035701083811345</stp>
        <tr r="F97" s="19"/>
      </tp>
      <tp t="b">
        <v>0</v>
        <stp/>
        <stp>BDH|15827075447261586554</stp>
        <tr r="F100" s="19"/>
      </tp>
      <tp t="b">
        <v>0</v>
        <stp/>
        <stp>BDH|15727770019664317226</stp>
        <tr r="F168" s="7"/>
      </tp>
      <tp t="b">
        <v>0</v>
        <stp/>
        <stp>BDH|10999067153812003244</stp>
        <tr r="F2" s="22"/>
      </tp>
      <tp t="b">
        <v>0</v>
        <stp/>
        <stp>BDH|17809142596788665246</stp>
        <tr r="F151" s="7"/>
      </tp>
      <tp t="b">
        <v>0</v>
        <stp/>
        <stp>BDH|11468608803555925757</stp>
        <tr r="F45" s="7"/>
      </tp>
      <tp t="b">
        <v>0</v>
        <stp/>
        <stp>BDH|10679571132467022492</stp>
        <tr r="F145" s="20"/>
      </tp>
      <tp t="b">
        <v>0</v>
        <stp/>
        <stp>BDH|14989872024413188868</stp>
        <tr r="F125" s="19"/>
      </tp>
      <tp t="b">
        <v>0</v>
        <stp/>
        <stp>BDH|17876078450002729541</stp>
        <tr r="F30" s="11"/>
      </tp>
      <tp t="b">
        <v>0</v>
        <stp/>
        <stp>BDH|17912564067000126168</stp>
        <tr r="F83" s="19"/>
      </tp>
      <tp t="b">
        <v>0</v>
        <stp/>
        <stp>BDH|13619481157921232649</stp>
        <tr r="F198" s="20"/>
      </tp>
      <tp t="b">
        <v>0</v>
        <stp/>
        <stp>BDH|11747354378803301376</stp>
        <tr r="F74" s="11"/>
      </tp>
      <tp t="b">
        <v>0</v>
        <stp/>
        <stp>BDH|18080085121177494835</stp>
        <tr r="F11" s="7"/>
      </tp>
      <tp t="b">
        <v>0</v>
        <stp/>
        <stp>BDH|17759750574603934116</stp>
        <tr r="F143" s="7"/>
      </tp>
    </main>
    <main first="bofaddin.rtdserver">
      <tp t="s">
        <v>#N/A Requesting Data...1378691761</v>
        <stp/>
        <stp>BQL|6044442893421266691</stp>
        <tr r="G54" s="37"/>
      </tp>
      <tp t="s">
        <v>#N/A Requesting Data...1020369195</v>
        <stp/>
        <stp>BQL|9078162260683558180</stp>
        <tr r="G35" s="37"/>
      </tp>
      <tp t="s">
        <v>#N/A Requesting Data...2440374577</v>
        <stp/>
        <stp>BQL|7941971461044038067</stp>
        <tr r="G35" s="36"/>
      </tp>
      <tp t="s">
        <v>#N/A Requesting Data...4006685787</v>
        <stp/>
        <stp>BQL|4862806382649814171</stp>
        <tr r="G28" s="37"/>
      </tp>
      <tp t="s">
        <v>#N/A Requesting Data...3895967235</v>
        <stp/>
        <stp>BQL|4821180738538821214</stp>
        <tr r="G17" s="36"/>
      </tp>
      <tp t="s">
        <v>#N/A Requesting Data...1829359203</v>
        <stp/>
        <stp>BQL|9875575721326959476</stp>
        <tr r="G13" s="37"/>
      </tp>
      <tp t="b">
        <v>0</v>
        <stp/>
        <stp>BDH|5033941311699680897</stp>
        <tr r="F98" s="11"/>
      </tp>
      <tp t="b">
        <v>0</v>
        <stp/>
        <stp>BDH|5975317432631310823</stp>
        <tr r="F129" s="20"/>
      </tp>
      <tp t="b">
        <v>0</v>
        <stp/>
        <stp>BDH|8348253861438466883</stp>
        <tr r="F81" s="7"/>
      </tp>
      <tp t="b">
        <v>0</v>
        <stp/>
        <stp>BDH|6693970972870915416</stp>
        <tr r="F3" s="11"/>
      </tp>
      <tp t="b">
        <v>0</v>
        <stp/>
        <stp>BDH|2826901129762717780</stp>
        <tr r="F67" s="19"/>
      </tp>
      <tp t="b">
        <v>0</v>
        <stp/>
        <stp>BDH|6117395256809428545</stp>
        <tr r="F150" s="20"/>
      </tp>
      <tp t="b">
        <v>0</v>
        <stp/>
        <stp>BDH|7172847479264386016</stp>
        <tr r="F93" s="22"/>
      </tp>
      <tp t="b">
        <v>0</v>
        <stp/>
        <stp>BDH|3687915511457066098</stp>
        <tr r="F92" s="22"/>
      </tp>
      <tp t="b">
        <v>0</v>
        <stp/>
        <stp>BDH|9157584220223008159</stp>
        <tr r="F18" s="14"/>
      </tp>
      <tp t="b">
        <v>0</v>
        <stp/>
        <stp>BDH|8340371136353350733</stp>
        <tr r="F5" s="11"/>
      </tp>
      <tp t="b">
        <v>0</v>
        <stp/>
        <stp>BDH|2733852724270277468</stp>
        <tr r="F55" s="7"/>
      </tp>
      <tp t="b">
        <v>0</v>
        <stp/>
        <stp>BDH|2884393184355264051</stp>
        <tr r="F69" s="20"/>
      </tp>
      <tp t="b">
        <v>0</v>
        <stp/>
        <stp>BDH|7048610994634506030</stp>
        <tr r="F162" s="20"/>
      </tp>
      <tp t="b">
        <v>0</v>
        <stp/>
        <stp>BDH|1612936356195586455</stp>
        <tr r="F184" s="11"/>
      </tp>
      <tp t="b">
        <v>0</v>
        <stp/>
        <stp>BDH|5168960754084106118</stp>
        <tr r="F128" s="11"/>
      </tp>
      <tp t="b">
        <v>0</v>
        <stp/>
        <stp>BDH|9058938434966242942</stp>
        <tr r="F5" s="19"/>
      </tp>
      <tp t="b">
        <v>0</v>
        <stp/>
        <stp>BDH|5513736847329839380</stp>
        <tr r="F83" s="14"/>
      </tp>
      <tp t="b">
        <v>0</v>
        <stp/>
        <stp>BDH|7175002010649528357</stp>
        <tr r="F141" s="11"/>
      </tp>
      <tp t="b">
        <v>0</v>
        <stp/>
        <stp>BDH|5799422937227164927</stp>
        <tr r="F22" s="11"/>
      </tp>
      <tp t="b">
        <v>0</v>
        <stp/>
        <stp>BDH|8010258121905720151</stp>
        <tr r="F49" s="19"/>
      </tp>
      <tp t="b">
        <v>0</v>
        <stp/>
        <stp>BDH|9024247284077351875</stp>
        <tr r="F64" s="14"/>
      </tp>
      <tp t="b">
        <v>0</v>
        <stp/>
        <stp>BDH|2761954436421671570</stp>
        <tr r="F113" s="20"/>
      </tp>
      <tp t="b">
        <v>0</v>
        <stp/>
        <stp>BDH|2228974220674580159</stp>
        <tr r="F91" s="7"/>
      </tp>
      <tp t="b">
        <v>0</v>
        <stp/>
        <stp>BDH|5469477031276570823</stp>
        <tr r="F26" s="7"/>
      </tp>
      <tp t="b">
        <v>0</v>
        <stp/>
        <stp>BDH|9917697341242335571</stp>
        <tr r="F72" s="14"/>
      </tp>
      <tp t="s">
        <v>#N/A Requesting Data...3834276205</v>
        <stp/>
        <stp>BQL|8986283761667587612</stp>
        <tr r="G42" s="37"/>
      </tp>
      <tp t="s">
        <v>#N/A Requesting Data...1949486028</v>
        <stp/>
        <stp>BQL|8453535291019229041</stp>
        <tr r="G19" s="36"/>
      </tp>
      <tp t="b">
        <v>0</v>
        <stp/>
        <stp>BDH|8638452139243711163</stp>
        <tr r="F177" s="11"/>
      </tp>
      <tp t="b">
        <v>0</v>
        <stp/>
        <stp>BDH|9968641765333204714</stp>
        <tr r="F228" s="20"/>
      </tp>
      <tp t="b">
        <v>0</v>
        <stp/>
        <stp>BDH|3935344011825634918</stp>
        <tr r="F133" s="11"/>
      </tp>
      <tp t="b">
        <v>0</v>
        <stp/>
        <stp>BDH|8379252903680404793</stp>
        <tr r="F47" s="7"/>
      </tp>
      <tp t="b">
        <v>0</v>
        <stp/>
        <stp>BDH|8874310946193454137</stp>
        <tr r="F120" s="11"/>
      </tp>
      <tp t="b">
        <v>0</v>
        <stp/>
        <stp>BDH|8511786186812033833</stp>
        <tr r="F134" s="19"/>
      </tp>
      <tp t="b">
        <v>0</v>
        <stp/>
        <stp>BDH|1921270927059678567</stp>
        <tr r="F74" s="22"/>
      </tp>
      <tp t="b">
        <v>0</v>
        <stp/>
        <stp>BDH|3497625522079812353</stp>
        <tr r="F59" s="19"/>
      </tp>
      <tp t="b">
        <v>0</v>
        <stp/>
        <stp>BDH|9825182699668650402</stp>
        <tr r="F216" s="11"/>
      </tp>
      <tp t="b">
        <v>0</v>
        <stp/>
        <stp>BDH|7404593480876131134</stp>
        <tr r="F59" s="14"/>
      </tp>
      <tp t="b">
        <v>0</v>
        <stp/>
        <stp>BDH|7229856845883474597</stp>
        <tr r="F22" s="19"/>
      </tp>
      <tp t="b">
        <v>0</v>
        <stp/>
        <stp>BDH|1614691605342234841</stp>
        <tr r="F40" s="11"/>
      </tp>
      <tp t="b">
        <v>0</v>
        <stp/>
        <stp>BDH|8139913059019500001</stp>
        <tr r="F32" s="7"/>
      </tp>
      <tp t="b">
        <v>0</v>
        <stp/>
        <stp>BDH|8526008679972380033</stp>
        <tr r="F200" s="20"/>
      </tp>
      <tp t="b">
        <v>0</v>
        <stp/>
        <stp>BDH|2904368833659236627</stp>
        <tr r="F53" s="19"/>
      </tp>
      <tp t="b">
        <v>0</v>
        <stp/>
        <stp>BDH|7064232589965860508</stp>
        <tr r="F214" s="20"/>
      </tp>
      <tp t="b">
        <v>0</v>
        <stp/>
        <stp>BDH|9752312927386689358</stp>
        <tr r="F66" s="7"/>
      </tp>
      <tp t="b">
        <v>0</v>
        <stp/>
        <stp>BDH|2185975656794108730</stp>
        <tr r="F63" s="22"/>
      </tp>
      <tp t="b">
        <v>0</v>
        <stp/>
        <stp>BDH|2306477724830248906</stp>
        <tr r="F152" s="11"/>
      </tp>
      <tp t="b">
        <v>0</v>
        <stp/>
        <stp>BDH|8388039101824508173</stp>
        <tr r="F97" s="22"/>
      </tp>
      <tp t="b">
        <v>0</v>
        <stp/>
        <stp>BDH|8487923939967975861</stp>
        <tr r="F91" s="11"/>
      </tp>
      <tp t="b">
        <v>0</v>
        <stp/>
        <stp>BDH|5149854545437628370</stp>
        <tr r="F82" s="7"/>
      </tp>
      <tp t="b">
        <v>0</v>
        <stp/>
        <stp>BDH|4147190347399788585</stp>
        <tr r="F83" s="22"/>
      </tp>
      <tp t="b">
        <v>0</v>
        <stp/>
        <stp>BDH|9581129763182775122</stp>
        <tr r="F71" s="11"/>
      </tp>
      <tp t="b">
        <v>0</v>
        <stp/>
        <stp>BDH|2503727596987753670</stp>
        <tr r="F107" s="7"/>
      </tp>
      <tp t="b">
        <v>0</v>
        <stp/>
        <stp>BDH|4336242094351673321</stp>
        <tr r="F4" s="14"/>
      </tp>
      <tp t="b">
        <v>0</v>
        <stp/>
        <stp>BDH|4380945250057656265</stp>
        <tr r="F96" s="11"/>
      </tp>
      <tp t="b">
        <v>0</v>
        <stp/>
        <stp>BDH|7700299519631687868</stp>
        <tr r="F22" s="20"/>
      </tp>
      <tp t="b">
        <v>0</v>
        <stp/>
        <stp>BDH|8806596426454774646</stp>
        <tr r="F199" s="11"/>
      </tp>
      <tp t="b">
        <v>0</v>
        <stp/>
        <stp>BDH|7697237857808455520</stp>
        <tr r="F18" s="11"/>
      </tp>
      <tp t="b">
        <v>0</v>
        <stp/>
        <stp>BDH|7980737537469167787</stp>
        <tr r="F48" s="22"/>
      </tp>
      <tp t="b">
        <v>0</v>
        <stp/>
        <stp>BDH|1265703135381520969</stp>
        <tr r="F91" s="14"/>
      </tp>
      <tp t="b">
        <v>0</v>
        <stp/>
        <stp>BDH|7287823448217513188</stp>
        <tr r="F17" s="14"/>
      </tp>
      <tp t="b">
        <v>0</v>
        <stp/>
        <stp>BDH|8217535467791364702</stp>
        <tr r="F160" s="7"/>
      </tp>
      <tp t="b">
        <v>0</v>
        <stp/>
        <stp>BDH|3222545400749106226</stp>
        <tr r="F113" s="11"/>
      </tp>
      <tp t="s">
        <v>#N/A Requesting Data...1749168913</v>
        <stp/>
        <stp>BQL|4384388084130075167</stp>
        <tr r="G20" s="37"/>
      </tp>
      <tp t="s">
        <v>#N/A Requesting Data...3635754609</v>
        <stp/>
        <stp>BQL|6713815764317300173</stp>
        <tr r="G23" s="37"/>
      </tp>
      <tp t="s">
        <v>#N/A Requesting Data...2334615679</v>
        <stp/>
        <stp>BQL|8453504334579305935</stp>
        <tr r="G58" s="36"/>
      </tp>
      <tp t="b">
        <v>0</v>
        <stp/>
        <stp>BDH|3254987241307748769</stp>
        <tr r="F133" s="7"/>
      </tp>
      <tp t="b">
        <v>0</v>
        <stp/>
        <stp>BDH|3619492395684728462</stp>
        <tr r="F98" s="19"/>
      </tp>
      <tp t="b">
        <v>0</v>
        <stp/>
        <stp>BDH|1468081786611580646</stp>
        <tr r="F31" s="20"/>
      </tp>
      <tp t="b">
        <v>0</v>
        <stp/>
        <stp>BDH|5315847872571929541</stp>
        <tr r="F90" s="20"/>
      </tp>
      <tp t="b">
        <v>0</v>
        <stp/>
        <stp>BDH|7313755048809459338</stp>
        <tr r="F153" s="20"/>
      </tp>
      <tp t="b">
        <v>0</v>
        <stp/>
        <stp>BDH|6889807618055055499</stp>
        <tr r="F188" s="20"/>
      </tp>
      <tp t="b">
        <v>0</v>
        <stp/>
        <stp>BDH|3746457272108797689</stp>
        <tr r="F116" s="20"/>
      </tp>
      <tp t="b">
        <v>0</v>
        <stp/>
        <stp>BDH|8011282705816662278</stp>
        <tr r="F47" s="20"/>
      </tp>
      <tp t="b">
        <v>0</v>
        <stp/>
        <stp>BDH|8975135506753854484</stp>
        <tr r="F31" s="14"/>
      </tp>
      <tp t="b">
        <v>0</v>
        <stp/>
        <stp>BDH|9635563598458296364</stp>
        <tr r="F70" s="20"/>
      </tp>
      <tp t="b">
        <v>0</v>
        <stp/>
        <stp>BDH|4096626402494516897</stp>
        <tr r="F27" s="11"/>
      </tp>
      <tp t="b">
        <v>0</v>
        <stp/>
        <stp>BDH|8676672277155520214</stp>
        <tr r="F72" s="22"/>
      </tp>
      <tp t="b">
        <v>0</v>
        <stp/>
        <stp>BDH|7609357973724410968</stp>
        <tr r="F145" s="19"/>
      </tp>
      <tp t="b">
        <v>0</v>
        <stp/>
        <stp>BDH|6836178460846468985</stp>
        <tr r="F17" s="11"/>
      </tp>
      <tp t="b">
        <v>0</v>
        <stp/>
        <stp>BDH|2541348683947649072</stp>
        <tr r="F52" s="20"/>
      </tp>
      <tp t="b">
        <v>0</v>
        <stp/>
        <stp>BDH|2088458380627502735</stp>
        <tr r="F98" s="20"/>
      </tp>
      <tp t="b">
        <v>0</v>
        <stp/>
        <stp>BDH|8152233136634559320</stp>
        <tr r="F39" s="20"/>
      </tp>
      <tp t="b">
        <v>0</v>
        <stp/>
        <stp>BDH|1816386404809187563</stp>
        <tr r="F21" s="20"/>
      </tp>
      <tp t="b">
        <v>0</v>
        <stp/>
        <stp>BDH|5877186893431700272</stp>
        <tr r="F35" s="14"/>
      </tp>
      <tp t="b">
        <v>0</v>
        <stp/>
        <stp>BDH|7254094398437341700</stp>
        <tr r="F64" s="22"/>
      </tp>
      <tp t="b">
        <v>0</v>
        <stp/>
        <stp>BDH|1876791043679456572</stp>
        <tr r="F142" s="11"/>
      </tp>
      <tp t="b">
        <v>0</v>
        <stp/>
        <stp>BDH|6047455406508751430</stp>
        <tr r="F223" s="11"/>
      </tp>
      <tp t="b">
        <v>0</v>
        <stp/>
        <stp>BDH|6536611593477014002</stp>
        <tr r="F31" s="7"/>
      </tp>
      <tp t="b">
        <v>0</v>
        <stp/>
        <stp>BDH|8377897484910219689</stp>
        <tr r="F37" s="11"/>
      </tp>
      <tp t="b">
        <v>0</v>
        <stp/>
        <stp>BDH|2231757988107823438</stp>
        <tr r="F23" s="14"/>
      </tp>
      <tp t="b">
        <v>0</v>
        <stp/>
        <stp>BDH|4514215597070572131</stp>
        <tr r="F95" s="7"/>
      </tp>
      <tp t="s">
        <v>#N/A Requesting Data...1028328866</v>
        <stp/>
        <stp>BQL|7551566594333832702</stp>
        <tr r="G37" s="37"/>
      </tp>
      <tp t="s">
        <v>#N/A Requesting Data...2976124184</v>
        <stp/>
        <stp>BQL|6786164010608012160</stp>
        <tr r="G40" s="36"/>
      </tp>
      <tp t="b">
        <v>0</v>
        <stp/>
        <stp>BDH|7918946705662430361</stp>
        <tr r="F63" s="20"/>
      </tp>
      <tp t="b">
        <v>0</v>
        <stp/>
        <stp>BDH|5495185519292910872</stp>
        <tr r="F53" s="22"/>
      </tp>
      <tp t="b">
        <v>0</v>
        <stp/>
        <stp>BDH|9260130080798919702</stp>
        <tr r="F87" s="19"/>
      </tp>
      <tp t="b">
        <v>0</v>
        <stp/>
        <stp>BDH|5955394832793390995</stp>
        <tr r="F10" s="22"/>
      </tp>
      <tp t="b">
        <v>0</v>
        <stp/>
        <stp>BDH|2305875420917517090</stp>
        <tr r="F77" s="22"/>
      </tp>
      <tp t="b">
        <v>0</v>
        <stp/>
        <stp>BDH|6193929169461227717</stp>
        <tr r="F15" s="19"/>
      </tp>
      <tp t="b">
        <v>0</v>
        <stp/>
        <stp>BDH|8341849499240218657</stp>
        <tr r="F7" s="19"/>
      </tp>
      <tp t="b">
        <v>0</v>
        <stp/>
        <stp>BDH|6475114274989841603</stp>
        <tr r="F87" s="7"/>
      </tp>
      <tp t="b">
        <v>0</v>
        <stp/>
        <stp>BDH|4654614394832969630</stp>
        <tr r="F69" s="14"/>
      </tp>
      <tp t="b">
        <v>0</v>
        <stp/>
        <stp>BDH|3933474934399582211</stp>
        <tr r="F141" s="20"/>
      </tp>
      <tp t="b">
        <v>0</v>
        <stp/>
        <stp>BDH|8544751370740766780</stp>
        <tr r="F41" s="20"/>
      </tp>
      <tp t="b">
        <v>0</v>
        <stp/>
        <stp>BDH|3267593904588448142</stp>
        <tr r="F76" s="19"/>
      </tp>
      <tp t="b">
        <v>0</v>
        <stp/>
        <stp>BDH|8460117402813127593</stp>
        <tr r="F101" s="19"/>
      </tp>
      <tp t="b">
        <v>0</v>
        <stp/>
        <stp>BDH|6556164320448801284</stp>
        <tr r="F130" s="11"/>
      </tp>
      <tp t="b">
        <v>0</v>
        <stp/>
        <stp>BDH|6655166976218521706</stp>
        <tr r="F74" s="19"/>
      </tp>
      <tp t="b">
        <v>0</v>
        <stp/>
        <stp>BDH|9076438912012382112</stp>
        <tr r="F15" s="11"/>
      </tp>
      <tp t="b">
        <v>0</v>
        <stp/>
        <stp>BDH|8704158462684574464</stp>
        <tr r="F61" s="22"/>
      </tp>
      <tp t="b">
        <v>0</v>
        <stp/>
        <stp>BDH|6867334991336167588</stp>
        <tr r="F106" s="11"/>
      </tp>
      <tp t="b">
        <v>0</v>
        <stp/>
        <stp>BDH|4022957825481324130</stp>
        <tr r="F77" s="14"/>
      </tp>
      <tp t="b">
        <v>0</v>
        <stp/>
        <stp>BDH|8248556471577158279</stp>
        <tr r="F7" s="14"/>
      </tp>
      <tp t="b">
        <v>0</v>
        <stp/>
        <stp>BDH|4143819390069476358</stp>
        <tr r="F99" s="7"/>
      </tp>
      <tp t="b">
        <v>0</v>
        <stp/>
        <stp>BDH|7976134909141414814</stp>
        <tr r="F125" s="7"/>
      </tp>
      <tp t="b">
        <v>0</v>
        <stp/>
        <stp>BDH|6391941627650208244</stp>
        <tr r="F26" s="19"/>
      </tp>
      <tp t="b">
        <v>0</v>
        <stp/>
        <stp>BDH|5936982814033743151</stp>
        <tr r="F139" s="7"/>
      </tp>
      <tp t="b">
        <v>0</v>
        <stp/>
        <stp>BDH|8661111723055390137</stp>
        <tr r="F45" s="14"/>
      </tp>
      <tp t="b">
        <v>0</v>
        <stp/>
        <stp>BDH|7811481961249146351</stp>
        <tr r="F31" s="19"/>
      </tp>
      <tp t="s">
        <v>#N/A Requesting Data...2492367703</v>
        <stp/>
        <stp>BQL|2561995775836511210</stp>
        <tr r="G14" s="37"/>
      </tp>
      <tp t="s">
        <v>#N/A Requesting Data...2754613926</v>
        <stp/>
        <stp>BQL|9242013262020140759</stp>
        <tr r="G45" s="36"/>
      </tp>
      <tp t="s">
        <v>#N/A Requesting Data...797520231</v>
        <stp/>
        <stp>BQL|2264320526669238203</stp>
        <tr r="G3" s="36"/>
      </tp>
      <tp t="s">
        <v>#N/A Requesting Data...1702223953</v>
        <stp/>
        <stp>BQL|7300970693398424773</stp>
        <tr r="G9" s="37"/>
      </tp>
      <tp t="s">
        <v>#N/A Requesting Data...2560362142</v>
        <stp/>
        <stp>BQL|9301488848243598243</stp>
        <tr r="G12" s="36"/>
      </tp>
      <tp t="b">
        <v>0</v>
        <stp/>
        <stp>BDH|8772377049365708248</stp>
        <tr r="F137" s="20"/>
      </tp>
      <tp t="b">
        <v>0</v>
        <stp/>
        <stp>BDH|5022018213139897508</stp>
        <tr r="F41" s="11"/>
      </tp>
      <tp t="b">
        <v>0</v>
        <stp/>
        <stp>BDH|5342536999158412960</stp>
        <tr r="F14" s="22"/>
      </tp>
      <tp t="b">
        <v>0</v>
        <stp/>
        <stp>BDH|8400179627096869575</stp>
        <tr r="F77" s="19"/>
      </tp>
      <tp t="b">
        <v>0</v>
        <stp/>
        <stp>BDH|7807304780416566255</stp>
        <tr r="F100" s="11"/>
      </tp>
      <tp t="b">
        <v>0</v>
        <stp/>
        <stp>BDH|8582659660934038487</stp>
        <tr r="F155" s="20"/>
      </tp>
      <tp t="b">
        <v>0</v>
        <stp/>
        <stp>BDH|5761963349293333357</stp>
        <tr r="F46" s="19"/>
      </tp>
      <tp t="b">
        <v>0</v>
        <stp/>
        <stp>BDH|8320144538354482676</stp>
        <tr r="F225" s="20"/>
      </tp>
      <tp t="b">
        <v>0</v>
        <stp/>
        <stp>BDH|7785732333422201991</stp>
        <tr r="F54" s="19"/>
      </tp>
      <tp t="b">
        <v>0</v>
        <stp/>
        <stp>BDH|4705300596742442480</stp>
        <tr r="F213" s="11"/>
      </tp>
      <tp t="b">
        <v>0</v>
        <stp/>
        <stp>BDH|5811617183483084074</stp>
        <tr r="F53" s="7"/>
      </tp>
      <tp t="b">
        <v>0</v>
        <stp/>
        <stp>BDH|8269945497845327505</stp>
        <tr r="F80" s="19"/>
      </tp>
      <tp t="b">
        <v>0</v>
        <stp/>
        <stp>BDH|9501219075671563579</stp>
        <tr r="F7" s="7"/>
      </tp>
      <tp t="b">
        <v>0</v>
        <stp/>
        <stp>BDH|1998091877809349772</stp>
        <tr r="F193" s="20"/>
      </tp>
      <tp t="b">
        <v>0</v>
        <stp/>
        <stp>BDH|7340809455755257776</stp>
        <tr r="F29" s="22"/>
      </tp>
      <tp t="b">
        <v>0</v>
        <stp/>
        <stp>BDH|6175682886275915563</stp>
        <tr r="F140" s="11"/>
      </tp>
      <tp t="b">
        <v>0</v>
        <stp/>
        <stp>BDH|4769865676034396758</stp>
        <tr r="F40" s="14"/>
      </tp>
      <tp t="b">
        <v>0</v>
        <stp/>
        <stp>BDH|2083114442406538908</stp>
        <tr r="F115" s="20"/>
      </tp>
      <tp t="b">
        <v>0</v>
        <stp/>
        <stp>BDH|5219153077388233348</stp>
        <tr r="F215" s="11"/>
      </tp>
      <tp t="b">
        <v>0</v>
        <stp/>
        <stp>BDH|9634682210971041781</stp>
        <tr r="F79" s="7"/>
      </tp>
      <tp t="b">
        <v>0</v>
        <stp/>
        <stp>BDH|1106655882022082503</stp>
        <tr r="F35" s="20"/>
      </tp>
      <tp t="b">
        <v>0</v>
        <stp/>
        <stp>BDH|1217463132346397825</stp>
        <tr r="F107" s="11"/>
      </tp>
      <tp t="b">
        <v>0</v>
        <stp/>
        <stp>BDH|4391564656948647412</stp>
        <tr r="F39" s="7"/>
      </tp>
      <tp t="b">
        <v>0</v>
        <stp/>
        <stp>BDH|8270957786332762335</stp>
        <tr r="F56" s="19"/>
      </tp>
      <tp t="b">
        <v>0</v>
        <stp/>
        <stp>BDH|3123971678511834430</stp>
        <tr r="F173" s="20"/>
      </tp>
      <tp t="b">
        <v>0</v>
        <stp/>
        <stp>BDH|6451321110309066536</stp>
        <tr r="F143" s="11"/>
      </tp>
      <tp t="b">
        <v>0</v>
        <stp/>
        <stp>BDH|8553216528372181286</stp>
        <tr r="F101" s="14"/>
      </tp>
      <tp t="s">
        <v>#N/A Requesting Data...2605553776</v>
        <stp/>
        <stp>BQL|4493211414198818678</stp>
        <tr r="G14" s="36"/>
      </tp>
      <tp t="s">
        <v>#N/A Requesting Data...4181225336</v>
        <stp/>
        <stp>BQL|9398388384362850935</stp>
        <tr r="G36" s="37"/>
      </tp>
      <tp t="s">
        <v>#N/A Requesting Data...2968210732</v>
        <stp/>
        <stp>BQL|4692948036377359074</stp>
        <tr r="G46" s="37"/>
      </tp>
      <tp t="b">
        <v>0</v>
        <stp/>
        <stp>BDH|5089633416699738291</stp>
        <tr r="F19" s="7"/>
      </tp>
      <tp t="b">
        <v>0</v>
        <stp/>
        <stp>BDH|6298599729830040893</stp>
        <tr r="F49" s="20"/>
      </tp>
      <tp t="b">
        <v>0</v>
        <stp/>
        <stp>BDH|5243614710619830232</stp>
        <tr r="F96" s="7"/>
      </tp>
      <tp t="b">
        <v>0</v>
        <stp/>
        <stp>BDH|6846124230579603434</stp>
        <tr r="F104" s="7"/>
      </tp>
      <tp t="b">
        <v>0</v>
        <stp/>
        <stp>BDH|3850243297067269662</stp>
        <tr r="F129" s="7"/>
      </tp>
      <tp t="b">
        <v>0</v>
        <stp/>
        <stp>BDH|1145001381564834458</stp>
        <tr r="F88" s="14"/>
      </tp>
      <tp t="b">
        <v>0</v>
        <stp/>
        <stp>BDH|9684079301461745157</stp>
        <tr r="F190" s="11"/>
      </tp>
      <tp t="b">
        <v>0</v>
        <stp/>
        <stp>BDH|7229233482251838584</stp>
        <tr r="F165" s="11"/>
      </tp>
      <tp t="b">
        <v>0</v>
        <stp/>
        <stp>BDH|9855051529127100562</stp>
        <tr r="F49" s="7"/>
      </tp>
      <tp t="b">
        <v>0</v>
        <stp/>
        <stp>BDH|5277762486103283007</stp>
        <tr r="F113" s="7"/>
      </tp>
      <tp t="b">
        <v>0</v>
        <stp/>
        <stp>BDH|9528407317803261613</stp>
        <tr r="F32" s="11"/>
      </tp>
      <tp t="b">
        <v>0</v>
        <stp/>
        <stp>BDH|2449462697324635228</stp>
        <tr r="F44" s="14"/>
      </tp>
      <tp t="b">
        <v>0</v>
        <stp/>
        <stp>BDH|9753196938765873783</stp>
        <tr r="F13" s="14"/>
      </tp>
      <tp t="b">
        <v>0</v>
        <stp/>
        <stp>BDH|2941962627161742197</stp>
        <tr r="F111" s="7"/>
      </tp>
      <tp t="b">
        <v>0</v>
        <stp/>
        <stp>BDH|6790037920944669955</stp>
        <tr r="F30" s="14"/>
      </tp>
      <tp t="b">
        <v>0</v>
        <stp/>
        <stp>BDH|2225802479420687497</stp>
        <tr r="F32" s="19"/>
      </tp>
      <tp t="b">
        <v>0</v>
        <stp/>
        <stp>BDH|5185123026476737966</stp>
        <tr r="F59" s="22"/>
      </tp>
      <tp t="b">
        <v>0</v>
        <stp/>
        <stp>BDH|9529536494845747914</stp>
        <tr r="F66" s="19"/>
      </tp>
      <tp t="b">
        <v>0</v>
        <stp/>
        <stp>BDH|9243253183199632370</stp>
        <tr r="F146" s="20"/>
      </tp>
      <tp t="b">
        <v>0</v>
        <stp/>
        <stp>BDH|3306399309139513035</stp>
        <tr r="F109" s="20"/>
      </tp>
      <tp t="s">
        <v>#N/A Requesting Data...1394609096</v>
        <stp/>
        <stp>BQL|7877014487666199312</stp>
        <tr r="G15" s="36"/>
      </tp>
      <tp t="s">
        <v>#N/A Requesting Data...825881148</v>
        <stp/>
        <stp>BQL|3051029844459859458</stp>
        <tr r="G29" s="36"/>
      </tp>
      <tp t="s">
        <v>#N/A Requesting Data...4156232117</v>
        <stp/>
        <stp>BQL|2253091636922140950</stp>
        <tr r="G5" s="37"/>
      </tp>
      <tp t="s">
        <v>#N/A Requesting Data...2998750405</v>
        <stp/>
        <stp>BQL|1022331550649940429</stp>
        <tr r="G50" s="36"/>
      </tp>
      <tp t="b">
        <v>0</v>
        <stp/>
        <stp>BDH|1277894152342587474</stp>
        <tr r="F43" s="22"/>
      </tp>
      <tp t="b">
        <v>0</v>
        <stp/>
        <stp>BDH|6761824451148563996</stp>
        <tr r="F8" s="14"/>
      </tp>
      <tp t="b">
        <v>0</v>
        <stp/>
        <stp>BDH|1322421488400895799</stp>
        <tr r="F95" s="20"/>
      </tp>
      <tp t="b">
        <v>0</v>
        <stp/>
        <stp>BDH|9423680815175990187</stp>
        <tr r="F216" s="20"/>
      </tp>
      <tp t="b">
        <v>0</v>
        <stp/>
        <stp>BDH|2903311207059128274</stp>
        <tr r="F124" s="20"/>
      </tp>
      <tp t="b">
        <v>0</v>
        <stp/>
        <stp>BDH|1679186054199447672</stp>
        <tr r="F74" s="20"/>
      </tp>
      <tp t="b">
        <v>0</v>
        <stp/>
        <stp>BDH|8061971527810048992</stp>
        <tr r="F109" s="19"/>
      </tp>
      <tp t="b">
        <v>0</v>
        <stp/>
        <stp>BDH|1219129978468778516</stp>
        <tr r="F11" s="22"/>
      </tp>
      <tp t="b">
        <v>0</v>
        <stp/>
        <stp>BDH|7504942306364907010</stp>
        <tr r="F92" s="19"/>
      </tp>
      <tp t="b">
        <v>0</v>
        <stp/>
        <stp>BDH|2299996405205018418</stp>
        <tr r="F70" s="14"/>
      </tp>
      <tp t="b">
        <v>0</v>
        <stp/>
        <stp>BDH|9217498045897231438</stp>
        <tr r="F185" s="11"/>
      </tp>
      <tp t="b">
        <v>0</v>
        <stp/>
        <stp>BDH|7909130193487670239</stp>
        <tr r="F64" s="7"/>
      </tp>
      <tp t="b">
        <v>0</v>
        <stp/>
        <stp>BDH|9168141133068235995</stp>
        <tr r="F94" s="22"/>
      </tp>
      <tp t="b">
        <v>0</v>
        <stp/>
        <stp>BDH|8744953650298941693</stp>
        <tr r="F37" s="14"/>
      </tp>
      <tp t="b">
        <v>0</v>
        <stp/>
        <stp>BDH|8236579922125161049</stp>
        <tr r="F106" s="20"/>
      </tp>
      <tp t="b">
        <v>0</v>
        <stp/>
        <stp>BDH|1746151882115281707</stp>
        <tr r="F163" s="19"/>
      </tp>
      <tp t="b">
        <v>0</v>
        <stp/>
        <stp>BDH|3990481983513736674</stp>
        <tr r="F56" s="7"/>
      </tp>
      <tp t="b">
        <v>0</v>
        <stp/>
        <stp>BDH|4725515524758491144</stp>
        <tr r="F97" s="11"/>
      </tp>
      <tp t="b">
        <v>0</v>
        <stp/>
        <stp>BDH|4862512892514082688</stp>
        <tr r="F78" s="7"/>
      </tp>
      <tp t="b">
        <v>0</v>
        <stp/>
        <stp>BDH|2693376983102975189</stp>
        <tr r="F67" s="22"/>
      </tp>
      <tp t="b">
        <v>0</v>
        <stp/>
        <stp>BDH|1747457134589028557</stp>
        <tr r="F144" s="11"/>
      </tp>
      <tp t="b">
        <v>0</v>
        <stp/>
        <stp>BDH|5811313726776583890</stp>
        <tr r="F159" s="7"/>
      </tp>
      <tp t="b">
        <v>0</v>
        <stp/>
        <stp>BDH|8046174964127447231</stp>
        <tr r="F46" s="20"/>
      </tp>
      <tp t="b">
        <v>0</v>
        <stp/>
        <stp>BDH|6482049717405272805</stp>
        <tr r="F90" s="19"/>
      </tp>
      <tp t="b">
        <v>0</v>
        <stp/>
        <stp>BDH|3384513545849057121</stp>
        <tr r="F9" s="19"/>
      </tp>
      <tp t="s">
        <v>#N/A Requesting Data...2107737168</v>
        <stp/>
        <stp>BQL|7071072266329163394</stp>
        <tr r="G38" s="37"/>
      </tp>
      <tp t="s">
        <v>#N/A Requesting Data...3565819810</v>
        <stp/>
        <stp>BQL|1947668249519576149</stp>
        <tr r="G48" s="36"/>
      </tp>
      <tp t="s">
        <v>#N/A Requesting Data...1075115827</v>
        <stp/>
        <stp>BQL|8675581217001943679</stp>
        <tr r="G7" s="36"/>
      </tp>
      <tp t="s">
        <v>#N/A Requesting Data...2561118133</v>
        <stp/>
        <stp>BQL|5123146361278715127</stp>
        <tr r="G3" s="37"/>
      </tp>
      <tp t="b">
        <v>0</v>
        <stp/>
        <stp>BDH|3443161829128075314</stp>
        <tr r="F7" s="22"/>
      </tp>
      <tp t="b">
        <v>0</v>
        <stp/>
        <stp>BDH|6467817009033325673</stp>
        <tr r="F155" s="19"/>
      </tp>
      <tp t="b">
        <v>0</v>
        <stp/>
        <stp>BDH|1727981318632965077</stp>
        <tr r="F84" s="14"/>
      </tp>
      <tp t="b">
        <v>0</v>
        <stp/>
        <stp>BDH|6612344898167478002</stp>
        <tr r="F54" s="7"/>
      </tp>
      <tp t="b">
        <v>0</v>
        <stp/>
        <stp>BDH|9990601025445991392</stp>
        <tr r="F106" s="7"/>
      </tp>
      <tp t="b">
        <v>0</v>
        <stp/>
        <stp>BDH|5978653385250338074</stp>
        <tr r="F91" s="20"/>
      </tp>
      <tp t="b">
        <v>0</v>
        <stp/>
        <stp>BDH|4646811943121541215</stp>
        <tr r="F145" s="11"/>
      </tp>
      <tp t="b">
        <v>0</v>
        <stp/>
        <stp>BDH|6978304403646275887</stp>
        <tr r="F130" s="19"/>
      </tp>
      <tp t="b">
        <v>0</v>
        <stp/>
        <stp>BDH|6786544049915222999</stp>
        <tr r="F166" s="20"/>
      </tp>
      <tp t="b">
        <v>0</v>
        <stp/>
        <stp>BDH|9091050828345980523</stp>
        <tr r="F6" s="22"/>
      </tp>
      <tp t="b">
        <v>0</v>
        <stp/>
        <stp>BDH|9142358005685596430</stp>
        <tr r="F73" s="19"/>
      </tp>
      <tp t="b">
        <v>0</v>
        <stp/>
        <stp>BDH|8504405065195448436</stp>
        <tr r="F48" s="14"/>
      </tp>
      <tp t="b">
        <v>0</v>
        <stp/>
        <stp>BDH|6594120345139581125</stp>
        <tr r="F61" s="7"/>
      </tp>
      <tp t="b">
        <v>0</v>
        <stp/>
        <stp>BDH|2092293698160742239</stp>
        <tr r="F4" s="22"/>
      </tp>
      <tp t="s">
        <v>#N/A Requesting Data...2858666020</v>
        <stp/>
        <stp>BQL|6980625170597389441</stp>
        <tr r="G31" s="37"/>
      </tp>
      <tp t="s">
        <v>#N/A Requesting Data...3590516113</v>
        <stp/>
        <stp>BQL|2221891977179950038</stp>
        <tr r="G22" s="36"/>
      </tp>
      <tp t="s">
        <v>#N/A Requesting Data...940217514</v>
        <stp/>
        <stp>BQL|8617619882673029141</stp>
        <tr r="G46" s="36"/>
      </tp>
      <tp t="b">
        <v>0</v>
        <stp/>
        <stp>BDH|6068943998374320651</stp>
        <tr r="F90" s="14"/>
      </tp>
      <tp t="b">
        <v>0</v>
        <stp/>
        <stp>BDH|3541060513140960637</stp>
        <tr r="F54" s="22"/>
      </tp>
      <tp t="b">
        <v>0</v>
        <stp/>
        <stp>BDH|6580280300251202152</stp>
        <tr r="F26" s="11"/>
      </tp>
      <tp t="b">
        <v>0</v>
        <stp/>
        <stp>BDH|1749140452803312286</stp>
        <tr r="F28" s="14"/>
      </tp>
      <tp t="b">
        <v>0</v>
        <stp/>
        <stp>BDH|2897548412437468511</stp>
        <tr r="F49" s="11"/>
      </tp>
      <tp t="b">
        <v>0</v>
        <stp/>
        <stp>BDH|6412183667560554568</stp>
        <tr r="F67" s="20"/>
      </tp>
      <tp t="b">
        <v>0</v>
        <stp/>
        <stp>BDH|3305007779014054428</stp>
        <tr r="F60" s="20"/>
      </tp>
      <tp t="b">
        <v>0</v>
        <stp/>
        <stp>BDH|5718023567142817531</stp>
        <tr r="F7" s="20"/>
      </tp>
      <tp t="b">
        <v>0</v>
        <stp/>
        <stp>BDH|1347207749467437406</stp>
        <tr r="F20" s="7"/>
      </tp>
      <tp t="b">
        <v>0</v>
        <stp/>
        <stp>BDH|5365033328284356754</stp>
        <tr r="F78" s="19"/>
      </tp>
      <tp t="b">
        <v>0</v>
        <stp/>
        <stp>BDH|7811245545026006378</stp>
        <tr r="F164" s="11"/>
      </tp>
      <tp t="b">
        <v>0</v>
        <stp/>
        <stp>BDH|7508736624522834450</stp>
        <tr r="F142" s="19"/>
      </tp>
      <tp t="b">
        <v>0</v>
        <stp/>
        <stp>BDH|2996953597644719239</stp>
        <tr r="F48" s="20"/>
      </tp>
      <tp t="b">
        <v>0</v>
        <stp/>
        <stp>BDH|6265054245574491291</stp>
        <tr r="F53" s="14"/>
      </tp>
      <tp t="b">
        <v>0</v>
        <stp/>
        <stp>BDH|3844274869535375694</stp>
        <tr r="F79" s="19"/>
      </tp>
      <tp t="b">
        <v>0</v>
        <stp/>
        <stp>BDH|8129955154701828151</stp>
        <tr r="F92" s="14"/>
      </tp>
      <tp t="b">
        <v>0</v>
        <stp/>
        <stp>BDH|4490799934132331684</stp>
        <tr r="F184" s="20"/>
      </tp>
      <tp t="b">
        <v>0</v>
        <stp/>
        <stp>BDH|3851427419330882289</stp>
        <tr r="F128" s="20"/>
      </tp>
      <tp t="b">
        <v>0</v>
        <stp/>
        <stp>BDH|3544747797390740910</stp>
        <tr r="F223" s="20"/>
      </tp>
      <tp t="b">
        <v>0</v>
        <stp/>
        <stp>BDH|9805455482378867966</stp>
        <tr r="F110" s="7"/>
      </tp>
      <tp t="b">
        <v>0</v>
        <stp/>
        <stp>BDH|3683022440873267014</stp>
        <tr r="F156" s="20"/>
      </tp>
      <tp t="b">
        <v>0</v>
        <stp/>
        <stp>BDH|3727273323083731434</stp>
        <tr r="F10" s="19"/>
      </tp>
      <tp t="b">
        <v>0</v>
        <stp/>
        <stp>BDH|2126360156106559603</stp>
        <tr r="F80" s="14"/>
      </tp>
      <tp t="b">
        <v>0</v>
        <stp/>
        <stp>BDH|9230832518143887752</stp>
        <tr r="F41" s="19"/>
      </tp>
      <tp t="b">
        <v>0</v>
        <stp/>
        <stp>BDH|4083744921306896385</stp>
        <tr r="F219" s="11"/>
      </tp>
      <tp t="b">
        <v>0</v>
        <stp/>
        <stp>BDH|8264399953292430897</stp>
        <tr r="F179" s="20"/>
      </tp>
      <tp t="s">
        <v>#N/A Requesting Data...3273485323</v>
        <stp/>
        <stp>BQL|6221753803972934652</stp>
        <tr r="G8" s="37"/>
      </tp>
      <tp t="s">
        <v>#N/A Requesting Data...2799940799</v>
        <stp/>
        <stp>BQL|8957788191000171323</stp>
        <tr r="G11" s="37"/>
      </tp>
      <tp t="b">
        <v>0</v>
        <stp/>
        <stp>BDH|6244290100325420451</stp>
        <tr r="F8" s="22"/>
      </tp>
      <tp t="b">
        <v>0</v>
        <stp/>
        <stp>BDH|7007894264498606419</stp>
        <tr r="F87" s="20"/>
      </tp>
      <tp t="b">
        <v>0</v>
        <stp/>
        <stp>BDH|8818553365607306918</stp>
        <tr r="F83" s="11"/>
      </tp>
      <tp t="b">
        <v>0</v>
        <stp/>
        <stp>BDH|9890307551913370915</stp>
        <tr r="F149" s="7"/>
      </tp>
      <tp t="b">
        <v>0</v>
        <stp/>
        <stp>BDH|8931971950398306950</stp>
        <tr r="F108" s="7"/>
      </tp>
      <tp t="b">
        <v>0</v>
        <stp/>
        <stp>BDH|6394243646975800010</stp>
        <tr r="F16" s="20"/>
      </tp>
      <tp t="b">
        <v>0</v>
        <stp/>
        <stp>BDH|4962731515071695612</stp>
        <tr r="F219" s="20"/>
      </tp>
      <tp t="b">
        <v>0</v>
        <stp/>
        <stp>BDH|4573098134072866087</stp>
        <tr r="F82" s="14"/>
      </tp>
      <tp t="b">
        <v>0</v>
        <stp/>
        <stp>BDH|8410005531118849641</stp>
        <tr r="F169" s="7"/>
      </tp>
      <tp t="b">
        <v>0</v>
        <stp/>
        <stp>BDH|5193115108931407020</stp>
        <tr r="F44" s="20"/>
      </tp>
      <tp t="b">
        <v>0</v>
        <stp/>
        <stp>BDH|7085366964230568792</stp>
        <tr r="F82" s="19"/>
      </tp>
      <tp t="b">
        <v>0</v>
        <stp/>
        <stp>BDH|6028153767536885240</stp>
        <tr r="F72" s="7"/>
      </tp>
      <tp t="b">
        <v>0</v>
        <stp/>
        <stp>BDH|9847954386004106959</stp>
        <tr r="F46" s="22"/>
      </tp>
      <tp t="b">
        <v>0</v>
        <stp/>
        <stp>BDH|5610289463272702650</stp>
        <tr r="F21" s="22"/>
      </tp>
      <tp t="b">
        <v>0</v>
        <stp/>
        <stp>BDH|3421535151503870530</stp>
        <tr r="F178" s="11"/>
      </tp>
      <tp t="b">
        <v>0</v>
        <stp/>
        <stp>BDH|9834636817393625873</stp>
        <tr r="F73" s="11"/>
      </tp>
      <tp t="b">
        <v>0</v>
        <stp/>
        <stp>BDH|9292758964829787464</stp>
        <tr r="F4" s="7"/>
      </tp>
      <tp t="b">
        <v>0</v>
        <stp/>
        <stp>BDH|7611316273202216442</stp>
        <tr r="F59" s="20"/>
      </tp>
      <tp t="b">
        <v>0</v>
        <stp/>
        <stp>BDH|9693318494761290739</stp>
        <tr r="F162" s="7"/>
      </tp>
      <tp t="b">
        <v>0</v>
        <stp/>
        <stp>BDH|7681154594482232877</stp>
        <tr r="F36" s="11"/>
      </tp>
      <tp t="b">
        <v>0</v>
        <stp/>
        <stp>BDH|9941761748259670621</stp>
        <tr r="F20" s="19"/>
      </tp>
      <tp t="b">
        <v>0</v>
        <stp/>
        <stp>BDH|1720117903323058668</stp>
        <tr r="F161" s="7"/>
      </tp>
      <tp t="b">
        <v>0</v>
        <stp/>
        <stp>BDH|8926584824273292947</stp>
        <tr r="F86" s="22"/>
      </tp>
      <tp t="b">
        <v>0</v>
        <stp/>
        <stp>BDH|2104758792569428021</stp>
        <tr r="F54" s="11"/>
      </tp>
      <tp t="b">
        <v>0</v>
        <stp/>
        <stp>BDH|3927157845966962514</stp>
        <tr r="F43" s="14"/>
      </tp>
      <tp t="b">
        <v>0</v>
        <stp/>
        <stp>BDH|4545339628211065188</stp>
        <tr r="F99" s="14"/>
      </tp>
      <tp t="b">
        <v>0</v>
        <stp/>
        <stp>BDH|1007236032320372541</stp>
        <tr r="F143" s="19"/>
      </tp>
      <tp t="b">
        <v>0</v>
        <stp/>
        <stp>BDH|6290575476820268171</stp>
        <tr r="F158" s="19"/>
      </tp>
      <tp t="b">
        <v>0</v>
        <stp/>
        <stp>BDH|1656977479262725896</stp>
        <tr r="F154" s="11"/>
      </tp>
      <tp t="b">
        <v>0</v>
        <stp/>
        <stp>BDH|8852067438996318832</stp>
        <tr r="F109" s="11"/>
      </tp>
      <tp t="b">
        <v>0</v>
        <stp/>
        <stp>BDH|8162190579939425233</stp>
        <tr r="F151" s="19"/>
      </tp>
      <tp t="b">
        <v>0</v>
        <stp/>
        <stp>BDH|5117166258660912417</stp>
        <tr r="F15" s="14"/>
      </tp>
      <tp t="b">
        <v>0</v>
        <stp/>
        <stp>BDH|7373528835725508161</stp>
        <tr r="F98" s="14"/>
      </tp>
      <tp t="b">
        <v>0</v>
        <stp/>
        <stp>BDH|2077464853993432561</stp>
        <tr r="F104" s="11"/>
      </tp>
      <tp t="b">
        <v>0</v>
        <stp/>
        <stp>BDH|4069735459731717296</stp>
        <tr r="F13" s="20"/>
      </tp>
      <tp t="s">
        <v>#N/A Requesting Data...2677878406</v>
        <stp/>
        <stp>BQL|6426013956844613183</stp>
        <tr r="G15" s="37"/>
      </tp>
      <tp t="s">
        <v>#N/A Requesting Data...1548294262</v>
        <stp/>
        <stp>BQL|9532110837058053541</stp>
        <tr r="G33" s="37"/>
      </tp>
      <tp t="s">
        <v>#N/A Requesting Data...1330593408</v>
        <stp/>
        <stp>BQL|9503127294226803199</stp>
        <tr r="G25" s="37"/>
      </tp>
      <tp t="s">
        <v>#N/A Requesting Data...1456097324</v>
        <stp/>
        <stp>BQL|6673495225306353082</stp>
        <tr r="G28" s="36"/>
      </tp>
      <tp t="s">
        <v>#N/A Requesting Data...3493559455</v>
        <stp/>
        <stp>BQL|9724492279254219858</stp>
        <tr r="G23" s="36"/>
      </tp>
      <tp t="b">
        <v>0</v>
        <stp/>
        <stp>BDH|5812124872864169130</stp>
        <tr r="F156" s="19"/>
      </tp>
      <tp t="b">
        <v>0</v>
        <stp/>
        <stp>BDH|3118910920036247888</stp>
        <tr r="F186" s="11"/>
      </tp>
      <tp t="b">
        <v>0</v>
        <stp/>
        <stp>BDH|7277317763125313183</stp>
        <tr r="F24" s="22"/>
      </tp>
      <tp t="b">
        <v>0</v>
        <stp/>
        <stp>BDH|8607250498254276121</stp>
        <tr r="F131" s="20"/>
      </tp>
      <tp t="b">
        <v>0</v>
        <stp/>
        <stp>BDH|7129262129792550334</stp>
        <tr r="F206" s="20"/>
      </tp>
      <tp t="b">
        <v>0</v>
        <stp/>
        <stp>BDH|7692330038723615230</stp>
        <tr r="F72" s="11"/>
      </tp>
      <tp t="b">
        <v>0</v>
        <stp/>
        <stp>BDH|4673368488891126809</stp>
        <tr r="F79" s="22"/>
      </tp>
      <tp t="b">
        <v>0</v>
        <stp/>
        <stp>BDH|8783305713858897453</stp>
        <tr r="F55" s="20"/>
      </tp>
      <tp t="b">
        <v>0</v>
        <stp/>
        <stp>BDH|8239929558397458523</stp>
        <tr r="F100" s="14"/>
      </tp>
      <tp t="b">
        <v>0</v>
        <stp/>
        <stp>BDH|7505107305887658797</stp>
        <tr r="F138" s="7"/>
      </tp>
      <tp t="b">
        <v>0</v>
        <stp/>
        <stp>BDH|3713858608554084967</stp>
        <tr r="F62" s="11"/>
      </tp>
      <tp t="b">
        <v>0</v>
        <stp/>
        <stp>BDH|4501685450513068215</stp>
        <tr r="F33" s="7"/>
      </tp>
      <tp t="b">
        <v>0</v>
        <stp/>
        <stp>BDH|3569738434119894860</stp>
        <tr r="F34" s="14"/>
      </tp>
      <tp t="b">
        <v>0</v>
        <stp/>
        <stp>BDH|3199468825396622586</stp>
        <tr r="F68" s="11"/>
      </tp>
      <tp t="b">
        <v>0</v>
        <stp/>
        <stp>BDH|2275312703542977543</stp>
        <tr r="F134" s="7"/>
      </tp>
      <tp t="b">
        <v>0</v>
        <stp/>
        <stp>BDH|7411020571721147742</stp>
        <tr r="F44" s="22"/>
      </tp>
      <tp t="b">
        <v>0</v>
        <stp/>
        <stp>BDH|1569544445285433325</stp>
        <tr r="F9" s="22"/>
      </tp>
      <tp t="b">
        <v>0</v>
        <stp/>
        <stp>BDH|2598310708704924374</stp>
        <tr r="F155" s="7"/>
      </tp>
      <tp t="b">
        <v>0</v>
        <stp/>
        <stp>BDH|4118449884067203908</stp>
        <tr r="F87" s="11"/>
      </tp>
      <tp t="b">
        <v>0</v>
        <stp/>
        <stp>BDH|7682052317147218768</stp>
        <tr r="F202" s="11"/>
      </tp>
      <tp t="b">
        <v>0</v>
        <stp/>
        <stp>BDH|5070311281300207820</stp>
        <tr r="F183" s="11"/>
      </tp>
      <tp t="b">
        <v>0</v>
        <stp/>
        <stp>BDH|6068787011833150586</stp>
        <tr r="F105" s="11"/>
      </tp>
      <tp t="b">
        <v>0</v>
        <stp/>
        <stp>BDH|3381894238159033748</stp>
        <tr r="F150" s="7"/>
      </tp>
      <tp t="b">
        <v>0</v>
        <stp/>
        <stp>BDH|8476597565238808564</stp>
        <tr r="F179" s="11"/>
      </tp>
      <tp t="b">
        <v>0</v>
        <stp/>
        <stp>BDH|2685695809051204309</stp>
        <tr r="F209" s="20"/>
      </tp>
      <tp t="b">
        <v>0</v>
        <stp/>
        <stp>BDH|3203682439523374347</stp>
        <tr r="F133" s="20"/>
      </tp>
      <tp t="b">
        <v>0</v>
        <stp/>
        <stp>BDH|9322355680387521370</stp>
        <tr r="F12" s="19"/>
      </tp>
      <tp t="b">
        <v>0</v>
        <stp/>
        <stp>BDH|2637122604476485305</stp>
        <tr r="F14" s="11"/>
      </tp>
      <tp t="b">
        <v>0</v>
        <stp/>
        <stp>BDH|1093378616995645030</stp>
        <tr r="F90" s="22"/>
      </tp>
      <tp t="b">
        <v>0</v>
        <stp/>
        <stp>BDH|1907850785876591194</stp>
        <tr r="F221" s="11"/>
      </tp>
      <tp t="b">
        <v>0</v>
        <stp/>
        <stp>BDH|8005400062854422832</stp>
        <tr r="F28" s="19"/>
      </tp>
      <tp t="s">
        <v>#N/A Requesting Data...1926466993</v>
        <stp/>
        <stp>BQL|2920798097859171282</stp>
        <tr r="G41" s="36"/>
      </tp>
      <tp t="s">
        <v>#N/A Requesting Data...2170870583</v>
        <stp/>
        <stp>BQL|1843784423936841526</stp>
        <tr r="G56" s="37"/>
      </tp>
      <tp t="s">
        <v>#N/A Requesting Data...3271242971</v>
        <stp/>
        <stp>BQL|5865207710773338231</stp>
        <tr r="G60" s="37"/>
      </tp>
      <tp t="s">
        <v>#N/A Requesting Data...3166679585</v>
        <stp/>
        <stp>BQL|1889019932432518795</stp>
        <tr r="G7" s="37"/>
      </tp>
      <tp t="s">
        <v>#N/A Requesting Data...3316437716</v>
        <stp/>
        <stp>BQL|9077899665471395192</stp>
        <tr r="G29" s="37"/>
      </tp>
      <tp t="s">
        <v>#N/A Requesting Data...2810302195</v>
        <stp/>
        <stp>BQL|4020158519044155788</stp>
        <tr r="G27" s="36"/>
      </tp>
      <tp t="b">
        <v>0</v>
        <stp/>
        <stp>BDH|1590190648994898760</stp>
        <tr r="F65" s="19"/>
      </tp>
      <tp t="b">
        <v>0</v>
        <stp/>
        <stp>BDH|5436108265990903532</stp>
        <tr r="F174" s="20"/>
      </tp>
      <tp t="b">
        <v>0</v>
        <stp/>
        <stp>BDH|5939814664858380463</stp>
        <tr r="F153" s="11"/>
      </tp>
      <tp t="b">
        <v>0</v>
        <stp/>
        <stp>BDH|3815108985099362416</stp>
        <tr r="F19" s="19"/>
      </tp>
      <tp t="b">
        <v>0</v>
        <stp/>
        <stp>BDH|2461490280559398012</stp>
        <tr r="F101" s="22"/>
      </tp>
      <tp t="b">
        <v>0</v>
        <stp/>
        <stp>BDH|7528262144124213291</stp>
        <tr r="F6" s="20"/>
      </tp>
      <tp t="b">
        <v>0</v>
        <stp/>
        <stp>BDH|7390271615230417398</stp>
        <tr r="F214" s="11"/>
      </tp>
      <tp t="b">
        <v>0</v>
        <stp/>
        <stp>BDH|3673169816301857539</stp>
        <tr r="F61" s="11"/>
      </tp>
      <tp t="b">
        <v>0</v>
        <stp/>
        <stp>BDH|4618598503602013412</stp>
        <tr r="F141" s="7"/>
      </tp>
      <tp t="b">
        <v>0</v>
        <stp/>
        <stp>BDH|5386901399080947216</stp>
        <tr r="F152" s="19"/>
      </tp>
      <tp t="b">
        <v>0</v>
        <stp/>
        <stp>BDH|5283233313351809087</stp>
        <tr r="F55" s="22"/>
      </tp>
      <tp t="b">
        <v>0</v>
        <stp/>
        <stp>BDH|9577688885054999424</stp>
        <tr r="F105" s="19"/>
      </tp>
      <tp t="b">
        <v>0</v>
        <stp/>
        <stp>BDH|2987200895676901866</stp>
        <tr r="F57" s="7"/>
      </tp>
      <tp t="b">
        <v>0</v>
        <stp/>
        <stp>BDH|5162172954697498169</stp>
        <tr r="F13" s="11"/>
      </tp>
      <tp t="b">
        <v>0</v>
        <stp/>
        <stp>BDH|7735344842133265439</stp>
        <tr r="F207" s="20"/>
      </tp>
      <tp t="b">
        <v>0</v>
        <stp/>
        <stp>BDH|9892591780374464731</stp>
        <tr r="F59" s="11"/>
      </tp>
      <tp t="b">
        <v>0</v>
        <stp/>
        <stp>BDH|7723051516090446144</stp>
        <tr r="F135" s="7"/>
      </tp>
      <tp t="b">
        <v>0</v>
        <stp/>
        <stp>BDH|1343021271407301666</stp>
        <tr r="F86" s="11"/>
      </tp>
      <tp t="b">
        <v>0</v>
        <stp/>
        <stp>BDH|6860096253857700305</stp>
        <tr r="F160" s="20"/>
      </tp>
      <tp t="s">
        <v>#N/A Requesting Data...2241923184</v>
        <stp/>
        <stp>BQL|2438983220100002918</stp>
        <tr r="G13" s="36"/>
      </tp>
      <tp t="s">
        <v>#N/A Requesting Data...3099077706</v>
        <stp/>
        <stp>BQL|5726394008165948350</stp>
        <tr r="G6" s="37"/>
      </tp>
      <tp t="s">
        <v>#N/A Requesting Data...1110608026</v>
        <stp/>
        <stp>BQL|3680718556209146874</stp>
        <tr r="G41" s="37"/>
      </tp>
      <tp t="s">
        <v>#N/A Requesting Data...3873953410</v>
        <stp/>
        <stp>BQL|6758637077907549007</stp>
        <tr r="G61" s="37"/>
      </tp>
      <tp t="s">
        <v>#N/A Requesting Data...2974613889</v>
        <stp/>
        <stp>BQL|2310575390948031666</stp>
        <tr r="G21" s="37"/>
      </tp>
      <tp t="s">
        <v>#N/A Requesting Data...1713459663</v>
        <stp/>
        <stp>BQL|2753778756003545322</stp>
        <tr r="G16" s="36"/>
      </tp>
      <tp t="b">
        <v>0</v>
        <stp/>
        <stp>BDH|4607365793758148685</stp>
        <tr r="F2" s="19"/>
      </tp>
      <tp t="b">
        <v>0</v>
        <stp/>
        <stp>BDH|2456470828453146702</stp>
        <tr r="F68" s="20"/>
      </tp>
      <tp t="b">
        <v>0</v>
        <stp/>
        <stp>BDH|2853608030355033226</stp>
        <tr r="F92" s="20"/>
      </tp>
      <tp t="b">
        <v>0</v>
        <stp/>
        <stp>BDH|7014310437596514181</stp>
        <tr r="F220" s="11"/>
      </tp>
      <tp t="b">
        <v>0</v>
        <stp/>
        <stp>BDH|3616080575371549550</stp>
        <tr r="F212" s="20"/>
      </tp>
      <tp t="b">
        <v>0</v>
        <stp/>
        <stp>BDH|2594181015061687360</stp>
        <tr r="F5" s="20"/>
      </tp>
      <tp t="b">
        <v>0</v>
        <stp/>
        <stp>BDH|9735796723378754426</stp>
        <tr r="F112" s="7"/>
      </tp>
      <tp t="b">
        <v>0</v>
        <stp/>
        <stp>BDH|9074450848711000855</stp>
        <tr r="F61" s="20"/>
      </tp>
      <tp t="b">
        <v>0</v>
        <stp/>
        <stp>BDH|6107397905955695026</stp>
        <tr r="F169" s="11"/>
      </tp>
      <tp t="b">
        <v>0</v>
        <stp/>
        <stp>BDH|3309176723262963277</stp>
        <tr r="F37" s="20"/>
      </tp>
      <tp t="b">
        <v>0</v>
        <stp/>
        <stp>BDH|8899628682924151209</stp>
        <tr r="F43" s="7"/>
      </tp>
      <tp t="b">
        <v>0</v>
        <stp/>
        <stp>BDH|9915532780996132224</stp>
        <tr r="F210" s="11"/>
      </tp>
      <tp t="b">
        <v>0</v>
        <stp/>
        <stp>BDH|2521705646871396098</stp>
        <tr r="F71" s="20"/>
      </tp>
      <tp t="b">
        <v>0</v>
        <stp/>
        <stp>BDH|7534771685349056197</stp>
        <tr r="F81" s="11"/>
      </tp>
      <tp t="b">
        <v>0</v>
        <stp/>
        <stp>BDH|2797219129606299438</stp>
        <tr r="F130" s="7"/>
      </tp>
      <tp t="b">
        <v>0</v>
        <stp/>
        <stp>BDH|4277893482160142469</stp>
        <tr r="F128" s="19"/>
      </tp>
      <tp t="b">
        <v>0</v>
        <stp/>
        <stp>BDH|3069719708360071476</stp>
        <tr r="F189" s="20"/>
      </tp>
      <tp t="b">
        <v>0</v>
        <stp/>
        <stp>BDH|4923572624705150641</stp>
        <tr r="F224" s="11"/>
      </tp>
      <tp t="b">
        <v>0</v>
        <stp/>
        <stp>BDH|1959667918590354690</stp>
        <tr r="F42" s="19"/>
      </tp>
      <tp t="b">
        <v>0</v>
        <stp/>
        <stp>BDH|4085455748622686667</stp>
        <tr r="F26" s="22"/>
      </tp>
      <tp t="b">
        <v>0</v>
        <stp/>
        <stp>BDH|5280171205132772659</stp>
        <tr r="F123" s="19"/>
      </tp>
      <tp t="b">
        <v>0</v>
        <stp/>
        <stp>BDH|7597978132074249903</stp>
        <tr r="F24" s="11"/>
      </tp>
      <tp t="b">
        <v>0</v>
        <stp/>
        <stp>BDH|2791542171947298725</stp>
        <tr r="F124" s="7"/>
      </tp>
      <tp t="b">
        <v>0</v>
        <stp/>
        <stp>BDH|8084887453743836606</stp>
        <tr r="F49" s="22"/>
      </tp>
      <tp t="b">
        <v>0</v>
        <stp/>
        <stp>BDH|2198883349198246626</stp>
        <tr r="F94" s="14"/>
      </tp>
      <tp t="b">
        <v>0</v>
        <stp/>
        <stp>BDH|1695362717614005763</stp>
        <tr r="F118" s="7"/>
      </tp>
      <tp t="b">
        <v>0</v>
        <stp/>
        <stp>BDH|5549289732185985101</stp>
        <tr r="F75" s="14"/>
      </tp>
      <tp t="b">
        <v>0</v>
        <stp/>
        <stp>BDH|4575128954504074445</stp>
        <tr r="F30" s="19"/>
      </tp>
      <tp t="b">
        <v>0</v>
        <stp/>
        <stp>BDH|1083455445765707401</stp>
        <tr r="F57" s="14"/>
      </tp>
      <tp t="b">
        <v>0</v>
        <stp/>
        <stp>BDH|8533395486211867258</stp>
        <tr r="F44" s="7"/>
      </tp>
      <tp t="b">
        <v>0</v>
        <stp/>
        <stp>BDH|9387891056120837435</stp>
        <tr r="F120" s="20"/>
      </tp>
      <tp t="b">
        <v>0</v>
        <stp/>
        <stp>BDH|8366774399892023498</stp>
        <tr r="F21" s="7"/>
      </tp>
      <tp t="b">
        <v>0</v>
        <stp/>
        <stp>BDH|3107051456480331655</stp>
        <tr r="F53" s="20"/>
      </tp>
      <tp t="b">
        <v>0</v>
        <stp/>
        <stp>BDH|3193953182967104538</stp>
        <tr r="F12" s="7"/>
      </tp>
      <tp t="b">
        <v>0</v>
        <stp/>
        <stp>BDH|6801132260867678688</stp>
        <tr r="F23" s="20"/>
      </tp>
      <tp t="b">
        <v>0</v>
        <stp/>
        <stp>BDH|1726544960600721216</stp>
        <tr r="F161" s="19"/>
      </tp>
      <tp t="b">
        <v>0</v>
        <stp/>
        <stp>BDH|5380173480789021519</stp>
        <tr r="F19" s="22"/>
      </tp>
      <tp t="b">
        <v>0</v>
        <stp/>
        <stp>BDH|5554101551008990980</stp>
        <tr r="F62" s="22"/>
      </tp>
      <tp t="s">
        <v>#N/A Requesting Data...1430314510</v>
        <stp/>
        <stp>BQL|8641604173300930826</stp>
        <tr r="G9" s="36"/>
      </tp>
      <tp t="s">
        <v>#N/A Requesting Data...3271255703</v>
        <stp/>
        <stp>BQL|2155582123914636026</stp>
        <tr r="G4" s="37"/>
      </tp>
      <tp t="s">
        <v>#N/A Requesting Data...3578160389</v>
        <stp/>
        <stp>BQL|5368857958118153163</stp>
        <tr r="G53" s="37"/>
      </tp>
      <tp t="b">
        <v>0</v>
        <stp/>
        <stp>BDH|3842417910650136725</stp>
        <tr r="F50" s="14"/>
      </tp>
      <tp t="b">
        <v>0</v>
        <stp/>
        <stp>BDH|1838356944623792448</stp>
        <tr r="F132" s="11"/>
      </tp>
      <tp t="b">
        <v>0</v>
        <stp/>
        <stp>BDH|7355784150577058316</stp>
        <tr r="F176" s="20"/>
      </tp>
      <tp t="b">
        <v>0</v>
        <stp/>
        <stp>BDH|6372164249353668108</stp>
        <tr r="F29" s="11"/>
      </tp>
      <tp t="b">
        <v>0</v>
        <stp/>
        <stp>BDH|2206689203264116101</stp>
        <tr r="F66" s="14"/>
      </tp>
      <tp t="b">
        <v>0</v>
        <stp/>
        <stp>BDH|2884681859260494045</stp>
        <tr r="F16" s="11"/>
      </tp>
      <tp t="b">
        <v>0</v>
        <stp/>
        <stp>BDH|8893474189867682296</stp>
        <tr r="F9" s="20"/>
      </tp>
      <tp t="b">
        <v>0</v>
        <stp/>
        <stp>BDH|1813257954170016765</stp>
        <tr r="F62" s="14"/>
      </tp>
      <tp t="b">
        <v>0</v>
        <stp/>
        <stp>BDH|9421407498230687557</stp>
        <tr r="F156" s="7"/>
      </tp>
      <tp t="b">
        <v>0</v>
        <stp/>
        <stp>BDH|2919658851562538275</stp>
        <tr r="F52" s="11"/>
      </tp>
      <tp t="b">
        <v>0</v>
        <stp/>
        <stp>BDH|6717892412568211630</stp>
        <tr r="F105" s="20"/>
      </tp>
      <tp t="b">
        <v>0</v>
        <stp/>
        <stp>BDH|3984699456993309282</stp>
        <tr r="F27" s="22"/>
      </tp>
      <tp t="b">
        <v>0</v>
        <stp/>
        <stp>BDH|7121448051111368679</stp>
        <tr r="F144" s="7"/>
      </tp>
      <tp t="b">
        <v>0</v>
        <stp/>
        <stp>BDH|8862998026840346255</stp>
        <tr r="F168" s="19"/>
      </tp>
      <tp t="b">
        <v>0</v>
        <stp/>
        <stp>BDH|8449972724945031714</stp>
        <tr r="F115" s="11"/>
      </tp>
      <tp t="b">
        <v>0</v>
        <stp/>
        <stp>BDH|5284361850352622050</stp>
        <tr r="F31" s="22"/>
      </tp>
      <tp t="b">
        <v>0</v>
        <stp/>
        <stp>BDH|4986397117043621463</stp>
        <tr r="F2" s="7"/>
      </tp>
      <tp t="b">
        <v>0</v>
        <stp/>
        <stp>BDH|4128503417303400266</stp>
        <tr r="F84" s="20"/>
      </tp>
      <tp t="b">
        <v>0</v>
        <stp/>
        <stp>BDH|6718005177173295363</stp>
        <tr r="F205" s="11"/>
      </tp>
      <tp t="b">
        <v>0</v>
        <stp/>
        <stp>BDH|18047939189334602</stp>
        <tr r="F14" s="19"/>
      </tp>
      <tp t="s">
        <v>#N/A Requesting Data...2178046798</v>
        <stp/>
        <stp>BQL|5896975596876444136</stp>
        <tr r="G33" s="36"/>
      </tp>
      <tp t="s">
        <v>#N/A Requesting Data...2655725914</v>
        <stp/>
        <stp>BQL|3134604663650203166</stp>
        <tr r="G55" s="37"/>
      </tp>
      <tp t="s">
        <v>#N/A Requesting Data...2947809373</v>
        <stp/>
        <stp>BQL|8197520571641032944</stp>
        <tr r="G30" s="37"/>
      </tp>
      <tp t="b">
        <v>0</v>
        <stp/>
        <stp>BDH|9809837230752112206</stp>
        <tr r="F101" s="7"/>
      </tp>
      <tp t="b">
        <v>0</v>
        <stp/>
        <stp>BDH|1845375223767297541</stp>
        <tr r="F63" s="19"/>
      </tp>
      <tp t="b">
        <v>0</v>
        <stp/>
        <stp>BDH|1881387725595965775</stp>
        <tr r="F41" s="7"/>
      </tp>
      <tp t="b">
        <v>0</v>
        <stp/>
        <stp>BDH|9958724781826376224</stp>
        <tr r="F132" s="19"/>
      </tp>
      <tp t="b">
        <v>0</v>
        <stp/>
        <stp>BDH|1133499197509497737</stp>
        <tr r="F51" s="11"/>
      </tp>
      <tp t="b">
        <v>0</v>
        <stp/>
        <stp>BDH|1083081346846554139</stp>
        <tr r="F62" s="7"/>
      </tp>
      <tp t="b">
        <v>0</v>
        <stp/>
        <stp>BDH|5256357309511306543</stp>
        <tr r="F122" s="7"/>
      </tp>
      <tp t="b">
        <v>0</v>
        <stp/>
        <stp>BDH|8040826851252593585</stp>
        <tr r="F44" s="11"/>
      </tp>
      <tp t="b">
        <v>0</v>
        <stp/>
        <stp>BDH|9518834068886918389</stp>
        <tr r="F15" s="7"/>
      </tp>
      <tp t="b">
        <v>0</v>
        <stp/>
        <stp>BDH|2282712398909437704</stp>
        <tr r="F46" s="11"/>
      </tp>
      <tp t="b">
        <v>0</v>
        <stp/>
        <stp>BDH|7350944972509800207</stp>
        <tr r="F60" s="11"/>
      </tp>
      <tp t="b">
        <v>0</v>
        <stp/>
        <stp>BDH|5905486131022920243</stp>
        <tr r="F220" s="20"/>
      </tp>
      <tp t="b">
        <v>0</v>
        <stp/>
        <stp>BDH|9396175218812934973</stp>
        <tr r="F17" s="22"/>
      </tp>
      <tp t="b">
        <v>0</v>
        <stp/>
        <stp>BDH|9384185579495584875</stp>
        <tr r="F127" s="20"/>
      </tp>
      <tp t="b">
        <v>0</v>
        <stp/>
        <stp>BDH|7344063845322427340</stp>
        <tr r="F47" s="22"/>
      </tp>
      <tp t="b">
        <v>0</v>
        <stp/>
        <stp>BDH|5082604396211756912</stp>
        <tr r="F62" s="20"/>
      </tp>
      <tp t="b">
        <v>0</v>
        <stp/>
        <stp>BDH|4076616805467311767</stp>
        <tr r="F143" s="20"/>
      </tp>
      <tp t="b">
        <v>0</v>
        <stp/>
        <stp>BDH|7443412490310275869</stp>
        <tr r="F93" s="7"/>
      </tp>
      <tp t="b">
        <v>0</v>
        <stp/>
        <stp>BDH|5185456662091243429</stp>
        <tr r="F93" s="11"/>
      </tp>
      <tp t="b">
        <v>0</v>
        <stp/>
        <stp>BDH|5694457655397935194</stp>
        <tr r="F85" s="22"/>
      </tp>
      <tp t="b">
        <v>0</v>
        <stp/>
        <stp>BDH|3868565786415760982</stp>
        <tr r="F14" s="7"/>
      </tp>
      <tp t="b">
        <v>0</v>
        <stp/>
        <stp>BDH|7462061751310497006</stp>
        <tr r="F160" s="11"/>
      </tp>
      <tp t="b">
        <v>0</v>
        <stp/>
        <stp>BDH|2154437225057348107</stp>
        <tr r="F212" s="11"/>
      </tp>
      <tp t="b">
        <v>0</v>
        <stp/>
        <stp>BDH|9478315202601231916</stp>
        <tr r="F104" s="20"/>
      </tp>
      <tp t="b">
        <v>0</v>
        <stp/>
        <stp>BDH|5872271371937201585</stp>
        <tr r="F118" s="11"/>
      </tp>
      <tp t="b">
        <v>0</v>
        <stp/>
        <stp>BDH|4119984396584893226</stp>
        <tr r="F94" s="11"/>
      </tp>
      <tp t="s">
        <v>#N/A Requesting Data...3571727715</v>
        <stp/>
        <stp>BQL|4463008297267595992</stp>
        <tr r="G49" s="37"/>
      </tp>
      <tp t="s">
        <v>#N/A Requesting Data...3680557491</v>
        <stp/>
        <stp>BQL|9871872990968159340</stp>
        <tr r="G57" s="36"/>
      </tp>
      <tp t="s">
        <v>#N/A Requesting Data...4047258860</v>
        <stp/>
        <stp>BQL|7522673489273038926</stp>
        <tr r="G43" s="36"/>
      </tp>
      <tp t="s">
        <v>#N/A Requesting Data...2276382333</v>
        <stp/>
        <stp>BQL|6432314976619867887</stp>
        <tr r="G38" s="36"/>
      </tp>
      <tp t="b">
        <v>0</v>
        <stp/>
        <stp>BDH|6242422756150915451</stp>
        <tr r="F83" s="20"/>
      </tp>
      <tp t="b">
        <v>0</v>
        <stp/>
        <stp>BDH|7924929996164602011</stp>
        <tr r="F82" s="11"/>
      </tp>
      <tp t="b">
        <v>0</v>
        <stp/>
        <stp>BDH|4234610333683317185</stp>
        <tr r="F24" s="19"/>
      </tp>
      <tp t="b">
        <v>0</v>
        <stp/>
        <stp>BDH|6675429117938854805</stp>
        <tr r="F97" s="7"/>
      </tp>
      <tp t="b">
        <v>0</v>
        <stp/>
        <stp>BDH|8292313984724872443</stp>
        <tr r="F18" s="22"/>
      </tp>
      <tp t="b">
        <v>0</v>
        <stp/>
        <stp>BDH|4871452977517080324</stp>
        <tr r="F40" s="7"/>
      </tp>
      <tp t="b">
        <v>0</v>
        <stp/>
        <stp>BDH|5293246408060450435</stp>
        <tr r="F75" s="11"/>
      </tp>
      <tp t="b">
        <v>0</v>
        <stp/>
        <stp>BDH|1888543689619358685</stp>
        <tr r="F225" s="11"/>
      </tp>
      <tp t="b">
        <v>0</v>
        <stp/>
        <stp>BDH|7045462699329783079</stp>
        <tr r="F8" s="20"/>
      </tp>
      <tp t="b">
        <v>0</v>
        <stp/>
        <stp>BDH|6100752109092361024</stp>
        <tr r="F177" s="20"/>
      </tp>
      <tp t="b">
        <v>0</v>
        <stp/>
        <stp>BDH|3185122841825724095</stp>
        <tr r="F53" s="11"/>
      </tp>
      <tp t="b">
        <v>0</v>
        <stp/>
        <stp>BDH|2169219039387307771</stp>
        <tr r="F32" s="14"/>
      </tp>
      <tp t="b">
        <v>0</v>
        <stp/>
        <stp>BDH|9189984733791181190</stp>
        <tr r="F123" s="11"/>
      </tp>
      <tp t="b">
        <v>0</v>
        <stp/>
        <stp>BDH|7812685552522651568</stp>
        <tr r="F65" s="7"/>
      </tp>
      <tp t="b">
        <v>0</v>
        <stp/>
        <stp>BDH|1550595178857034741</stp>
        <tr r="F108" s="19"/>
      </tp>
      <tp t="b">
        <v>0</v>
        <stp/>
        <stp>BDH|6481168172402656100</stp>
        <tr r="F122" s="20"/>
      </tp>
      <tp t="b">
        <v>0</v>
        <stp/>
        <stp>BDH|2446776466231516165</stp>
        <tr r="F185" s="20"/>
      </tp>
      <tp t="b">
        <v>0</v>
        <stp/>
        <stp>BDH|5514761948444563184</stp>
        <tr r="F89" s="7"/>
      </tp>
      <tp t="b">
        <v>0</v>
        <stp/>
        <stp>BDH|8931101392702490195</stp>
        <tr r="F50" s="20"/>
      </tp>
      <tp t="b">
        <v>0</v>
        <stp/>
        <stp>BDH|9652315455824013855</stp>
        <tr r="F99" s="22"/>
      </tp>
      <tp t="b">
        <v>0</v>
        <stp/>
        <stp>BDH|7169718476025913181</stp>
        <tr r="F45" s="22"/>
      </tp>
      <tp t="b">
        <v>0</v>
        <stp/>
        <stp>BDH|4654163654781670263</stp>
        <tr r="F230" s="11"/>
      </tp>
      <tp t="b">
        <v>0</v>
        <stp/>
        <stp>BDH|6969631640181910670</stp>
        <tr r="F60" s="7"/>
      </tp>
      <tp t="b">
        <v>0</v>
        <stp/>
        <stp>BDH|6181325816700469751</stp>
        <tr r="F201" s="20"/>
      </tp>
      <tp t="b">
        <v>0</v>
        <stp/>
        <stp>BDH|4933798707482674255</stp>
        <tr r="F81" s="14"/>
      </tp>
      <tp t="b">
        <v>0</v>
        <stp/>
        <stp>BDH|1474685949262611264</stp>
        <tr r="F6" s="14"/>
      </tp>
      <tp t="b">
        <v>0</v>
        <stp/>
        <stp>BDH|1067091729937048750</stp>
        <tr r="F60" s="22"/>
      </tp>
      <tp t="b">
        <v>0</v>
        <stp/>
        <stp>BDH|2665555418202647789</stp>
        <tr r="F158" s="7"/>
      </tp>
      <tp t="b">
        <v>0</v>
        <stp/>
        <stp>BDH|132232850937852544</stp>
        <tr r="F69" s="11"/>
      </tp>
      <tp t="b">
        <v>0</v>
        <stp/>
        <stp>BDH|583303454855874613</stp>
        <tr r="F135" s="19"/>
      </tp>
      <tp t="b">
        <v>0</v>
        <stp/>
        <stp>BDH|929181303751273567</stp>
        <tr r="F207" s="11"/>
      </tp>
      <tp t="b">
        <v>0</v>
        <stp/>
        <stp>BDH|957227273301184199</stp>
        <tr r="F47" s="14"/>
      </tp>
      <tp t="b">
        <v>0</v>
        <stp/>
        <stp>BDH|667153832505159231</stp>
        <tr r="F147" s="11"/>
      </tp>
      <tp t="b">
        <v>0</v>
        <stp/>
        <stp>BDH|376340973427334792</stp>
        <tr r="F178" s="20"/>
      </tp>
      <tp t="b">
        <v>0</v>
        <stp/>
        <stp>BDH|418214664431875175</stp>
        <tr r="F118" s="19"/>
      </tp>
      <tp t="b">
        <v>0</v>
        <stp/>
        <stp>BDH|875646543335954349</stp>
        <tr r="F27" s="7"/>
      </tp>
      <tp t="b">
        <v>0</v>
        <stp/>
        <stp>BDH|415738134506234626</stp>
        <tr r="F97" s="14"/>
      </tp>
      <tp t="b">
        <v>0</v>
        <stp/>
        <stp>BDH|972035778082129261</stp>
        <tr r="F126" s="7"/>
      </tp>
      <tp t="b">
        <v>0</v>
        <stp/>
        <stp>BDH|592037002035224200</stp>
        <tr r="F65" s="22"/>
      </tp>
      <tp t="b">
        <v>0</v>
        <stp/>
        <stp>BDH|517153201817267108</stp>
        <tr r="F170" s="20"/>
      </tp>
      <tp t="s">
        <v>#N/A Requesting Data...2432017968</v>
        <stp/>
        <stp>BQL|606215223996631063</stp>
        <tr r="G60" s="36"/>
      </tp>
      <tp t="b">
        <v>0</v>
        <stp/>
        <stp>BDH|166623934372168104</stp>
        <tr r="F51" s="14"/>
      </tp>
      <tp t="s">
        <v>#N/A Requesting Data...2507826557</v>
        <stp/>
        <stp>BQL|650504181033700872</stp>
        <tr r="G25" s="36"/>
      </tp>
      <tp t="b">
        <v>0</v>
        <stp/>
        <stp>BDH|359895304248789173</stp>
        <tr r="F117" s="19"/>
      </tp>
      <tp t="b">
        <v>0</v>
        <stp/>
        <stp>BDH|831391663950595486</stp>
        <tr r="F93" s="20"/>
      </tp>
      <tp t="s">
        <v>#N/A Requesting Data...1324653347</v>
        <stp/>
        <stp>BQL|865746141354542756</stp>
        <tr r="G39" s="37"/>
      </tp>
      <tp t="b">
        <v>0</v>
        <stp/>
        <stp>BDH|533019442065388121</stp>
        <tr r="F43" s="19"/>
      </tp>
      <tp t="b">
        <v>0</v>
        <stp/>
        <stp>BDH|482650671546388732</stp>
        <tr r="F89" s="22"/>
      </tp>
      <tp t="s">
        <v>#N/A Requesting Data...3468816668</v>
        <stp/>
        <stp>BQL|679478368312237356</stp>
        <tr r="G59" s="36"/>
      </tp>
      <tp t="s">
        <v>#N/A Requesting Data...3104744356</v>
        <stp/>
        <stp>BQL|301378148236148293</stp>
        <tr r="G58" s="37"/>
      </tp>
      <tp t="s">
        <v>#N/A Requesting Data...2861851653</v>
        <stp/>
        <stp>BQL|520881169964116833</stp>
        <tr r="G53" s="36"/>
      </tp>
      <tp t="b">
        <v>0</v>
        <stp/>
        <stp>BDH|304594162218513617</stp>
        <tr r="F99" s="11"/>
      </tp>
      <tp t="b">
        <v>0</v>
        <stp/>
        <stp>BDH|334842818354012036</stp>
        <tr r="F54" s="20"/>
      </tp>
      <tp t="b">
        <v>0</v>
        <stp/>
        <stp>BDH|261223358943567921</stp>
        <tr r="F23" s="22"/>
      </tp>
      <tp t="b">
        <v>0</v>
        <stp/>
        <stp>BDH|822760590700430384</stp>
        <tr r="F69" s="22"/>
      </tp>
      <tp t="s">
        <v>#N/A Requesting Data...3534772676</v>
        <stp/>
        <stp>BQL|322767201228775399</stp>
        <tr r="G52" s="37"/>
      </tp>
      <tp t="b">
        <v>0</v>
        <stp/>
        <stp>BDH|907120154220071854</stp>
        <tr r="F42" s="7"/>
      </tp>
      <tp t="b">
        <v>0</v>
        <stp/>
        <stp>BDH|956882867201778331</stp>
        <tr r="F156" s="11"/>
      </tp>
      <tp t="b">
        <v>0</v>
        <stp/>
        <stp>BDH|270487421840149834</stp>
        <tr r="F39" s="14"/>
      </tp>
      <tp t="b">
        <v>0</v>
        <stp/>
        <stp>BDH|627054180207131125</stp>
        <tr r="F20" s="22"/>
      </tp>
      <tp t="b">
        <v>0</v>
        <stp/>
        <stp>BDH|859369118813275887</stp>
        <tr r="F202" s="20"/>
      </tp>
      <tp t="s">
        <v>#N/A Requesting Data...2756618083</v>
        <stp/>
        <stp>BQL|895127351375004867</stp>
        <tr r="G20" s="36"/>
      </tp>
      <tp t="b">
        <v>0</v>
        <stp/>
        <stp>BDH|138661641703211894</stp>
        <tr r="F25" s="7"/>
      </tp>
      <tp t="b">
        <v>0</v>
        <stp/>
        <stp>BDH|896041098708224895</stp>
        <tr r="F27" s="14"/>
      </tp>
      <tp t="b">
        <v>0</v>
        <stp/>
        <stp>BDH|790713095155227276</stp>
        <tr r="F9" s="14"/>
      </tp>
      <tp t="b">
        <v>0</v>
        <stp/>
        <stp>BDH|312238897541540307</stp>
        <tr r="F62" s="19"/>
      </tp>
      <tp t="b">
        <v>0</v>
        <stp/>
        <stp>BDH|997070190105424441</stp>
        <tr r="F159" s="20"/>
      </tp>
      <tp t="b">
        <v>0</v>
        <stp/>
        <stp>BDH|910723487977231083</stp>
        <tr r="F139" s="11"/>
      </tp>
      <tp t="b">
        <v>0</v>
        <stp/>
        <stp>BDH|512360182207162792</stp>
        <tr r="F88" s="22"/>
      </tp>
      <tp t="b">
        <v>0</v>
        <stp/>
        <stp>BDH|618859825382754344</stp>
        <tr r="F24" s="14"/>
      </tp>
      <tp t="b">
        <v>0</v>
        <stp/>
        <stp>BDH|677062633630282870</stp>
        <tr r="F74" s="7"/>
      </tp>
      <tp t="b">
        <v>0</v>
        <stp/>
        <stp>BDH|499350058164277874</stp>
        <tr r="F78" s="14"/>
      </tp>
      <tp t="b">
        <v>0</v>
        <stp/>
        <stp>BDH|510178543107318828</stp>
        <tr r="F145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ea05e603c4159e5/Desktop/KSA%20Banking%20Sector%20Dashboard%2021.xlsx" TargetMode="External"/><Relationship Id="rId1" Type="http://schemas.openxmlformats.org/officeDocument/2006/relationships/externalLinkPath" Target="/1ea05e603c4159e5/Desktop/KSA%20Banking%20Sector%20Dashboard%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shboard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Sheet3"/>
      <sheetName val="Sheet4"/>
      <sheetName val="Saudi GDP "/>
      <sheetName val="Sheet10"/>
      <sheetName val="Raw Data -&gt;"/>
      <sheetName val="Income_Statement_Q"/>
      <sheetName val="Income_Statement_Y"/>
      <sheetName val="Balance_Sheet_Q"/>
      <sheetName val="Balance_Sheet_Y"/>
      <sheetName val="Ratios_Q"/>
      <sheetName val="Ratios_Y"/>
      <sheetName val="Sheet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shboard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CEA6-F7A8-4B8F-9E5F-F4E4BA393966}">
  <sheetPr codeName="Sheet9">
    <tabColor theme="9" tint="0.79998168889431442"/>
  </sheetPr>
  <dimension ref="A1:BH171"/>
  <sheetViews>
    <sheetView topLeftCell="E145" workbookViewId="0">
      <selection activeCell="S163" sqref="S163"/>
    </sheetView>
  </sheetViews>
  <sheetFormatPr defaultRowHeight="14.5" x14ac:dyDescent="0.35"/>
  <cols>
    <col min="1" max="1" width="6.90625" bestFit="1" customWidth="1"/>
    <col min="2" max="2" width="16.36328125" customWidth="1"/>
    <col min="3" max="3" width="38.54296875" bestFit="1" customWidth="1"/>
    <col min="4" max="4" width="38.54296875" customWidth="1"/>
    <col min="5" max="5" width="34.453125" customWidth="1"/>
    <col min="6" max="6" width="22.453125" bestFit="1" customWidth="1"/>
    <col min="7" max="7" width="12.6328125" customWidth="1"/>
    <col min="8" max="11" width="9.6328125" bestFit="1" customWidth="1"/>
    <col min="12" max="12" width="9.7265625" customWidth="1"/>
    <col min="13" max="20" width="9.6328125" bestFit="1" customWidth="1"/>
    <col min="21" max="21" width="9" customWidth="1"/>
    <col min="22" max="40" width="9.6328125" bestFit="1" customWidth="1"/>
    <col min="41" max="41" width="10.1796875" bestFit="1" customWidth="1"/>
    <col min="42" max="60" width="9.6328125" bestFit="1" customWidth="1"/>
  </cols>
  <sheetData>
    <row r="1" spans="1:60" x14ac:dyDescent="0.35">
      <c r="A1" s="5" t="s">
        <v>150</v>
      </c>
      <c r="B1" s="5" t="s">
        <v>151</v>
      </c>
      <c r="C1" s="5" t="s">
        <v>152</v>
      </c>
      <c r="D1" s="5" t="s">
        <v>324</v>
      </c>
      <c r="E1" s="5" t="s">
        <v>153</v>
      </c>
      <c r="F1" s="26">
        <v>2010</v>
      </c>
      <c r="G1" s="26">
        <v>2011</v>
      </c>
      <c r="H1" s="26">
        <v>2012</v>
      </c>
      <c r="I1" s="26">
        <v>2013</v>
      </c>
      <c r="J1" s="26">
        <v>2014</v>
      </c>
      <c r="K1" s="26">
        <v>2015</v>
      </c>
      <c r="L1" s="26">
        <v>2016</v>
      </c>
      <c r="M1" s="26">
        <v>2017</v>
      </c>
      <c r="N1" s="26">
        <v>2018</v>
      </c>
      <c r="O1" s="26">
        <v>2019</v>
      </c>
      <c r="P1" s="26">
        <v>2020</v>
      </c>
      <c r="Q1" s="26">
        <v>2021</v>
      </c>
      <c r="R1" s="26">
        <v>2022</v>
      </c>
      <c r="S1" s="5"/>
      <c r="T1" s="5"/>
      <c r="U1" s="5"/>
    </row>
    <row r="2" spans="1:60" x14ac:dyDescent="0.35">
      <c r="A2" s="6" t="s">
        <v>14</v>
      </c>
      <c r="B2" s="6" t="str">
        <f>VLOOKUP(A2,References!$A$2:$B$11,2,FALSE)</f>
        <v>BSFR AB Equity</v>
      </c>
      <c r="C2" s="6" t="s">
        <v>24</v>
      </c>
      <c r="D2" s="6" t="str">
        <f>VLOOKUP(C2,References!$J$2:$K$51,2,FALSE)</f>
        <v>interest_income</v>
      </c>
      <c r="E2" s="6" t="s">
        <v>25</v>
      </c>
      <c r="F2" s="8">
        <f>_xll.BDH($B2,$E2,"CQ1 2010","","Dir=H","Per=Y","Days=A","Dts=H","cols=14;rows=1")</f>
        <v>3162.1120000000001</v>
      </c>
      <c r="G2" s="8">
        <v>3310.5230000000001</v>
      </c>
      <c r="H2" s="8">
        <v>3737.4459999999999</v>
      </c>
      <c r="I2" s="8">
        <v>3856.3939999999998</v>
      </c>
      <c r="J2" s="8">
        <v>4068.6759999999999</v>
      </c>
      <c r="K2" s="8">
        <v>4404.2190000000001</v>
      </c>
      <c r="L2" s="8">
        <v>5383.75</v>
      </c>
      <c r="M2" s="8">
        <v>5928.7380000000003</v>
      </c>
      <c r="N2" s="8">
        <v>6191.0439999999999</v>
      </c>
      <c r="O2" s="8">
        <v>6456.7120000000004</v>
      </c>
      <c r="P2" s="8">
        <v>5447.3819999999996</v>
      </c>
      <c r="Q2" s="8">
        <v>5357.2269999999999</v>
      </c>
      <c r="R2" s="8">
        <v>7260.19</v>
      </c>
      <c r="S2" s="8">
        <v>7260.19</v>
      </c>
      <c r="T2" s="8"/>
      <c r="U2" s="8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60" x14ac:dyDescent="0.35">
      <c r="A3" s="6" t="str">
        <f>A2</f>
        <v>BSF</v>
      </c>
      <c r="B3" s="6" t="str">
        <f>VLOOKUP(A3,References!$A$2:$B$11,2,FALSE)</f>
        <v>BSFR AB Equity</v>
      </c>
      <c r="C3" s="6" t="s">
        <v>275</v>
      </c>
      <c r="D3" s="6" t="str">
        <f>VLOOKUP(C3,References!$J$2:$K$51,2,FALSE)</f>
        <v>interest_expenses</v>
      </c>
      <c r="E3" s="6" t="s">
        <v>27</v>
      </c>
      <c r="F3" s="8">
        <f>_xll.BDH($B3,$E3,"CQ1 2010","","Dir=H","Per=Y","Days=A","Dts=H","cols=14;rows=1")</f>
        <v>471.20100000000002</v>
      </c>
      <c r="G3" s="8">
        <v>494.22800000000001</v>
      </c>
      <c r="H3" s="8">
        <v>763.50300000000004</v>
      </c>
      <c r="I3" s="8">
        <v>893.74699999999996</v>
      </c>
      <c r="J3" s="8">
        <v>748.43899999999996</v>
      </c>
      <c r="K3" s="8">
        <v>820.09400000000005</v>
      </c>
      <c r="L3" s="8">
        <v>1714.4349999999999</v>
      </c>
      <c r="M3" s="8">
        <v>1904.836</v>
      </c>
      <c r="N3" s="8">
        <v>1930.704</v>
      </c>
      <c r="O3" s="8">
        <v>2163.8530000000001</v>
      </c>
      <c r="P3" s="8">
        <v>1044.403</v>
      </c>
      <c r="Q3" s="8">
        <v>495.06599999999997</v>
      </c>
      <c r="R3" s="8">
        <v>1880.646</v>
      </c>
      <c r="S3" s="8">
        <v>1880.646</v>
      </c>
      <c r="T3" s="8"/>
      <c r="U3" s="8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0" x14ac:dyDescent="0.35">
      <c r="A4" s="6" t="str">
        <f t="shared" ref="A4:A17" si="0">A3</f>
        <v>BSF</v>
      </c>
      <c r="B4" s="6" t="str">
        <f>VLOOKUP(A4,References!$A$2:$B$11,2,FALSE)</f>
        <v>BSFR AB Equity</v>
      </c>
      <c r="C4" s="6" t="s">
        <v>209</v>
      </c>
      <c r="D4" s="6" t="str">
        <f>VLOOKUP(C4,References!$J$2:$K$51,2,FALSE)</f>
        <v>net_interest_income</v>
      </c>
      <c r="E4" s="6" t="s">
        <v>29</v>
      </c>
      <c r="F4" s="8">
        <f>_xll.BDH($B4,$E4,"CQ1 2010","","Dir=H","Per=Y","Days=A","Dts=H","cols=14;rows=1")</f>
        <v>3083.3290000000002</v>
      </c>
      <c r="G4" s="8">
        <v>3151.3150000000001</v>
      </c>
      <c r="H4" s="8">
        <v>3327.1559999999999</v>
      </c>
      <c r="I4" s="8">
        <v>3384.7260000000001</v>
      </c>
      <c r="J4" s="8">
        <v>3832.9830000000002</v>
      </c>
      <c r="K4" s="8">
        <v>4072.192</v>
      </c>
      <c r="L4" s="8">
        <v>4272.2110000000002</v>
      </c>
      <c r="M4" s="8">
        <v>4707.7479999999996</v>
      </c>
      <c r="N4" s="8">
        <v>5017.768</v>
      </c>
      <c r="O4" s="8">
        <v>5208.1189999999997</v>
      </c>
      <c r="P4" s="8">
        <v>5241.5680000000002</v>
      </c>
      <c r="Q4" s="8">
        <v>5700.1459999999997</v>
      </c>
      <c r="R4" s="8">
        <v>6439.95</v>
      </c>
      <c r="S4" s="8">
        <v>6439.95</v>
      </c>
      <c r="T4" s="8"/>
      <c r="U4" s="8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60" x14ac:dyDescent="0.35">
      <c r="A5" s="6" t="str">
        <f t="shared" si="0"/>
        <v>BSF</v>
      </c>
      <c r="B5" s="6" t="str">
        <f>VLOOKUP(A5,References!$A$2:$B$11,2,FALSE)</f>
        <v>BSFR AB Equity</v>
      </c>
      <c r="C5" s="6" t="s">
        <v>210</v>
      </c>
      <c r="D5" s="6" t="str">
        <f>VLOOKUP(C5,References!$J$2:$K$51,2,FALSE)</f>
        <v>net_exchange_income</v>
      </c>
      <c r="E5" s="6" t="s">
        <v>30</v>
      </c>
      <c r="F5" s="8">
        <f>_xll.BDH($B5,$E5,"CQ1 2010","","Dir=H","Per=Y","Days=A","Dts=H","cols=14;rows=1")</f>
        <v>200.40899999999999</v>
      </c>
      <c r="G5" s="8">
        <v>220.708</v>
      </c>
      <c r="H5" s="8">
        <v>246.51900000000001</v>
      </c>
      <c r="I5" s="8">
        <v>281.839</v>
      </c>
      <c r="J5" s="8">
        <v>354.005</v>
      </c>
      <c r="K5" s="8">
        <v>404.47199999999998</v>
      </c>
      <c r="L5" s="8">
        <v>395.86200000000002</v>
      </c>
      <c r="M5" s="8">
        <v>356.13099999999997</v>
      </c>
      <c r="N5" s="8">
        <v>347.173</v>
      </c>
      <c r="O5" s="8">
        <v>335.50400000000002</v>
      </c>
      <c r="P5" s="8">
        <v>378.89100000000002</v>
      </c>
      <c r="Q5" s="8">
        <v>336.13099999999997</v>
      </c>
      <c r="R5" s="8">
        <v>474.68400000000003</v>
      </c>
      <c r="S5" s="8">
        <v>474.68400000000003</v>
      </c>
      <c r="T5" s="8"/>
      <c r="U5" s="8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</row>
    <row r="6" spans="1:60" x14ac:dyDescent="0.35">
      <c r="A6" s="6" t="str">
        <f t="shared" si="0"/>
        <v>BSF</v>
      </c>
      <c r="B6" s="6" t="str">
        <f>VLOOKUP(A6,References!$A$2:$B$11,2,FALSE)</f>
        <v>BSFR AB Equity</v>
      </c>
      <c r="C6" s="6" t="s">
        <v>32</v>
      </c>
      <c r="D6" s="6" t="str">
        <f>VLOOKUP(C6,References!$J$2:$K$51,2,FALSE)</f>
        <v>net_fee_commission_income</v>
      </c>
      <c r="E6" s="6" t="s">
        <v>57</v>
      </c>
      <c r="F6" s="8">
        <f>_xll.BDH($B6,$E6,"CQ1 2010","","Dir=H","Per=Y","Days=A","Dts=H","cols=14;rows=1")</f>
        <v>887.04300000000001</v>
      </c>
      <c r="G6" s="8">
        <v>1050.0519999999999</v>
      </c>
      <c r="H6" s="8">
        <v>1173.4829999999999</v>
      </c>
      <c r="I6" s="8">
        <v>1149.5650000000001</v>
      </c>
      <c r="J6" s="8">
        <v>1291.6500000000001</v>
      </c>
      <c r="K6" s="8">
        <v>1327.521</v>
      </c>
      <c r="L6" s="8">
        <v>1363.99</v>
      </c>
      <c r="M6" s="8">
        <v>1119.318</v>
      </c>
      <c r="N6" s="8">
        <v>1095.5029999999999</v>
      </c>
      <c r="O6" s="8">
        <v>1139.5060000000001</v>
      </c>
      <c r="P6" s="8">
        <v>1081.816</v>
      </c>
      <c r="Q6" s="8">
        <v>887.92899999999997</v>
      </c>
      <c r="R6" s="8">
        <v>896.86099999999999</v>
      </c>
      <c r="S6" s="8">
        <v>896.86099999999999</v>
      </c>
      <c r="T6" s="8"/>
      <c r="U6" s="8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x14ac:dyDescent="0.35">
      <c r="A7" s="6" t="str">
        <f t="shared" si="0"/>
        <v>BSF</v>
      </c>
      <c r="B7" s="6" t="str">
        <f>VLOOKUP(A7,References!$A$2:$B$11,2,FALSE)</f>
        <v>BSFR AB Equity</v>
      </c>
      <c r="C7" s="6" t="s">
        <v>33</v>
      </c>
      <c r="D7" s="6" t="str">
        <f>VLOOKUP(C7,References!$J$2:$K$51,2,FALSE)</f>
        <v>operating_income</v>
      </c>
      <c r="E7" s="6" t="s">
        <v>39</v>
      </c>
      <c r="F7" s="8">
        <f>_xll.BDH($B7,$E7,"CQ1 2010","","Dir=H","Per=Y","Days=A","Dts=H","cols=14;rows=1")</f>
        <v>4395.2290000000003</v>
      </c>
      <c r="G7" s="8">
        <v>4584.7740000000003</v>
      </c>
      <c r="H7" s="8">
        <v>5009.5510000000004</v>
      </c>
      <c r="I7" s="8">
        <v>5052.5349999999999</v>
      </c>
      <c r="J7" s="8">
        <v>5786.0360000000001</v>
      </c>
      <c r="K7" s="8">
        <v>6291.4979999999996</v>
      </c>
      <c r="L7" s="8">
        <v>6399.7139999999999</v>
      </c>
      <c r="M7" s="8">
        <v>6576.2070000000003</v>
      </c>
      <c r="N7" s="8">
        <v>6798.6440000000002</v>
      </c>
      <c r="O7" s="8">
        <v>6872.55</v>
      </c>
      <c r="P7" s="8">
        <v>7044.5940000000001</v>
      </c>
      <c r="Q7" s="8">
        <v>7127.9260000000004</v>
      </c>
      <c r="R7" s="8">
        <v>8017.2749999999996</v>
      </c>
      <c r="S7" s="8">
        <v>8017.2749999999996</v>
      </c>
      <c r="T7" s="8"/>
      <c r="U7" s="8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 x14ac:dyDescent="0.35">
      <c r="A8" s="6" t="str">
        <f t="shared" si="0"/>
        <v>BSF</v>
      </c>
      <c r="B8" s="6" t="str">
        <f>VLOOKUP(A8,References!$A$2:$B$11,2,FALSE)</f>
        <v>BSFR AB Equity</v>
      </c>
      <c r="C8" s="6" t="s">
        <v>272</v>
      </c>
      <c r="D8" s="6" t="str">
        <f>VLOOKUP(C8,References!$J$2:$K$51,2,FALSE)</f>
        <v>ga_expenses</v>
      </c>
      <c r="E8" s="6" t="s">
        <v>35</v>
      </c>
      <c r="F8" s="8">
        <f>_xll.BDH($B8,$E8,"CQ1 2010","","Dir=H","Per=Y","Days=A","Dts=H","cols=14;rows=1")</f>
        <v>311.48899999999998</v>
      </c>
      <c r="G8" s="8">
        <v>393.33699999999999</v>
      </c>
      <c r="H8" s="8">
        <v>406.42599999999999</v>
      </c>
      <c r="I8" s="8">
        <v>422.52100000000002</v>
      </c>
      <c r="J8" s="8">
        <v>504.00400000000002</v>
      </c>
      <c r="K8" s="8">
        <v>537.43399999999997</v>
      </c>
      <c r="L8" s="8">
        <v>433.90300000000002</v>
      </c>
      <c r="M8" s="8">
        <v>560.68799999999999</v>
      </c>
      <c r="N8" s="8">
        <v>589.39499999999998</v>
      </c>
      <c r="O8" s="8">
        <v>670.83399999999995</v>
      </c>
      <c r="P8" s="8">
        <v>665.50699999999995</v>
      </c>
      <c r="Q8" s="8">
        <v>698.54</v>
      </c>
      <c r="R8" s="8">
        <v>864.06500000000005</v>
      </c>
      <c r="S8" s="8">
        <v>864.06500000000005</v>
      </c>
      <c r="T8" s="8"/>
      <c r="U8" s="8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0" x14ac:dyDescent="0.35">
      <c r="A9" s="6" t="str">
        <f t="shared" si="0"/>
        <v>BSF</v>
      </c>
      <c r="B9" s="6" t="str">
        <f>VLOOKUP(A9,References!$A$2:$B$11,2,FALSE)</f>
        <v>BSFR AB Equity</v>
      </c>
      <c r="C9" s="6" t="s">
        <v>36</v>
      </c>
      <c r="D9" s="6" t="str">
        <f>VLOOKUP(C9,References!$J$2:$K$51,2,FALSE)</f>
        <v>depreciation</v>
      </c>
      <c r="E9" s="6" t="s">
        <v>112</v>
      </c>
      <c r="F9" s="8">
        <f>_xll.BDH($B9,$E9,"CQ1 2010","","Dir=H","Per=Y","Days=A","Dts=H","cols=14;rows=1")</f>
        <v>126.241</v>
      </c>
      <c r="G9" s="8">
        <v>130.25700000000001</v>
      </c>
      <c r="H9" s="8">
        <v>129.59800000000001</v>
      </c>
      <c r="I9" s="8">
        <v>128.483</v>
      </c>
      <c r="J9" s="8">
        <v>125.056</v>
      </c>
      <c r="K9" s="8">
        <v>131.37799999999999</v>
      </c>
      <c r="L9" s="8">
        <v>137.70599999999999</v>
      </c>
      <c r="M9" s="8">
        <v>151.12299999999999</v>
      </c>
      <c r="N9" s="8">
        <v>154.166</v>
      </c>
      <c r="O9" s="8">
        <v>211.28399999999999</v>
      </c>
      <c r="P9" s="8">
        <v>210.25399999999999</v>
      </c>
      <c r="Q9" s="8">
        <v>224.97200000000001</v>
      </c>
      <c r="R9" s="8">
        <v>221.428</v>
      </c>
      <c r="S9" s="8">
        <v>221.428</v>
      </c>
      <c r="T9" s="8"/>
      <c r="U9" s="8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0" x14ac:dyDescent="0.35">
      <c r="A10" s="6" t="str">
        <f t="shared" si="0"/>
        <v>BSF</v>
      </c>
      <c r="B10" s="6" t="str">
        <f>VLOOKUP(A10,References!$A$2:$B$11,2,FALSE)</f>
        <v>BSFR AB Equity</v>
      </c>
      <c r="C10" s="6" t="s">
        <v>287</v>
      </c>
      <c r="D10" s="6" t="str">
        <f>VLOOKUP(C10,References!$J$2:$K$51,2,FALSE)</f>
        <v>employee_compensation</v>
      </c>
      <c r="E10" s="6" t="s">
        <v>1</v>
      </c>
      <c r="F10" s="8">
        <f>_xll.BDH($B10,$E10,"CQ1 2010","","Dir=H","Per=Y","Days=A","Dts=H","cols=14;rows=1")</f>
        <v>708.63300000000004</v>
      </c>
      <c r="G10" s="8">
        <v>828.11099999999999</v>
      </c>
      <c r="H10" s="8">
        <v>875.68600000000004</v>
      </c>
      <c r="I10" s="8">
        <v>952.54600000000005</v>
      </c>
      <c r="J10" s="8">
        <v>1062.105</v>
      </c>
      <c r="K10" s="8">
        <v>1249.079</v>
      </c>
      <c r="L10" s="8">
        <v>1392.4079999999999</v>
      </c>
      <c r="M10" s="8">
        <v>1384.5429999999999</v>
      </c>
      <c r="N10" s="8">
        <v>1379.98</v>
      </c>
      <c r="O10" s="8">
        <v>1329.25</v>
      </c>
      <c r="P10" s="8">
        <v>1418.703</v>
      </c>
      <c r="Q10" s="8">
        <v>1397.452</v>
      </c>
      <c r="R10" s="8">
        <v>1494.96</v>
      </c>
      <c r="S10" s="8">
        <v>1494.96</v>
      </c>
      <c r="T10" s="8"/>
      <c r="U10" s="8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x14ac:dyDescent="0.35">
      <c r="A11" s="6" t="str">
        <f t="shared" si="0"/>
        <v>BSF</v>
      </c>
      <c r="B11" s="6" t="str">
        <f>VLOOKUP(A11,References!$A$2:$B$11,2,FALSE)</f>
        <v>BSFR AB Equity</v>
      </c>
      <c r="C11" s="6" t="s">
        <v>211</v>
      </c>
      <c r="D11" s="6" t="str">
        <f>VLOOKUP(C11,References!$J$2:$K$51,2,FALSE)</f>
        <v>operating_expenses</v>
      </c>
      <c r="E11" s="6" t="s">
        <v>0</v>
      </c>
      <c r="F11" s="8">
        <f>_xll.BDH($B11,$E11,"CQ1 2010","","Dir=H","Per=Y","Days=A","Dts=H","cols=14;rows=1")</f>
        <v>1258.556</v>
      </c>
      <c r="G11" s="8">
        <v>1499.576</v>
      </c>
      <c r="H11" s="8">
        <v>1552.2909999999999</v>
      </c>
      <c r="I11" s="8">
        <v>1684.3340000000001</v>
      </c>
      <c r="J11" s="8">
        <v>1904.06</v>
      </c>
      <c r="K11" s="8">
        <v>2092.7640000000001</v>
      </c>
      <c r="L11" s="8">
        <v>2148.8760000000002</v>
      </c>
      <c r="M11" s="8">
        <v>2387.2779999999998</v>
      </c>
      <c r="N11" s="8">
        <v>2291.3249999999998</v>
      </c>
      <c r="O11" s="8">
        <v>2287.1640000000002</v>
      </c>
      <c r="P11" s="8">
        <v>2364.09</v>
      </c>
      <c r="Q11" s="8">
        <v>2387.0250000000001</v>
      </c>
      <c r="R11" s="8">
        <v>2653.5749999999998</v>
      </c>
      <c r="S11" s="8">
        <v>2653.5749999999998</v>
      </c>
      <c r="T11" s="8"/>
      <c r="U11" s="8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0" x14ac:dyDescent="0.35">
      <c r="A12" s="6" t="str">
        <f t="shared" si="0"/>
        <v>BSF</v>
      </c>
      <c r="B12" s="6" t="str">
        <f>VLOOKUP(A12,References!$A$2:$B$11,2,FALSE)</f>
        <v>BSFR AB Equity</v>
      </c>
      <c r="C12" s="6" t="s">
        <v>40</v>
      </c>
      <c r="D12" s="6" t="str">
        <f>VLOOKUP(C12,References!$J$2:$K$51,2,FALSE)</f>
        <v>non_interest_income</v>
      </c>
      <c r="E12" s="6" t="s">
        <v>41</v>
      </c>
      <c r="F12" s="8">
        <f>_xll.BDH($B12,$E12,"CQ1 2010","","Dir=H","Per=Y","Days=A","Dts=H","cols=14;rows=1")</f>
        <v>1329.3720000000001</v>
      </c>
      <c r="G12" s="8">
        <v>1447.703</v>
      </c>
      <c r="H12" s="8">
        <v>1703.7739999999999</v>
      </c>
      <c r="I12" s="8">
        <v>1689.232</v>
      </c>
      <c r="J12" s="8">
        <v>1969.06</v>
      </c>
      <c r="K12" s="8">
        <v>2236.2190000000001</v>
      </c>
      <c r="L12" s="8">
        <v>2143.527</v>
      </c>
      <c r="M12" s="8">
        <v>1876.537</v>
      </c>
      <c r="N12" s="8">
        <v>1781.7719999999999</v>
      </c>
      <c r="O12" s="8">
        <v>1666.873</v>
      </c>
      <c r="P12" s="8">
        <v>1804.2059999999999</v>
      </c>
      <c r="Q12" s="8">
        <v>1429.2809999999999</v>
      </c>
      <c r="R12" s="8">
        <v>1590.722</v>
      </c>
      <c r="S12" s="8">
        <v>1590.722</v>
      </c>
      <c r="T12" s="8"/>
      <c r="U12" s="8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spans="1:60" x14ac:dyDescent="0.35">
      <c r="A13" s="6" t="str">
        <f t="shared" si="0"/>
        <v>BSF</v>
      </c>
      <c r="B13" s="6" t="str">
        <f>VLOOKUP(A13,References!$A$2:$B$11,2,FALSE)</f>
        <v>BSFR AB Equity</v>
      </c>
      <c r="C13" s="6" t="s">
        <v>212</v>
      </c>
      <c r="D13" s="6" t="str">
        <f>VLOOKUP(C13,References!$J$2:$K$51,2,FALSE)</f>
        <v>impairment_provisions</v>
      </c>
      <c r="E13" s="6" t="s">
        <v>42</v>
      </c>
      <c r="F13" s="8">
        <f>_xll.BDH($B13,$E13,"CQ1 2010","","Dir=H","Per=Y","Days=A","Dts=H","cols=14;rows=1")</f>
        <v>339.34399999999999</v>
      </c>
      <c r="G13" s="8">
        <v>157.90799999999999</v>
      </c>
      <c r="H13" s="8">
        <v>455.17500000000001</v>
      </c>
      <c r="I13" s="8">
        <v>957.42</v>
      </c>
      <c r="J13" s="8">
        <v>320.93400000000003</v>
      </c>
      <c r="K13" s="8">
        <v>180.90100000000001</v>
      </c>
      <c r="L13" s="8">
        <v>768.37400000000002</v>
      </c>
      <c r="M13" s="8">
        <v>661.11300000000006</v>
      </c>
      <c r="N13" s="8">
        <v>910.49900000000002</v>
      </c>
      <c r="O13" s="8">
        <v>1008.567</v>
      </c>
      <c r="P13" s="8">
        <v>2816.3220000000001</v>
      </c>
      <c r="Q13" s="8">
        <v>1021.349</v>
      </c>
      <c r="R13" s="8">
        <v>1363.944</v>
      </c>
      <c r="S13" s="8">
        <v>1363.944</v>
      </c>
      <c r="T13" s="8"/>
      <c r="U13" s="8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spans="1:60" x14ac:dyDescent="0.35">
      <c r="A14" s="6" t="str">
        <f t="shared" si="0"/>
        <v>BSF</v>
      </c>
      <c r="B14" s="6" t="str">
        <f>VLOOKUP(A14,References!$A$2:$B$11,2,FALSE)</f>
        <v>BSFR AB Equity</v>
      </c>
      <c r="C14" s="6" t="s">
        <v>213</v>
      </c>
      <c r="D14" s="6" t="str">
        <f>VLOOKUP(C14,References!$J$2:$K$51,2,FALSE)</f>
        <v>net_pretax_income</v>
      </c>
      <c r="E14" s="6" t="s">
        <v>45</v>
      </c>
      <c r="F14" s="8">
        <f>_xll.BDH($B14,$E14,"CQ1 2010","","Dir=H","Per=Y","Days=A","Dts=H","cols=14;rows=1")</f>
        <v>2801.2869999999998</v>
      </c>
      <c r="G14" s="8">
        <v>2910.942</v>
      </c>
      <c r="H14" s="8">
        <v>3015.136</v>
      </c>
      <c r="I14" s="8">
        <v>2405.5749999999998</v>
      </c>
      <c r="J14" s="8">
        <v>3516.3409999999999</v>
      </c>
      <c r="K14" s="8">
        <v>4036.444</v>
      </c>
      <c r="L14" s="8">
        <v>3510.2339999999999</v>
      </c>
      <c r="M14" s="8">
        <v>3531.884</v>
      </c>
      <c r="N14" s="8">
        <v>3307.0540000000001</v>
      </c>
      <c r="O14" s="8">
        <v>3619.1419999999998</v>
      </c>
      <c r="P14" s="8">
        <v>2010.2360000000001</v>
      </c>
      <c r="Q14" s="8">
        <v>3837.377</v>
      </c>
      <c r="R14" s="8">
        <v>4003.9029999999998</v>
      </c>
      <c r="S14" s="8">
        <v>4003.9029999999998</v>
      </c>
      <c r="T14" s="8"/>
      <c r="U14" s="8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0" x14ac:dyDescent="0.35">
      <c r="A15" s="6" t="str">
        <f t="shared" si="0"/>
        <v>BSF</v>
      </c>
      <c r="B15" s="6" t="str">
        <f>VLOOKUP(A15,References!$A$2:$B$11,2,FALSE)</f>
        <v>BSFR AB Equity</v>
      </c>
      <c r="C15" s="6" t="s">
        <v>113</v>
      </c>
      <c r="D15" s="6" t="str">
        <f>VLOOKUP(C15,References!$J$2:$K$51,2,FALSE)</f>
        <v>net_income</v>
      </c>
      <c r="E15" s="6" t="s">
        <v>47</v>
      </c>
      <c r="F15" s="8">
        <f>_xll.BDH($B15,$E15,"CQ1 2010","","Dir=H","Per=Y","Days=A","Dts=H","cols=14;rows=1")</f>
        <v>2801.0070000000001</v>
      </c>
      <c r="G15" s="8">
        <v>2910.942</v>
      </c>
      <c r="H15" s="8">
        <v>3015.136</v>
      </c>
      <c r="I15" s="8">
        <v>2405.5749999999998</v>
      </c>
      <c r="J15" s="8">
        <v>3516.3409999999999</v>
      </c>
      <c r="K15" s="8">
        <v>4036.444</v>
      </c>
      <c r="L15" s="8">
        <v>3510.2339999999999</v>
      </c>
      <c r="M15" s="8">
        <v>3531.884</v>
      </c>
      <c r="N15" s="8">
        <v>1403.0160000000001</v>
      </c>
      <c r="O15" s="8">
        <v>3114.9659999999999</v>
      </c>
      <c r="P15" s="8">
        <v>1546.211</v>
      </c>
      <c r="Q15" s="8">
        <v>3449.877</v>
      </c>
      <c r="R15" s="8">
        <v>3575.13</v>
      </c>
      <c r="S15" s="8">
        <v>3575.13</v>
      </c>
      <c r="T15" s="8"/>
      <c r="U15" s="8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0" x14ac:dyDescent="0.35">
      <c r="A16" s="6" t="str">
        <f t="shared" si="0"/>
        <v>BSF</v>
      </c>
      <c r="B16" s="6" t="str">
        <f>VLOOKUP(A16,References!$A$2:$B$11,2,FALSE)</f>
        <v>BSFR AB Equity</v>
      </c>
      <c r="C16" s="6" t="s">
        <v>114</v>
      </c>
      <c r="D16" s="6" t="str">
        <f>VLOOKUP(C16,References!$J$2:$K$51,2,FALSE)</f>
        <v>net_interest_inc_less_prov</v>
      </c>
      <c r="E16" s="6" t="s">
        <v>115</v>
      </c>
      <c r="F16" s="8">
        <f>_xll.BDH($B16,$E16,"CQ1 2010","","Dir=H","Per=Y","Days=A","Dts=H","cols=14;rows=1")</f>
        <v>2743.9850000000001</v>
      </c>
      <c r="G16" s="8">
        <v>2993.4070000000002</v>
      </c>
      <c r="H16" s="8">
        <v>2871.9810000000002</v>
      </c>
      <c r="I16" s="8">
        <v>2427.306</v>
      </c>
      <c r="J16" s="8">
        <v>3512.049</v>
      </c>
      <c r="K16" s="8">
        <v>3891.2910000000002</v>
      </c>
      <c r="L16" s="8">
        <v>3503.837</v>
      </c>
      <c r="M16" s="8">
        <v>4046.6350000000002</v>
      </c>
      <c r="N16" s="8">
        <v>4107.2690000000002</v>
      </c>
      <c r="O16" s="8">
        <v>4199.5519999999997</v>
      </c>
      <c r="P16" s="8">
        <v>2425.2460000000001</v>
      </c>
      <c r="Q16" s="8">
        <v>4678.7969999999996</v>
      </c>
      <c r="R16" s="8">
        <v>5076.0060000000003</v>
      </c>
      <c r="S16" s="8">
        <v>5076.0060000000003</v>
      </c>
      <c r="T16" s="8"/>
      <c r="U16" s="8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</row>
    <row r="17" spans="1:60" x14ac:dyDescent="0.35">
      <c r="A17" s="6" t="str">
        <f t="shared" si="0"/>
        <v>BSF</v>
      </c>
      <c r="B17" s="6" t="str">
        <f>VLOOKUP(A17,References!$A$2:$B$11,2,FALSE)</f>
        <v>BSFR AB Equity</v>
      </c>
      <c r="C17" s="6" t="s">
        <v>205</v>
      </c>
      <c r="D17" s="6" t="str">
        <f>VLOOKUP(C17,References!$J$2:$K$51,2,FALSE)</f>
        <v>retail_net_revenue</v>
      </c>
      <c r="E17" s="6" t="s">
        <v>207</v>
      </c>
      <c r="F17" s="8">
        <f>Segments_Y!I2/1000000</f>
        <v>1349.51</v>
      </c>
      <c r="G17" s="8">
        <f>Segments_Y!J2/1000000</f>
        <v>1557.202</v>
      </c>
      <c r="H17" s="8">
        <f>Segments_Y!K2/1000000</f>
        <v>1415.0540000000001</v>
      </c>
      <c r="I17" s="8">
        <f>Segments_Y!L2/1000000</f>
        <v>1450.3630000000001</v>
      </c>
      <c r="J17" s="8">
        <f>Segments_Y!M2/1000000</f>
        <v>1419.4929999999999</v>
      </c>
      <c r="K17" s="8">
        <f>Segments_Y!N2/1000000</f>
        <v>1506.182</v>
      </c>
      <c r="L17" s="8">
        <f>Segments_Y!O2/1000000</f>
        <v>1491.0640000000001</v>
      </c>
      <c r="M17" s="8">
        <f>Segments_Y!P2/1000000</f>
        <v>1552.81</v>
      </c>
      <c r="N17" s="8">
        <f>Segments_Y!Q2/1000000</f>
        <v>1751.019</v>
      </c>
      <c r="O17" s="8">
        <f>Segments_Y!R2/1000000</f>
        <v>1884.7660000000001</v>
      </c>
      <c r="P17" s="8">
        <f>Segments_Y!S2/1000000</f>
        <v>1810.7270000000001</v>
      </c>
      <c r="Q17" s="8">
        <f>Segments_Y!T2/1000000</f>
        <v>1865.864</v>
      </c>
      <c r="R17" s="8">
        <f>Segments_Y!U2/1000000</f>
        <v>2256.8679999999999</v>
      </c>
      <c r="S17" s="8" t="e">
        <f>Segments_Y!V2/1000000</f>
        <v>#N/A</v>
      </c>
      <c r="T17" s="8">
        <f>Segments_Y!W2/1000000</f>
        <v>0</v>
      </c>
      <c r="U17" s="8">
        <f>Segments_Y!X2/1000000</f>
        <v>0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</row>
    <row r="18" spans="1:60" x14ac:dyDescent="0.35">
      <c r="A18" s="7" t="str">
        <f>A16</f>
        <v>BSF</v>
      </c>
      <c r="B18" s="7" t="str">
        <f>VLOOKUP(A18,References!$A$2:$B$11,2,FALSE)</f>
        <v>BSFR AB Equity</v>
      </c>
      <c r="C18" s="7" t="s">
        <v>206</v>
      </c>
      <c r="D18" s="7" t="str">
        <f>VLOOKUP(C18,References!$J$2:$K$51,2,FALSE)</f>
        <v>wholesale_net_revenue</v>
      </c>
      <c r="E18" s="7" t="s">
        <v>115</v>
      </c>
      <c r="F18" s="11">
        <f>Segments_Y!I3/1000000</f>
        <v>2037.008</v>
      </c>
      <c r="G18" s="11">
        <f>Segments_Y!J3/1000000</f>
        <v>2154.3270000000002</v>
      </c>
      <c r="H18" s="11">
        <f>Segments_Y!K3/1000000</f>
        <v>2337.384</v>
      </c>
      <c r="I18" s="11">
        <f>Segments_Y!L3/1000000</f>
        <v>2518.98</v>
      </c>
      <c r="J18" s="11">
        <f>Segments_Y!M3/1000000</f>
        <v>2740.8130000000001</v>
      </c>
      <c r="K18" s="11">
        <f>Segments_Y!N3/1000000</f>
        <v>3058.47</v>
      </c>
      <c r="L18" s="11">
        <f>Segments_Y!O3/1000000</f>
        <v>3102.8539999999998</v>
      </c>
      <c r="M18" s="11">
        <f>Segments_Y!P3/1000000</f>
        <v>3000.58</v>
      </c>
      <c r="N18" s="11">
        <f>Segments_Y!Q3/1000000</f>
        <v>3092.645</v>
      </c>
      <c r="O18" s="11">
        <f>Segments_Y!R3/1000000</f>
        <v>3059.7710000000002</v>
      </c>
      <c r="P18" s="11">
        <f>Segments_Y!S3/1000000</f>
        <v>2926.42</v>
      </c>
      <c r="Q18" s="11">
        <f>Segments_Y!T3/1000000</f>
        <v>2944.0210000000002</v>
      </c>
      <c r="R18" s="11">
        <f>Segments_Y!U3/1000000</f>
        <v>3543.9479999999999</v>
      </c>
      <c r="S18" s="11" t="e">
        <f>Segments_Y!V3/1000000</f>
        <v>#N/A</v>
      </c>
      <c r="T18" s="11">
        <f>Segments_Y!W3/1000000</f>
        <v>0</v>
      </c>
      <c r="U18" s="11">
        <f>Segments_Y!X3/1000000</f>
        <v>0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1:60" x14ac:dyDescent="0.35">
      <c r="A19" s="9" t="s">
        <v>16</v>
      </c>
      <c r="B19" s="9" t="str">
        <f>VLOOKUP(A19,References!$A$2:$B$11,2,FALSE)</f>
        <v>ALINMA AB Equity</v>
      </c>
      <c r="C19" s="9" t="str">
        <f t="shared" ref="C19:C50" si="1">C2</f>
        <v>Interest Income</v>
      </c>
      <c r="D19" s="9" t="str">
        <f>VLOOKUP(C19,References!$J$2:$K$51,2,FALSE)</f>
        <v>interest_income</v>
      </c>
      <c r="E19" s="9" t="s">
        <v>25</v>
      </c>
      <c r="F19" s="8">
        <f>_xll.BDH($B19,$E19,"CQ1 2010","","Dir=H","Per=Y","Days=A","Dts=H","cols=14;rows=1")</f>
        <v>649.55100000000004</v>
      </c>
      <c r="G19" s="8">
        <v>1184.4829999999999</v>
      </c>
      <c r="H19" s="8">
        <v>1635.37</v>
      </c>
      <c r="I19" s="8">
        <v>2020.6990000000001</v>
      </c>
      <c r="J19" s="8">
        <v>2285.7240000000002</v>
      </c>
      <c r="K19" s="8">
        <v>2547.1379999999999</v>
      </c>
      <c r="L19" s="8">
        <v>3485.8939999999998</v>
      </c>
      <c r="M19" s="8">
        <v>4254.7389999999996</v>
      </c>
      <c r="N19" s="8">
        <v>4893.6170000000002</v>
      </c>
      <c r="O19" s="8">
        <v>5537.518</v>
      </c>
      <c r="P19" s="8">
        <v>5470.0060000000003</v>
      </c>
      <c r="Q19" s="8">
        <v>5677.7709999999997</v>
      </c>
      <c r="R19" s="8">
        <v>7612.9610000000002</v>
      </c>
      <c r="S19" s="8">
        <v>7612.9610000000002</v>
      </c>
      <c r="T19" s="8"/>
      <c r="U19" s="8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</row>
    <row r="20" spans="1:60" x14ac:dyDescent="0.35">
      <c r="A20" s="9" t="str">
        <f>A19</f>
        <v>Alinma</v>
      </c>
      <c r="B20" s="9" t="str">
        <f>VLOOKUP(A20,References!$A$2:$B$11,2,FALSE)</f>
        <v>ALINMA AB Equity</v>
      </c>
      <c r="C20" s="9" t="str">
        <f t="shared" si="1"/>
        <v>Interest Expenses</v>
      </c>
      <c r="D20" s="9" t="str">
        <f>VLOOKUP(C20,References!$J$2:$K$51,2,FALSE)</f>
        <v>interest_expenses</v>
      </c>
      <c r="E20" s="9" t="s">
        <v>27</v>
      </c>
      <c r="F20" s="8">
        <f>_xll.BDH($B20,$E20,"CQ1 2010","","Dir=H","Per=Y","Days=A","Dts=H","cols=14;rows=1")</f>
        <v>30.363</v>
      </c>
      <c r="G20" s="8">
        <v>72.917000000000002</v>
      </c>
      <c r="H20" s="8">
        <v>118.24299999999999</v>
      </c>
      <c r="I20" s="8">
        <v>185.864</v>
      </c>
      <c r="J20" s="8">
        <v>210.77600000000001</v>
      </c>
      <c r="K20" s="8">
        <v>268.452</v>
      </c>
      <c r="L20" s="8">
        <v>833.79700000000003</v>
      </c>
      <c r="M20" s="8">
        <v>761.71500000000003</v>
      </c>
      <c r="N20" s="8">
        <v>1095.7850000000001</v>
      </c>
      <c r="O20" s="8">
        <v>1214.3030000000001</v>
      </c>
      <c r="P20" s="8">
        <v>822.18299999999999</v>
      </c>
      <c r="Q20" s="8">
        <v>537.38599999999997</v>
      </c>
      <c r="R20" s="8">
        <v>1546.4949999999999</v>
      </c>
      <c r="S20" s="8">
        <v>1546.4949999999999</v>
      </c>
      <c r="T20" s="8"/>
      <c r="U20" s="8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</row>
    <row r="21" spans="1:60" x14ac:dyDescent="0.35">
      <c r="A21" s="9" t="str">
        <f t="shared" ref="A21:A34" si="2">A20</f>
        <v>Alinma</v>
      </c>
      <c r="B21" s="9" t="str">
        <f>VLOOKUP(A21,References!$A$2:$B$11,2,FALSE)</f>
        <v>ALINMA AB Equity</v>
      </c>
      <c r="C21" s="9" t="str">
        <f t="shared" si="1"/>
        <v>Net Interest Income</v>
      </c>
      <c r="D21" s="9" t="str">
        <f>VLOOKUP(C21,References!$J$2:$K$51,2,FALSE)</f>
        <v>net_interest_income</v>
      </c>
      <c r="E21" s="9" t="s">
        <v>29</v>
      </c>
      <c r="F21" s="8">
        <f>_xll.BDH($B21,$E21,"CQ1 2010","","Dir=H","Per=Y","Days=A","Dts=H","cols=14;rows=1")</f>
        <v>619.18799999999999</v>
      </c>
      <c r="G21" s="8">
        <v>1117.0640000000001</v>
      </c>
      <c r="H21" s="8">
        <v>1528.38</v>
      </c>
      <c r="I21" s="8">
        <v>1856.5419999999999</v>
      </c>
      <c r="J21" s="8">
        <v>2092.4789999999998</v>
      </c>
      <c r="K21" s="8">
        <v>2300.8580000000002</v>
      </c>
      <c r="L21" s="8">
        <v>2671.8339999999998</v>
      </c>
      <c r="M21" s="8">
        <v>3515.45</v>
      </c>
      <c r="N21" s="8">
        <v>3802.0360000000001</v>
      </c>
      <c r="O21" s="8">
        <v>4454.93</v>
      </c>
      <c r="P21" s="8">
        <v>4727.5550000000003</v>
      </c>
      <c r="Q21" s="8">
        <v>5181.1989999999996</v>
      </c>
      <c r="R21" s="8">
        <v>6097.0110000000004</v>
      </c>
      <c r="S21" s="8">
        <v>6097.0110000000004</v>
      </c>
      <c r="T21" s="8"/>
      <c r="U21" s="8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spans="1:60" x14ac:dyDescent="0.35">
      <c r="A22" s="9" t="str">
        <f t="shared" si="2"/>
        <v>Alinma</v>
      </c>
      <c r="B22" s="9" t="str">
        <f>VLOOKUP(A22,References!$A$2:$B$11,2,FALSE)</f>
        <v>ALINMA AB Equity</v>
      </c>
      <c r="C22" s="9" t="str">
        <f t="shared" si="1"/>
        <v>Net Exchange Income</v>
      </c>
      <c r="D22" s="9" t="str">
        <f>VLOOKUP(C22,References!$J$2:$K$51,2,FALSE)</f>
        <v>net_exchange_income</v>
      </c>
      <c r="E22" s="9" t="s">
        <v>30</v>
      </c>
      <c r="F22" s="8">
        <f>_xll.BDH($B22,$E22,"CQ1 2010","","Dir=H","Per=Y","Days=A","Dts=H","cols=14;rows=1")</f>
        <v>4.6539999999999999</v>
      </c>
      <c r="G22" s="8">
        <v>11.744999999999999</v>
      </c>
      <c r="H22" s="8">
        <v>21.417000000000002</v>
      </c>
      <c r="I22" s="8">
        <v>30.829000000000001</v>
      </c>
      <c r="J22" s="8">
        <v>57.487000000000002</v>
      </c>
      <c r="K22" s="8">
        <v>94.222999999999999</v>
      </c>
      <c r="L22" s="8">
        <v>120.56</v>
      </c>
      <c r="M22" s="8">
        <v>152.857</v>
      </c>
      <c r="N22" s="8">
        <v>176.61600000000001</v>
      </c>
      <c r="O22" s="8">
        <v>207.97</v>
      </c>
      <c r="P22" s="8">
        <v>219.93799999999999</v>
      </c>
      <c r="Q22" s="8">
        <v>214.614</v>
      </c>
      <c r="R22" s="8">
        <v>290.83600000000001</v>
      </c>
      <c r="S22" s="8">
        <v>290.83600000000001</v>
      </c>
      <c r="T22" s="8"/>
      <c r="U22" s="8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spans="1:60" x14ac:dyDescent="0.35">
      <c r="A23" s="9" t="str">
        <f t="shared" si="2"/>
        <v>Alinma</v>
      </c>
      <c r="B23" s="9" t="str">
        <f>VLOOKUP(A23,References!$A$2:$B$11,2,FALSE)</f>
        <v>ALINMA AB Equity</v>
      </c>
      <c r="C23" s="9" t="str">
        <f t="shared" si="1"/>
        <v>Net Fee and Comission Income</v>
      </c>
      <c r="D23" s="9" t="str">
        <f>VLOOKUP(C23,References!$J$2:$K$51,2,FALSE)</f>
        <v>net_fee_commission_income</v>
      </c>
      <c r="E23" s="9" t="s">
        <v>57</v>
      </c>
      <c r="F23" s="8">
        <f>_xll.BDH($B23,$E23,"CQ1 2010","","Dir=H","Per=Y","Days=A","Dts=H","cols=14;rows=1")</f>
        <v>34.482999999999997</v>
      </c>
      <c r="G23" s="8">
        <v>256.62400000000002</v>
      </c>
      <c r="H23" s="8">
        <v>242.85499999999999</v>
      </c>
      <c r="I23" s="8">
        <v>272.59800000000001</v>
      </c>
      <c r="J23" s="8">
        <v>396.21300000000002</v>
      </c>
      <c r="K23" s="8">
        <v>620.00900000000001</v>
      </c>
      <c r="L23" s="8">
        <v>514.46100000000001</v>
      </c>
      <c r="M23" s="8">
        <v>676.43600000000004</v>
      </c>
      <c r="N23" s="8">
        <v>731.05399999999997</v>
      </c>
      <c r="O23" s="8">
        <v>891.827</v>
      </c>
      <c r="P23" s="8">
        <v>988.70500000000004</v>
      </c>
      <c r="Q23" s="8">
        <v>1074.32</v>
      </c>
      <c r="R23" s="8">
        <v>1208.932</v>
      </c>
      <c r="S23" s="8">
        <v>1208.932</v>
      </c>
      <c r="T23" s="8"/>
      <c r="U23" s="8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 spans="1:60" x14ac:dyDescent="0.35">
      <c r="A24" s="9" t="str">
        <f t="shared" si="2"/>
        <v>Alinma</v>
      </c>
      <c r="B24" s="9" t="str">
        <f>VLOOKUP(A24,References!$A$2:$B$11,2,FALSE)</f>
        <v>ALINMA AB Equity</v>
      </c>
      <c r="C24" s="9" t="str">
        <f t="shared" si="1"/>
        <v>Total Operating Income</v>
      </c>
      <c r="D24" s="9" t="str">
        <f>VLOOKUP(C24,References!$J$2:$K$51,2,FALSE)</f>
        <v>operating_income</v>
      </c>
      <c r="E24" s="9" t="s">
        <v>39</v>
      </c>
      <c r="F24" s="8" t="str">
        <f>_xll.BDH($B24,$E24,"CQ1 2010","","Dir=H","Per=Y","Days=A","Dts=H","cols=14;rows=1")</f>
        <v>#N/A N/A</v>
      </c>
      <c r="G24" s="8" t="s">
        <v>116</v>
      </c>
      <c r="H24" s="8" t="s">
        <v>116</v>
      </c>
      <c r="I24" s="8">
        <v>2279.0749999999998</v>
      </c>
      <c r="J24" s="8">
        <v>2619.8389999999999</v>
      </c>
      <c r="K24" s="8">
        <v>3062.741</v>
      </c>
      <c r="L24" s="8">
        <v>3327.8009999999999</v>
      </c>
      <c r="M24" s="8">
        <v>4372.9560000000001</v>
      </c>
      <c r="N24" s="8">
        <v>4844.9219999999996</v>
      </c>
      <c r="O24" s="8">
        <v>5610.1610000000001</v>
      </c>
      <c r="P24" s="8">
        <v>5734.2849999999999</v>
      </c>
      <c r="Q24" s="8">
        <v>6659.5940000000001</v>
      </c>
      <c r="R24" s="8">
        <v>7963.06</v>
      </c>
      <c r="S24" s="8">
        <v>7963.06</v>
      </c>
      <c r="T24" s="8"/>
      <c r="U24" s="8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spans="1:60" x14ac:dyDescent="0.35">
      <c r="A25" s="9" t="str">
        <f t="shared" si="2"/>
        <v>Alinma</v>
      </c>
      <c r="B25" s="9" t="str">
        <f>VLOOKUP(A25,References!$A$2:$B$11,2,FALSE)</f>
        <v>ALINMA AB Equity</v>
      </c>
      <c r="C25" s="9" t="str">
        <f t="shared" si="1"/>
        <v>GA Expenses</v>
      </c>
      <c r="D25" s="9" t="str">
        <f>VLOOKUP(C25,References!$J$2:$K$51,2,FALSE)</f>
        <v>ga_expenses</v>
      </c>
      <c r="E25" s="9" t="s">
        <v>35</v>
      </c>
      <c r="F25" s="8">
        <f>_xll.BDH($B25,$E25,"CQ1 2010","","Dir=H","Per=Y","Days=A","Dts=H","cols=14;rows=1")</f>
        <v>183.68600000000001</v>
      </c>
      <c r="G25" s="8">
        <v>196.685</v>
      </c>
      <c r="H25" s="8">
        <v>221.268</v>
      </c>
      <c r="I25" s="8">
        <v>250.84299999999999</v>
      </c>
      <c r="J25" s="8">
        <v>285.86599999999999</v>
      </c>
      <c r="K25" s="8">
        <v>315.625</v>
      </c>
      <c r="L25" s="8">
        <v>435.91</v>
      </c>
      <c r="M25" s="8">
        <v>520.55999999999995</v>
      </c>
      <c r="N25" s="8">
        <v>578.71900000000005</v>
      </c>
      <c r="O25" s="8">
        <v>720.98500000000001</v>
      </c>
      <c r="P25" s="8">
        <v>772.90599999999995</v>
      </c>
      <c r="Q25" s="8">
        <v>932.91</v>
      </c>
      <c r="R25" s="8">
        <v>1092.3119999999999</v>
      </c>
      <c r="S25" s="8">
        <v>1092.3119999999999</v>
      </c>
      <c r="T25" s="8"/>
      <c r="U25" s="8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1:60" x14ac:dyDescent="0.35">
      <c r="A26" s="9" t="str">
        <f t="shared" si="2"/>
        <v>Alinma</v>
      </c>
      <c r="B26" s="9" t="str">
        <f>VLOOKUP(A26,References!$A$2:$B$11,2,FALSE)</f>
        <v>ALINMA AB Equity</v>
      </c>
      <c r="C26" s="9" t="str">
        <f t="shared" si="1"/>
        <v>Depreciation</v>
      </c>
      <c r="D26" s="9" t="str">
        <f>VLOOKUP(C26,References!$J$2:$K$51,2,FALSE)</f>
        <v>depreciation</v>
      </c>
      <c r="E26" s="9" t="s">
        <v>56</v>
      </c>
      <c r="F26" s="8">
        <f>_xll.BDH($B26,$E26,"CQ1 2010","","Dir=H","Per=Y","Days=A","Dts=H","cols=14;rows=1")</f>
        <v>92.007000000000005</v>
      </c>
      <c r="G26" s="8">
        <v>123.746</v>
      </c>
      <c r="H26" s="8">
        <v>150.25399999999999</v>
      </c>
      <c r="I26" s="8">
        <v>154.14099999999999</v>
      </c>
      <c r="J26" s="8">
        <v>153.55199999999999</v>
      </c>
      <c r="K26" s="8">
        <v>160.65899999999999</v>
      </c>
      <c r="L26" s="8">
        <v>163.92</v>
      </c>
      <c r="M26" s="8">
        <v>199.601</v>
      </c>
      <c r="N26" s="8">
        <v>178.19200000000001</v>
      </c>
      <c r="O26" s="8">
        <v>273.25799999999998</v>
      </c>
      <c r="P26" s="8">
        <v>251.31899999999999</v>
      </c>
      <c r="Q26" s="8">
        <v>251.16</v>
      </c>
      <c r="R26" s="8">
        <v>279.11599999999999</v>
      </c>
      <c r="S26" s="8">
        <v>279.11599999999999</v>
      </c>
      <c r="T26" s="8"/>
      <c r="U26" s="8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spans="1:60" x14ac:dyDescent="0.35">
      <c r="A27" s="9" t="str">
        <f t="shared" si="2"/>
        <v>Alinma</v>
      </c>
      <c r="B27" s="9" t="str">
        <f>VLOOKUP(A27,References!$A$2:$B$11,2,FALSE)</f>
        <v>ALINMA AB Equity</v>
      </c>
      <c r="C27" s="9" t="str">
        <f t="shared" si="1"/>
        <v>Salaries and Benefits</v>
      </c>
      <c r="D27" s="9" t="str">
        <f>VLOOKUP(C27,References!$J$2:$K$51,2,FALSE)</f>
        <v>employee_compensation</v>
      </c>
      <c r="E27" s="9" t="s">
        <v>1</v>
      </c>
      <c r="F27" s="8">
        <f>_xll.BDH($B27,$E27,"CQ1 2010","","Dir=H","Per=Y","Days=A","Dts=H","cols=14;rows=1")</f>
        <v>322.26100000000002</v>
      </c>
      <c r="G27" s="8">
        <v>445.56900000000002</v>
      </c>
      <c r="H27" s="8">
        <v>472.26100000000002</v>
      </c>
      <c r="I27" s="8">
        <v>492.59100000000001</v>
      </c>
      <c r="J27" s="8">
        <v>637.02700000000004</v>
      </c>
      <c r="K27" s="8">
        <v>669.97500000000002</v>
      </c>
      <c r="L27" s="8">
        <v>755.34699999999998</v>
      </c>
      <c r="M27" s="8">
        <v>876.00900000000001</v>
      </c>
      <c r="N27" s="8">
        <v>939.58299999999997</v>
      </c>
      <c r="O27" s="8">
        <v>1001.641</v>
      </c>
      <c r="P27" s="8">
        <v>1042.258</v>
      </c>
      <c r="Q27" s="8">
        <v>1116.674</v>
      </c>
      <c r="R27" s="8">
        <v>1325.3240000000001</v>
      </c>
      <c r="S27" s="8">
        <v>1325.3240000000001</v>
      </c>
      <c r="T27" s="8"/>
      <c r="U27" s="8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spans="1:60" x14ac:dyDescent="0.35">
      <c r="A28" s="9" t="str">
        <f t="shared" si="2"/>
        <v>Alinma</v>
      </c>
      <c r="B28" s="9" t="str">
        <f>VLOOKUP(A28,References!$A$2:$B$11,2,FALSE)</f>
        <v>ALINMA AB Equity</v>
      </c>
      <c r="C28" s="9" t="str">
        <f t="shared" si="1"/>
        <v>Operating Exenses</v>
      </c>
      <c r="D28" s="9" t="str">
        <f>VLOOKUP(C28,References!$J$2:$K$51,2,FALSE)</f>
        <v>operating_expenses</v>
      </c>
      <c r="E28" s="9" t="s">
        <v>0</v>
      </c>
      <c r="F28" s="8">
        <f>_xll.BDH($B28,$E28,"CQ1 2010","","Dir=H","Per=Y","Days=A","Dts=H","cols=14;rows=1")</f>
        <v>644.02</v>
      </c>
      <c r="G28" s="8">
        <v>832.23599999999999</v>
      </c>
      <c r="H28" s="8">
        <v>925.00900000000001</v>
      </c>
      <c r="I28" s="8">
        <v>989.65800000000002</v>
      </c>
      <c r="J28" s="8">
        <v>1184.9369999999999</v>
      </c>
      <c r="K28" s="8">
        <v>1385.692</v>
      </c>
      <c r="L28" s="8">
        <v>1617.4549999999999</v>
      </c>
      <c r="M28" s="8">
        <v>1797.6510000000001</v>
      </c>
      <c r="N28" s="8">
        <v>1855.703</v>
      </c>
      <c r="O28" s="8">
        <v>2076.5630000000001</v>
      </c>
      <c r="P28" s="8">
        <v>2118.5639999999999</v>
      </c>
      <c r="Q28" s="8">
        <v>2357.5680000000002</v>
      </c>
      <c r="R28" s="8">
        <v>2764.9769999999999</v>
      </c>
      <c r="S28" s="8">
        <v>2764.9769999999999</v>
      </c>
      <c r="T28" s="8"/>
      <c r="U28" s="8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spans="1:60" x14ac:dyDescent="0.35">
      <c r="A29" s="9" t="str">
        <f t="shared" si="2"/>
        <v>Alinma</v>
      </c>
      <c r="B29" s="9" t="str">
        <f>VLOOKUP(A29,References!$A$2:$B$11,2,FALSE)</f>
        <v>ALINMA AB Equity</v>
      </c>
      <c r="C29" s="9" t="str">
        <f t="shared" si="1"/>
        <v>Total Non-Interest Income</v>
      </c>
      <c r="D29" s="9" t="str">
        <f>VLOOKUP(C29,References!$J$2:$K$51,2,FALSE)</f>
        <v>non_interest_income</v>
      </c>
      <c r="E29" s="9" t="s">
        <v>41</v>
      </c>
      <c r="F29" s="8" t="str">
        <f>_xll.BDH($B29,$E29,"CQ1 2010","","Dir=H","Per=Y","Days=A","Dts=H","cols=14;rows=1")</f>
        <v>#N/A N/A</v>
      </c>
      <c r="G29" s="8" t="s">
        <v>116</v>
      </c>
      <c r="H29" s="8" t="s">
        <v>116</v>
      </c>
      <c r="I29" s="8">
        <v>444.24</v>
      </c>
      <c r="J29" s="8">
        <v>544.89099999999996</v>
      </c>
      <c r="K29" s="8">
        <v>784.05499999999995</v>
      </c>
      <c r="L29" s="8">
        <v>675.70399999999995</v>
      </c>
      <c r="M29" s="8">
        <v>879.93200000000002</v>
      </c>
      <c r="N29" s="8">
        <v>1047.0899999999999</v>
      </c>
      <c r="O29" s="8">
        <v>1286.9459999999999</v>
      </c>
      <c r="P29" s="8">
        <v>1086.462</v>
      </c>
      <c r="Q29" s="8">
        <v>1519.2090000000001</v>
      </c>
      <c r="R29" s="8">
        <v>1896.5940000000001</v>
      </c>
      <c r="S29" s="8">
        <v>1896.5940000000001</v>
      </c>
      <c r="T29" s="8"/>
      <c r="U29" s="8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spans="1:60" x14ac:dyDescent="0.35">
      <c r="A30" s="9" t="str">
        <f t="shared" si="2"/>
        <v>Alinma</v>
      </c>
      <c r="B30" s="9" t="str">
        <f>VLOOKUP(A30,References!$A$2:$B$11,2,FALSE)</f>
        <v>ALINMA AB Equity</v>
      </c>
      <c r="C30" s="9" t="str">
        <f t="shared" si="1"/>
        <v>Impairment (Provisions)</v>
      </c>
      <c r="D30" s="9" t="str">
        <f>VLOOKUP(C30,References!$J$2:$K$51,2,FALSE)</f>
        <v>impairment_provisions</v>
      </c>
      <c r="E30" s="9" t="s">
        <v>42</v>
      </c>
      <c r="F30" s="8">
        <f>_xll.BDH($B30,$E30,"CQ1 2010","","Dir=H","Per=Y","Days=A","Dts=H","cols=14;rows=1")</f>
        <v>3</v>
      </c>
      <c r="G30" s="8">
        <v>124.699</v>
      </c>
      <c r="H30" s="8">
        <v>154.37299999999999</v>
      </c>
      <c r="I30" s="8">
        <v>274.22399999999999</v>
      </c>
      <c r="J30" s="8">
        <v>161.673</v>
      </c>
      <c r="K30" s="8">
        <v>196.173</v>
      </c>
      <c r="L30" s="8">
        <v>195.154</v>
      </c>
      <c r="M30" s="8">
        <v>558.48199999999997</v>
      </c>
      <c r="N30" s="8">
        <v>392.79599999999999</v>
      </c>
      <c r="O30" s="8">
        <v>700.48</v>
      </c>
      <c r="P30" s="8">
        <v>1419.182</v>
      </c>
      <c r="Q30" s="8">
        <v>1251.6030000000001</v>
      </c>
      <c r="R30" s="8">
        <v>1188.7180000000001</v>
      </c>
      <c r="S30" s="8">
        <v>1188.7180000000001</v>
      </c>
      <c r="T30" s="8"/>
      <c r="U30" s="8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</row>
    <row r="31" spans="1:60" x14ac:dyDescent="0.35">
      <c r="A31" s="9" t="str">
        <f t="shared" si="2"/>
        <v>Alinma</v>
      </c>
      <c r="B31" s="9" t="str">
        <f>VLOOKUP(A31,References!$A$2:$B$11,2,FALSE)</f>
        <v>ALINMA AB Equity</v>
      </c>
      <c r="C31" s="9" t="str">
        <f t="shared" si="1"/>
        <v>Net PreTax Income</v>
      </c>
      <c r="D31" s="9" t="str">
        <f>VLOOKUP(C31,References!$J$2:$K$51,2,FALSE)</f>
        <v>net_pretax_income</v>
      </c>
      <c r="E31" s="9" t="s">
        <v>45</v>
      </c>
      <c r="F31" s="8">
        <f>_xll.BDH($B31,$E31,"CQ1 2010","","Dir=H","Per=Y","Days=A","Dts=H","cols=14;rows=1")</f>
        <v>15.2</v>
      </c>
      <c r="G31" s="8">
        <v>431.334</v>
      </c>
      <c r="H31" s="8">
        <v>733.15899999999999</v>
      </c>
      <c r="I31" s="8">
        <v>1004.7569999999999</v>
      </c>
      <c r="J31" s="8">
        <v>1264.431</v>
      </c>
      <c r="K31" s="8">
        <v>1469.9760000000001</v>
      </c>
      <c r="L31" s="8">
        <v>1502.271</v>
      </c>
      <c r="M31" s="8">
        <v>2011.357</v>
      </c>
      <c r="N31" s="8">
        <v>2517.433</v>
      </c>
      <c r="O31" s="8">
        <v>2816.4560000000001</v>
      </c>
      <c r="P31" s="8">
        <v>2201.7600000000002</v>
      </c>
      <c r="Q31" s="8">
        <v>3021.5549999999998</v>
      </c>
      <c r="R31" s="8">
        <v>4012.8989999999999</v>
      </c>
      <c r="S31" s="8">
        <v>4012.8989999999999</v>
      </c>
      <c r="T31" s="8"/>
      <c r="U31" s="8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spans="1:60" x14ac:dyDescent="0.35">
      <c r="A32" s="9" t="str">
        <f t="shared" si="2"/>
        <v>Alinma</v>
      </c>
      <c r="B32" s="9" t="str">
        <f>VLOOKUP(A32,References!$A$2:$B$11,2,FALSE)</f>
        <v>ALINMA AB Equity</v>
      </c>
      <c r="C32" s="9" t="str">
        <f t="shared" si="1"/>
        <v>Net Income</v>
      </c>
      <c r="D32" s="9" t="str">
        <f>VLOOKUP(C32,References!$J$2:$K$51,2,FALSE)</f>
        <v>net_income</v>
      </c>
      <c r="E32" s="9" t="s">
        <v>47</v>
      </c>
      <c r="F32" s="8">
        <f>_xll.BDH($B32,$E32,"CQ1 2010","","Dir=H","Per=Y","Days=A","Dts=H","cols=14;rows=1")</f>
        <v>15.2</v>
      </c>
      <c r="G32" s="8">
        <v>431.334</v>
      </c>
      <c r="H32" s="8">
        <v>733.15899999999999</v>
      </c>
      <c r="I32" s="8">
        <v>1004.7569999999999</v>
      </c>
      <c r="J32" s="8">
        <v>1264.431</v>
      </c>
      <c r="K32" s="8">
        <v>1469.9760000000001</v>
      </c>
      <c r="L32" s="8">
        <v>1502.271</v>
      </c>
      <c r="M32" s="8">
        <v>2011.357</v>
      </c>
      <c r="N32" s="8">
        <v>2856.951</v>
      </c>
      <c r="O32" s="8">
        <v>2534.81</v>
      </c>
      <c r="P32" s="8">
        <v>1965.992</v>
      </c>
      <c r="Q32" s="8">
        <v>2709.3870000000002</v>
      </c>
      <c r="R32" s="8">
        <v>3599.14</v>
      </c>
      <c r="S32" s="8">
        <v>3599.14</v>
      </c>
      <c r="T32" s="8"/>
      <c r="U32" s="8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0" x14ac:dyDescent="0.35">
      <c r="A33" s="9" t="str">
        <f t="shared" si="2"/>
        <v>Alinma</v>
      </c>
      <c r="B33" s="9" t="str">
        <f>VLOOKUP(A33,References!$A$2:$B$11,2,FALSE)</f>
        <v>ALINMA AB Equity</v>
      </c>
      <c r="C33" s="9" t="str">
        <f t="shared" si="1"/>
        <v>Net Interest Income Less Provisions</v>
      </c>
      <c r="D33" s="9" t="str">
        <f>VLOOKUP(C33,References!$J$2:$K$51,2,FALSE)</f>
        <v>net_interest_inc_less_prov</v>
      </c>
      <c r="E33" s="9" t="s">
        <v>115</v>
      </c>
      <c r="F33" s="8">
        <f>_xll.BDH($B33,$E33,"CQ1 2010","","Dir=H","Per=Y","Days=A","Dts=H","cols=14;rows=1")</f>
        <v>616.18799999999999</v>
      </c>
      <c r="G33" s="8">
        <v>992.36500000000001</v>
      </c>
      <c r="H33" s="8">
        <v>1374.0070000000001</v>
      </c>
      <c r="I33" s="8">
        <v>1582.318</v>
      </c>
      <c r="J33" s="8">
        <v>1930.806</v>
      </c>
      <c r="K33" s="8">
        <v>2104.6849999999999</v>
      </c>
      <c r="L33" s="8">
        <v>2476.6799999999998</v>
      </c>
      <c r="M33" s="8">
        <v>2956.9679999999998</v>
      </c>
      <c r="N33" s="8">
        <v>3409.24</v>
      </c>
      <c r="O33" s="8">
        <v>3754.45</v>
      </c>
      <c r="P33" s="8">
        <v>3308.373</v>
      </c>
      <c r="Q33" s="8">
        <v>3929.596</v>
      </c>
      <c r="R33" s="8">
        <v>4908.2929999999997</v>
      </c>
      <c r="S33" s="8">
        <v>4908.2929999999997</v>
      </c>
      <c r="T33" s="8"/>
      <c r="U33" s="8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spans="1:60" x14ac:dyDescent="0.35">
      <c r="A34" s="9" t="str">
        <f t="shared" si="2"/>
        <v>Alinma</v>
      </c>
      <c r="B34" s="9" t="str">
        <f>VLOOKUP(A34,References!$A$2:$B$11,2,FALSE)</f>
        <v>ALINMA AB Equity</v>
      </c>
      <c r="C34" s="9" t="str">
        <f t="shared" si="1"/>
        <v>Retail Net Revenue</v>
      </c>
      <c r="D34" s="9" t="str">
        <f>VLOOKUP(C34,References!$J$2:$K$51,2,FALSE)</f>
        <v>retail_net_revenue</v>
      </c>
      <c r="E34" s="9"/>
      <c r="F34" s="8">
        <f>Segments_Y!I8/1000000</f>
        <v>53.625</v>
      </c>
      <c r="G34" s="8">
        <f>Segments_Y!J8/1000000</f>
        <v>273.39499999999998</v>
      </c>
      <c r="H34" s="8">
        <f>Segments_Y!K8/1000000</f>
        <v>453.72800000000001</v>
      </c>
      <c r="I34" s="8">
        <f>Segments_Y!L8/1000000</f>
        <v>631.41600000000005</v>
      </c>
      <c r="J34" s="8">
        <f>Segments_Y!M8/1000000</f>
        <v>840.322</v>
      </c>
      <c r="K34" s="8">
        <f>Segments_Y!N8/1000000</f>
        <v>1041.7049999999999</v>
      </c>
      <c r="L34" s="8">
        <f>Segments_Y!O8/1000000</f>
        <v>1135.672</v>
      </c>
      <c r="M34" s="8">
        <f>Segments_Y!P8/1000000</f>
        <v>1621.88</v>
      </c>
      <c r="N34" s="8" t="e">
        <f>Segments_Y!Q8/1000000</f>
        <v>#N/A</v>
      </c>
      <c r="O34" s="8" t="e">
        <f>Segments_Y!R8/1000000</f>
        <v>#N/A</v>
      </c>
      <c r="P34" s="8" t="e">
        <f>Segments_Y!S8/1000000</f>
        <v>#N/A</v>
      </c>
      <c r="Q34" s="8">
        <f>Segments_Y!T8/1000000</f>
        <v>2568.1840000000002</v>
      </c>
      <c r="R34" s="8">
        <f>Segments_Y!U8/1000000</f>
        <v>3247.0369999999998</v>
      </c>
      <c r="S34" s="8" t="e">
        <f>Segments_Y!V8/1000000</f>
        <v>#N/A</v>
      </c>
      <c r="T34" s="8">
        <f>Segments_Y!W8/1000000</f>
        <v>0</v>
      </c>
      <c r="U34" s="8">
        <f>Segments_Y!X8/1000000</f>
        <v>0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1:60" s="13" customFormat="1" x14ac:dyDescent="0.35">
      <c r="A35" s="10" t="str">
        <f>A33</f>
        <v>Alinma</v>
      </c>
      <c r="B35" s="10" t="str">
        <f>VLOOKUP(A35,References!$A$2:$B$11,2,FALSE)</f>
        <v>ALINMA AB Equity</v>
      </c>
      <c r="C35" s="10" t="str">
        <f t="shared" si="1"/>
        <v>Wholesale Net Revenue</v>
      </c>
      <c r="D35" s="10" t="str">
        <f>VLOOKUP(C35,References!$J$2:$K$51,2,FALSE)</f>
        <v>wholesale_net_revenue</v>
      </c>
      <c r="E35" s="10"/>
      <c r="F35" s="11">
        <f>Segments_Y!I9/1000000</f>
        <v>332.90600000000001</v>
      </c>
      <c r="G35" s="11">
        <f>Segments_Y!J9/1000000</f>
        <v>674.27</v>
      </c>
      <c r="H35" s="11">
        <f>Segments_Y!K9/1000000</f>
        <v>978.4</v>
      </c>
      <c r="I35" s="11">
        <f>Segments_Y!L9/1000000</f>
        <v>1125.2360000000001</v>
      </c>
      <c r="J35" s="11">
        <f>Segments_Y!M9/1000000</f>
        <v>1194.981</v>
      </c>
      <c r="K35" s="11">
        <f>Segments_Y!N9/1000000</f>
        <v>1435.0160000000001</v>
      </c>
      <c r="L35" s="11">
        <f>Segments_Y!O9/1000000</f>
        <v>1440.585</v>
      </c>
      <c r="M35" s="11">
        <f>Segments_Y!P9/1000000</f>
        <v>1699.9970000000001</v>
      </c>
      <c r="N35" s="11" t="e">
        <f>Segments_Y!Q9/1000000</f>
        <v>#N/A</v>
      </c>
      <c r="O35" s="11" t="e">
        <f>Segments_Y!R9/1000000</f>
        <v>#N/A</v>
      </c>
      <c r="P35" s="11" t="e">
        <f>Segments_Y!S9/1000000</f>
        <v>#N/A</v>
      </c>
      <c r="Q35" s="11">
        <f>Segments_Y!T9/1000000</f>
        <v>2408.12</v>
      </c>
      <c r="R35" s="11">
        <f>Segments_Y!U9/1000000</f>
        <v>2812.7910000000002</v>
      </c>
      <c r="S35" s="11" t="e">
        <f>Segments_Y!V9/1000000</f>
        <v>#N/A</v>
      </c>
      <c r="T35" s="11">
        <f>Segments_Y!W9/1000000</f>
        <v>0</v>
      </c>
      <c r="U35" s="11">
        <f>Segments_Y!X9/1000000</f>
        <v>0</v>
      </c>
      <c r="V35" s="11"/>
      <c r="W35" s="11"/>
      <c r="X35" s="11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</row>
    <row r="36" spans="1:60" x14ac:dyDescent="0.35">
      <c r="A36" s="6" t="s">
        <v>17</v>
      </c>
      <c r="B36" s="6" t="str">
        <f>VLOOKUP(A36,References!$A$2:$B$11,2,FALSE)</f>
        <v>SABB AB Equity</v>
      </c>
      <c r="C36" s="6" t="str">
        <f t="shared" si="1"/>
        <v>Interest Income</v>
      </c>
      <c r="D36" s="6" t="str">
        <f>VLOOKUP(C36,References!$J$2:$K$51,2,FALSE)</f>
        <v>interest_income</v>
      </c>
      <c r="E36" s="6" t="s">
        <v>25</v>
      </c>
      <c r="F36" s="8">
        <f>_xll.BDH($B36,$E36,"CQ1 2010","","Dir=H","Per=Y","Days=A","Dts=H","cols=14;rows=1")</f>
        <v>3724.9079999999999</v>
      </c>
      <c r="G36" s="8">
        <v>3515.88</v>
      </c>
      <c r="H36" s="8">
        <v>3999.9850000000001</v>
      </c>
      <c r="I36" s="8">
        <v>4386.1379999999999</v>
      </c>
      <c r="J36" s="8">
        <v>4625.951</v>
      </c>
      <c r="K36" s="8">
        <v>4813.4210000000003</v>
      </c>
      <c r="L36" s="8">
        <v>6075.1019999999999</v>
      </c>
      <c r="M36" s="8">
        <v>6051.2879999999996</v>
      </c>
      <c r="N36" s="8">
        <v>6642.0020000000004</v>
      </c>
      <c r="O36" s="8">
        <v>8743.6759999999995</v>
      </c>
      <c r="P36" s="8">
        <v>7811.5749999999998</v>
      </c>
      <c r="Q36" s="8">
        <v>6378.67</v>
      </c>
      <c r="R36" s="8">
        <v>9321.8739999999998</v>
      </c>
      <c r="S36" s="8">
        <v>9321.8739999999998</v>
      </c>
      <c r="T36" s="8"/>
      <c r="U36" s="8"/>
      <c r="V36" s="6"/>
      <c r="W36" s="6"/>
      <c r="X36" s="6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spans="1:60" x14ac:dyDescent="0.35">
      <c r="A37" s="6" t="str">
        <f>A36</f>
        <v>SABB</v>
      </c>
      <c r="B37" s="6" t="str">
        <f>VLOOKUP(A37,References!$A$2:$B$11,2,FALSE)</f>
        <v>SABB AB Equity</v>
      </c>
      <c r="C37" s="6" t="str">
        <f t="shared" si="1"/>
        <v>Interest Expenses</v>
      </c>
      <c r="D37" s="6" t="str">
        <f>VLOOKUP(C37,References!$J$2:$K$51,2,FALSE)</f>
        <v>interest_expenses</v>
      </c>
      <c r="E37" s="6" t="s">
        <v>27</v>
      </c>
      <c r="F37" s="8">
        <f>_xll.BDH($B37,$E37,"CQ1 2010","","Dir=H","Per=Y","Days=A","Dts=H","cols=14;rows=1")</f>
        <v>481.86500000000001</v>
      </c>
      <c r="G37" s="8">
        <v>493.90499999999997</v>
      </c>
      <c r="H37" s="8">
        <v>735.88499999999999</v>
      </c>
      <c r="I37" s="8">
        <v>666.84199999999998</v>
      </c>
      <c r="J37" s="8">
        <v>563.34400000000005</v>
      </c>
      <c r="K37" s="8">
        <v>559.54300000000001</v>
      </c>
      <c r="L37" s="8">
        <v>1318.1869999999999</v>
      </c>
      <c r="M37" s="8">
        <v>953.404</v>
      </c>
      <c r="N37" s="8">
        <v>1064.673</v>
      </c>
      <c r="O37" s="8">
        <v>1564.048</v>
      </c>
      <c r="P37" s="8">
        <v>938.86900000000003</v>
      </c>
      <c r="Q37" s="8">
        <v>661.45</v>
      </c>
      <c r="R37" s="8">
        <v>1913.587</v>
      </c>
      <c r="S37" s="8">
        <v>1913.587</v>
      </c>
      <c r="T37" s="8"/>
      <c r="U37" s="8"/>
      <c r="V37" s="6"/>
      <c r="W37" s="6"/>
      <c r="X37" s="6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 spans="1:60" x14ac:dyDescent="0.35">
      <c r="A38" s="6" t="str">
        <f t="shared" ref="A38:A51" si="3">A37</f>
        <v>SABB</v>
      </c>
      <c r="B38" s="6" t="str">
        <f>VLOOKUP(A38,References!$A$2:$B$11,2,FALSE)</f>
        <v>SABB AB Equity</v>
      </c>
      <c r="C38" s="6" t="str">
        <f t="shared" si="1"/>
        <v>Net Interest Income</v>
      </c>
      <c r="D38" s="6" t="str">
        <f>VLOOKUP(C38,References!$J$2:$K$51,2,FALSE)</f>
        <v>net_interest_income</v>
      </c>
      <c r="E38" s="6" t="s">
        <v>29</v>
      </c>
      <c r="F38" s="8">
        <f>_xll.BDH($B38,$E38,"CQ1 2010","","Dir=H","Per=Y","Days=A","Dts=H","cols=14;rows=1")</f>
        <v>3246.75</v>
      </c>
      <c r="G38" s="8">
        <v>3073.4490000000001</v>
      </c>
      <c r="H38" s="8">
        <v>3299.7379999999998</v>
      </c>
      <c r="I38" s="8">
        <v>3757.9250000000002</v>
      </c>
      <c r="J38" s="8">
        <v>4127.4049999999997</v>
      </c>
      <c r="K38" s="8">
        <v>4290.9279999999999</v>
      </c>
      <c r="L38" s="8">
        <v>4794.759</v>
      </c>
      <c r="M38" s="8">
        <v>5150.3829999999998</v>
      </c>
      <c r="N38" s="8">
        <v>5642.4279999999999</v>
      </c>
      <c r="O38" s="8">
        <v>7251.8670000000002</v>
      </c>
      <c r="P38" s="8">
        <v>6897.99</v>
      </c>
      <c r="Q38" s="8">
        <v>5732.0479999999998</v>
      </c>
      <c r="R38" s="8">
        <v>7408.2870000000003</v>
      </c>
      <c r="S38" s="8">
        <v>7408.2870000000003</v>
      </c>
      <c r="T38" s="8"/>
      <c r="U38" s="8"/>
      <c r="V38" s="6"/>
      <c r="W38" s="6"/>
      <c r="X38" s="6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spans="1:60" x14ac:dyDescent="0.35">
      <c r="A39" s="6" t="str">
        <f t="shared" si="3"/>
        <v>SABB</v>
      </c>
      <c r="B39" s="6" t="str">
        <f>VLOOKUP(A39,References!$A$2:$B$11,2,FALSE)</f>
        <v>SABB AB Equity</v>
      </c>
      <c r="C39" s="6" t="str">
        <f t="shared" si="1"/>
        <v>Net Exchange Income</v>
      </c>
      <c r="D39" s="6" t="str">
        <f>VLOOKUP(C39,References!$J$2:$K$51,2,FALSE)</f>
        <v>net_exchange_income</v>
      </c>
      <c r="E39" s="6" t="s">
        <v>30</v>
      </c>
      <c r="F39" s="8">
        <f>_xll.BDH($B39,$E39,"CQ1 2010","","Dir=H","Per=Y","Days=A","Dts=H","cols=14;rows=1")</f>
        <v>126.67700000000001</v>
      </c>
      <c r="G39" s="8">
        <v>265.09500000000003</v>
      </c>
      <c r="H39" s="8">
        <v>232.208</v>
      </c>
      <c r="I39" s="8">
        <v>401.48</v>
      </c>
      <c r="J39" s="8">
        <v>445.71</v>
      </c>
      <c r="K39" s="8">
        <v>465.755</v>
      </c>
      <c r="L39" s="8">
        <v>478.04500000000002</v>
      </c>
      <c r="M39" s="8">
        <v>431.40699999999998</v>
      </c>
      <c r="N39" s="8">
        <v>412.54500000000002</v>
      </c>
      <c r="O39" s="8">
        <v>508.83699999999999</v>
      </c>
      <c r="P39" s="8">
        <v>519.44200000000001</v>
      </c>
      <c r="Q39" s="8">
        <v>602.51599999999996</v>
      </c>
      <c r="R39" s="8">
        <v>777.31299999999999</v>
      </c>
      <c r="S39" s="8">
        <v>777.31299999999999</v>
      </c>
      <c r="T39" s="8"/>
      <c r="U39" s="8"/>
      <c r="V39" s="6"/>
      <c r="W39" s="6"/>
      <c r="X39" s="6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spans="1:60" x14ac:dyDescent="0.35">
      <c r="A40" s="6" t="str">
        <f t="shared" si="3"/>
        <v>SABB</v>
      </c>
      <c r="B40" s="6" t="str">
        <f>VLOOKUP(A40,References!$A$2:$B$11,2,FALSE)</f>
        <v>SABB AB Equity</v>
      </c>
      <c r="C40" s="6" t="str">
        <f t="shared" si="1"/>
        <v>Net Fee and Comission Income</v>
      </c>
      <c r="D40" s="6" t="str">
        <f>VLOOKUP(C40,References!$J$2:$K$51,2,FALSE)</f>
        <v>net_fee_commission_income</v>
      </c>
      <c r="E40" s="6" t="s">
        <v>57</v>
      </c>
      <c r="F40" s="8" t="str">
        <f>_xll.BDH($B40,$E40,"CQ1 2010","","Dir=H","Per=Y","Days=A","Dts=H","cols=14;rows=1")</f>
        <v>#N/A N/A</v>
      </c>
      <c r="G40" s="8" t="s">
        <v>116</v>
      </c>
      <c r="H40" s="8" t="s">
        <v>116</v>
      </c>
      <c r="I40" s="8" t="s">
        <v>116</v>
      </c>
      <c r="J40" s="8" t="s">
        <v>116</v>
      </c>
      <c r="K40" s="8">
        <v>1550.271</v>
      </c>
      <c r="L40" s="8">
        <v>1340.8430000000001</v>
      </c>
      <c r="M40" s="8">
        <v>1255.5340000000001</v>
      </c>
      <c r="N40" s="8">
        <v>1127.73</v>
      </c>
      <c r="O40" s="8">
        <v>1301.6189999999999</v>
      </c>
      <c r="P40" s="8">
        <v>1283.1510000000001</v>
      </c>
      <c r="Q40" s="8">
        <v>971.88300000000004</v>
      </c>
      <c r="R40" s="8">
        <v>885.65599999999995</v>
      </c>
      <c r="S40" s="8">
        <v>885.65599999999995</v>
      </c>
      <c r="T40" s="8"/>
      <c r="U40" s="8"/>
      <c r="V40" s="6"/>
      <c r="W40" s="6"/>
      <c r="X40" s="6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spans="1:60" x14ac:dyDescent="0.35">
      <c r="A41" s="6" t="str">
        <f t="shared" si="3"/>
        <v>SABB</v>
      </c>
      <c r="B41" s="6" t="str">
        <f>VLOOKUP(A41,References!$A$2:$B$11,2,FALSE)</f>
        <v>SABB AB Equity</v>
      </c>
      <c r="C41" s="6" t="str">
        <f t="shared" si="1"/>
        <v>Total Operating Income</v>
      </c>
      <c r="D41" s="6" t="str">
        <f>VLOOKUP(C41,References!$J$2:$K$51,2,FALSE)</f>
        <v>operating_income</v>
      </c>
      <c r="E41" s="6" t="s">
        <v>39</v>
      </c>
      <c r="F41" s="8" t="str">
        <f>_xll.BDH($B41,$E41,"CQ1 2010","","Dir=H","Per=Y","Days=A","Dts=H","cols=14;rows=1")</f>
        <v>#N/A N/A</v>
      </c>
      <c r="G41" s="8" t="s">
        <v>116</v>
      </c>
      <c r="H41" s="8" t="s">
        <v>116</v>
      </c>
      <c r="I41" s="8">
        <v>5815.384</v>
      </c>
      <c r="J41" s="8">
        <v>6502.2089999999998</v>
      </c>
      <c r="K41" s="8">
        <v>6630.6270000000004</v>
      </c>
      <c r="L41" s="8">
        <v>6908.6040000000003</v>
      </c>
      <c r="M41" s="8">
        <v>7126.9080000000004</v>
      </c>
      <c r="N41" s="8">
        <v>7322.835</v>
      </c>
      <c r="O41" s="8">
        <v>9213.3189999999995</v>
      </c>
      <c r="P41" s="8">
        <v>8877.9660000000003</v>
      </c>
      <c r="Q41" s="8">
        <v>7678.3580000000002</v>
      </c>
      <c r="R41" s="8">
        <v>9697.0280000000002</v>
      </c>
      <c r="S41" s="8">
        <v>9697.0280000000002</v>
      </c>
      <c r="T41" s="8"/>
      <c r="U41" s="8"/>
      <c r="V41" s="6"/>
      <c r="W41" s="6"/>
      <c r="X41" s="6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</row>
    <row r="42" spans="1:60" x14ac:dyDescent="0.35">
      <c r="A42" s="6" t="str">
        <f t="shared" si="3"/>
        <v>SABB</v>
      </c>
      <c r="B42" s="6" t="str">
        <f>VLOOKUP(A42,References!$A$2:$B$11,2,FALSE)</f>
        <v>SABB AB Equity</v>
      </c>
      <c r="C42" s="6" t="str">
        <f t="shared" si="1"/>
        <v>GA Expenses</v>
      </c>
      <c r="D42" s="6" t="str">
        <f>VLOOKUP(C42,References!$J$2:$K$51,2,FALSE)</f>
        <v>ga_expenses</v>
      </c>
      <c r="E42" s="6" t="s">
        <v>35</v>
      </c>
      <c r="F42" s="8">
        <f>_xll.BDH($B42,$E42,"CQ1 2010","","Dir=H","Per=Y","Days=A","Dts=H","cols=14;rows=1")</f>
        <v>580.63300000000004</v>
      </c>
      <c r="G42" s="8">
        <v>417.762</v>
      </c>
      <c r="H42" s="8">
        <v>375.322</v>
      </c>
      <c r="I42" s="8">
        <v>428.26499999999999</v>
      </c>
      <c r="J42" s="8">
        <v>542.10599999999999</v>
      </c>
      <c r="K42" s="8">
        <v>529.26700000000005</v>
      </c>
      <c r="L42" s="8">
        <v>608.029</v>
      </c>
      <c r="M42" s="8">
        <v>697.41399999999999</v>
      </c>
      <c r="N42" s="8">
        <v>693.79300000000001</v>
      </c>
      <c r="O42" s="8">
        <v>1350.636</v>
      </c>
      <c r="P42" s="8">
        <v>1630.0060000000001</v>
      </c>
      <c r="Q42" s="8">
        <v>1010.688</v>
      </c>
      <c r="R42" s="8">
        <v>1337.942</v>
      </c>
      <c r="S42" s="8">
        <v>1337.942</v>
      </c>
      <c r="T42" s="8"/>
      <c r="U42" s="8"/>
      <c r="V42" s="6"/>
      <c r="W42" s="6"/>
      <c r="X42" s="6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</row>
    <row r="43" spans="1:60" x14ac:dyDescent="0.35">
      <c r="A43" s="6" t="str">
        <f t="shared" si="3"/>
        <v>SABB</v>
      </c>
      <c r="B43" s="6" t="str">
        <f>VLOOKUP(A43,References!$A$2:$B$11,2,FALSE)</f>
        <v>SABB AB Equity</v>
      </c>
      <c r="C43" s="6" t="str">
        <f t="shared" si="1"/>
        <v>Depreciation</v>
      </c>
      <c r="D43" s="6" t="str">
        <f>VLOOKUP(C43,References!$J$2:$K$51,2,FALSE)</f>
        <v>depreciation</v>
      </c>
      <c r="E43" s="6" t="s">
        <v>112</v>
      </c>
      <c r="F43" s="8">
        <f>_xll.BDH($B43,$E43,"CQ1 2010","","Dir=H","Per=Y","Days=A","Dts=H","cols=14;rows=1")</f>
        <v>113.114</v>
      </c>
      <c r="G43" s="8">
        <v>94.995000000000005</v>
      </c>
      <c r="H43" s="8">
        <v>112.113</v>
      </c>
      <c r="I43" s="8">
        <v>91.518000000000001</v>
      </c>
      <c r="J43" s="8">
        <v>86.424999999999997</v>
      </c>
      <c r="K43" s="8">
        <v>96.557000000000002</v>
      </c>
      <c r="L43" s="8">
        <v>110.90300000000001</v>
      </c>
      <c r="M43" s="8">
        <v>124.785</v>
      </c>
      <c r="N43" s="8">
        <v>131.465</v>
      </c>
      <c r="O43" s="8">
        <v>432.12</v>
      </c>
      <c r="P43" s="8">
        <v>677.65800000000002</v>
      </c>
      <c r="Q43" s="8">
        <v>621.61</v>
      </c>
      <c r="R43" s="8">
        <v>464.72899999999998</v>
      </c>
      <c r="S43" s="8">
        <v>464.72899999999998</v>
      </c>
      <c r="T43" s="8"/>
      <c r="U43" s="8"/>
      <c r="V43" s="6"/>
      <c r="W43" s="6"/>
      <c r="X43" s="6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</row>
    <row r="44" spans="1:60" x14ac:dyDescent="0.35">
      <c r="A44" s="6" t="str">
        <f t="shared" si="3"/>
        <v>SABB</v>
      </c>
      <c r="B44" s="6" t="str">
        <f>VLOOKUP(A44,References!$A$2:$B$11,2,FALSE)</f>
        <v>SABB AB Equity</v>
      </c>
      <c r="C44" s="6" t="str">
        <f t="shared" si="1"/>
        <v>Salaries and Benefits</v>
      </c>
      <c r="D44" s="6" t="str">
        <f>VLOOKUP(C44,References!$J$2:$K$51,2,FALSE)</f>
        <v>employee_compensation</v>
      </c>
      <c r="E44" s="6" t="s">
        <v>1</v>
      </c>
      <c r="F44" s="8">
        <f>_xll.BDH($B44,$E44,"CQ1 2010","","Dir=H","Per=Y","Days=A","Dts=H","cols=14;rows=1")</f>
        <v>969.58299999999997</v>
      </c>
      <c r="G44" s="8">
        <v>996.16899999999998</v>
      </c>
      <c r="H44" s="8">
        <v>1008.961</v>
      </c>
      <c r="I44" s="8">
        <v>1090.597</v>
      </c>
      <c r="J44" s="8">
        <v>1152.845</v>
      </c>
      <c r="K44" s="8">
        <v>1252.7249999999999</v>
      </c>
      <c r="L44" s="8">
        <v>1228.9580000000001</v>
      </c>
      <c r="M44" s="8">
        <v>1228.5909999999999</v>
      </c>
      <c r="N44" s="8">
        <v>1239.0550000000001</v>
      </c>
      <c r="O44" s="8">
        <v>1789.4860000000001</v>
      </c>
      <c r="P44" s="8">
        <v>1846.8969999999999</v>
      </c>
      <c r="Q44" s="8">
        <v>1734.7729999999999</v>
      </c>
      <c r="R44" s="8">
        <v>1809.4649999999999</v>
      </c>
      <c r="S44" s="8">
        <v>1809.4649999999999</v>
      </c>
      <c r="T44" s="8"/>
      <c r="U44" s="8"/>
      <c r="V44" s="6"/>
      <c r="W44" s="6"/>
      <c r="X44" s="6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spans="1:60" x14ac:dyDescent="0.35">
      <c r="A45" s="6" t="str">
        <f t="shared" si="3"/>
        <v>SABB</v>
      </c>
      <c r="B45" s="6" t="str">
        <f>VLOOKUP(A45,References!$A$2:$B$11,2,FALSE)</f>
        <v>SABB AB Equity</v>
      </c>
      <c r="C45" s="6" t="str">
        <f t="shared" si="1"/>
        <v>Operating Exenses</v>
      </c>
      <c r="D45" s="6" t="str">
        <f>VLOOKUP(C45,References!$J$2:$K$51,2,FALSE)</f>
        <v>operating_expenses</v>
      </c>
      <c r="E45" s="6" t="s">
        <v>0</v>
      </c>
      <c r="F45" s="8">
        <f>_xll.BDH($B45,$E45,"CQ1 2010","","Dir=H","Per=Y","Days=A","Dts=H","cols=14;rows=1")</f>
        <v>1754.2639999999999</v>
      </c>
      <c r="G45" s="8">
        <v>1605.5329999999999</v>
      </c>
      <c r="H45" s="8">
        <v>1596.8530000000001</v>
      </c>
      <c r="I45" s="8">
        <v>1790.5650000000001</v>
      </c>
      <c r="J45" s="8">
        <v>1894.845</v>
      </c>
      <c r="K45" s="8">
        <v>2000.7090000000001</v>
      </c>
      <c r="L45" s="8">
        <v>2083.5500000000002</v>
      </c>
      <c r="M45" s="8">
        <v>2190.5630000000001</v>
      </c>
      <c r="N45" s="8">
        <v>2200.2510000000002</v>
      </c>
      <c r="O45" s="8">
        <v>3649.4070000000002</v>
      </c>
      <c r="P45" s="8">
        <v>4212.7820000000002</v>
      </c>
      <c r="Q45" s="8">
        <v>3428.5569999999998</v>
      </c>
      <c r="R45" s="8">
        <v>3662.0929999999998</v>
      </c>
      <c r="S45" s="8">
        <v>3662.0929999999998</v>
      </c>
      <c r="T45" s="8"/>
      <c r="U45" s="8"/>
      <c r="V45" s="6"/>
      <c r="W45" s="6"/>
      <c r="X45" s="6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 spans="1:60" x14ac:dyDescent="0.35">
      <c r="A46" s="6" t="str">
        <f t="shared" si="3"/>
        <v>SABB</v>
      </c>
      <c r="B46" s="6" t="str">
        <f>VLOOKUP(A46,References!$A$2:$B$11,2,FALSE)</f>
        <v>SABB AB Equity</v>
      </c>
      <c r="C46" s="6" t="str">
        <f t="shared" si="1"/>
        <v>Total Non-Interest Income</v>
      </c>
      <c r="D46" s="6" t="str">
        <f>VLOOKUP(C46,References!$J$2:$K$51,2,FALSE)</f>
        <v>non_interest_income</v>
      </c>
      <c r="E46" s="6" t="s">
        <v>41</v>
      </c>
      <c r="F46" s="8" t="str">
        <f>_xll.BDH($B46,$E46,"CQ1 2010","","Dir=H","Per=Y","Days=A","Dts=H","cols=14;rows=1")</f>
        <v>#N/A N/A</v>
      </c>
      <c r="G46" s="8" t="s">
        <v>116</v>
      </c>
      <c r="H46" s="8" t="s">
        <v>116</v>
      </c>
      <c r="I46" s="8">
        <v>2096.0880000000002</v>
      </c>
      <c r="J46" s="8">
        <v>2439.6019999999999</v>
      </c>
      <c r="K46" s="8">
        <v>2376.7489999999998</v>
      </c>
      <c r="L46" s="8">
        <v>2151.6889999999999</v>
      </c>
      <c r="M46" s="8">
        <v>2029.0239999999999</v>
      </c>
      <c r="N46" s="8">
        <v>1745.5060000000001</v>
      </c>
      <c r="O46" s="8">
        <v>2033.691</v>
      </c>
      <c r="P46" s="8">
        <v>2005.26</v>
      </c>
      <c r="Q46" s="8">
        <v>1961.1379999999999</v>
      </c>
      <c r="R46" s="8">
        <v>2288.741</v>
      </c>
      <c r="S46" s="8">
        <v>2288.741</v>
      </c>
      <c r="T46" s="8"/>
      <c r="U46" s="8"/>
      <c r="V46" s="6"/>
      <c r="W46" s="6"/>
      <c r="X46" s="6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 spans="1:60" x14ac:dyDescent="0.35">
      <c r="A47" s="6" t="str">
        <f t="shared" si="3"/>
        <v>SABB</v>
      </c>
      <c r="B47" s="6" t="str">
        <f>VLOOKUP(A47,References!$A$2:$B$11,2,FALSE)</f>
        <v>SABB AB Equity</v>
      </c>
      <c r="C47" s="6" t="str">
        <f t="shared" si="1"/>
        <v>Impairment (Provisions)</v>
      </c>
      <c r="D47" s="6" t="str">
        <f>VLOOKUP(C47,References!$J$2:$K$51,2,FALSE)</f>
        <v>impairment_provisions</v>
      </c>
      <c r="E47" s="6" t="s">
        <v>42</v>
      </c>
      <c r="F47" s="8">
        <f>_xll.BDH($B47,$E47,"CQ1 2010","","Dir=H","Per=Y","Days=A","Dts=H","cols=14;rows=1")</f>
        <v>1233.5260000000001</v>
      </c>
      <c r="G47" s="8">
        <v>475.53</v>
      </c>
      <c r="H47" s="8">
        <v>440.54399999999998</v>
      </c>
      <c r="I47" s="8">
        <v>374.17899999999997</v>
      </c>
      <c r="J47" s="8">
        <v>450.75599999999997</v>
      </c>
      <c r="K47" s="8">
        <v>429.71600000000001</v>
      </c>
      <c r="L47" s="8">
        <v>944.56</v>
      </c>
      <c r="M47" s="8">
        <v>1001.828</v>
      </c>
      <c r="N47" s="8">
        <v>259.03199999999998</v>
      </c>
      <c r="O47" s="8">
        <v>2501.1750000000002</v>
      </c>
      <c r="P47" s="8">
        <v>1630.931</v>
      </c>
      <c r="Q47" s="8">
        <v>453.74299999999999</v>
      </c>
      <c r="R47" s="8">
        <v>445.26100000000002</v>
      </c>
      <c r="S47" s="8">
        <v>445.26100000000002</v>
      </c>
      <c r="T47" s="8"/>
      <c r="U47" s="8"/>
      <c r="V47" s="6"/>
      <c r="W47" s="6"/>
      <c r="X47" s="6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</row>
    <row r="48" spans="1:60" x14ac:dyDescent="0.35">
      <c r="A48" s="6" t="str">
        <f t="shared" si="3"/>
        <v>SABB</v>
      </c>
      <c r="B48" s="6" t="str">
        <f>VLOOKUP(A48,References!$A$2:$B$11,2,FALSE)</f>
        <v>SABB AB Equity</v>
      </c>
      <c r="C48" s="6" t="str">
        <f t="shared" si="1"/>
        <v>Net PreTax Income</v>
      </c>
      <c r="D48" s="6" t="str">
        <f>VLOOKUP(C48,References!$J$2:$K$51,2,FALSE)</f>
        <v>net_pretax_income</v>
      </c>
      <c r="E48" s="6" t="s">
        <v>45</v>
      </c>
      <c r="F48" s="8">
        <f>_xll.BDH($B48,$E48,"CQ1 2010","","Dir=H","Per=Y","Days=A","Dts=H","cols=14;rows=1")</f>
        <v>1883.152</v>
      </c>
      <c r="G48" s="8">
        <v>2888.4349999999999</v>
      </c>
      <c r="H48" s="8">
        <v>3240.3159999999998</v>
      </c>
      <c r="I48" s="8">
        <v>3773.81</v>
      </c>
      <c r="J48" s="8">
        <v>4266.0609999999997</v>
      </c>
      <c r="K48" s="8">
        <v>4330.5469999999996</v>
      </c>
      <c r="L48" s="8">
        <v>3894.7310000000002</v>
      </c>
      <c r="M48" s="8">
        <v>3954.578</v>
      </c>
      <c r="N48" s="8">
        <v>4929.1030000000001</v>
      </c>
      <c r="O48" s="8">
        <v>3195.355</v>
      </c>
      <c r="P48" s="8">
        <v>-4301.5870000000004</v>
      </c>
      <c r="Q48" s="8">
        <v>3927.4870000000001</v>
      </c>
      <c r="R48" s="8">
        <v>5761.8180000000002</v>
      </c>
      <c r="S48" s="8">
        <v>5761.8180000000002</v>
      </c>
      <c r="T48" s="8"/>
      <c r="U48" s="8"/>
      <c r="V48" s="6"/>
      <c r="W48" s="6"/>
      <c r="X48" s="6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</row>
    <row r="49" spans="1:60" x14ac:dyDescent="0.35">
      <c r="A49" s="6" t="str">
        <f t="shared" si="3"/>
        <v>SABB</v>
      </c>
      <c r="B49" s="6" t="str">
        <f>VLOOKUP(A49,References!$A$2:$B$11,2,FALSE)</f>
        <v>SABB AB Equity</v>
      </c>
      <c r="C49" s="6" t="str">
        <f t="shared" si="1"/>
        <v>Net Income</v>
      </c>
      <c r="D49" s="6" t="str">
        <f>VLOOKUP(C49,References!$J$2:$K$51,2,FALSE)</f>
        <v>net_income</v>
      </c>
      <c r="E49" s="6" t="s">
        <v>47</v>
      </c>
      <c r="F49" s="8">
        <f>_xll.BDH($B49,$E49,"CQ1 2010","","Dir=H","Per=Y","Days=A","Dts=H","cols=14;rows=1")</f>
        <v>1883.152</v>
      </c>
      <c r="G49" s="8">
        <v>2888.4349999999999</v>
      </c>
      <c r="H49" s="8">
        <v>3240.3159999999998</v>
      </c>
      <c r="I49" s="8">
        <v>3773.81</v>
      </c>
      <c r="J49" s="8">
        <v>4266.0609999999997</v>
      </c>
      <c r="K49" s="8">
        <v>4330.5469999999996</v>
      </c>
      <c r="L49" s="8">
        <v>3894.7310000000002</v>
      </c>
      <c r="M49" s="8">
        <v>3954.578</v>
      </c>
      <c r="N49" s="8">
        <v>2715.4430000000002</v>
      </c>
      <c r="O49" s="8">
        <v>2754.26</v>
      </c>
      <c r="P49" s="8">
        <v>-4155.3919999999998</v>
      </c>
      <c r="Q49" s="8">
        <v>3204.4270000000001</v>
      </c>
      <c r="R49" s="8">
        <v>4874.1580000000004</v>
      </c>
      <c r="S49" s="8">
        <v>4874.1580000000004</v>
      </c>
      <c r="T49" s="8"/>
      <c r="U49" s="8"/>
      <c r="V49" s="6"/>
      <c r="W49" s="6"/>
      <c r="X49" s="6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</row>
    <row r="50" spans="1:60" x14ac:dyDescent="0.35">
      <c r="A50" s="6" t="str">
        <f t="shared" si="3"/>
        <v>SABB</v>
      </c>
      <c r="B50" s="6" t="str">
        <f>VLOOKUP(A50,References!$A$2:$B$11,2,FALSE)</f>
        <v>SABB AB Equity</v>
      </c>
      <c r="C50" s="6" t="str">
        <f t="shared" si="1"/>
        <v>Net Interest Income Less Provisions</v>
      </c>
      <c r="D50" s="6" t="str">
        <f>VLOOKUP(C50,References!$J$2:$K$51,2,FALSE)</f>
        <v>net_interest_inc_less_prov</v>
      </c>
      <c r="E50" s="6" t="s">
        <v>115</v>
      </c>
      <c r="F50" s="8">
        <f>_xll.BDH($B50,$E50,"CQ1 2010","","Dir=H","Per=Y","Days=A","Dts=H","cols=14;rows=1")</f>
        <v>2013.2239999999999</v>
      </c>
      <c r="G50" s="8">
        <v>2597.9189999999999</v>
      </c>
      <c r="H50" s="8">
        <v>2859.194</v>
      </c>
      <c r="I50" s="8">
        <v>3383.7460000000001</v>
      </c>
      <c r="J50" s="8">
        <v>3676.6489999999999</v>
      </c>
      <c r="K50" s="8">
        <v>3861.212</v>
      </c>
      <c r="L50" s="8">
        <v>3850.1990000000001</v>
      </c>
      <c r="M50" s="8">
        <v>4148.5550000000003</v>
      </c>
      <c r="N50" s="8">
        <v>5383.3959999999997</v>
      </c>
      <c r="O50" s="8">
        <v>4750.692</v>
      </c>
      <c r="P50" s="8">
        <v>5267.0590000000002</v>
      </c>
      <c r="Q50" s="8">
        <v>5278.3050000000003</v>
      </c>
      <c r="R50" s="8">
        <v>6963.0259999999998</v>
      </c>
      <c r="S50" s="8">
        <v>6963.0259999999998</v>
      </c>
      <c r="T50" s="8"/>
      <c r="U50" s="8"/>
      <c r="V50" s="6"/>
      <c r="W50" s="6"/>
      <c r="X50" s="6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</row>
    <row r="51" spans="1:60" x14ac:dyDescent="0.35">
      <c r="A51" s="6" t="str">
        <f t="shared" si="3"/>
        <v>SABB</v>
      </c>
      <c r="B51" s="6" t="str">
        <f>VLOOKUP(A51,References!$A$2:$B$11,2,FALSE)</f>
        <v>SABB AB Equity</v>
      </c>
      <c r="C51" s="6" t="str">
        <f t="shared" ref="C51:C82" si="4">C34</f>
        <v>Retail Net Revenue</v>
      </c>
      <c r="D51" s="6" t="str">
        <f>VLOOKUP(C51,References!$J$2:$K$51,2,FALSE)</f>
        <v>retail_net_revenue</v>
      </c>
      <c r="E51" s="6"/>
      <c r="F51" s="8">
        <f>Segments_Y!I14/1000000</f>
        <v>1544.5360000000001</v>
      </c>
      <c r="G51" s="8">
        <f>Segments_Y!J14/1000000</f>
        <v>1396.914</v>
      </c>
      <c r="H51" s="8">
        <f>Segments_Y!K14/1000000</f>
        <v>1604.7080000000001</v>
      </c>
      <c r="I51" s="8">
        <f>Segments_Y!L14/1000000</f>
        <v>1930.5060000000001</v>
      </c>
      <c r="J51" s="8">
        <f>Segments_Y!M14/1000000</f>
        <v>2247.9340000000002</v>
      </c>
      <c r="K51" s="8">
        <f>Segments_Y!N14/1000000</f>
        <v>2311.6889999999999</v>
      </c>
      <c r="L51" s="8">
        <f>Segments_Y!O14/1000000</f>
        <v>2217.5050000000001</v>
      </c>
      <c r="M51" s="8">
        <f>Segments_Y!P14/1000000</f>
        <v>2567.4380000000001</v>
      </c>
      <c r="N51" s="8">
        <f>Segments_Y!Q14/1000000</f>
        <v>2623.3690000000001</v>
      </c>
      <c r="O51" s="8">
        <f>Segments_Y!R14/1000000</f>
        <v>3469.346</v>
      </c>
      <c r="P51" s="8">
        <f>Segments_Y!S14/1000000</f>
        <v>3162.64</v>
      </c>
      <c r="Q51" s="8">
        <f>Segments_Y!T14/1000000</f>
        <v>2522.5189999999998</v>
      </c>
      <c r="R51" s="8">
        <f>Segments_Y!U14/1000000</f>
        <v>2825.9769999999999</v>
      </c>
      <c r="S51" s="8" t="e">
        <f>Segments_Y!V14/1000000</f>
        <v>#N/A</v>
      </c>
      <c r="T51" s="8">
        <f>Segments_Y!W14/1000000</f>
        <v>0</v>
      </c>
      <c r="U51" s="8">
        <f>Segments_Y!X14/1000000</f>
        <v>0</v>
      </c>
      <c r="V51" s="6"/>
      <c r="W51" s="6"/>
      <c r="X51" s="6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</row>
    <row r="52" spans="1:60" x14ac:dyDescent="0.35">
      <c r="A52" s="7" t="str">
        <f>A50</f>
        <v>SABB</v>
      </c>
      <c r="B52" s="7" t="str">
        <f>VLOOKUP(A52,References!$A$2:$B$11,2,FALSE)</f>
        <v>SABB AB Equity</v>
      </c>
      <c r="C52" s="7" t="str">
        <f t="shared" si="4"/>
        <v>Wholesale Net Revenue</v>
      </c>
      <c r="D52" s="7" t="str">
        <f>VLOOKUP(C52,References!$J$2:$K$51,2,FALSE)</f>
        <v>wholesale_net_revenue</v>
      </c>
      <c r="E52" s="7"/>
      <c r="F52" s="11">
        <f>Segments_Y!I15/1000000</f>
        <v>2265.864</v>
      </c>
      <c r="G52" s="11">
        <f>Segments_Y!J15/1000000</f>
        <v>2370.3710000000001</v>
      </c>
      <c r="H52" s="11">
        <f>Segments_Y!K15/1000000</f>
        <v>2468.8519999999999</v>
      </c>
      <c r="I52" s="11">
        <f>Segments_Y!L15/1000000</f>
        <v>2711.442</v>
      </c>
      <c r="J52" s="11">
        <f>Segments_Y!M15/1000000</f>
        <v>2993.0059999999999</v>
      </c>
      <c r="K52" s="11">
        <f>Segments_Y!N15/1000000</f>
        <v>2970.3620000000001</v>
      </c>
      <c r="L52" s="11">
        <f>Segments_Y!O15/1000000</f>
        <v>4212.4570000000003</v>
      </c>
      <c r="M52" s="11">
        <f>Segments_Y!P15/1000000</f>
        <v>3219.5549999999998</v>
      </c>
      <c r="N52" s="11">
        <f>Segments_Y!Q15/1000000</f>
        <v>3439.92</v>
      </c>
      <c r="O52" s="11">
        <f>Segments_Y!R15/1000000</f>
        <v>4446.0159999999996</v>
      </c>
      <c r="P52" s="11">
        <f>Segments_Y!S15/1000000</f>
        <v>4032.7840000000001</v>
      </c>
      <c r="Q52" s="11">
        <f>Segments_Y!T15/1000000</f>
        <v>3239.8910000000001</v>
      </c>
      <c r="R52" s="11">
        <f>Segments_Y!U15/1000000</f>
        <v>4858.6499999999996</v>
      </c>
      <c r="S52" s="11" t="e">
        <f>Segments_Y!V15/1000000</f>
        <v>#N/A</v>
      </c>
      <c r="T52" s="11">
        <f>Segments_Y!W15/1000000</f>
        <v>0</v>
      </c>
      <c r="U52" s="11">
        <f>Segments_Y!X15/1000000</f>
        <v>0</v>
      </c>
      <c r="V52" s="7"/>
      <c r="W52" s="7"/>
      <c r="X52" s="7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spans="1:60" x14ac:dyDescent="0.35">
      <c r="A53" s="9" t="s">
        <v>19</v>
      </c>
      <c r="B53" s="9" t="str">
        <f>VLOOKUP(A53,References!$A$2:$B$11,2,FALSE)</f>
        <v>ARNB AB Equity</v>
      </c>
      <c r="C53" s="9" t="str">
        <f t="shared" si="4"/>
        <v>Interest Income</v>
      </c>
      <c r="D53" s="9" t="str">
        <f>VLOOKUP(C53,References!$J$2:$K$51,2,FALSE)</f>
        <v>interest_income</v>
      </c>
      <c r="E53" s="9" t="s">
        <v>25</v>
      </c>
      <c r="F53" s="8">
        <f>_xll.BDH($B53,$E53,"CQ1 2010","","Dir=H","Per=Y","Days=A","Dts=H","cols=14;rows=1")</f>
        <v>3454.3429999999998</v>
      </c>
      <c r="G53" s="8">
        <v>3463.49</v>
      </c>
      <c r="H53" s="8">
        <v>3748.0630000000001</v>
      </c>
      <c r="I53" s="8">
        <v>3944.9009999999998</v>
      </c>
      <c r="J53" s="8">
        <v>4091.2890000000002</v>
      </c>
      <c r="K53" s="8">
        <v>4438.7790000000005</v>
      </c>
      <c r="L53" s="8">
        <v>5738.1719999999996</v>
      </c>
      <c r="M53" s="8">
        <v>6035.1940000000004</v>
      </c>
      <c r="N53" s="8">
        <v>6832.4129999999996</v>
      </c>
      <c r="O53" s="8">
        <v>7632.6239999999998</v>
      </c>
      <c r="P53" s="8">
        <v>5081.9430000000002</v>
      </c>
      <c r="Q53" s="8">
        <v>4419.5569999999998</v>
      </c>
      <c r="R53" s="8">
        <v>6399.2619999999997</v>
      </c>
      <c r="S53" s="8">
        <v>6399.2619999999997</v>
      </c>
      <c r="T53" s="8"/>
      <c r="U53" s="8"/>
      <c r="V53" s="9"/>
      <c r="W53" s="9"/>
      <c r="X53" s="9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</row>
    <row r="54" spans="1:60" x14ac:dyDescent="0.35">
      <c r="A54" s="9" t="str">
        <f>A53</f>
        <v>ANB</v>
      </c>
      <c r="B54" s="9" t="str">
        <f>VLOOKUP(A54,References!$A$2:$B$11,2,FALSE)</f>
        <v>ARNB AB Equity</v>
      </c>
      <c r="C54" s="9" t="str">
        <f t="shared" si="4"/>
        <v>Interest Expenses</v>
      </c>
      <c r="D54" s="9" t="str">
        <f>VLOOKUP(C54,References!$J$2:$K$51,2,FALSE)</f>
        <v>interest_expenses</v>
      </c>
      <c r="E54" s="9" t="s">
        <v>27</v>
      </c>
      <c r="F54" s="8">
        <f>_xll.BDH($B54,$E54,"CQ1 2010","","Dir=H","Per=Y","Days=A","Dts=H","cols=14;rows=1")</f>
        <v>296.79000000000002</v>
      </c>
      <c r="G54" s="8">
        <v>282.52300000000002</v>
      </c>
      <c r="H54" s="8">
        <v>487.63400000000001</v>
      </c>
      <c r="I54" s="8">
        <v>570.00199999999995</v>
      </c>
      <c r="J54" s="8">
        <v>468.673</v>
      </c>
      <c r="K54" s="8">
        <v>593.94200000000001</v>
      </c>
      <c r="L54" s="8">
        <v>1592.6869999999999</v>
      </c>
      <c r="M54" s="8">
        <v>1370.441</v>
      </c>
      <c r="N54" s="8">
        <v>1680.971</v>
      </c>
      <c r="O54" s="8">
        <v>2079.6849999999999</v>
      </c>
      <c r="P54" s="8">
        <v>1123.1320000000001</v>
      </c>
      <c r="Q54" s="8">
        <v>499.62200000000001</v>
      </c>
      <c r="R54" s="8">
        <v>2020.2180000000001</v>
      </c>
      <c r="S54" s="8">
        <v>2020.2180000000001</v>
      </c>
      <c r="T54" s="8"/>
      <c r="U54" s="8"/>
      <c r="V54" s="9"/>
      <c r="W54" s="9"/>
      <c r="X54" s="9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</row>
    <row r="55" spans="1:60" x14ac:dyDescent="0.35">
      <c r="A55" s="9" t="str">
        <f t="shared" ref="A55:A68" si="5">A54</f>
        <v>ANB</v>
      </c>
      <c r="B55" s="9" t="str">
        <f>VLOOKUP(A55,References!$A$2:$B$11,2,FALSE)</f>
        <v>ARNB AB Equity</v>
      </c>
      <c r="C55" s="9" t="str">
        <f t="shared" si="4"/>
        <v>Net Interest Income</v>
      </c>
      <c r="D55" s="9" t="str">
        <f>VLOOKUP(C55,References!$J$2:$K$51,2,FALSE)</f>
        <v>net_interest_income</v>
      </c>
      <c r="E55" s="9" t="s">
        <v>29</v>
      </c>
      <c r="F55" s="8">
        <f>_xll.BDH($B55,$E55,"CQ1 2010","","Dir=H","Per=Y","Days=A","Dts=H","cols=14;rows=1")</f>
        <v>3191.4870000000001</v>
      </c>
      <c r="G55" s="8">
        <v>3212.183</v>
      </c>
      <c r="H55" s="8">
        <v>3296.4189999999999</v>
      </c>
      <c r="I55" s="8">
        <v>3427.7930000000001</v>
      </c>
      <c r="J55" s="8">
        <v>3665.152</v>
      </c>
      <c r="K55" s="8">
        <v>3891.114</v>
      </c>
      <c r="L55" s="8">
        <v>4194.3850000000002</v>
      </c>
      <c r="M55" s="8">
        <v>4717.9560000000001</v>
      </c>
      <c r="N55" s="8">
        <v>5214.8180000000002</v>
      </c>
      <c r="O55" s="8">
        <v>5552.9390000000003</v>
      </c>
      <c r="P55" s="8">
        <v>4868.6570000000002</v>
      </c>
      <c r="Q55" s="8">
        <v>4672.0320000000002</v>
      </c>
      <c r="R55" s="8">
        <v>5636.4520000000002</v>
      </c>
      <c r="S55" s="8">
        <v>5636.4520000000002</v>
      </c>
      <c r="T55" s="8"/>
      <c r="U55" s="8"/>
      <c r="V55" s="9"/>
      <c r="W55" s="9"/>
      <c r="X55" s="9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</row>
    <row r="56" spans="1:60" x14ac:dyDescent="0.35">
      <c r="A56" s="9" t="str">
        <f t="shared" si="5"/>
        <v>ANB</v>
      </c>
      <c r="B56" s="9" t="str">
        <f>VLOOKUP(A56,References!$A$2:$B$11,2,FALSE)</f>
        <v>ARNB AB Equity</v>
      </c>
      <c r="C56" s="9" t="str">
        <f t="shared" si="4"/>
        <v>Net Exchange Income</v>
      </c>
      <c r="D56" s="9" t="str">
        <f>VLOOKUP(C56,References!$J$2:$K$51,2,FALSE)</f>
        <v>net_exchange_income</v>
      </c>
      <c r="E56" s="9" t="s">
        <v>30</v>
      </c>
      <c r="F56" s="8">
        <f>_xll.BDH($B56,$E56,"CQ1 2010","","Dir=H","Per=Y","Days=A","Dts=H","cols=14;rows=1")</f>
        <v>322.58</v>
      </c>
      <c r="G56" s="8">
        <v>322.73599999999999</v>
      </c>
      <c r="H56" s="8">
        <v>243.66200000000001</v>
      </c>
      <c r="I56" s="8">
        <v>356.48200000000003</v>
      </c>
      <c r="J56" s="8">
        <v>423.44400000000002</v>
      </c>
      <c r="K56" s="8">
        <v>513.27200000000005</v>
      </c>
      <c r="L56" s="8">
        <v>475.14499999999998</v>
      </c>
      <c r="M56" s="8">
        <v>415.11200000000002</v>
      </c>
      <c r="N56" s="8">
        <v>404.529</v>
      </c>
      <c r="O56" s="8">
        <v>362.798</v>
      </c>
      <c r="P56" s="8">
        <v>321.66300000000001</v>
      </c>
      <c r="Q56" s="8">
        <v>222.179</v>
      </c>
      <c r="R56" s="8">
        <v>353.96</v>
      </c>
      <c r="S56" s="8">
        <v>353.96</v>
      </c>
      <c r="T56" s="8"/>
      <c r="U56" s="8"/>
      <c r="V56" s="9"/>
      <c r="W56" s="9"/>
      <c r="X56" s="9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</row>
    <row r="57" spans="1:60" x14ac:dyDescent="0.35">
      <c r="A57" s="9" t="str">
        <f t="shared" si="5"/>
        <v>ANB</v>
      </c>
      <c r="B57" s="9" t="str">
        <f>VLOOKUP(A57,References!$A$2:$B$11,2,FALSE)</f>
        <v>ARNB AB Equity</v>
      </c>
      <c r="C57" s="9" t="str">
        <f t="shared" si="4"/>
        <v>Net Fee and Comission Income</v>
      </c>
      <c r="D57" s="9" t="str">
        <f>VLOOKUP(C57,References!$J$2:$K$51,2,FALSE)</f>
        <v>net_fee_commission_income</v>
      </c>
      <c r="E57" s="9" t="s">
        <v>57</v>
      </c>
      <c r="F57" s="8">
        <f>_xll.BDH($B57,$E57,"CQ1 2010","","Dir=H","Per=Y","Days=A","Dts=H","cols=14;rows=1")</f>
        <v>544.75400000000002</v>
      </c>
      <c r="G57" s="8">
        <v>726.97799999999995</v>
      </c>
      <c r="H57" s="8">
        <v>908.68700000000001</v>
      </c>
      <c r="I57" s="8">
        <v>1053.3979999999999</v>
      </c>
      <c r="J57" s="8">
        <v>1316.567</v>
      </c>
      <c r="K57" s="8">
        <v>1285.924</v>
      </c>
      <c r="L57" s="8">
        <v>1037.127</v>
      </c>
      <c r="M57" s="8">
        <v>840.39800000000002</v>
      </c>
      <c r="N57" s="8">
        <v>651.11400000000003</v>
      </c>
      <c r="O57" s="8">
        <v>657.73099999999999</v>
      </c>
      <c r="P57" s="8">
        <v>686.01400000000001</v>
      </c>
      <c r="Q57" s="8">
        <v>489.113</v>
      </c>
      <c r="R57" s="8">
        <v>545.91200000000003</v>
      </c>
      <c r="S57" s="8">
        <v>545.91200000000003</v>
      </c>
      <c r="T57" s="8"/>
      <c r="U57" s="8"/>
      <c r="V57" s="9"/>
      <c r="W57" s="9"/>
      <c r="X57" s="9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</row>
    <row r="58" spans="1:60" x14ac:dyDescent="0.35">
      <c r="A58" s="9" t="str">
        <f t="shared" si="5"/>
        <v>ANB</v>
      </c>
      <c r="B58" s="9" t="str">
        <f>VLOOKUP(A58,References!$A$2:$B$11,2,FALSE)</f>
        <v>ARNB AB Equity</v>
      </c>
      <c r="C58" s="9" t="str">
        <f t="shared" si="4"/>
        <v>Total Operating Income</v>
      </c>
      <c r="D58" s="9" t="str">
        <f>VLOOKUP(C58,References!$J$2:$K$51,2,FALSE)</f>
        <v>operating_income</v>
      </c>
      <c r="E58" s="9" t="s">
        <v>39</v>
      </c>
      <c r="F58" s="8">
        <f>_xll.BDH($B58,$E58,"CQ1 2010","","Dir=H","Per=Y","Days=A","Dts=H","cols=14;rows=1")</f>
        <v>4503.7809999999999</v>
      </c>
      <c r="G58" s="8">
        <v>4541.4620000000004</v>
      </c>
      <c r="H58" s="8">
        <v>4756.8209999999999</v>
      </c>
      <c r="I58" s="8">
        <v>5109.5450000000001</v>
      </c>
      <c r="J58" s="8">
        <v>5507.1620000000003</v>
      </c>
      <c r="K58" s="8">
        <v>5862.5290000000005</v>
      </c>
      <c r="L58" s="8">
        <v>5854.1369999999997</v>
      </c>
      <c r="M58" s="8">
        <v>6377.9430000000002</v>
      </c>
      <c r="N58" s="8">
        <v>6534.8230000000003</v>
      </c>
      <c r="O58" s="8">
        <v>6732.8379999999997</v>
      </c>
      <c r="P58" s="8">
        <v>5824.2389999999996</v>
      </c>
      <c r="Q58" s="8">
        <v>5764.518</v>
      </c>
      <c r="R58" s="8">
        <v>6862.24</v>
      </c>
      <c r="S58" s="8">
        <v>6862.24</v>
      </c>
      <c r="T58" s="8"/>
      <c r="U58" s="8"/>
      <c r="V58" s="9"/>
      <c r="W58" s="9"/>
      <c r="X58" s="9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</row>
    <row r="59" spans="1:60" x14ac:dyDescent="0.35">
      <c r="A59" s="9" t="str">
        <f t="shared" si="5"/>
        <v>ANB</v>
      </c>
      <c r="B59" s="9" t="str">
        <f>VLOOKUP(A59,References!$A$2:$B$11,2,FALSE)</f>
        <v>ARNB AB Equity</v>
      </c>
      <c r="C59" s="9" t="str">
        <f t="shared" si="4"/>
        <v>GA Expenses</v>
      </c>
      <c r="D59" s="9" t="str">
        <f>VLOOKUP(C59,References!$J$2:$K$51,2,FALSE)</f>
        <v>ga_expenses</v>
      </c>
      <c r="E59" s="9" t="s">
        <v>35</v>
      </c>
      <c r="F59" s="8">
        <f>_xll.BDH($B59,$E59,"CQ1 2010","","Dir=H","Per=Y","Days=A","Dts=H","cols=14;rows=1")</f>
        <v>381.50200000000001</v>
      </c>
      <c r="G59" s="8">
        <v>426.47</v>
      </c>
      <c r="H59" s="8">
        <v>473.74599999999998</v>
      </c>
      <c r="I59" s="8">
        <v>470.68700000000001</v>
      </c>
      <c r="J59" s="8">
        <v>529.83500000000004</v>
      </c>
      <c r="K59" s="8">
        <v>502.43400000000003</v>
      </c>
      <c r="L59" s="8">
        <v>571.51099999999997</v>
      </c>
      <c r="M59" s="8">
        <v>577.74099999999999</v>
      </c>
      <c r="N59" s="8">
        <v>608.21699999999998</v>
      </c>
      <c r="O59" s="8">
        <v>610.78200000000004</v>
      </c>
      <c r="P59" s="8">
        <v>571.92700000000002</v>
      </c>
      <c r="Q59" s="8">
        <v>683.23299999999995</v>
      </c>
      <c r="R59" s="8">
        <v>810.76599999999996</v>
      </c>
      <c r="S59" s="8">
        <v>810.76599999999996</v>
      </c>
      <c r="T59" s="8"/>
      <c r="U59" s="8"/>
      <c r="V59" s="9"/>
      <c r="W59" s="9"/>
      <c r="X59" s="9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 spans="1:60" x14ac:dyDescent="0.35">
      <c r="A60" s="9" t="str">
        <f t="shared" si="5"/>
        <v>ANB</v>
      </c>
      <c r="B60" s="9" t="str">
        <f>VLOOKUP(A60,References!$A$2:$B$11,2,FALSE)</f>
        <v>ARNB AB Equity</v>
      </c>
      <c r="C60" s="9" t="str">
        <f t="shared" si="4"/>
        <v>Depreciation</v>
      </c>
      <c r="D60" s="9" t="str">
        <f>VLOOKUP(C60,References!$J$2:$K$51,2,FALSE)</f>
        <v>depreciation</v>
      </c>
      <c r="E60" s="9" t="s">
        <v>56</v>
      </c>
      <c r="F60" s="8">
        <f>_xll.BDH($B60,$E60,"CQ1 2010","","Dir=H","Per=Y","Days=A","Dts=H","cols=14;rows=1")</f>
        <v>204.85599999999999</v>
      </c>
      <c r="G60" s="8">
        <v>187.74</v>
      </c>
      <c r="H60" s="8">
        <v>173.41300000000001</v>
      </c>
      <c r="I60" s="8">
        <v>187.82400000000001</v>
      </c>
      <c r="J60" s="8">
        <v>189.65199999999999</v>
      </c>
      <c r="K60" s="8">
        <v>199.32300000000001</v>
      </c>
      <c r="L60" s="8">
        <v>233.37799999999999</v>
      </c>
      <c r="M60" s="8">
        <v>221.37899999999999</v>
      </c>
      <c r="N60" s="8">
        <v>204.99</v>
      </c>
      <c r="O60" s="8">
        <v>253.20699999999999</v>
      </c>
      <c r="P60" s="8">
        <v>220.27199999999999</v>
      </c>
      <c r="Q60" s="8">
        <v>210.352</v>
      </c>
      <c r="R60" s="8">
        <v>213.608</v>
      </c>
      <c r="S60" s="8">
        <v>213.608</v>
      </c>
      <c r="T60" s="8"/>
      <c r="U60" s="8"/>
      <c r="V60" s="9"/>
      <c r="W60" s="9"/>
      <c r="X60" s="9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</row>
    <row r="61" spans="1:60" x14ac:dyDescent="0.35">
      <c r="A61" s="9" t="str">
        <f t="shared" si="5"/>
        <v>ANB</v>
      </c>
      <c r="B61" s="9" t="str">
        <f>VLOOKUP(A61,References!$A$2:$B$11,2,FALSE)</f>
        <v>ARNB AB Equity</v>
      </c>
      <c r="C61" s="9" t="str">
        <f t="shared" si="4"/>
        <v>Salaries and Benefits</v>
      </c>
      <c r="D61" s="9" t="str">
        <f>VLOOKUP(C61,References!$J$2:$K$51,2,FALSE)</f>
        <v>employee_compensation</v>
      </c>
      <c r="E61" s="9" t="s">
        <v>1</v>
      </c>
      <c r="F61" s="8">
        <f>_xll.BDH($B61,$E61,"CQ1 2010","","Dir=H","Per=Y","Days=A","Dts=H","cols=14;rows=1")</f>
        <v>931.62300000000005</v>
      </c>
      <c r="G61" s="8">
        <v>1034.8699999999999</v>
      </c>
      <c r="H61" s="8">
        <v>1111.6420000000001</v>
      </c>
      <c r="I61" s="8">
        <v>1189.9590000000001</v>
      </c>
      <c r="J61" s="8">
        <v>1234.684</v>
      </c>
      <c r="K61" s="8">
        <v>1375.471</v>
      </c>
      <c r="L61" s="8">
        <v>1284.2429999999999</v>
      </c>
      <c r="M61" s="8">
        <v>1247.1289999999999</v>
      </c>
      <c r="N61" s="8">
        <v>1265.9849999999999</v>
      </c>
      <c r="O61" s="8">
        <v>1281.17</v>
      </c>
      <c r="P61" s="8">
        <v>1192.068</v>
      </c>
      <c r="Q61" s="8">
        <v>1254.69</v>
      </c>
      <c r="R61" s="8">
        <v>1379.617</v>
      </c>
      <c r="S61" s="8">
        <v>1379.617</v>
      </c>
      <c r="T61" s="8"/>
      <c r="U61" s="8"/>
      <c r="V61" s="9"/>
      <c r="W61" s="9"/>
      <c r="X61" s="9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</row>
    <row r="62" spans="1:60" x14ac:dyDescent="0.35">
      <c r="A62" s="9" t="str">
        <f t="shared" si="5"/>
        <v>ANB</v>
      </c>
      <c r="B62" s="9" t="str">
        <f>VLOOKUP(A62,References!$A$2:$B$11,2,FALSE)</f>
        <v>ARNB AB Equity</v>
      </c>
      <c r="C62" s="9" t="str">
        <f t="shared" si="4"/>
        <v>Operating Exenses</v>
      </c>
      <c r="D62" s="9" t="str">
        <f>VLOOKUP(C62,References!$J$2:$K$51,2,FALSE)</f>
        <v>operating_expenses</v>
      </c>
      <c r="E62" s="9" t="s">
        <v>0</v>
      </c>
      <c r="F62" s="8">
        <f>_xll.BDH($B62,$E62,"CQ1 2010","","Dir=H","Per=Y","Days=A","Dts=H","cols=14;rows=1")</f>
        <v>1644.472</v>
      </c>
      <c r="G62" s="8">
        <v>1775.058</v>
      </c>
      <c r="H62" s="8">
        <v>1892.1289999999999</v>
      </c>
      <c r="I62" s="8">
        <v>1993.9010000000001</v>
      </c>
      <c r="J62" s="8">
        <v>2106.7080000000001</v>
      </c>
      <c r="K62" s="8">
        <v>2243.1909999999998</v>
      </c>
      <c r="L62" s="8">
        <v>2260.7570000000001</v>
      </c>
      <c r="M62" s="8">
        <v>2219.7840000000001</v>
      </c>
      <c r="N62" s="8">
        <v>2240.7249999999999</v>
      </c>
      <c r="O62" s="8">
        <v>2202.857</v>
      </c>
      <c r="P62" s="8">
        <v>2046.55</v>
      </c>
      <c r="Q62" s="8">
        <v>2201.3939999999998</v>
      </c>
      <c r="R62" s="8">
        <v>2457.6979999999999</v>
      </c>
      <c r="S62" s="8">
        <v>2457.6979999999999</v>
      </c>
      <c r="T62" s="8"/>
      <c r="U62" s="8"/>
      <c r="V62" s="9"/>
      <c r="W62" s="9"/>
      <c r="X62" s="9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</row>
    <row r="63" spans="1:60" x14ac:dyDescent="0.35">
      <c r="A63" s="9" t="str">
        <f t="shared" si="5"/>
        <v>ANB</v>
      </c>
      <c r="B63" s="9" t="str">
        <f>VLOOKUP(A63,References!$A$2:$B$11,2,FALSE)</f>
        <v>ARNB AB Equity</v>
      </c>
      <c r="C63" s="9" t="str">
        <f t="shared" si="4"/>
        <v>Total Non-Interest Income</v>
      </c>
      <c r="D63" s="9" t="str">
        <f>VLOOKUP(C63,References!$J$2:$K$51,2,FALSE)</f>
        <v>non_interest_income</v>
      </c>
      <c r="E63" s="9" t="s">
        <v>41</v>
      </c>
      <c r="F63" s="8">
        <f>_xll.BDH($B63,$E63,"CQ1 2010","","Dir=H","Per=Y","Days=A","Dts=H","cols=14;rows=1")</f>
        <v>1346.2280000000001</v>
      </c>
      <c r="G63" s="8">
        <v>1360.4949999999999</v>
      </c>
      <c r="H63" s="8">
        <v>1496.3920000000001</v>
      </c>
      <c r="I63" s="8">
        <v>1734.646</v>
      </c>
      <c r="J63" s="8">
        <v>1884.546</v>
      </c>
      <c r="K63" s="8">
        <v>2017.692</v>
      </c>
      <c r="L63" s="8">
        <v>1708.652</v>
      </c>
      <c r="M63" s="8">
        <v>1713.19</v>
      </c>
      <c r="N63" s="8">
        <v>1383.3810000000001</v>
      </c>
      <c r="O63" s="8">
        <v>1179.8989999999999</v>
      </c>
      <c r="P63" s="8">
        <v>955.58199999999999</v>
      </c>
      <c r="Q63" s="8">
        <v>1092.4860000000001</v>
      </c>
      <c r="R63" s="8">
        <v>1225.788</v>
      </c>
      <c r="S63" s="8">
        <v>1225.788</v>
      </c>
      <c r="T63" s="8"/>
      <c r="U63" s="8"/>
      <c r="V63" s="9"/>
      <c r="W63" s="9"/>
      <c r="X63" s="9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</row>
    <row r="64" spans="1:60" x14ac:dyDescent="0.35">
      <c r="A64" s="9" t="str">
        <f t="shared" si="5"/>
        <v>ANB</v>
      </c>
      <c r="B64" s="9" t="str">
        <f>VLOOKUP(A64,References!$A$2:$B$11,2,FALSE)</f>
        <v>ARNB AB Equity</v>
      </c>
      <c r="C64" s="9" t="str">
        <f t="shared" si="4"/>
        <v>Impairment (Provisions)</v>
      </c>
      <c r="D64" s="9" t="str">
        <f>VLOOKUP(C64,References!$J$2:$K$51,2,FALSE)</f>
        <v>impairment_provisions</v>
      </c>
      <c r="E64" s="9" t="s">
        <v>42</v>
      </c>
      <c r="F64" s="8">
        <f>_xll.BDH($B64,$E64,"CQ1 2010","","Dir=H","Per=Y","Days=A","Dts=H","cols=14;rows=1")</f>
        <v>964.40700000000004</v>
      </c>
      <c r="G64" s="8">
        <v>617.89700000000005</v>
      </c>
      <c r="H64" s="8">
        <v>521.79600000000005</v>
      </c>
      <c r="I64" s="8">
        <v>626.98800000000006</v>
      </c>
      <c r="J64" s="8">
        <v>550.88300000000004</v>
      </c>
      <c r="K64" s="8">
        <v>656.90700000000004</v>
      </c>
      <c r="L64" s="8">
        <v>726.13599999999997</v>
      </c>
      <c r="M64" s="8">
        <v>1148.79</v>
      </c>
      <c r="N64" s="8">
        <v>998.32299999999998</v>
      </c>
      <c r="O64" s="8">
        <v>970.596</v>
      </c>
      <c r="P64" s="8">
        <v>1282.202</v>
      </c>
      <c r="Q64" s="8">
        <v>1030.5060000000001</v>
      </c>
      <c r="R64" s="8">
        <v>879.83699999999999</v>
      </c>
      <c r="S64" s="8">
        <v>879.83699999999999</v>
      </c>
      <c r="T64" s="8"/>
      <c r="U64" s="8"/>
      <c r="V64" s="9"/>
      <c r="W64" s="9"/>
      <c r="X64" s="9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</row>
    <row r="65" spans="1:60" x14ac:dyDescent="0.35">
      <c r="A65" s="9" t="str">
        <f t="shared" si="5"/>
        <v>ANB</v>
      </c>
      <c r="B65" s="9" t="str">
        <f>VLOOKUP(A65,References!$A$2:$B$11,2,FALSE)</f>
        <v>ARNB AB Equity</v>
      </c>
      <c r="C65" s="9" t="str">
        <f t="shared" si="4"/>
        <v>Net PreTax Income</v>
      </c>
      <c r="D65" s="9" t="str">
        <f>VLOOKUP(C65,References!$J$2:$K$51,2,FALSE)</f>
        <v>net_pretax_income</v>
      </c>
      <c r="E65" s="9" t="s">
        <v>45</v>
      </c>
      <c r="F65" s="8">
        <f>_xll.BDH($B65,$E65,"CQ1 2010","","Dir=H","Per=Y","Days=A","Dts=H","cols=14;rows=1")</f>
        <v>1907.502</v>
      </c>
      <c r="G65" s="8">
        <v>2170.6750000000002</v>
      </c>
      <c r="H65" s="8">
        <v>2371.0250000000001</v>
      </c>
      <c r="I65" s="8">
        <v>2525.143</v>
      </c>
      <c r="J65" s="8">
        <v>2877.1550000000002</v>
      </c>
      <c r="K65" s="8">
        <v>2956.4760000000001</v>
      </c>
      <c r="L65" s="8">
        <v>2861.877</v>
      </c>
      <c r="M65" s="8">
        <v>3034.058</v>
      </c>
      <c r="N65" s="8">
        <v>3311.817</v>
      </c>
      <c r="O65" s="8">
        <v>3550.63</v>
      </c>
      <c r="P65" s="8">
        <v>2571.674</v>
      </c>
      <c r="Q65" s="8">
        <v>2621.567</v>
      </c>
      <c r="R65" s="8">
        <v>3632.8359999999998</v>
      </c>
      <c r="S65" s="8">
        <v>3632.8359999999998</v>
      </c>
      <c r="T65" s="8"/>
      <c r="U65" s="8"/>
      <c r="V65" s="9"/>
      <c r="W65" s="9"/>
      <c r="X65" s="9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</row>
    <row r="66" spans="1:60" x14ac:dyDescent="0.35">
      <c r="A66" s="9" t="str">
        <f t="shared" si="5"/>
        <v>ANB</v>
      </c>
      <c r="B66" s="9" t="str">
        <f>VLOOKUP(A66,References!$A$2:$B$11,2,FALSE)</f>
        <v>ARNB AB Equity</v>
      </c>
      <c r="C66" s="9" t="str">
        <f t="shared" si="4"/>
        <v>Net Income</v>
      </c>
      <c r="D66" s="9" t="str">
        <f>VLOOKUP(C66,References!$J$2:$K$51,2,FALSE)</f>
        <v>net_income</v>
      </c>
      <c r="E66" s="9" t="s">
        <v>47</v>
      </c>
      <c r="F66" s="8">
        <f>_xll.BDH($B66,$E66,"CQ1 2010","","Dir=H","Per=Y","Days=A","Dts=H","cols=14;rows=1")</f>
        <v>1911.0889999999999</v>
      </c>
      <c r="G66" s="8">
        <v>2171.123</v>
      </c>
      <c r="H66" s="8">
        <v>2371.1779999999999</v>
      </c>
      <c r="I66" s="8">
        <v>2522.4949999999999</v>
      </c>
      <c r="J66" s="8">
        <v>2875.05</v>
      </c>
      <c r="K66" s="8">
        <v>2964.4169999999999</v>
      </c>
      <c r="L66" s="8">
        <v>2853.9009999999998</v>
      </c>
      <c r="M66" s="8">
        <v>3026.9720000000002</v>
      </c>
      <c r="N66" s="8">
        <v>3969.0059999999999</v>
      </c>
      <c r="O66" s="8">
        <v>3023.2350000000001</v>
      </c>
      <c r="P66" s="8">
        <v>2072.212</v>
      </c>
      <c r="Q66" s="8">
        <v>2176.5909999999999</v>
      </c>
      <c r="R66" s="8">
        <v>3070.4050000000002</v>
      </c>
      <c r="S66" s="8">
        <v>3070.4050000000002</v>
      </c>
      <c r="T66" s="8"/>
      <c r="U66" s="8"/>
      <c r="V66" s="9"/>
      <c r="W66" s="9"/>
      <c r="X66" s="9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</row>
    <row r="67" spans="1:60" x14ac:dyDescent="0.35">
      <c r="A67" s="9" t="str">
        <f t="shared" si="5"/>
        <v>ANB</v>
      </c>
      <c r="B67" s="9" t="str">
        <f>VLOOKUP(A67,References!$A$2:$B$11,2,FALSE)</f>
        <v>ARNB AB Equity</v>
      </c>
      <c r="C67" s="9" t="str">
        <f t="shared" si="4"/>
        <v>Net Interest Income Less Provisions</v>
      </c>
      <c r="D67" s="9" t="str">
        <f>VLOOKUP(C67,References!$J$2:$K$51,2,FALSE)</f>
        <v>net_interest_inc_less_prov</v>
      </c>
      <c r="E67" s="9" t="s">
        <v>115</v>
      </c>
      <c r="F67" s="8">
        <f>_xll.BDH($B67,$E67,"CQ1 2010","","Dir=H","Per=Y","Days=A","Dts=H","cols=14;rows=1")</f>
        <v>2227.08</v>
      </c>
      <c r="G67" s="8">
        <v>2594.2860000000001</v>
      </c>
      <c r="H67" s="8">
        <v>2774.623</v>
      </c>
      <c r="I67" s="8">
        <v>2800.8049999999998</v>
      </c>
      <c r="J67" s="8">
        <v>3114.2689999999998</v>
      </c>
      <c r="K67" s="8">
        <v>3234.2069999999999</v>
      </c>
      <c r="L67" s="8">
        <v>3468.2489999999998</v>
      </c>
      <c r="M67" s="8">
        <v>3569.1660000000002</v>
      </c>
      <c r="N67" s="8">
        <v>4216.4949999999999</v>
      </c>
      <c r="O67" s="8">
        <v>4582.3429999999998</v>
      </c>
      <c r="P67" s="8">
        <v>3586.4549999999999</v>
      </c>
      <c r="Q67" s="8">
        <v>3641.5259999999998</v>
      </c>
      <c r="R67" s="8">
        <v>4756.6149999999998</v>
      </c>
      <c r="S67" s="8">
        <v>4756.6149999999998</v>
      </c>
      <c r="T67" s="8"/>
      <c r="U67" s="8"/>
      <c r="V67" s="9"/>
      <c r="W67" s="9"/>
      <c r="X67" s="9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</row>
    <row r="68" spans="1:60" x14ac:dyDescent="0.35">
      <c r="A68" s="9" t="str">
        <f t="shared" si="5"/>
        <v>ANB</v>
      </c>
      <c r="B68" s="9" t="str">
        <f>VLOOKUP(A68,References!$A$2:$B$11,2,FALSE)</f>
        <v>ARNB AB Equity</v>
      </c>
      <c r="C68" s="9" t="str">
        <f t="shared" si="4"/>
        <v>Retail Net Revenue</v>
      </c>
      <c r="D68" s="9" t="str">
        <f>VLOOKUP(C68,References!$J$2:$K$51,2,FALSE)</f>
        <v>retail_net_revenue</v>
      </c>
      <c r="E68" s="9"/>
      <c r="F68" s="8">
        <f>Segments_Y!I26/1000000</f>
        <v>2170.357</v>
      </c>
      <c r="G68" s="8">
        <f>Segments_Y!J26/1000000</f>
        <v>2194.0680000000002</v>
      </c>
      <c r="H68" s="8">
        <f>Segments_Y!K26/1000000</f>
        <v>2145.4720000000002</v>
      </c>
      <c r="I68" s="8">
        <f>Segments_Y!L26/1000000</f>
        <v>2093.4430000000002</v>
      </c>
      <c r="J68" s="8">
        <f>Segments_Y!M26/1000000</f>
        <v>2178.0120000000002</v>
      </c>
      <c r="K68" s="8">
        <f>Segments_Y!N26/1000000</f>
        <v>2290.2950000000001</v>
      </c>
      <c r="L68" s="8">
        <f>Segments_Y!O26/1000000</f>
        <v>2331.5039999999999</v>
      </c>
      <c r="M68" s="8">
        <f>Segments_Y!P26/1000000</f>
        <v>2389.85</v>
      </c>
      <c r="N68" s="8">
        <f>Segments_Y!Q26/1000000</f>
        <v>2456.817</v>
      </c>
      <c r="O68" s="8">
        <f>Segments_Y!R26/1000000</f>
        <v>2749.9490000000001</v>
      </c>
      <c r="P68" s="8">
        <f>Segments_Y!S26/1000000</f>
        <v>2207.62</v>
      </c>
      <c r="Q68" s="8">
        <f>Segments_Y!T26/1000000</f>
        <v>1971.463</v>
      </c>
      <c r="R68" s="8">
        <f>Segments_Y!U26/1000000</f>
        <v>2294.3389999999999</v>
      </c>
      <c r="S68" s="8" t="e">
        <f>Segments_Y!V26/1000000</f>
        <v>#N/A</v>
      </c>
      <c r="T68" s="8">
        <f>Segments_Y!W26/1000000</f>
        <v>0</v>
      </c>
      <c r="U68" s="8">
        <f>Segments_Y!X26/1000000</f>
        <v>0</v>
      </c>
      <c r="V68" s="8">
        <f>Segments_Y!Y26/1000000</f>
        <v>0</v>
      </c>
      <c r="W68" s="8">
        <f>Segments_Y!Z26/1000000</f>
        <v>0</v>
      </c>
      <c r="X68" s="8">
        <f>Segments_Y!AA26/1000000</f>
        <v>0</v>
      </c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</row>
    <row r="69" spans="1:60" s="13" customFormat="1" x14ac:dyDescent="0.35">
      <c r="A69" s="10" t="str">
        <f>A67</f>
        <v>ANB</v>
      </c>
      <c r="B69" s="10" t="str">
        <f>VLOOKUP(A69,References!$A$2:$B$11,2,FALSE)</f>
        <v>ARNB AB Equity</v>
      </c>
      <c r="C69" s="10" t="str">
        <f t="shared" si="4"/>
        <v>Wholesale Net Revenue</v>
      </c>
      <c r="D69" s="10" t="str">
        <f>VLOOKUP(C69,References!$J$2:$K$51,2,FALSE)</f>
        <v>wholesale_net_revenue</v>
      </c>
      <c r="E69" s="10"/>
      <c r="F69" s="11">
        <f>Segments_Y!I27/1000000</f>
        <v>1252.973</v>
      </c>
      <c r="G69" s="11">
        <f>Segments_Y!J27/1000000</f>
        <v>1429.297</v>
      </c>
      <c r="H69" s="11">
        <f>Segments_Y!K27/1000000</f>
        <v>1507.933</v>
      </c>
      <c r="I69" s="11">
        <f>Segments_Y!L27/1000000</f>
        <v>1781.241</v>
      </c>
      <c r="J69" s="11">
        <f>Segments_Y!M27/1000000</f>
        <v>2105.0680000000002</v>
      </c>
      <c r="K69" s="11">
        <f>Segments_Y!N27/1000000</f>
        <v>2235.0709999999999</v>
      </c>
      <c r="L69" s="11">
        <f>Segments_Y!O27/1000000</f>
        <v>2008.451</v>
      </c>
      <c r="M69" s="11">
        <f>Segments_Y!P27/1000000</f>
        <v>2443.8969999999999</v>
      </c>
      <c r="N69" s="11">
        <f>Segments_Y!Q27/1000000</f>
        <v>2470.8270000000002</v>
      </c>
      <c r="O69" s="11">
        <f>Segments_Y!R27/1000000</f>
        <v>2567.6329999999998</v>
      </c>
      <c r="P69" s="11">
        <f>Segments_Y!S27/1000000</f>
        <v>2293.6840000000002</v>
      </c>
      <c r="Q69" s="11">
        <f>Segments_Y!T27/1000000</f>
        <v>1946.2550000000001</v>
      </c>
      <c r="R69" s="11">
        <f>Segments_Y!U27/1000000</f>
        <v>2633.1089999999999</v>
      </c>
      <c r="S69" s="11" t="e">
        <f>Segments_Y!V27/1000000</f>
        <v>#N/A</v>
      </c>
      <c r="T69" s="11">
        <f>Segments_Y!W27/1000000</f>
        <v>0</v>
      </c>
      <c r="U69" s="11">
        <f>Segments_Y!X27/1000000</f>
        <v>0</v>
      </c>
      <c r="V69" s="11">
        <f>Segments_Y!Y27/1000000</f>
        <v>0</v>
      </c>
      <c r="W69" s="11">
        <f>Segments_Y!Z27/1000000</f>
        <v>0</v>
      </c>
      <c r="X69" s="11">
        <f>Segments_Y!AA27/1000000</f>
        <v>0</v>
      </c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</row>
    <row r="70" spans="1:60" x14ac:dyDescent="0.35">
      <c r="A70" s="6" t="s">
        <v>18</v>
      </c>
      <c r="B70" s="6" t="str">
        <f>VLOOKUP(A70,References!$A$2:$B$11,2,FALSE)</f>
        <v>RIBL AB Equity</v>
      </c>
      <c r="C70" s="6" t="str">
        <f t="shared" si="4"/>
        <v>Interest Income</v>
      </c>
      <c r="D70" s="6" t="str">
        <f>VLOOKUP(C70,References!$J$2:$K$51,2,FALSE)</f>
        <v>interest_income</v>
      </c>
      <c r="E70" s="6" t="s">
        <v>25</v>
      </c>
      <c r="F70" s="8">
        <f>_xll.BDH($B70,$E70,"CQ1 2010","","Dir=H","Per=Y","Days=A","Dts=H","cols=14;rows=1")</f>
        <v>4307.2259999999997</v>
      </c>
      <c r="G70" s="8">
        <v>4249.7520000000004</v>
      </c>
      <c r="H70" s="8">
        <v>4419.5349999999999</v>
      </c>
      <c r="I70" s="8">
        <v>4791.62</v>
      </c>
      <c r="J70" s="8">
        <v>5122.1679999999997</v>
      </c>
      <c r="K70" s="8">
        <v>5040.915</v>
      </c>
      <c r="L70" s="8">
        <v>6337.7359999999999</v>
      </c>
      <c r="M70" s="8">
        <v>6338.2830000000004</v>
      </c>
      <c r="N70" s="8">
        <v>7042.1710000000003</v>
      </c>
      <c r="O70" s="8">
        <v>8747.3430000000008</v>
      </c>
      <c r="P70" s="8">
        <v>9813.3940000000002</v>
      </c>
      <c r="Q70" s="8">
        <v>9108.1059999999998</v>
      </c>
      <c r="R70" s="8">
        <v>11194.036</v>
      </c>
      <c r="S70" s="8">
        <v>11194.036</v>
      </c>
      <c r="T70" s="8"/>
      <c r="U70" s="8"/>
      <c r="V70" s="6"/>
      <c r="W70" s="6"/>
      <c r="X70" s="6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</row>
    <row r="71" spans="1:60" x14ac:dyDescent="0.35">
      <c r="A71" s="6" t="str">
        <f>A70</f>
        <v>Riyad</v>
      </c>
      <c r="B71" s="6" t="str">
        <f>VLOOKUP(A71,References!$A$2:$B$11,2,FALSE)</f>
        <v>RIBL AB Equity</v>
      </c>
      <c r="C71" s="6" t="str">
        <f t="shared" si="4"/>
        <v>Interest Expenses</v>
      </c>
      <c r="D71" s="6" t="str">
        <f>VLOOKUP(C71,References!$J$2:$K$51,2,FALSE)</f>
        <v>interest_expenses</v>
      </c>
      <c r="E71" s="6" t="s">
        <v>27</v>
      </c>
      <c r="F71" s="8">
        <f>_xll.BDH($B71,$E71,"CQ1 2010","","Dir=H","Per=Y","Days=A","Dts=H","cols=14;rows=1")</f>
        <v>730.74</v>
      </c>
      <c r="G71" s="8">
        <v>718.32899999999995</v>
      </c>
      <c r="H71" s="8">
        <v>781.83</v>
      </c>
      <c r="I71" s="8">
        <v>820.43600000000004</v>
      </c>
      <c r="J71" s="8">
        <v>815.00099999999998</v>
      </c>
      <c r="K71" s="8">
        <v>703.25800000000004</v>
      </c>
      <c r="L71" s="8">
        <v>2011.5609999999999</v>
      </c>
      <c r="M71" s="8">
        <v>1490.03</v>
      </c>
      <c r="N71" s="8">
        <v>1703.905</v>
      </c>
      <c r="O71" s="8">
        <v>2534.4110000000001</v>
      </c>
      <c r="P71" s="8">
        <v>1599.789</v>
      </c>
      <c r="Q71" s="8">
        <v>814.93299999999999</v>
      </c>
      <c r="R71" s="8">
        <v>2855.116</v>
      </c>
      <c r="S71" s="8">
        <v>2855.116</v>
      </c>
      <c r="T71" s="8"/>
      <c r="U71" s="8"/>
      <c r="V71" s="6"/>
      <c r="W71" s="6"/>
      <c r="X71" s="6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</row>
    <row r="72" spans="1:60" x14ac:dyDescent="0.35">
      <c r="A72" s="6" t="str">
        <f t="shared" ref="A72:A85" si="6">A71</f>
        <v>Riyad</v>
      </c>
      <c r="B72" s="6" t="str">
        <f>VLOOKUP(A72,References!$A$2:$B$11,2,FALSE)</f>
        <v>RIBL AB Equity</v>
      </c>
      <c r="C72" s="6" t="str">
        <f t="shared" si="4"/>
        <v>Net Interest Income</v>
      </c>
      <c r="D72" s="6" t="str">
        <f>VLOOKUP(C72,References!$J$2:$K$51,2,FALSE)</f>
        <v>net_interest_income</v>
      </c>
      <c r="E72" s="6" t="s">
        <v>29</v>
      </c>
      <c r="F72" s="8">
        <f>_xll.BDH($B72,$E72,"CQ1 2010","","Dir=H","Per=Y","Days=A","Dts=H","cols=14;rows=1")</f>
        <v>4141.7870000000003</v>
      </c>
      <c r="G72" s="8">
        <v>4197.0339999999997</v>
      </c>
      <c r="H72" s="8">
        <v>4447.4399999999996</v>
      </c>
      <c r="I72" s="8">
        <v>4764.2640000000001</v>
      </c>
      <c r="J72" s="8">
        <v>5188.7120000000004</v>
      </c>
      <c r="K72" s="8">
        <v>5240.7470000000003</v>
      </c>
      <c r="L72" s="8">
        <v>5349.9110000000001</v>
      </c>
      <c r="M72" s="8">
        <v>5985.8630000000003</v>
      </c>
      <c r="N72" s="8">
        <v>6685.9930000000004</v>
      </c>
      <c r="O72" s="8">
        <v>7939.8810000000003</v>
      </c>
      <c r="P72" s="8">
        <v>8213.6049999999996</v>
      </c>
      <c r="Q72" s="8">
        <v>8293.1730000000007</v>
      </c>
      <c r="R72" s="8">
        <v>10132.306</v>
      </c>
      <c r="S72" s="8">
        <v>10132.306</v>
      </c>
      <c r="T72" s="8"/>
      <c r="U72" s="8"/>
      <c r="V72" s="6"/>
      <c r="W72" s="6"/>
      <c r="X72" s="6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</row>
    <row r="73" spans="1:60" x14ac:dyDescent="0.35">
      <c r="A73" s="6" t="str">
        <f t="shared" si="6"/>
        <v>Riyad</v>
      </c>
      <c r="B73" s="6" t="str">
        <f>VLOOKUP(A73,References!$A$2:$B$11,2,FALSE)</f>
        <v>RIBL AB Equity</v>
      </c>
      <c r="C73" s="6" t="str">
        <f t="shared" si="4"/>
        <v>Net Exchange Income</v>
      </c>
      <c r="D73" s="6" t="str">
        <f>VLOOKUP(C73,References!$J$2:$K$51,2,FALSE)</f>
        <v>net_exchange_income</v>
      </c>
      <c r="E73" s="6" t="s">
        <v>30</v>
      </c>
      <c r="F73" s="8">
        <f>_xll.BDH($B73,$E73,"CQ1 2010","","Dir=H","Per=Y","Days=A","Dts=H","cols=14;rows=1")</f>
        <v>231.44499999999999</v>
      </c>
      <c r="G73" s="8">
        <v>278.60700000000003</v>
      </c>
      <c r="H73" s="8">
        <v>245.583</v>
      </c>
      <c r="I73" s="8">
        <v>226.11799999999999</v>
      </c>
      <c r="J73" s="8">
        <v>280.39400000000001</v>
      </c>
      <c r="K73" s="8">
        <v>348.38499999999999</v>
      </c>
      <c r="L73" s="8">
        <v>400.62799999999999</v>
      </c>
      <c r="M73" s="8">
        <v>290.20699999999999</v>
      </c>
      <c r="N73" s="8">
        <v>292.58100000000002</v>
      </c>
      <c r="O73" s="8">
        <v>342.65800000000002</v>
      </c>
      <c r="P73" s="8">
        <v>412.61399999999998</v>
      </c>
      <c r="Q73" s="8">
        <v>371.72500000000002</v>
      </c>
      <c r="R73" s="8">
        <v>633.37900000000002</v>
      </c>
      <c r="S73" s="8">
        <v>633.37900000000002</v>
      </c>
      <c r="T73" s="8"/>
      <c r="U73" s="8"/>
      <c r="V73" s="6"/>
      <c r="W73" s="6"/>
      <c r="X73" s="6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</row>
    <row r="74" spans="1:60" x14ac:dyDescent="0.35">
      <c r="A74" s="6" t="str">
        <f t="shared" si="6"/>
        <v>Riyad</v>
      </c>
      <c r="B74" s="6" t="str">
        <f>VLOOKUP(A74,References!$A$2:$B$11,2,FALSE)</f>
        <v>RIBL AB Equity</v>
      </c>
      <c r="C74" s="6" t="str">
        <f t="shared" si="4"/>
        <v>Net Fee and Comission Income</v>
      </c>
      <c r="D74" s="6" t="str">
        <f>VLOOKUP(C74,References!$J$2:$K$51,2,FALSE)</f>
        <v>net_fee_commission_income</v>
      </c>
      <c r="E74" s="6" t="s">
        <v>57</v>
      </c>
      <c r="F74" s="8">
        <f>_xll.BDH($B74,$E74,"CQ1 2010","","Dir=H","Per=Y","Days=A","Dts=H","cols=14;rows=1")</f>
        <v>1418.202</v>
      </c>
      <c r="G74" s="8">
        <v>1589.174</v>
      </c>
      <c r="H74" s="8">
        <v>1777.4849999999999</v>
      </c>
      <c r="I74" s="8">
        <v>1821.1210000000001</v>
      </c>
      <c r="J74" s="8">
        <v>2020.4849999999999</v>
      </c>
      <c r="K74" s="8">
        <v>1783.77</v>
      </c>
      <c r="L74" s="8">
        <v>1503.1130000000001</v>
      </c>
      <c r="M74" s="8">
        <v>1510.3140000000001</v>
      </c>
      <c r="N74" s="8">
        <v>1711.0519999999999</v>
      </c>
      <c r="O74" s="8">
        <v>2030.7449999999999</v>
      </c>
      <c r="P74" s="8">
        <v>1873.5550000000001</v>
      </c>
      <c r="Q74" s="8">
        <v>2117.6469999999999</v>
      </c>
      <c r="R74" s="8">
        <v>2428.6669999999999</v>
      </c>
      <c r="S74" s="8">
        <v>2428.6669999999999</v>
      </c>
      <c r="T74" s="8"/>
      <c r="U74" s="8"/>
      <c r="V74" s="6"/>
      <c r="W74" s="6"/>
      <c r="X74" s="6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</row>
    <row r="75" spans="1:60" x14ac:dyDescent="0.35">
      <c r="A75" s="6" t="str">
        <f t="shared" si="6"/>
        <v>Riyad</v>
      </c>
      <c r="B75" s="6" t="str">
        <f>VLOOKUP(A75,References!$A$2:$B$11,2,FALSE)</f>
        <v>RIBL AB Equity</v>
      </c>
      <c r="C75" s="6" t="str">
        <f t="shared" si="4"/>
        <v>Total Operating Income</v>
      </c>
      <c r="D75" s="6" t="str">
        <f>VLOOKUP(C75,References!$J$2:$K$51,2,FALSE)</f>
        <v>operating_income</v>
      </c>
      <c r="E75" s="6" t="s">
        <v>39</v>
      </c>
      <c r="F75" s="8">
        <f>_xll.BDH($B75,$E75,"CQ1 2010","","Dir=H","Per=Y","Days=A","Dts=H","cols=14;rows=1")</f>
        <v>5980.4520000000002</v>
      </c>
      <c r="G75" s="8">
        <v>6321.2219999999998</v>
      </c>
      <c r="H75" s="8">
        <v>6786.2650000000003</v>
      </c>
      <c r="I75" s="8">
        <v>7074.0219999999999</v>
      </c>
      <c r="J75" s="8">
        <v>8011.7659999999996</v>
      </c>
      <c r="K75" s="8">
        <v>7965.9629999999997</v>
      </c>
      <c r="L75" s="8">
        <v>7702.28</v>
      </c>
      <c r="M75" s="8">
        <v>8125.2110000000002</v>
      </c>
      <c r="N75" s="8">
        <v>8967.4009999999998</v>
      </c>
      <c r="O75" s="8">
        <v>10717.063</v>
      </c>
      <c r="P75" s="8">
        <v>11205.120999999999</v>
      </c>
      <c r="Q75" s="8">
        <v>11567.841</v>
      </c>
      <c r="R75" s="8">
        <v>13599.366</v>
      </c>
      <c r="S75" s="8">
        <v>13599.366</v>
      </c>
      <c r="T75" s="8"/>
      <c r="U75" s="8"/>
      <c r="V75" s="6"/>
      <c r="W75" s="6"/>
      <c r="X75" s="6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</row>
    <row r="76" spans="1:60" x14ac:dyDescent="0.35">
      <c r="A76" s="6" t="str">
        <f t="shared" si="6"/>
        <v>Riyad</v>
      </c>
      <c r="B76" s="6" t="str">
        <f>VLOOKUP(A76,References!$A$2:$B$11,2,FALSE)</f>
        <v>RIBL AB Equity</v>
      </c>
      <c r="C76" s="6" t="str">
        <f t="shared" si="4"/>
        <v>GA Expenses</v>
      </c>
      <c r="D76" s="6" t="str">
        <f>VLOOKUP(C76,References!$J$2:$K$51,2,FALSE)</f>
        <v>ga_expenses</v>
      </c>
      <c r="E76" s="6" t="s">
        <v>35</v>
      </c>
      <c r="F76" s="8">
        <f>_xll.BDH($B76,$E76,"CQ1 2010","","Dir=H","Per=Y","Days=A","Dts=H","cols=14;rows=1")</f>
        <v>641.02</v>
      </c>
      <c r="G76" s="8">
        <v>667.26199999999994</v>
      </c>
      <c r="H76" s="8">
        <v>624.53</v>
      </c>
      <c r="I76" s="8">
        <v>721.61500000000001</v>
      </c>
      <c r="J76" s="8">
        <v>748.88400000000001</v>
      </c>
      <c r="K76" s="8">
        <v>645.33799999999997</v>
      </c>
      <c r="L76" s="8">
        <v>756.322</v>
      </c>
      <c r="M76" s="8">
        <v>775.81200000000001</v>
      </c>
      <c r="N76" s="8">
        <v>926.27099999999996</v>
      </c>
      <c r="O76" s="8">
        <v>1035.6849999999999</v>
      </c>
      <c r="P76" s="8">
        <v>974.96900000000005</v>
      </c>
      <c r="Q76" s="8">
        <v>1132.413</v>
      </c>
      <c r="R76" s="8">
        <v>1336.308</v>
      </c>
      <c r="S76" s="8">
        <v>1336.308</v>
      </c>
      <c r="T76" s="8"/>
      <c r="U76" s="8"/>
      <c r="V76" s="6"/>
      <c r="W76" s="6"/>
      <c r="X76" s="6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</row>
    <row r="77" spans="1:60" x14ac:dyDescent="0.35">
      <c r="A77" s="6" t="str">
        <f t="shared" si="6"/>
        <v>Riyad</v>
      </c>
      <c r="B77" s="6" t="str">
        <f>VLOOKUP(A77,References!$A$2:$B$11,2,FALSE)</f>
        <v>RIBL AB Equity</v>
      </c>
      <c r="C77" s="6" t="str">
        <f t="shared" si="4"/>
        <v>Depreciation</v>
      </c>
      <c r="D77" s="6" t="str">
        <f>VLOOKUP(C77,References!$J$2:$K$51,2,FALSE)</f>
        <v>depreciation</v>
      </c>
      <c r="E77" s="6" t="s">
        <v>112</v>
      </c>
      <c r="F77" s="8">
        <f>_xll.BDH($B77,$E77,"CQ1 2010","","Dir=H","Per=Y","Days=A","Dts=H","cols=14;rows=1")</f>
        <v>277.81200000000001</v>
      </c>
      <c r="G77" s="8">
        <v>286.22199999999998</v>
      </c>
      <c r="H77" s="8">
        <v>285.255</v>
      </c>
      <c r="I77" s="8">
        <v>268.66800000000001</v>
      </c>
      <c r="J77" s="8">
        <v>257.66500000000002</v>
      </c>
      <c r="K77" s="8">
        <v>275.774</v>
      </c>
      <c r="L77" s="8">
        <v>288.79000000000002</v>
      </c>
      <c r="M77" s="8">
        <v>282.18</v>
      </c>
      <c r="N77" s="8">
        <v>296.90100000000001</v>
      </c>
      <c r="O77" s="8">
        <v>438.976</v>
      </c>
      <c r="P77" s="8">
        <v>488.34399999999999</v>
      </c>
      <c r="Q77" s="8">
        <v>493.19299999999998</v>
      </c>
      <c r="R77" s="8">
        <v>540.53200000000004</v>
      </c>
      <c r="S77" s="8">
        <v>540.53200000000004</v>
      </c>
      <c r="T77" s="8"/>
      <c r="U77" s="8"/>
      <c r="V77" s="6"/>
      <c r="W77" s="6"/>
      <c r="X77" s="6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spans="1:60" x14ac:dyDescent="0.35">
      <c r="A78" s="6" t="str">
        <f t="shared" si="6"/>
        <v>Riyad</v>
      </c>
      <c r="B78" s="6" t="str">
        <f>VLOOKUP(A78,References!$A$2:$B$11,2,FALSE)</f>
        <v>RIBL AB Equity</v>
      </c>
      <c r="C78" s="6" t="str">
        <f t="shared" si="4"/>
        <v>Salaries and Benefits</v>
      </c>
      <c r="D78" s="6" t="str">
        <f>VLOOKUP(C78,References!$J$2:$K$51,2,FALSE)</f>
        <v>employee_compensation</v>
      </c>
      <c r="E78" s="6" t="s">
        <v>1</v>
      </c>
      <c r="F78" s="8">
        <f>_xll.BDH($B78,$E78,"CQ1 2010","","Dir=H","Per=Y","Days=A","Dts=H","cols=14;rows=1")</f>
        <v>1124.2280000000001</v>
      </c>
      <c r="G78" s="8">
        <v>1285.9100000000001</v>
      </c>
      <c r="H78" s="8">
        <v>1185.5039999999999</v>
      </c>
      <c r="I78" s="8">
        <v>1311.46</v>
      </c>
      <c r="J78" s="8">
        <v>1471.5519999999999</v>
      </c>
      <c r="K78" s="8">
        <v>1613.354</v>
      </c>
      <c r="L78" s="8">
        <v>1596.375</v>
      </c>
      <c r="M78" s="8">
        <v>1572.5139999999999</v>
      </c>
      <c r="N78" s="8">
        <v>1765.1849999999999</v>
      </c>
      <c r="O78" s="8">
        <v>1879.0170000000001</v>
      </c>
      <c r="P78" s="8">
        <v>1939.4280000000001</v>
      </c>
      <c r="Q78" s="8">
        <v>2092.2840000000001</v>
      </c>
      <c r="R78" s="8">
        <v>2257.5050000000001</v>
      </c>
      <c r="S78" s="8">
        <v>2257.5050000000001</v>
      </c>
      <c r="T78" s="8"/>
      <c r="U78" s="8"/>
      <c r="V78" s="6"/>
      <c r="W78" s="6"/>
      <c r="X78" s="6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</row>
    <row r="79" spans="1:60" x14ac:dyDescent="0.35">
      <c r="A79" s="6" t="str">
        <f t="shared" si="6"/>
        <v>Riyad</v>
      </c>
      <c r="B79" s="6" t="str">
        <f>VLOOKUP(A79,References!$A$2:$B$11,2,FALSE)</f>
        <v>RIBL AB Equity</v>
      </c>
      <c r="C79" s="6" t="str">
        <f t="shared" si="4"/>
        <v>Operating Exenses</v>
      </c>
      <c r="D79" s="6" t="str">
        <f>VLOOKUP(C79,References!$J$2:$K$51,2,FALSE)</f>
        <v>operating_expenses</v>
      </c>
      <c r="E79" s="6" t="s">
        <v>0</v>
      </c>
      <c r="F79" s="8">
        <f>_xll.BDH($B79,$E79,"CQ1 2010","","Dir=H","Per=Y","Days=A","Dts=H","cols=14;rows=1")</f>
        <v>2305.7510000000002</v>
      </c>
      <c r="G79" s="8">
        <v>2510.1570000000002</v>
      </c>
      <c r="H79" s="8">
        <v>2349.9749999999999</v>
      </c>
      <c r="I79" s="8">
        <v>2578.2829999999999</v>
      </c>
      <c r="J79" s="8">
        <v>2806.0160000000001</v>
      </c>
      <c r="K79" s="8">
        <v>2904.0610000000001</v>
      </c>
      <c r="L79" s="8">
        <v>3008.9119999999998</v>
      </c>
      <c r="M79" s="8">
        <v>2974.837</v>
      </c>
      <c r="N79" s="8">
        <v>3347.3560000000002</v>
      </c>
      <c r="O79" s="8">
        <v>3674.0740000000001</v>
      </c>
      <c r="P79" s="8">
        <v>3634.5569999999998</v>
      </c>
      <c r="Q79" s="8">
        <v>3964.5990000000002</v>
      </c>
      <c r="R79" s="8">
        <v>4410.1769999999997</v>
      </c>
      <c r="S79" s="8">
        <v>4410.1769999999997</v>
      </c>
      <c r="T79" s="8"/>
      <c r="U79" s="8"/>
      <c r="V79" s="6"/>
      <c r="W79" s="6"/>
      <c r="X79" s="6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</row>
    <row r="80" spans="1:60" x14ac:dyDescent="0.35">
      <c r="A80" s="6" t="str">
        <f t="shared" si="6"/>
        <v>Riyad</v>
      </c>
      <c r="B80" s="6" t="str">
        <f>VLOOKUP(A80,References!$A$2:$B$11,2,FALSE)</f>
        <v>RIBL AB Equity</v>
      </c>
      <c r="C80" s="6" t="str">
        <f t="shared" si="4"/>
        <v>Total Non-Interest Income</v>
      </c>
      <c r="D80" s="6" t="str">
        <f>VLOOKUP(C80,References!$J$2:$K$51,2,FALSE)</f>
        <v>non_interest_income</v>
      </c>
      <c r="E80" s="6" t="s">
        <v>41</v>
      </c>
      <c r="F80" s="8">
        <f>_xll.BDH($B80,$E80,"CQ1 2010","","Dir=H","Per=Y","Days=A","Dts=H","cols=14;rows=1")</f>
        <v>1838.665</v>
      </c>
      <c r="G80" s="8">
        <v>2124.1880000000001</v>
      </c>
      <c r="H80" s="8">
        <v>2404.7939999999999</v>
      </c>
      <c r="I80" s="8">
        <v>2377.0219999999999</v>
      </c>
      <c r="J80" s="8">
        <v>2881.527</v>
      </c>
      <c r="K80" s="8">
        <v>2786.1860000000001</v>
      </c>
      <c r="L80" s="8">
        <v>2401.2510000000002</v>
      </c>
      <c r="M80" s="8">
        <v>2190.134</v>
      </c>
      <c r="N80" s="8">
        <v>2338.9409999999998</v>
      </c>
      <c r="O80" s="8">
        <v>2880.0479999999998</v>
      </c>
      <c r="P80" s="8">
        <v>2991.5160000000001</v>
      </c>
      <c r="Q80" s="8">
        <v>3274.6680000000001</v>
      </c>
      <c r="R80" s="8">
        <v>3546.9209999999998</v>
      </c>
      <c r="S80" s="8">
        <v>3546.9209999999998</v>
      </c>
      <c r="T80" s="8"/>
      <c r="U80" s="8"/>
      <c r="V80" s="6"/>
      <c r="W80" s="6"/>
      <c r="X80" s="6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</row>
    <row r="81" spans="1:60" x14ac:dyDescent="0.35">
      <c r="A81" s="6" t="str">
        <f t="shared" si="6"/>
        <v>Riyad</v>
      </c>
      <c r="B81" s="6" t="str">
        <f>VLOOKUP(A81,References!$A$2:$B$11,2,FALSE)</f>
        <v>RIBL AB Equity</v>
      </c>
      <c r="C81" s="6" t="str">
        <f t="shared" si="4"/>
        <v>Impairment (Provisions)</v>
      </c>
      <c r="D81" s="6" t="str">
        <f>VLOOKUP(C81,References!$J$2:$K$51,2,FALSE)</f>
        <v>impairment_provisions</v>
      </c>
      <c r="E81" s="6" t="s">
        <v>42</v>
      </c>
      <c r="F81" s="8">
        <f>_xll.BDH($B81,$E81,"CQ1 2010","","Dir=H","Per=Y","Days=A","Dts=H","cols=14;rows=1")</f>
        <v>935.07399999999996</v>
      </c>
      <c r="G81" s="8">
        <v>661.71199999999999</v>
      </c>
      <c r="H81" s="8">
        <v>1179.6590000000001</v>
      </c>
      <c r="I81" s="8">
        <v>627.41800000000001</v>
      </c>
      <c r="J81" s="8">
        <v>900.06299999999999</v>
      </c>
      <c r="K81" s="8">
        <v>1030.7349999999999</v>
      </c>
      <c r="L81" s="8">
        <v>1286.3969999999999</v>
      </c>
      <c r="M81" s="8">
        <v>1227.4880000000001</v>
      </c>
      <c r="N81" s="8">
        <v>927.84</v>
      </c>
      <c r="O81" s="8">
        <v>1012.284</v>
      </c>
      <c r="P81" s="8">
        <v>2061.7429999999999</v>
      </c>
      <c r="Q81" s="8">
        <v>850.75699999999995</v>
      </c>
      <c r="R81" s="8">
        <v>1030.5930000000001</v>
      </c>
      <c r="S81" s="8">
        <v>1030.5930000000001</v>
      </c>
      <c r="T81" s="8"/>
      <c r="U81" s="8"/>
      <c r="V81" s="6"/>
      <c r="W81" s="6"/>
      <c r="X81" s="6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</row>
    <row r="82" spans="1:60" x14ac:dyDescent="0.35">
      <c r="A82" s="6" t="str">
        <f t="shared" si="6"/>
        <v>Riyad</v>
      </c>
      <c r="B82" s="6" t="str">
        <f>VLOOKUP(A82,References!$A$2:$B$11,2,FALSE)</f>
        <v>RIBL AB Equity</v>
      </c>
      <c r="C82" s="6" t="str">
        <f t="shared" si="4"/>
        <v>Net PreTax Income</v>
      </c>
      <c r="D82" s="6" t="str">
        <f>VLOOKUP(C82,References!$J$2:$K$51,2,FALSE)</f>
        <v>net_pretax_income</v>
      </c>
      <c r="E82" s="6" t="s">
        <v>45</v>
      </c>
      <c r="F82" s="8">
        <f>_xll.BDH($B82,$E82,"CQ1 2010","","Dir=H","Per=Y","Days=A","Dts=H","cols=14;rows=1")</f>
        <v>2824.627</v>
      </c>
      <c r="G82" s="8">
        <v>3149.3530000000001</v>
      </c>
      <c r="H82" s="8">
        <v>3466.049</v>
      </c>
      <c r="I82" s="8">
        <v>3947.105</v>
      </c>
      <c r="J82" s="8">
        <v>4352.4080000000004</v>
      </c>
      <c r="K82" s="8">
        <v>4049.4769999999999</v>
      </c>
      <c r="L82" s="8">
        <v>3342.4870000000001</v>
      </c>
      <c r="M82" s="8">
        <v>3945.9960000000001</v>
      </c>
      <c r="N82" s="8">
        <v>4716.085</v>
      </c>
      <c r="O82" s="8">
        <v>6232.0659999999998</v>
      </c>
      <c r="P82" s="8">
        <v>5483.9970000000003</v>
      </c>
      <c r="Q82" s="8">
        <v>6718.06</v>
      </c>
      <c r="R82" s="8">
        <v>7828.4359999999997</v>
      </c>
      <c r="S82" s="8">
        <v>7828.4359999999997</v>
      </c>
      <c r="T82" s="8"/>
      <c r="U82" s="8"/>
      <c r="V82" s="6"/>
      <c r="W82" s="6"/>
      <c r="X82" s="6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</row>
    <row r="83" spans="1:60" x14ac:dyDescent="0.35">
      <c r="A83" s="6" t="str">
        <f t="shared" si="6"/>
        <v>Riyad</v>
      </c>
      <c r="B83" s="6" t="str">
        <f>VLOOKUP(A83,References!$A$2:$B$11,2,FALSE)</f>
        <v>RIBL AB Equity</v>
      </c>
      <c r="C83" s="6" t="str">
        <f t="shared" ref="C83:C114" si="7">C66</f>
        <v>Net Income</v>
      </c>
      <c r="D83" s="6" t="str">
        <f>VLOOKUP(C83,References!$J$2:$K$51,2,FALSE)</f>
        <v>net_income</v>
      </c>
      <c r="E83" s="6" t="s">
        <v>47</v>
      </c>
      <c r="F83" s="8">
        <f>_xll.BDH($B83,$E83,"CQ1 2010","","Dir=H","Per=Y","Days=A","Dts=H","cols=14;rows=1")</f>
        <v>2824.627</v>
      </c>
      <c r="G83" s="8">
        <v>3149.3530000000001</v>
      </c>
      <c r="H83" s="8">
        <v>3466.049</v>
      </c>
      <c r="I83" s="8">
        <v>3947.105</v>
      </c>
      <c r="J83" s="8">
        <v>4352.4080000000004</v>
      </c>
      <c r="K83" s="8">
        <v>4049.4769999999999</v>
      </c>
      <c r="L83" s="8">
        <v>3342.4870000000001</v>
      </c>
      <c r="M83" s="8">
        <v>3945.9960000000001</v>
      </c>
      <c r="N83" s="8">
        <v>3092.277</v>
      </c>
      <c r="O83" s="8">
        <v>5602.0659999999998</v>
      </c>
      <c r="P83" s="8">
        <v>4714.9970000000003</v>
      </c>
      <c r="Q83" s="8">
        <v>6025.3789999999999</v>
      </c>
      <c r="R83" s="8">
        <v>7019.3220000000001</v>
      </c>
      <c r="S83" s="8">
        <v>7019.3220000000001</v>
      </c>
      <c r="T83" s="8"/>
      <c r="U83" s="8"/>
      <c r="V83" s="6"/>
      <c r="W83" s="6"/>
      <c r="X83" s="6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</row>
    <row r="84" spans="1:60" x14ac:dyDescent="0.35">
      <c r="A84" s="6" t="str">
        <f t="shared" si="6"/>
        <v>Riyad</v>
      </c>
      <c r="B84" s="6" t="str">
        <f>VLOOKUP(A84,References!$A$2:$B$11,2,FALSE)</f>
        <v>RIBL AB Equity</v>
      </c>
      <c r="C84" s="6" t="str">
        <f t="shared" si="7"/>
        <v>Net Interest Income Less Provisions</v>
      </c>
      <c r="D84" s="6" t="str">
        <f>VLOOKUP(C84,References!$J$2:$K$51,2,FALSE)</f>
        <v>net_interest_inc_less_prov</v>
      </c>
      <c r="E84" s="6" t="s">
        <v>115</v>
      </c>
      <c r="F84" s="8">
        <f>_xll.BDH($B84,$E84,"CQ1 2010","","Dir=H","Per=Y","Days=A","Dts=H","cols=14;rows=1")</f>
        <v>3206.7130000000002</v>
      </c>
      <c r="G84" s="8">
        <v>3535.3220000000001</v>
      </c>
      <c r="H84" s="8">
        <v>3267.7809999999999</v>
      </c>
      <c r="I84" s="8">
        <v>4136.8459999999995</v>
      </c>
      <c r="J84" s="8">
        <v>4288.6490000000003</v>
      </c>
      <c r="K84" s="8">
        <v>4210.0119999999997</v>
      </c>
      <c r="L84" s="8">
        <v>4063.5140000000001</v>
      </c>
      <c r="M84" s="8">
        <v>4758.375</v>
      </c>
      <c r="N84" s="8">
        <v>5758.1530000000002</v>
      </c>
      <c r="O84" s="8">
        <v>6927.5969999999998</v>
      </c>
      <c r="P84" s="8">
        <v>6151.8620000000001</v>
      </c>
      <c r="Q84" s="8">
        <v>7442.4160000000002</v>
      </c>
      <c r="R84" s="8">
        <v>9101.7129999999997</v>
      </c>
      <c r="S84" s="8">
        <v>9101.7129999999997</v>
      </c>
      <c r="T84" s="8"/>
      <c r="U84" s="8"/>
      <c r="V84" s="6"/>
      <c r="W84" s="6"/>
      <c r="X84" s="6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</row>
    <row r="85" spans="1:60" x14ac:dyDescent="0.35">
      <c r="A85" s="6" t="str">
        <f t="shared" si="6"/>
        <v>Riyad</v>
      </c>
      <c r="B85" s="6" t="str">
        <f>VLOOKUP(A85,References!$A$2:$B$11,2,FALSE)</f>
        <v>RIBL AB Equity</v>
      </c>
      <c r="C85" s="6" t="str">
        <f t="shared" si="7"/>
        <v>Retail Net Revenue</v>
      </c>
      <c r="D85" s="6" t="str">
        <f>VLOOKUP(C85,References!$J$2:$K$51,2,FALSE)</f>
        <v>retail_net_revenue</v>
      </c>
      <c r="E85" s="6"/>
      <c r="F85" s="8">
        <f>Segments_Y!I20/1000000</f>
        <v>1655.675</v>
      </c>
      <c r="G85" s="8">
        <f>Segments_Y!J20/1000000</f>
        <v>1930.2059999999999</v>
      </c>
      <c r="H85" s="8">
        <f>Segments_Y!K20/1000000</f>
        <v>2006.6420000000001</v>
      </c>
      <c r="I85" s="8">
        <f>Segments_Y!L20/1000000</f>
        <v>2373.3539999999998</v>
      </c>
      <c r="J85" s="8">
        <f>Segments_Y!M20/1000000</f>
        <v>2502.06</v>
      </c>
      <c r="K85" s="8">
        <f>Segments_Y!N20/1000000</f>
        <v>2732.6149999999998</v>
      </c>
      <c r="L85" s="8">
        <f>Segments_Y!O20/1000000</f>
        <v>2321.8519999999999</v>
      </c>
      <c r="M85" s="8">
        <f>Segments_Y!P20/1000000</f>
        <v>2619.6060000000002</v>
      </c>
      <c r="N85" s="8">
        <f>Segments_Y!Q20/1000000</f>
        <v>3197.3919999999998</v>
      </c>
      <c r="O85" s="8">
        <f>Segments_Y!R20/1000000</f>
        <v>3898.0439999999999</v>
      </c>
      <c r="P85" s="8">
        <f>Segments_Y!S20/1000000</f>
        <v>3744.5439999999999</v>
      </c>
      <c r="Q85" s="8">
        <f>Segments_Y!T20/1000000</f>
        <v>3751.5129999999999</v>
      </c>
      <c r="R85" s="8">
        <f>Segments_Y!U20/1000000</f>
        <v>3996.6260000000002</v>
      </c>
      <c r="S85" s="8" t="e">
        <f>Segments_Y!V20/1000000</f>
        <v>#N/A</v>
      </c>
      <c r="T85" s="8">
        <f>Segments_Y!W20/1000000</f>
        <v>0</v>
      </c>
      <c r="U85" s="8">
        <f>Segments_Y!X20/1000000</f>
        <v>0</v>
      </c>
      <c r="V85" s="8">
        <f>Segments_Y!Y20/1000000</f>
        <v>0</v>
      </c>
      <c r="W85" s="8">
        <f>Segments_Y!Z20/1000000</f>
        <v>0</v>
      </c>
      <c r="X85" s="8">
        <f>Segments_Y!AA20/1000000</f>
        <v>0</v>
      </c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</row>
    <row r="86" spans="1:60" s="13" customFormat="1" x14ac:dyDescent="0.35">
      <c r="A86" s="7" t="str">
        <f>A84</f>
        <v>Riyad</v>
      </c>
      <c r="B86" s="7" t="str">
        <f>VLOOKUP(A86,References!$A$2:$B$11,2,FALSE)</f>
        <v>RIBL AB Equity</v>
      </c>
      <c r="C86" s="7" t="str">
        <f t="shared" si="7"/>
        <v>Wholesale Net Revenue</v>
      </c>
      <c r="D86" s="7" t="str">
        <f>VLOOKUP(C86,References!$J$2:$K$51,2,FALSE)</f>
        <v>wholesale_net_revenue</v>
      </c>
      <c r="E86" s="7"/>
      <c r="F86" s="11">
        <f>Segments_Y!I21/1000000</f>
        <v>2448.9639999999999</v>
      </c>
      <c r="G86" s="11">
        <f>Segments_Y!J21/1000000</f>
        <v>2879.297</v>
      </c>
      <c r="H86" s="11">
        <f>Segments_Y!K21/1000000</f>
        <v>2943.7370000000001</v>
      </c>
      <c r="I86" s="11">
        <f>Segments_Y!L21/1000000</f>
        <v>3212.105</v>
      </c>
      <c r="J86" s="11">
        <f>Segments_Y!M21/1000000</f>
        <v>3621.5630000000001</v>
      </c>
      <c r="K86" s="11">
        <f>Segments_Y!N21/1000000</f>
        <v>3368.6010000000001</v>
      </c>
      <c r="L86" s="11">
        <f>Segments_Y!O21/1000000</f>
        <v>2863.2710000000002</v>
      </c>
      <c r="M86" s="11">
        <f>Segments_Y!P21/1000000</f>
        <v>3481.0540000000001</v>
      </c>
      <c r="N86" s="11">
        <f>Segments_Y!Q21/1000000</f>
        <v>3576.0430000000001</v>
      </c>
      <c r="O86" s="11">
        <f>Segments_Y!R21/1000000</f>
        <v>4062.047</v>
      </c>
      <c r="P86" s="11">
        <f>Segments_Y!S21/1000000</f>
        <v>4301.5810000000001</v>
      </c>
      <c r="Q86" s="11">
        <f>Segments_Y!T21/1000000</f>
        <v>4307.2520000000004</v>
      </c>
      <c r="R86" s="11">
        <f>Segments_Y!U21/1000000</f>
        <v>5638.0510000000004</v>
      </c>
      <c r="S86" s="11" t="e">
        <f>Segments_Y!V21/1000000</f>
        <v>#N/A</v>
      </c>
      <c r="T86" s="11">
        <f>Segments_Y!W21/1000000</f>
        <v>0</v>
      </c>
      <c r="U86" s="11">
        <f>Segments_Y!X21/1000000</f>
        <v>0</v>
      </c>
      <c r="V86" s="11">
        <f>Segments_Y!Y21/1000000</f>
        <v>0</v>
      </c>
      <c r="W86" s="11">
        <f>Segments_Y!Z21/1000000</f>
        <v>0</v>
      </c>
      <c r="X86" s="11">
        <f>Segments_Y!AA21/1000000</f>
        <v>0</v>
      </c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</row>
    <row r="87" spans="1:60" x14ac:dyDescent="0.35">
      <c r="A87" s="9" t="s">
        <v>15</v>
      </c>
      <c r="B87" s="9" t="str">
        <f>VLOOKUP(A87,References!$A$2:$B$11,2,FALSE)</f>
        <v>SNB AB Equity</v>
      </c>
      <c r="C87" s="9" t="str">
        <f t="shared" si="7"/>
        <v>Interest Income</v>
      </c>
      <c r="D87" s="9" t="str">
        <f>VLOOKUP(C87,References!$J$2:$K$51,2,FALSE)</f>
        <v>interest_income</v>
      </c>
      <c r="E87" s="9" t="s">
        <v>25</v>
      </c>
      <c r="F87" s="8">
        <f>_xll.BDH($B87,$E87,"CQ1 2010","","Dir=H","Per=Y","Days=A","Dts=H","cols=14;rows=1")</f>
        <v>9711.2540000000008</v>
      </c>
      <c r="G87" s="8">
        <v>10185.102999999999</v>
      </c>
      <c r="H87" s="8">
        <v>11130.281000000001</v>
      </c>
      <c r="I87" s="8">
        <v>11809.691999999999</v>
      </c>
      <c r="J87" s="8">
        <v>13679.867</v>
      </c>
      <c r="K87" s="8">
        <v>15416.013000000001</v>
      </c>
      <c r="L87" s="8">
        <v>17518.944</v>
      </c>
      <c r="M87" s="8">
        <v>16980.901000000002</v>
      </c>
      <c r="N87" s="8">
        <v>19058.795999999998</v>
      </c>
      <c r="O87" s="8">
        <v>21117.39</v>
      </c>
      <c r="P87" s="8">
        <v>19439.062000000002</v>
      </c>
      <c r="Q87" s="8">
        <v>25438.831999999999</v>
      </c>
      <c r="R87" s="8">
        <v>34392.328999999998</v>
      </c>
      <c r="S87" s="8">
        <v>34392.328999999998</v>
      </c>
      <c r="T87" s="8"/>
      <c r="U87" s="8"/>
      <c r="V87" s="9"/>
      <c r="W87" s="9"/>
      <c r="X87" s="9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</row>
    <row r="88" spans="1:60" x14ac:dyDescent="0.35">
      <c r="A88" s="9" t="str">
        <f>A87</f>
        <v>SNB</v>
      </c>
      <c r="B88" s="9" t="str">
        <f>VLOOKUP(A88,References!$A$2:$B$11,2,FALSE)</f>
        <v>SNB AB Equity</v>
      </c>
      <c r="C88" s="9" t="str">
        <f t="shared" si="7"/>
        <v>Interest Expenses</v>
      </c>
      <c r="D88" s="9" t="str">
        <f>VLOOKUP(C88,References!$J$2:$K$51,2,FALSE)</f>
        <v>interest_expenses</v>
      </c>
      <c r="E88" s="9" t="s">
        <v>27</v>
      </c>
      <c r="F88" s="8">
        <f>_xll.BDH($B88,$E88,"CQ1 2010","","Dir=H","Per=Y","Days=A","Dts=H","cols=14;rows=1")</f>
        <v>1561.452</v>
      </c>
      <c r="G88" s="8">
        <v>1603.6769999999999</v>
      </c>
      <c r="H88" s="8">
        <v>2137.1010000000001</v>
      </c>
      <c r="I88" s="8">
        <v>1713.4880000000001</v>
      </c>
      <c r="J88" s="8">
        <v>2275.7399999999998</v>
      </c>
      <c r="K88" s="8">
        <v>2834.1790000000001</v>
      </c>
      <c r="L88" s="8">
        <v>3969.366</v>
      </c>
      <c r="M88" s="8">
        <v>3319.9229999999998</v>
      </c>
      <c r="N88" s="8">
        <v>3935.6550000000002</v>
      </c>
      <c r="O88" s="8">
        <v>4734.9369999999999</v>
      </c>
      <c r="P88" s="8">
        <v>2754.404</v>
      </c>
      <c r="Q88" s="8">
        <v>3231.2449999999999</v>
      </c>
      <c r="R88" s="8">
        <v>8106.2709999999997</v>
      </c>
      <c r="S88" s="8">
        <v>8106.2709999999997</v>
      </c>
      <c r="T88" s="8"/>
      <c r="U88" s="8"/>
      <c r="V88" s="9"/>
      <c r="W88" s="9"/>
      <c r="X88" s="9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</row>
    <row r="89" spans="1:60" x14ac:dyDescent="0.35">
      <c r="A89" s="9" t="str">
        <f t="shared" ref="A89:A102" si="8">A88</f>
        <v>SNB</v>
      </c>
      <c r="B89" s="9" t="str">
        <f>VLOOKUP(A89,References!$A$2:$B$11,2,FALSE)</f>
        <v>SNB AB Equity</v>
      </c>
      <c r="C89" s="9" t="str">
        <f t="shared" si="7"/>
        <v>Net Interest Income</v>
      </c>
      <c r="D89" s="9" t="str">
        <f>VLOOKUP(C89,References!$J$2:$K$51,2,FALSE)</f>
        <v>net_interest_income</v>
      </c>
      <c r="E89" s="9" t="s">
        <v>29</v>
      </c>
      <c r="F89" s="8">
        <f>_xll.BDH($B89,$E89,"CQ1 2010","","Dir=H","Per=Y","Days=A","Dts=H","cols=14;rows=1")</f>
        <v>8215.5830000000005</v>
      </c>
      <c r="G89" s="8">
        <v>8647.0519999999997</v>
      </c>
      <c r="H89" s="8">
        <v>9091.9130000000005</v>
      </c>
      <c r="I89" s="8">
        <v>10186.041999999999</v>
      </c>
      <c r="J89" s="8">
        <v>11546.790999999999</v>
      </c>
      <c r="K89" s="8">
        <v>12761.749</v>
      </c>
      <c r="L89" s="8">
        <v>13651.031999999999</v>
      </c>
      <c r="M89" s="8">
        <v>13676.815000000001</v>
      </c>
      <c r="N89" s="8">
        <v>15160.59</v>
      </c>
      <c r="O89" s="8">
        <v>16478.325000000001</v>
      </c>
      <c r="P89" s="8">
        <v>16785.123</v>
      </c>
      <c r="Q89" s="8">
        <v>22508.892</v>
      </c>
      <c r="R89" s="8">
        <v>26678.524000000001</v>
      </c>
      <c r="S89" s="8">
        <v>26678.524000000001</v>
      </c>
      <c r="T89" s="8"/>
      <c r="U89" s="8"/>
      <c r="V89" s="9"/>
      <c r="W89" s="9"/>
      <c r="X89" s="9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</row>
    <row r="90" spans="1:60" x14ac:dyDescent="0.35">
      <c r="A90" s="9" t="str">
        <f t="shared" si="8"/>
        <v>SNB</v>
      </c>
      <c r="B90" s="9" t="str">
        <f>VLOOKUP(A90,References!$A$2:$B$11,2,FALSE)</f>
        <v>SNB AB Equity</v>
      </c>
      <c r="C90" s="9" t="str">
        <f t="shared" si="7"/>
        <v>Net Exchange Income</v>
      </c>
      <c r="D90" s="9" t="str">
        <f>VLOOKUP(C90,References!$J$2:$K$51,2,FALSE)</f>
        <v>net_exchange_income</v>
      </c>
      <c r="E90" s="9" t="s">
        <v>30</v>
      </c>
      <c r="F90" s="8">
        <f>_xll.BDH($B90,$E90,"CQ1 2010","","Dir=H","Per=Y","Days=A","Dts=H","cols=14;rows=1")</f>
        <v>348.786</v>
      </c>
      <c r="G90" s="8">
        <v>474.30500000000001</v>
      </c>
      <c r="H90" s="8">
        <v>547.11099999999999</v>
      </c>
      <c r="I90" s="8">
        <v>687.22900000000004</v>
      </c>
      <c r="J90" s="8">
        <v>807.56899999999996</v>
      </c>
      <c r="K90" s="8">
        <v>1074.884</v>
      </c>
      <c r="L90" s="8">
        <v>1143.2</v>
      </c>
      <c r="M90" s="8">
        <v>1156.067</v>
      </c>
      <c r="N90" s="8">
        <v>1166.248</v>
      </c>
      <c r="O90" s="8">
        <v>1062.347</v>
      </c>
      <c r="P90" s="8">
        <v>1205.268</v>
      </c>
      <c r="Q90" s="8">
        <v>1588.1120000000001</v>
      </c>
      <c r="R90" s="8">
        <v>1580.0709999999999</v>
      </c>
      <c r="S90" s="8">
        <v>1580.0709999999999</v>
      </c>
      <c r="T90" s="8"/>
      <c r="U90" s="8"/>
      <c r="V90" s="9"/>
      <c r="W90" s="9"/>
      <c r="X90" s="9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</row>
    <row r="91" spans="1:60" x14ac:dyDescent="0.35">
      <c r="A91" s="9" t="str">
        <f t="shared" si="8"/>
        <v>SNB</v>
      </c>
      <c r="B91" s="9" t="str">
        <f>VLOOKUP(A91,References!$A$2:$B$11,2,FALSE)</f>
        <v>SNB AB Equity</v>
      </c>
      <c r="C91" s="9" t="str">
        <f t="shared" si="7"/>
        <v>Net Fee and Comission Income</v>
      </c>
      <c r="D91" s="9" t="str">
        <f>VLOOKUP(C91,References!$J$2:$K$51,2,FALSE)</f>
        <v>net_fee_commission_income</v>
      </c>
      <c r="E91" s="9" t="s">
        <v>57</v>
      </c>
      <c r="F91" s="8">
        <f>_xll.BDH($B91,$E91,"CQ1 2010","","Dir=H","Per=Y","Days=A","Dts=H","cols=14;rows=1")</f>
        <v>2487.8580000000002</v>
      </c>
      <c r="G91" s="8">
        <v>2631.3319999999999</v>
      </c>
      <c r="H91" s="8">
        <v>3002.806</v>
      </c>
      <c r="I91" s="8">
        <v>3013.1120000000001</v>
      </c>
      <c r="J91" s="8">
        <v>3442.973</v>
      </c>
      <c r="K91" s="8">
        <v>3336.2950000000001</v>
      </c>
      <c r="L91" s="8">
        <v>3362.9949999999999</v>
      </c>
      <c r="M91" s="8">
        <v>3205.2510000000002</v>
      </c>
      <c r="N91" s="8">
        <v>2529.2080000000001</v>
      </c>
      <c r="O91" s="8">
        <v>1919.7380000000001</v>
      </c>
      <c r="P91" s="8">
        <v>2261.5410000000002</v>
      </c>
      <c r="Q91" s="8">
        <v>3058.6309999999999</v>
      </c>
      <c r="R91" s="8">
        <v>3704.163</v>
      </c>
      <c r="S91" s="8">
        <v>3704.163</v>
      </c>
      <c r="T91" s="8"/>
      <c r="U91" s="8"/>
      <c r="V91" s="9"/>
      <c r="W91" s="9"/>
      <c r="X91" s="9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</row>
    <row r="92" spans="1:60" x14ac:dyDescent="0.35">
      <c r="A92" s="9" t="str">
        <f t="shared" si="8"/>
        <v>SNB</v>
      </c>
      <c r="B92" s="9" t="str">
        <f>VLOOKUP(A92,References!$A$2:$B$11,2,FALSE)</f>
        <v>SNB AB Equity</v>
      </c>
      <c r="C92" s="9" t="str">
        <f t="shared" si="7"/>
        <v>Total Operating Income</v>
      </c>
      <c r="D92" s="9" t="str">
        <f>VLOOKUP(C92,References!$J$2:$K$51,2,FALSE)</f>
        <v>operating_income</v>
      </c>
      <c r="E92" s="9" t="s">
        <v>39</v>
      </c>
      <c r="F92" s="8" t="str">
        <f>_xll.BDH($B92,$E92,"CQ1 2010","","Dir=H","Per=Y","Days=A","Dts=H","cols=14;rows=1")</f>
        <v>#N/A N/A</v>
      </c>
      <c r="G92" s="8" t="s">
        <v>116</v>
      </c>
      <c r="H92" s="8">
        <v>13603.142</v>
      </c>
      <c r="I92" s="8">
        <v>14857.517</v>
      </c>
      <c r="J92" s="8">
        <v>16247.027</v>
      </c>
      <c r="K92" s="8">
        <v>17485.694</v>
      </c>
      <c r="L92" s="8">
        <v>18647.379000000001</v>
      </c>
      <c r="M92" s="8">
        <v>18345.227999999999</v>
      </c>
      <c r="N92" s="8">
        <v>18927.223000000002</v>
      </c>
      <c r="O92" s="8">
        <v>20574.68</v>
      </c>
      <c r="P92" s="8">
        <v>21457.932000000001</v>
      </c>
      <c r="Q92" s="8">
        <v>28235.719000000001</v>
      </c>
      <c r="R92" s="8">
        <v>33003.451999999997</v>
      </c>
      <c r="S92" s="8">
        <v>33003.451999999997</v>
      </c>
      <c r="T92" s="8"/>
      <c r="U92" s="8"/>
      <c r="V92" s="9"/>
      <c r="W92" s="9"/>
      <c r="X92" s="9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</row>
    <row r="93" spans="1:60" x14ac:dyDescent="0.35">
      <c r="A93" s="9" t="str">
        <f t="shared" si="8"/>
        <v>SNB</v>
      </c>
      <c r="B93" s="9" t="str">
        <f>VLOOKUP(A93,References!$A$2:$B$11,2,FALSE)</f>
        <v>SNB AB Equity</v>
      </c>
      <c r="C93" s="9" t="str">
        <f t="shared" si="7"/>
        <v>GA Expenses</v>
      </c>
      <c r="D93" s="9" t="str">
        <f>VLOOKUP(C93,References!$J$2:$K$51,2,FALSE)</f>
        <v>ga_expenses</v>
      </c>
      <c r="E93" s="9" t="s">
        <v>35</v>
      </c>
      <c r="F93" s="8">
        <f>_xll.BDH($B93,$E93,"CQ1 2010","","Dir=H","Per=Y","Days=A","Dts=H","cols=14;rows=1")</f>
        <v>1163.3699999999999</v>
      </c>
      <c r="G93" s="8">
        <v>1269.856</v>
      </c>
      <c r="H93" s="8">
        <v>1566.1379999999999</v>
      </c>
      <c r="I93" s="8">
        <v>1513.2059999999999</v>
      </c>
      <c r="J93" s="8">
        <v>1660.1890000000001</v>
      </c>
      <c r="K93" s="8">
        <v>1480.106</v>
      </c>
      <c r="L93" s="8">
        <v>2070.0149999999999</v>
      </c>
      <c r="M93" s="8">
        <v>1589.413</v>
      </c>
      <c r="N93" s="8">
        <v>1621.5889999999999</v>
      </c>
      <c r="O93" s="8">
        <v>1527.5889999999999</v>
      </c>
      <c r="P93" s="8">
        <v>1706.046</v>
      </c>
      <c r="Q93" s="8">
        <v>3080.9609999999998</v>
      </c>
      <c r="R93" s="8">
        <v>2663.5740000000001</v>
      </c>
      <c r="S93" s="8">
        <v>2663.5740000000001</v>
      </c>
      <c r="T93" s="8"/>
      <c r="U93" s="8"/>
      <c r="V93" s="9"/>
      <c r="W93" s="9"/>
      <c r="X93" s="9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</row>
    <row r="94" spans="1:60" x14ac:dyDescent="0.35">
      <c r="A94" s="9" t="str">
        <f t="shared" si="8"/>
        <v>SNB</v>
      </c>
      <c r="B94" s="9" t="str">
        <f>VLOOKUP(A94,References!$A$2:$B$11,2,FALSE)</f>
        <v>SNB AB Equity</v>
      </c>
      <c r="C94" s="9" t="str">
        <f t="shared" si="7"/>
        <v>Depreciation</v>
      </c>
      <c r="D94" s="9" t="str">
        <f>VLOOKUP(C94,References!$J$2:$K$51,2,FALSE)</f>
        <v>depreciation</v>
      </c>
      <c r="E94" s="9" t="s">
        <v>112</v>
      </c>
      <c r="F94" s="8">
        <f>_xll.BDH($B94,$E94,"CQ1 2010","","Dir=H","Per=Y","Days=A","Dts=H","cols=14;rows=1")</f>
        <v>335.15600000000001</v>
      </c>
      <c r="G94" s="8">
        <v>352.37700000000001</v>
      </c>
      <c r="H94" s="8">
        <v>414.21199999999999</v>
      </c>
      <c r="I94" s="8">
        <v>477.89</v>
      </c>
      <c r="J94" s="8">
        <v>500.68599999999998</v>
      </c>
      <c r="K94" s="8">
        <v>614.77200000000005</v>
      </c>
      <c r="L94" s="8">
        <v>686.33</v>
      </c>
      <c r="M94" s="8">
        <v>654.28099999999995</v>
      </c>
      <c r="N94" s="8">
        <v>607.32500000000005</v>
      </c>
      <c r="O94" s="8">
        <v>865.93499999999995</v>
      </c>
      <c r="P94" s="8">
        <v>900.51900000000001</v>
      </c>
      <c r="Q94" s="8">
        <v>1107.501</v>
      </c>
      <c r="R94" s="8">
        <v>1435.2349999999999</v>
      </c>
      <c r="S94" s="8">
        <v>1435.2349999999999</v>
      </c>
      <c r="T94" s="8"/>
      <c r="U94" s="8"/>
      <c r="V94" s="9"/>
      <c r="W94" s="9"/>
      <c r="X94" s="9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</row>
    <row r="95" spans="1:60" x14ac:dyDescent="0.35">
      <c r="A95" s="9" t="str">
        <f t="shared" si="8"/>
        <v>SNB</v>
      </c>
      <c r="B95" s="9" t="str">
        <f>VLOOKUP(A95,References!$A$2:$B$11,2,FALSE)</f>
        <v>SNB AB Equity</v>
      </c>
      <c r="C95" s="9" t="str">
        <f t="shared" si="7"/>
        <v>Salaries and Benefits</v>
      </c>
      <c r="D95" s="9" t="str">
        <f>VLOOKUP(C95,References!$J$2:$K$51,2,FALSE)</f>
        <v>employee_compensation</v>
      </c>
      <c r="E95" s="9" t="s">
        <v>1</v>
      </c>
      <c r="F95" s="8">
        <f>_xll.BDH($B95,$E95,"CQ1 2010","","Dir=H","Per=Y","Days=A","Dts=H","cols=14;rows=1")</f>
        <v>2336.2510000000002</v>
      </c>
      <c r="G95" s="8">
        <v>2480.154</v>
      </c>
      <c r="H95" s="8">
        <v>2593.0810000000001</v>
      </c>
      <c r="I95" s="8">
        <v>3006.4430000000002</v>
      </c>
      <c r="J95" s="8">
        <v>3261.77</v>
      </c>
      <c r="K95" s="8">
        <v>3542.4259999999999</v>
      </c>
      <c r="L95" s="8">
        <v>3432.6979999999999</v>
      </c>
      <c r="M95" s="8">
        <v>3408.7660000000001</v>
      </c>
      <c r="N95" s="8">
        <v>3491.1559999999999</v>
      </c>
      <c r="O95" s="8">
        <v>3549.7890000000002</v>
      </c>
      <c r="P95" s="8">
        <v>3549.6570000000002</v>
      </c>
      <c r="Q95" s="8">
        <v>4166.8140000000003</v>
      </c>
      <c r="R95" s="8">
        <v>4310.2839999999997</v>
      </c>
      <c r="S95" s="8">
        <v>4310.2839999999997</v>
      </c>
      <c r="T95" s="8"/>
      <c r="U95" s="8"/>
      <c r="V95" s="9"/>
      <c r="W95" s="9"/>
      <c r="X95" s="9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</row>
    <row r="96" spans="1:60" x14ac:dyDescent="0.35">
      <c r="A96" s="9" t="str">
        <f t="shared" si="8"/>
        <v>SNB</v>
      </c>
      <c r="B96" s="9" t="str">
        <f>VLOOKUP(A96,References!$A$2:$B$11,2,FALSE)</f>
        <v>SNB AB Equity</v>
      </c>
      <c r="C96" s="9" t="str">
        <f t="shared" si="7"/>
        <v>Operating Exenses</v>
      </c>
      <c r="D96" s="9" t="str">
        <f>VLOOKUP(C96,References!$J$2:$K$51,2,FALSE)</f>
        <v>operating_expenses</v>
      </c>
      <c r="E96" s="9" t="s">
        <v>0</v>
      </c>
      <c r="F96" s="8">
        <f>_xll.BDH($B96,$E96,"CQ1 2010","","Dir=H","Per=Y","Days=A","Dts=H","cols=14;rows=1")</f>
        <v>4749.0559999999996</v>
      </c>
      <c r="G96" s="8">
        <v>4749.7190000000001</v>
      </c>
      <c r="H96" s="8">
        <v>5263.4179999999997</v>
      </c>
      <c r="I96" s="8">
        <v>5796.1639999999998</v>
      </c>
      <c r="J96" s="8">
        <v>6624.3019999999997</v>
      </c>
      <c r="K96" s="8">
        <v>6922.924</v>
      </c>
      <c r="L96" s="8">
        <v>7038.335</v>
      </c>
      <c r="M96" s="8">
        <v>6423.7190000000001</v>
      </c>
      <c r="N96" s="8">
        <v>6446.4449999999997</v>
      </c>
      <c r="O96" s="8">
        <v>6298.6189999999997</v>
      </c>
      <c r="P96" s="8">
        <v>6496.9520000000002</v>
      </c>
      <c r="Q96" s="8">
        <v>9561.7389999999996</v>
      </c>
      <c r="R96" s="8">
        <v>9783.6170000000002</v>
      </c>
      <c r="S96" s="8">
        <v>9783.6170000000002</v>
      </c>
      <c r="T96" s="8"/>
      <c r="U96" s="8"/>
      <c r="V96" s="9"/>
      <c r="W96" s="9"/>
      <c r="X96" s="9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</row>
    <row r="97" spans="1:60" x14ac:dyDescent="0.35">
      <c r="A97" s="9" t="str">
        <f t="shared" si="8"/>
        <v>SNB</v>
      </c>
      <c r="B97" s="9" t="str">
        <f>VLOOKUP(A97,References!$A$2:$B$11,2,FALSE)</f>
        <v>SNB AB Equity</v>
      </c>
      <c r="C97" s="9" t="str">
        <f t="shared" si="7"/>
        <v>Total Non-Interest Income</v>
      </c>
      <c r="D97" s="9" t="str">
        <f>VLOOKUP(C97,References!$J$2:$K$51,2,FALSE)</f>
        <v>non_interest_income</v>
      </c>
      <c r="E97" s="9" t="s">
        <v>41</v>
      </c>
      <c r="F97" s="8" t="str">
        <f>_xll.BDH($B97,$E97,"CQ1 2010","","Dir=H","Per=Y","Days=A","Dts=H","cols=14;rows=1")</f>
        <v>#N/A N/A</v>
      </c>
      <c r="G97" s="8" t="s">
        <v>116</v>
      </c>
      <c r="H97" s="8">
        <v>4609.9620000000004</v>
      </c>
      <c r="I97" s="8">
        <v>4761.3130000000001</v>
      </c>
      <c r="J97" s="8">
        <v>4842.8999999999996</v>
      </c>
      <c r="K97" s="8">
        <v>4903.8599999999997</v>
      </c>
      <c r="L97" s="8">
        <v>5097.8010000000004</v>
      </c>
      <c r="M97" s="8">
        <v>4684.25</v>
      </c>
      <c r="N97" s="8">
        <v>3804.0819999999999</v>
      </c>
      <c r="O97" s="8">
        <v>4192.2269999999999</v>
      </c>
      <c r="P97" s="8">
        <v>4773.2740000000003</v>
      </c>
      <c r="Q97" s="8">
        <v>6028.1319999999996</v>
      </c>
      <c r="R97" s="8">
        <v>6717.3940000000002</v>
      </c>
      <c r="S97" s="8">
        <v>6717.3940000000002</v>
      </c>
      <c r="T97" s="8"/>
      <c r="U97" s="8"/>
      <c r="V97" s="9"/>
      <c r="W97" s="9"/>
      <c r="X97" s="9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</row>
    <row r="98" spans="1:60" x14ac:dyDescent="0.35">
      <c r="A98" s="9" t="str">
        <f t="shared" si="8"/>
        <v>SNB</v>
      </c>
      <c r="B98" s="9" t="str">
        <f>VLOOKUP(A98,References!$A$2:$B$11,2,FALSE)</f>
        <v>SNB AB Equity</v>
      </c>
      <c r="C98" s="9" t="str">
        <f t="shared" si="7"/>
        <v>Impairment (Provisions)</v>
      </c>
      <c r="D98" s="9" t="str">
        <f>VLOOKUP(C98,References!$J$2:$K$51,2,FALSE)</f>
        <v>impairment_provisions</v>
      </c>
      <c r="E98" s="9" t="s">
        <v>42</v>
      </c>
      <c r="F98" s="8">
        <f>_xll.BDH($B98,$E98,"CQ1 2010","","Dir=H","Per=Y","Days=A","Dts=H","cols=14;rows=1")</f>
        <v>1831.56</v>
      </c>
      <c r="G98" s="8">
        <v>1033.317</v>
      </c>
      <c r="H98" s="8">
        <v>1470.1079999999999</v>
      </c>
      <c r="I98" s="8">
        <v>795.34500000000003</v>
      </c>
      <c r="J98" s="8">
        <v>995.46400000000006</v>
      </c>
      <c r="K98" s="8">
        <v>1600.347</v>
      </c>
      <c r="L98" s="8">
        <v>1930.9649999999999</v>
      </c>
      <c r="M98" s="8">
        <v>1892.8610000000001</v>
      </c>
      <c r="N98" s="8">
        <v>1347.0709999999999</v>
      </c>
      <c r="O98" s="8">
        <v>1419.93</v>
      </c>
      <c r="P98" s="8">
        <v>1950.8869999999999</v>
      </c>
      <c r="Q98" s="8">
        <v>3960.86</v>
      </c>
      <c r="R98" s="8">
        <v>1685.4839999999999</v>
      </c>
      <c r="S98" s="8">
        <v>1685.4839999999999</v>
      </c>
      <c r="T98" s="8"/>
      <c r="U98" s="8"/>
      <c r="V98" s="9"/>
      <c r="W98" s="9"/>
      <c r="X98" s="9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</row>
    <row r="99" spans="1:60" x14ac:dyDescent="0.35">
      <c r="A99" s="9" t="str">
        <f t="shared" si="8"/>
        <v>SNB</v>
      </c>
      <c r="B99" s="9" t="str">
        <f>VLOOKUP(A99,References!$A$2:$B$11,2,FALSE)</f>
        <v>SNB AB Equity</v>
      </c>
      <c r="C99" s="9" t="str">
        <f t="shared" si="7"/>
        <v>Net PreTax Income</v>
      </c>
      <c r="D99" s="9" t="str">
        <f>VLOOKUP(C99,References!$J$2:$K$51,2,FALSE)</f>
        <v>net_pretax_income</v>
      </c>
      <c r="E99" s="9" t="s">
        <v>45</v>
      </c>
      <c r="F99" s="8">
        <f>_xll.BDH($B99,$E99,"CQ1 2010","","Dir=H","Per=Y","Days=A","Dts=H","cols=14;rows=1")</f>
        <v>4803.4040000000005</v>
      </c>
      <c r="G99" s="8">
        <v>6106.1189999999997</v>
      </c>
      <c r="H99" s="8">
        <v>6613.326</v>
      </c>
      <c r="I99" s="8">
        <v>7988.9759999999997</v>
      </c>
      <c r="J99" s="8">
        <v>8793.1910000000007</v>
      </c>
      <c r="K99" s="8">
        <v>9148.4290000000001</v>
      </c>
      <c r="L99" s="8">
        <v>9415.8330000000005</v>
      </c>
      <c r="M99" s="8">
        <v>9964.6569999999992</v>
      </c>
      <c r="N99" s="8">
        <v>10830.119000000001</v>
      </c>
      <c r="O99" s="8">
        <v>12918.578</v>
      </c>
      <c r="P99" s="8">
        <v>12933.323</v>
      </c>
      <c r="Q99" s="8">
        <v>14454.198</v>
      </c>
      <c r="R99" s="8">
        <v>21276.778999999999</v>
      </c>
      <c r="S99" s="8">
        <v>21276.778999999999</v>
      </c>
      <c r="T99" s="8"/>
      <c r="U99" s="8"/>
      <c r="V99" s="9"/>
      <c r="W99" s="9"/>
      <c r="X99" s="9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</row>
    <row r="100" spans="1:60" x14ac:dyDescent="0.35">
      <c r="A100" s="9" t="str">
        <f t="shared" si="8"/>
        <v>SNB</v>
      </c>
      <c r="B100" s="9" t="str">
        <f>VLOOKUP(A100,References!$A$2:$B$11,2,FALSE)</f>
        <v>SNB AB Equity</v>
      </c>
      <c r="C100" s="9" t="str">
        <f t="shared" si="7"/>
        <v>Net Income</v>
      </c>
      <c r="D100" s="9" t="str">
        <f>VLOOKUP(C100,References!$J$2:$K$51,2,FALSE)</f>
        <v>net_income</v>
      </c>
      <c r="E100" s="9" t="s">
        <v>47</v>
      </c>
      <c r="F100" s="8">
        <f>_xll.BDH($B100,$E100,"CQ1 2010","","Dir=H","Per=Y","Days=A","Dts=H","cols=14;rows=1")</f>
        <v>4723.835</v>
      </c>
      <c r="G100" s="8">
        <v>6011.7510000000002</v>
      </c>
      <c r="H100" s="8">
        <v>6452.8040000000001</v>
      </c>
      <c r="I100" s="8">
        <v>7852.1989999999996</v>
      </c>
      <c r="J100" s="8">
        <v>8655.15</v>
      </c>
      <c r="K100" s="8">
        <v>9089.1830000000009</v>
      </c>
      <c r="L100" s="8">
        <v>9316.857</v>
      </c>
      <c r="M100" s="8">
        <v>9801.982</v>
      </c>
      <c r="N100" s="8">
        <v>9593.9490000000005</v>
      </c>
      <c r="O100" s="8">
        <v>11401.436</v>
      </c>
      <c r="P100" s="8">
        <v>11440.097</v>
      </c>
      <c r="Q100" s="8">
        <v>12668.175999999999</v>
      </c>
      <c r="R100" s="8">
        <v>18580.689999999999</v>
      </c>
      <c r="S100" s="8">
        <v>18580.689999999999</v>
      </c>
      <c r="T100" s="8"/>
      <c r="U100" s="8"/>
      <c r="V100" s="9"/>
      <c r="W100" s="9"/>
      <c r="X100" s="9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</row>
    <row r="101" spans="1:60" x14ac:dyDescent="0.35">
      <c r="A101" s="9" t="str">
        <f t="shared" si="8"/>
        <v>SNB</v>
      </c>
      <c r="B101" s="9" t="str">
        <f>VLOOKUP(A101,References!$A$2:$B$11,2,FALSE)</f>
        <v>SNB AB Equity</v>
      </c>
      <c r="C101" s="9" t="str">
        <f t="shared" si="7"/>
        <v>Net Interest Income Less Provisions</v>
      </c>
      <c r="D101" s="9" t="str">
        <f>VLOOKUP(C101,References!$J$2:$K$51,2,FALSE)</f>
        <v>net_interest_inc_less_prov</v>
      </c>
      <c r="E101" s="9" t="s">
        <v>115</v>
      </c>
      <c r="F101" s="8">
        <f>_xll.BDH($B101,$E101,"CQ1 2010","","Dir=H","Per=Y","Days=A","Dts=H","cols=14;rows=1")</f>
        <v>6384.0230000000001</v>
      </c>
      <c r="G101" s="8">
        <v>7613.7349999999997</v>
      </c>
      <c r="H101" s="8">
        <v>7621.8050000000003</v>
      </c>
      <c r="I101" s="8">
        <v>9390.6970000000001</v>
      </c>
      <c r="J101" s="8">
        <v>10551.326999999999</v>
      </c>
      <c r="K101" s="8">
        <v>11161.402</v>
      </c>
      <c r="L101" s="8">
        <v>11720.066999999999</v>
      </c>
      <c r="M101" s="8">
        <v>11783.954</v>
      </c>
      <c r="N101" s="8">
        <v>13813.519</v>
      </c>
      <c r="O101" s="8">
        <v>15058.395</v>
      </c>
      <c r="P101" s="8">
        <v>14834.236000000001</v>
      </c>
      <c r="Q101" s="8">
        <v>18548.031999999999</v>
      </c>
      <c r="R101" s="8">
        <v>24993.040000000001</v>
      </c>
      <c r="S101" s="8">
        <v>24993.040000000001</v>
      </c>
      <c r="T101" s="8"/>
      <c r="U101" s="8"/>
      <c r="V101" s="9"/>
      <c r="W101" s="9"/>
      <c r="X101" s="9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</row>
    <row r="102" spans="1:60" x14ac:dyDescent="0.35">
      <c r="A102" s="9" t="str">
        <f t="shared" si="8"/>
        <v>SNB</v>
      </c>
      <c r="B102" s="9" t="str">
        <f>VLOOKUP(A102,References!$A$2:$B$11,2,FALSE)</f>
        <v>SNB AB Equity</v>
      </c>
      <c r="C102" s="9" t="str">
        <f t="shared" si="7"/>
        <v>Retail Net Revenue</v>
      </c>
      <c r="D102" s="9" t="str">
        <f>VLOOKUP(C102,References!$J$2:$K$51,2,FALSE)</f>
        <v>retail_net_revenue</v>
      </c>
      <c r="E102" s="9"/>
      <c r="F102" s="8">
        <f>Segments_Y!I38/1000000</f>
        <v>7881.3789999999999</v>
      </c>
      <c r="G102" s="8">
        <f>Segments_Y!J38/1000000</f>
        <v>8808.241</v>
      </c>
      <c r="H102" s="8">
        <f>Segments_Y!K38/1000000</f>
        <v>9556.6170000000002</v>
      </c>
      <c r="I102" s="8">
        <f>Segments_Y!L38/1000000</f>
        <v>9826.3520000000008</v>
      </c>
      <c r="J102" s="8">
        <f>Segments_Y!M38/1000000</f>
        <v>10240.129999999999</v>
      </c>
      <c r="K102" s="8">
        <f>Segments_Y!N38/1000000</f>
        <v>9222.9189999999999</v>
      </c>
      <c r="L102" s="8">
        <f>Segments_Y!O38/1000000</f>
        <v>11018.057000000001</v>
      </c>
      <c r="M102" s="8">
        <f>Segments_Y!P38/1000000</f>
        <v>11838.379000000001</v>
      </c>
      <c r="N102" s="8">
        <f>Segments_Y!Q38/1000000</f>
        <v>11623.434999999999</v>
      </c>
      <c r="O102" s="8">
        <f>Segments_Y!R38/1000000</f>
        <v>13590.815000000001</v>
      </c>
      <c r="P102" s="8">
        <f>Segments_Y!S38/1000000</f>
        <v>13361.369000000001</v>
      </c>
      <c r="Q102" s="8">
        <f>Segments_Y!T38/1000000</f>
        <v>14050.539000000001</v>
      </c>
      <c r="R102" s="8">
        <f>Segments_Y!U38/1000000</f>
        <v>15528.348</v>
      </c>
      <c r="S102" s="8" t="e">
        <f>Segments_Y!V38/1000000</f>
        <v>#N/A</v>
      </c>
      <c r="T102" s="8">
        <f>Segments_Y!W38/1000000</f>
        <v>0</v>
      </c>
      <c r="U102" s="8">
        <f>Segments_Y!X38/1000000</f>
        <v>0</v>
      </c>
      <c r="V102" s="9"/>
      <c r="W102" s="9"/>
      <c r="X102" s="9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</row>
    <row r="103" spans="1:60" s="13" customFormat="1" x14ac:dyDescent="0.35">
      <c r="A103" s="10" t="str">
        <f>A101</f>
        <v>SNB</v>
      </c>
      <c r="B103" s="10" t="str">
        <f>VLOOKUP(A103,References!$A$2:$B$11,2,FALSE)</f>
        <v>SNB AB Equity</v>
      </c>
      <c r="C103" s="10" t="str">
        <f t="shared" si="7"/>
        <v>Wholesale Net Revenue</v>
      </c>
      <c r="D103" s="10" t="str">
        <f>VLOOKUP(C103,References!$J$2:$K$51,2,FALSE)</f>
        <v>wholesale_net_revenue</v>
      </c>
      <c r="E103" s="10"/>
      <c r="F103" s="11">
        <f>Segments_Y!I39/1000000</f>
        <v>2380.34</v>
      </c>
      <c r="G103" s="11">
        <f>Segments_Y!J39/1000000</f>
        <v>2181.239</v>
      </c>
      <c r="H103" s="11">
        <f>Segments_Y!K39/1000000</f>
        <v>1925.7750000000001</v>
      </c>
      <c r="I103" s="11">
        <f>Segments_Y!L39/1000000</f>
        <v>1847.2239999999999</v>
      </c>
      <c r="J103" s="11">
        <f>Segments_Y!M39/1000000</f>
        <v>1557.0909999999999</v>
      </c>
      <c r="K103" s="11">
        <f>Segments_Y!N39/1000000</f>
        <v>2239.7049999999999</v>
      </c>
      <c r="L103" s="11">
        <f>Segments_Y!O39/1000000</f>
        <v>1994.788</v>
      </c>
      <c r="M103" s="11">
        <f>Segments_Y!P39/1000000</f>
        <v>2309.4859999999999</v>
      </c>
      <c r="N103" s="11">
        <f>Segments_Y!Q39/1000000</f>
        <v>2314.98</v>
      </c>
      <c r="O103" s="11">
        <f>Segments_Y!R39/1000000</f>
        <v>2531.922</v>
      </c>
      <c r="P103" s="11">
        <f>Segments_Y!S39/1000000</f>
        <v>2614.6909999999998</v>
      </c>
      <c r="Q103" s="11">
        <f>Segments_Y!T39/1000000</f>
        <v>2844.643</v>
      </c>
      <c r="R103" s="11">
        <f>Segments_Y!U39/1000000</f>
        <v>4506.6859999999997</v>
      </c>
      <c r="S103" s="11" t="e">
        <f>Segments_Y!V39/1000000</f>
        <v>#N/A</v>
      </c>
      <c r="T103" s="11">
        <f>Segments_Y!W39/1000000</f>
        <v>0</v>
      </c>
      <c r="U103" s="11">
        <f>Segments_Y!X39/1000000</f>
        <v>0</v>
      </c>
      <c r="V103" s="14"/>
      <c r="W103" s="14"/>
      <c r="X103" s="14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</row>
    <row r="104" spans="1:60" x14ac:dyDescent="0.35">
      <c r="A104" s="6" t="s">
        <v>20</v>
      </c>
      <c r="B104" s="6" t="str">
        <f>VLOOKUP(A104,References!$A$2:$B$11,2,FALSE)</f>
        <v>RJHI AB Equity</v>
      </c>
      <c r="C104" s="6" t="str">
        <f t="shared" si="7"/>
        <v>Interest Income</v>
      </c>
      <c r="D104" s="6" t="str">
        <f>VLOOKUP(C104,References!$J$2:$K$51,2,FALSE)</f>
        <v>interest_income</v>
      </c>
      <c r="E104" s="6" t="s">
        <v>25</v>
      </c>
      <c r="F104" s="8">
        <f>_xll.BDH($B104,$E104,"CQ1 2010","","Dir=H","Per=Y","Days=A","Dts=H","cols=14;rows=1")</f>
        <v>9352.7649999999994</v>
      </c>
      <c r="G104" s="8">
        <v>9324.3970000000008</v>
      </c>
      <c r="H104" s="8">
        <v>9686.4060000000009</v>
      </c>
      <c r="I104" s="8">
        <v>10114.698</v>
      </c>
      <c r="J104" s="8">
        <v>10212.518</v>
      </c>
      <c r="K104" s="8">
        <v>10258.379999999999</v>
      </c>
      <c r="L104" s="8">
        <v>11751.445</v>
      </c>
      <c r="M104" s="8">
        <v>12581.004000000001</v>
      </c>
      <c r="N104" s="8">
        <v>14993.709000000001</v>
      </c>
      <c r="O104" s="8">
        <v>16962.582999999999</v>
      </c>
      <c r="P104" s="8">
        <v>17377.963</v>
      </c>
      <c r="Q104" s="8">
        <v>21441.506000000001</v>
      </c>
      <c r="R104" s="8">
        <v>28201.631000000001</v>
      </c>
      <c r="S104" s="8">
        <v>28201.631000000001</v>
      </c>
      <c r="T104" s="8"/>
      <c r="U104" s="8"/>
      <c r="V104" s="6"/>
      <c r="W104" s="6"/>
      <c r="X104" s="6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</row>
    <row r="105" spans="1:60" x14ac:dyDescent="0.35">
      <c r="A105" s="6" t="str">
        <f>A104</f>
        <v>Rajhi</v>
      </c>
      <c r="B105" s="6" t="str">
        <f>VLOOKUP(A105,References!$A$2:$B$11,2,FALSE)</f>
        <v>RJHI AB Equity</v>
      </c>
      <c r="C105" s="6" t="str">
        <f t="shared" si="7"/>
        <v>Interest Expenses</v>
      </c>
      <c r="D105" s="6" t="str">
        <f>VLOOKUP(C105,References!$J$2:$K$51,2,FALSE)</f>
        <v>interest_expenses</v>
      </c>
      <c r="E105" s="6" t="s">
        <v>27</v>
      </c>
      <c r="F105" s="8">
        <f>_xll.BDH($B105,$E105,"CQ1 2010","","Dir=H","Per=Y","Days=A","Dts=H","cols=14;rows=1")</f>
        <v>230.34800000000001</v>
      </c>
      <c r="G105" s="8">
        <v>254.45400000000001</v>
      </c>
      <c r="H105" s="8">
        <v>345.52</v>
      </c>
      <c r="I105" s="8">
        <v>465.63299999999998</v>
      </c>
      <c r="J105" s="8">
        <v>395.19799999999998</v>
      </c>
      <c r="K105" s="8">
        <v>299.43799999999999</v>
      </c>
      <c r="L105" s="8">
        <v>528.35799999999995</v>
      </c>
      <c r="M105" s="8">
        <v>551.58699999999999</v>
      </c>
      <c r="N105" s="8">
        <v>506.72399999999999</v>
      </c>
      <c r="O105" s="8">
        <v>534.86</v>
      </c>
      <c r="P105" s="8">
        <v>464.94600000000003</v>
      </c>
      <c r="Q105" s="8">
        <v>1049.57</v>
      </c>
      <c r="R105" s="8">
        <v>6028.9440000000004</v>
      </c>
      <c r="S105" s="8">
        <v>6028.9440000000004</v>
      </c>
      <c r="T105" s="8"/>
      <c r="U105" s="8"/>
      <c r="V105" s="6"/>
      <c r="W105" s="6"/>
      <c r="X105" s="6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</row>
    <row r="106" spans="1:60" x14ac:dyDescent="0.35">
      <c r="A106" s="6" t="str">
        <f t="shared" ref="A106:A119" si="9">A105</f>
        <v>Rajhi</v>
      </c>
      <c r="B106" s="6" t="str">
        <f>VLOOKUP(A106,References!$A$2:$B$11,2,FALSE)</f>
        <v>RJHI AB Equity</v>
      </c>
      <c r="C106" s="6" t="str">
        <f t="shared" si="7"/>
        <v>Net Interest Income</v>
      </c>
      <c r="D106" s="6" t="str">
        <f>VLOOKUP(C106,References!$J$2:$K$51,2,FALSE)</f>
        <v>net_interest_income</v>
      </c>
      <c r="E106" s="6" t="s">
        <v>29</v>
      </c>
      <c r="F106" s="8">
        <f>_xll.BDH($B106,$E106,"CQ1 2010","","Dir=H","Per=Y","Days=A","Dts=H","cols=14;rows=1")</f>
        <v>9156.8809999999994</v>
      </c>
      <c r="G106" s="8">
        <v>9130.3989999999994</v>
      </c>
      <c r="H106" s="8">
        <v>9387.1620000000003</v>
      </c>
      <c r="I106" s="8">
        <v>9700.4089999999997</v>
      </c>
      <c r="J106" s="8">
        <v>9875.2240000000002</v>
      </c>
      <c r="K106" s="8">
        <v>9936.4490000000005</v>
      </c>
      <c r="L106" s="8">
        <v>11280.217000000001</v>
      </c>
      <c r="M106" s="8">
        <v>12075.602000000001</v>
      </c>
      <c r="N106" s="8">
        <v>14541.437</v>
      </c>
      <c r="O106" s="8">
        <v>16507.965</v>
      </c>
      <c r="P106" s="8">
        <v>17040.902999999998</v>
      </c>
      <c r="Q106" s="8">
        <v>20523.641</v>
      </c>
      <c r="R106" s="8">
        <v>22092.018</v>
      </c>
      <c r="S106" s="8">
        <v>22092.018</v>
      </c>
      <c r="T106" s="8"/>
      <c r="U106" s="8"/>
      <c r="V106" s="6"/>
      <c r="W106" s="6"/>
      <c r="X106" s="6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</row>
    <row r="107" spans="1:60" x14ac:dyDescent="0.35">
      <c r="A107" s="6" t="str">
        <f t="shared" si="9"/>
        <v>Rajhi</v>
      </c>
      <c r="B107" s="6" t="str">
        <f>VLOOKUP(A107,References!$A$2:$B$11,2,FALSE)</f>
        <v>RJHI AB Equity</v>
      </c>
      <c r="C107" s="6" t="str">
        <f t="shared" si="7"/>
        <v>Net Exchange Income</v>
      </c>
      <c r="D107" s="6" t="str">
        <f>VLOOKUP(C107,References!$J$2:$K$51,2,FALSE)</f>
        <v>net_exchange_income</v>
      </c>
      <c r="E107" s="6" t="s">
        <v>30</v>
      </c>
      <c r="F107" s="8">
        <f>_xll.BDH($B107,$E107,"CQ1 2010","","Dir=H","Per=Y","Days=A","Dts=H","cols=14;rows=1")</f>
        <v>636.67200000000003</v>
      </c>
      <c r="G107" s="8">
        <v>798.83500000000004</v>
      </c>
      <c r="H107" s="8">
        <v>897.93799999999999</v>
      </c>
      <c r="I107" s="8">
        <v>954.88300000000004</v>
      </c>
      <c r="J107" s="8">
        <v>952.05600000000004</v>
      </c>
      <c r="K107" s="8">
        <v>979.56600000000003</v>
      </c>
      <c r="L107" s="8">
        <v>925.28599999999994</v>
      </c>
      <c r="M107" s="8">
        <v>841.83900000000006</v>
      </c>
      <c r="N107" s="8">
        <v>755.80399999999997</v>
      </c>
      <c r="O107" s="8">
        <v>774.096</v>
      </c>
      <c r="P107" s="8">
        <v>783.89400000000001</v>
      </c>
      <c r="Q107" s="8">
        <v>787.89800000000002</v>
      </c>
      <c r="R107" s="8">
        <v>1162.162</v>
      </c>
      <c r="S107" s="8">
        <v>1162.162</v>
      </c>
      <c r="T107" s="8"/>
      <c r="U107" s="8"/>
      <c r="V107" s="6"/>
      <c r="W107" s="6"/>
      <c r="X107" s="6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</row>
    <row r="108" spans="1:60" x14ac:dyDescent="0.35">
      <c r="A108" s="6" t="str">
        <f t="shared" si="9"/>
        <v>Rajhi</v>
      </c>
      <c r="B108" s="6" t="str">
        <f>VLOOKUP(A108,References!$A$2:$B$11,2,FALSE)</f>
        <v>RJHI AB Equity</v>
      </c>
      <c r="C108" s="6" t="str">
        <f t="shared" si="7"/>
        <v>Net Fee and Comission Income</v>
      </c>
      <c r="D108" s="6" t="str">
        <f>VLOOKUP(C108,References!$J$2:$K$51,2,FALSE)</f>
        <v>net_fee_commission_income</v>
      </c>
      <c r="E108" s="6" t="s">
        <v>57</v>
      </c>
      <c r="F108" s="8">
        <f>_xll.BDH($B108,$E108,"CQ1 2010","","Dir=H","Per=Y","Days=A","Dts=H","cols=14;rows=1")</f>
        <v>1634.384</v>
      </c>
      <c r="G108" s="8">
        <v>2298.3939999999998</v>
      </c>
      <c r="H108" s="8">
        <v>3086.2060000000001</v>
      </c>
      <c r="I108" s="8">
        <v>2936.6410000000001</v>
      </c>
      <c r="J108" s="8">
        <v>2738.4650000000001</v>
      </c>
      <c r="K108" s="8">
        <v>2704.0909999999999</v>
      </c>
      <c r="L108" s="8">
        <v>2949.9630000000002</v>
      </c>
      <c r="M108" s="8">
        <v>2697.2080000000001</v>
      </c>
      <c r="N108" s="8">
        <v>1867.0340000000001</v>
      </c>
      <c r="O108" s="8">
        <v>1987.367</v>
      </c>
      <c r="P108" s="8">
        <v>2659.68</v>
      </c>
      <c r="Q108" s="8">
        <v>3933.107</v>
      </c>
      <c r="R108" s="8">
        <v>4624.1400000000003</v>
      </c>
      <c r="S108" s="8">
        <v>4624.1400000000003</v>
      </c>
      <c r="T108" s="8"/>
      <c r="U108" s="8"/>
      <c r="V108" s="6"/>
      <c r="W108" s="6"/>
      <c r="X108" s="6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</row>
    <row r="109" spans="1:60" x14ac:dyDescent="0.35">
      <c r="A109" s="6" t="str">
        <f t="shared" si="9"/>
        <v>Rajhi</v>
      </c>
      <c r="B109" s="6" t="str">
        <f>VLOOKUP(A109,References!$A$2:$B$11,2,FALSE)</f>
        <v>RJHI AB Equity</v>
      </c>
      <c r="C109" s="6" t="str">
        <f t="shared" si="7"/>
        <v>Total Operating Income</v>
      </c>
      <c r="D109" s="6" t="str">
        <f>VLOOKUP(C109,References!$J$2:$K$51,2,FALSE)</f>
        <v>operating_income</v>
      </c>
      <c r="E109" s="6" t="s">
        <v>39</v>
      </c>
      <c r="F109" s="8" t="str">
        <f>_xll.BDH($B109,$E109,"CQ1 2010","","Dir=H","Per=Y","Days=A","Dts=H","cols=14;rows=1")</f>
        <v>#N/A N/A</v>
      </c>
      <c r="G109" s="8" t="s">
        <v>116</v>
      </c>
      <c r="H109" s="8" t="s">
        <v>116</v>
      </c>
      <c r="I109" s="8">
        <v>13845.037</v>
      </c>
      <c r="J109" s="8">
        <v>13666.974</v>
      </c>
      <c r="K109" s="8">
        <v>13745.775</v>
      </c>
      <c r="L109" s="8">
        <v>15341.38</v>
      </c>
      <c r="M109" s="8">
        <v>15904.853999999999</v>
      </c>
      <c r="N109" s="8">
        <v>17319.518</v>
      </c>
      <c r="O109" s="8">
        <v>19484.464</v>
      </c>
      <c r="P109" s="8">
        <v>20721.259999999998</v>
      </c>
      <c r="Q109" s="8">
        <v>25716.398000000001</v>
      </c>
      <c r="R109" s="8">
        <v>28575.019</v>
      </c>
      <c r="S109" s="8">
        <v>28575.019</v>
      </c>
      <c r="T109" s="8"/>
      <c r="U109" s="8"/>
      <c r="V109" s="6"/>
      <c r="W109" s="6"/>
      <c r="X109" s="6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</row>
    <row r="110" spans="1:60" x14ac:dyDescent="0.35">
      <c r="A110" s="6" t="str">
        <f t="shared" si="9"/>
        <v>Rajhi</v>
      </c>
      <c r="B110" s="6" t="str">
        <f>VLOOKUP(A110,References!$A$2:$B$11,2,FALSE)</f>
        <v>RJHI AB Equity</v>
      </c>
      <c r="C110" s="6" t="str">
        <f t="shared" si="7"/>
        <v>GA Expenses</v>
      </c>
      <c r="D110" s="6" t="str">
        <f>VLOOKUP(C110,References!$J$2:$K$51,2,FALSE)</f>
        <v>ga_expenses</v>
      </c>
      <c r="E110" s="6" t="s">
        <v>35</v>
      </c>
      <c r="F110" s="8">
        <f>_xll.BDH($B110,$E110,"CQ1 2010","","Dir=H","Per=Y","Days=A","Dts=H","cols=14;rows=1")</f>
        <v>742.94100000000003</v>
      </c>
      <c r="G110" s="8">
        <v>932.947</v>
      </c>
      <c r="H110" s="8">
        <v>1057.7439999999999</v>
      </c>
      <c r="I110" s="8">
        <v>1111.1289999999999</v>
      </c>
      <c r="J110" s="8">
        <v>1330.328</v>
      </c>
      <c r="K110" s="8">
        <v>1374.24</v>
      </c>
      <c r="L110" s="8">
        <v>1440.7940000000001</v>
      </c>
      <c r="M110" s="8">
        <v>1671.0519999999999</v>
      </c>
      <c r="N110" s="8">
        <v>1925.518</v>
      </c>
      <c r="O110" s="8">
        <v>2532.2130000000002</v>
      </c>
      <c r="P110" s="8">
        <v>2646.4090000000001</v>
      </c>
      <c r="Q110" s="8">
        <v>2652.2440000000001</v>
      </c>
      <c r="R110" s="8">
        <v>2725.76</v>
      </c>
      <c r="S110" s="8">
        <v>2725.76</v>
      </c>
      <c r="T110" s="8"/>
      <c r="U110" s="8"/>
      <c r="V110" s="6"/>
      <c r="W110" s="6"/>
      <c r="X110" s="6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</row>
    <row r="111" spans="1:60" x14ac:dyDescent="0.35">
      <c r="A111" s="6" t="str">
        <f t="shared" si="9"/>
        <v>Rajhi</v>
      </c>
      <c r="B111" s="6" t="str">
        <f>VLOOKUP(A111,References!$A$2:$B$11,2,FALSE)</f>
        <v>RJHI AB Equity</v>
      </c>
      <c r="C111" s="6" t="str">
        <f t="shared" si="7"/>
        <v>Depreciation</v>
      </c>
      <c r="D111" s="6" t="str">
        <f>VLOOKUP(C111,References!$J$2:$K$51,2,FALSE)</f>
        <v>depreciation</v>
      </c>
      <c r="E111" s="6" t="s">
        <v>56</v>
      </c>
      <c r="F111" s="8">
        <f>_xll.BDH($B111,$E111,"CQ1 2010","","Dir=H","Per=Y","Days=A","Dts=H","cols=14;rows=1")</f>
        <v>349.23899999999998</v>
      </c>
      <c r="G111" s="8">
        <v>407.815</v>
      </c>
      <c r="H111" s="8">
        <v>401.69900000000001</v>
      </c>
      <c r="I111" s="8">
        <v>404.553</v>
      </c>
      <c r="J111" s="8">
        <v>412.71600000000001</v>
      </c>
      <c r="K111" s="8">
        <v>374.09899999999999</v>
      </c>
      <c r="L111" s="8">
        <v>415.59500000000003</v>
      </c>
      <c r="M111" s="8">
        <v>440.56599999999997</v>
      </c>
      <c r="N111" s="8">
        <v>603.13599999999997</v>
      </c>
      <c r="O111" s="8">
        <v>1059.5820000000001</v>
      </c>
      <c r="P111" s="8">
        <v>1059.5820000000001</v>
      </c>
      <c r="Q111" s="8">
        <v>1059.5820000000001</v>
      </c>
      <c r="R111" s="8">
        <v>1059.5820000000001</v>
      </c>
      <c r="S111" s="8">
        <v>1059.5820000000001</v>
      </c>
      <c r="T111" s="8"/>
      <c r="U111" s="8"/>
      <c r="V111" s="6"/>
      <c r="W111" s="6"/>
      <c r="X111" s="6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</row>
    <row r="112" spans="1:60" x14ac:dyDescent="0.35">
      <c r="A112" s="6" t="str">
        <f t="shared" si="9"/>
        <v>Rajhi</v>
      </c>
      <c r="B112" s="6" t="str">
        <f>VLOOKUP(A112,References!$A$2:$B$11,2,FALSE)</f>
        <v>RJHI AB Equity</v>
      </c>
      <c r="C112" s="6" t="str">
        <f t="shared" si="7"/>
        <v>Salaries and Benefits</v>
      </c>
      <c r="D112" s="6" t="str">
        <f>VLOOKUP(C112,References!$J$2:$K$51,2,FALSE)</f>
        <v>employee_compensation</v>
      </c>
      <c r="E112" s="6" t="s">
        <v>1</v>
      </c>
      <c r="F112" s="8">
        <f>_xll.BDH($B112,$E112,"CQ1 2010","","Dir=H","Per=Y","Days=A","Dts=H","cols=14;rows=1")</f>
        <v>1731.529</v>
      </c>
      <c r="G112" s="8">
        <v>1960.856</v>
      </c>
      <c r="H112" s="8">
        <v>2100.12</v>
      </c>
      <c r="I112" s="8">
        <v>2301.3150000000001</v>
      </c>
      <c r="J112" s="8">
        <v>2514.1030000000001</v>
      </c>
      <c r="K112" s="8">
        <v>2661.0430000000001</v>
      </c>
      <c r="L112" s="8">
        <v>2873.6869999999999</v>
      </c>
      <c r="M112" s="8">
        <v>2813.9180000000001</v>
      </c>
      <c r="N112" s="8">
        <v>2809.4490000000001</v>
      </c>
      <c r="O112" s="8">
        <v>2794.0459999999998</v>
      </c>
      <c r="P112" s="8">
        <v>2977.3440000000001</v>
      </c>
      <c r="Q112" s="8">
        <v>3132.346</v>
      </c>
      <c r="R112" s="8">
        <v>3395.1909999999998</v>
      </c>
      <c r="S112" s="8">
        <v>3395.1909999999998</v>
      </c>
      <c r="T112" s="8"/>
      <c r="U112" s="8"/>
      <c r="V112" s="6"/>
      <c r="W112" s="6"/>
      <c r="X112" s="6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</row>
    <row r="113" spans="1:60" x14ac:dyDescent="0.35">
      <c r="A113" s="6" t="str">
        <f t="shared" si="9"/>
        <v>Rajhi</v>
      </c>
      <c r="B113" s="6" t="str">
        <f>VLOOKUP(A113,References!$A$2:$B$11,2,FALSE)</f>
        <v>RJHI AB Equity</v>
      </c>
      <c r="C113" s="6" t="str">
        <f t="shared" si="7"/>
        <v>Operating Exenses</v>
      </c>
      <c r="D113" s="6" t="str">
        <f>VLOOKUP(C113,References!$J$2:$K$51,2,FALSE)</f>
        <v>operating_expenses</v>
      </c>
      <c r="E113" s="6" t="s">
        <v>0</v>
      </c>
      <c r="F113" s="8">
        <f>_xll.BDH($B113,$E113,"CQ1 2010","","Dir=H","Per=Y","Days=A","Dts=H","cols=14;rows=1")</f>
        <v>2981.4850000000001</v>
      </c>
      <c r="G113" s="8">
        <v>3478.7089999999998</v>
      </c>
      <c r="H113" s="8">
        <v>3779.1439999999998</v>
      </c>
      <c r="I113" s="8">
        <v>4057.3629999999998</v>
      </c>
      <c r="J113" s="8">
        <v>4518.6229999999996</v>
      </c>
      <c r="K113" s="8">
        <v>4657.6750000000002</v>
      </c>
      <c r="L113" s="8">
        <v>5007.2550000000001</v>
      </c>
      <c r="M113" s="8">
        <v>5236.5510000000004</v>
      </c>
      <c r="N113" s="8">
        <v>5652.67</v>
      </c>
      <c r="O113" s="8">
        <v>6385.8410000000003</v>
      </c>
      <c r="P113" s="8">
        <v>6741.9009999999998</v>
      </c>
      <c r="Q113" s="8">
        <v>6926.5219999999999</v>
      </c>
      <c r="R113" s="8">
        <v>7451.07</v>
      </c>
      <c r="S113" s="8">
        <v>7451.07</v>
      </c>
      <c r="T113" s="8"/>
      <c r="U113" s="8"/>
      <c r="V113" s="6"/>
      <c r="W113" s="6"/>
      <c r="X113" s="6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</row>
    <row r="114" spans="1:60" x14ac:dyDescent="0.35">
      <c r="A114" s="6" t="str">
        <f t="shared" si="9"/>
        <v>Rajhi</v>
      </c>
      <c r="B114" s="6" t="str">
        <f>VLOOKUP(A114,References!$A$2:$B$11,2,FALSE)</f>
        <v>RJHI AB Equity</v>
      </c>
      <c r="C114" s="6" t="str">
        <f t="shared" si="7"/>
        <v>Total Non-Interest Income</v>
      </c>
      <c r="D114" s="6" t="str">
        <f>VLOOKUP(C114,References!$J$2:$K$51,2,FALSE)</f>
        <v>non_interest_income</v>
      </c>
      <c r="E114" s="6" t="s">
        <v>41</v>
      </c>
      <c r="F114" s="8" t="e">
        <f>F109-F106</f>
        <v>#VALUE!</v>
      </c>
      <c r="G114" s="8" t="e">
        <f t="shared" ref="G114:BH114" si="10">G109-G106</f>
        <v>#VALUE!</v>
      </c>
      <c r="H114" s="8" t="e">
        <f t="shared" si="10"/>
        <v>#VALUE!</v>
      </c>
      <c r="I114" s="8">
        <f t="shared" si="10"/>
        <v>4144.6280000000006</v>
      </c>
      <c r="J114" s="8">
        <f t="shared" si="10"/>
        <v>3791.75</v>
      </c>
      <c r="K114" s="8">
        <f t="shared" si="10"/>
        <v>3809.3259999999991</v>
      </c>
      <c r="L114" s="8">
        <f t="shared" si="10"/>
        <v>4061.1629999999986</v>
      </c>
      <c r="M114" s="8">
        <f t="shared" si="10"/>
        <v>3829.2519999999986</v>
      </c>
      <c r="N114" s="8">
        <f t="shared" si="10"/>
        <v>2778.0810000000001</v>
      </c>
      <c r="O114" s="8">
        <f t="shared" si="10"/>
        <v>2976.4989999999998</v>
      </c>
      <c r="P114" s="8">
        <f t="shared" si="10"/>
        <v>3680.357</v>
      </c>
      <c r="Q114" s="8">
        <f t="shared" si="10"/>
        <v>5192.7570000000014</v>
      </c>
      <c r="R114" s="8">
        <f t="shared" si="10"/>
        <v>6483.0010000000002</v>
      </c>
      <c r="S114" s="8">
        <f t="shared" si="10"/>
        <v>6483.0010000000002</v>
      </c>
      <c r="T114" s="8">
        <f t="shared" si="10"/>
        <v>0</v>
      </c>
      <c r="U114" s="8">
        <f t="shared" si="10"/>
        <v>0</v>
      </c>
      <c r="V114" s="8">
        <f t="shared" si="10"/>
        <v>0</v>
      </c>
      <c r="W114" s="8">
        <f t="shared" si="10"/>
        <v>0</v>
      </c>
      <c r="X114" s="8">
        <f t="shared" si="10"/>
        <v>0</v>
      </c>
      <c r="Y114" s="8">
        <f t="shared" si="10"/>
        <v>0</v>
      </c>
      <c r="Z114" s="8">
        <f t="shared" si="10"/>
        <v>0</v>
      </c>
      <c r="AA114" s="8">
        <f t="shared" si="10"/>
        <v>0</v>
      </c>
      <c r="AB114" s="8">
        <f t="shared" si="10"/>
        <v>0</v>
      </c>
      <c r="AC114" s="8">
        <f t="shared" si="10"/>
        <v>0</v>
      </c>
      <c r="AD114" s="8">
        <f t="shared" si="10"/>
        <v>0</v>
      </c>
      <c r="AE114" s="8">
        <f t="shared" si="10"/>
        <v>0</v>
      </c>
      <c r="AF114" s="8">
        <f t="shared" si="10"/>
        <v>0</v>
      </c>
      <c r="AG114" s="8">
        <f t="shared" si="10"/>
        <v>0</v>
      </c>
      <c r="AH114" s="8">
        <f t="shared" si="10"/>
        <v>0</v>
      </c>
      <c r="AI114" s="8">
        <f t="shared" si="10"/>
        <v>0</v>
      </c>
      <c r="AJ114" s="8">
        <f t="shared" si="10"/>
        <v>0</v>
      </c>
      <c r="AK114" s="8">
        <f t="shared" si="10"/>
        <v>0</v>
      </c>
      <c r="AL114" s="8">
        <f t="shared" si="10"/>
        <v>0</v>
      </c>
      <c r="AM114" s="8">
        <f t="shared" si="10"/>
        <v>0</v>
      </c>
      <c r="AN114" s="8">
        <f t="shared" si="10"/>
        <v>0</v>
      </c>
      <c r="AO114" s="8">
        <f t="shared" si="10"/>
        <v>0</v>
      </c>
      <c r="AP114" s="8">
        <f t="shared" si="10"/>
        <v>0</v>
      </c>
      <c r="AQ114" s="8">
        <f t="shared" si="10"/>
        <v>0</v>
      </c>
      <c r="AR114" s="8">
        <f t="shared" si="10"/>
        <v>0</v>
      </c>
      <c r="AS114" s="8">
        <f t="shared" si="10"/>
        <v>0</v>
      </c>
      <c r="AT114" s="8">
        <f t="shared" si="10"/>
        <v>0</v>
      </c>
      <c r="AU114" s="8">
        <f t="shared" si="10"/>
        <v>0</v>
      </c>
      <c r="AV114" s="8">
        <f t="shared" si="10"/>
        <v>0</v>
      </c>
      <c r="AW114" s="8">
        <f t="shared" si="10"/>
        <v>0</v>
      </c>
      <c r="AX114" s="8">
        <f t="shared" si="10"/>
        <v>0</v>
      </c>
      <c r="AY114" s="8">
        <f t="shared" si="10"/>
        <v>0</v>
      </c>
      <c r="AZ114" s="8">
        <f t="shared" si="10"/>
        <v>0</v>
      </c>
      <c r="BA114" s="8">
        <f t="shared" si="10"/>
        <v>0</v>
      </c>
      <c r="BB114" s="8">
        <f t="shared" si="10"/>
        <v>0</v>
      </c>
      <c r="BC114" s="8">
        <f t="shared" si="10"/>
        <v>0</v>
      </c>
      <c r="BD114" s="8">
        <f t="shared" si="10"/>
        <v>0</v>
      </c>
      <c r="BE114" s="8">
        <f t="shared" si="10"/>
        <v>0</v>
      </c>
      <c r="BF114" s="8">
        <f t="shared" si="10"/>
        <v>0</v>
      </c>
      <c r="BG114" s="8">
        <f t="shared" si="10"/>
        <v>0</v>
      </c>
      <c r="BH114" s="8">
        <f t="shared" si="10"/>
        <v>0</v>
      </c>
    </row>
    <row r="115" spans="1:60" x14ac:dyDescent="0.35">
      <c r="A115" s="6" t="str">
        <f t="shared" si="9"/>
        <v>Rajhi</v>
      </c>
      <c r="B115" s="6" t="str">
        <f>VLOOKUP(A115,References!$A$2:$B$11,2,FALSE)</f>
        <v>RJHI AB Equity</v>
      </c>
      <c r="C115" s="6" t="str">
        <f t="shared" ref="C115:C146" si="11">C98</f>
        <v>Impairment (Provisions)</v>
      </c>
      <c r="D115" s="6" t="str">
        <f>VLOOKUP(C115,References!$J$2:$K$51,2,FALSE)</f>
        <v>impairment_provisions</v>
      </c>
      <c r="E115" s="6" t="s">
        <v>42</v>
      </c>
      <c r="F115" s="8">
        <f>_xll.BDH($B115,$E115,"CQ1 2010","","Dir=H","Per=Y","Days=A","Dts=H","cols=14;rows=1")</f>
        <v>1908.818</v>
      </c>
      <c r="G115" s="8">
        <v>1645.1420000000001</v>
      </c>
      <c r="H115" s="8">
        <v>2319.1669999999999</v>
      </c>
      <c r="I115" s="8">
        <v>2349.6880000000001</v>
      </c>
      <c r="J115" s="8">
        <v>2312.1790000000001</v>
      </c>
      <c r="K115" s="8">
        <v>1958.0250000000001</v>
      </c>
      <c r="L115" s="8">
        <v>2142.2420000000002</v>
      </c>
      <c r="M115" s="8">
        <v>1547.577</v>
      </c>
      <c r="N115" s="8">
        <v>1530.9459999999999</v>
      </c>
      <c r="O115" s="8">
        <v>1772.2650000000001</v>
      </c>
      <c r="P115" s="8">
        <v>2165.7399999999998</v>
      </c>
      <c r="Q115" s="8">
        <v>2345.0859999999998</v>
      </c>
      <c r="R115" s="8">
        <v>2001.259</v>
      </c>
      <c r="S115" s="8">
        <v>2001.259</v>
      </c>
      <c r="T115" s="8"/>
      <c r="U115" s="8"/>
      <c r="V115" s="6"/>
      <c r="W115" s="6"/>
      <c r="X115" s="6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</row>
    <row r="116" spans="1:60" x14ac:dyDescent="0.35">
      <c r="A116" s="6" t="str">
        <f t="shared" si="9"/>
        <v>Rajhi</v>
      </c>
      <c r="B116" s="6" t="str">
        <f>VLOOKUP(A116,References!$A$2:$B$11,2,FALSE)</f>
        <v>RJHI AB Equity</v>
      </c>
      <c r="C116" s="6" t="str">
        <f t="shared" si="11"/>
        <v>Net PreTax Income</v>
      </c>
      <c r="D116" s="6" t="str">
        <f>VLOOKUP(C116,References!$J$2:$K$51,2,FALSE)</f>
        <v>net_pretax_income</v>
      </c>
      <c r="E116" s="6" t="s">
        <v>45</v>
      </c>
      <c r="F116" s="8">
        <f>_xll.BDH($B116,$E116,"CQ1 2010","","Dir=H","Per=Y","Days=A","Dts=H","cols=14;rows=1")</f>
        <v>6770.8289999999997</v>
      </c>
      <c r="G116" s="8">
        <v>7378.268</v>
      </c>
      <c r="H116" s="8">
        <v>7884.7060000000001</v>
      </c>
      <c r="I116" s="8">
        <v>7437.9870000000001</v>
      </c>
      <c r="J116" s="8">
        <v>6836.1719999999996</v>
      </c>
      <c r="K116" s="8">
        <v>7130.0749999999998</v>
      </c>
      <c r="L116" s="8">
        <v>8125.96</v>
      </c>
      <c r="M116" s="8">
        <v>9120.7260000000006</v>
      </c>
      <c r="N116" s="8">
        <v>10135.902</v>
      </c>
      <c r="O116" s="8">
        <v>11326.358</v>
      </c>
      <c r="P116" s="8">
        <v>11813.619000000001</v>
      </c>
      <c r="Q116" s="8">
        <v>16444.79</v>
      </c>
      <c r="R116" s="8">
        <v>19122.689999999999</v>
      </c>
      <c r="S116" s="8">
        <v>19122.689999999999</v>
      </c>
      <c r="T116" s="8"/>
      <c r="U116" s="8"/>
      <c r="V116" s="6"/>
      <c r="W116" s="6"/>
      <c r="X116" s="6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</row>
    <row r="117" spans="1:60" x14ac:dyDescent="0.35">
      <c r="A117" s="6" t="str">
        <f t="shared" si="9"/>
        <v>Rajhi</v>
      </c>
      <c r="B117" s="6" t="str">
        <f>VLOOKUP(A117,References!$A$2:$B$11,2,FALSE)</f>
        <v>RJHI AB Equity</v>
      </c>
      <c r="C117" s="6" t="str">
        <f t="shared" si="11"/>
        <v>Net Income</v>
      </c>
      <c r="D117" s="6" t="str">
        <f>VLOOKUP(C117,References!$J$2:$K$51,2,FALSE)</f>
        <v>net_income</v>
      </c>
      <c r="E117" s="6" t="s">
        <v>47</v>
      </c>
      <c r="F117" s="8">
        <f>_xll.BDH($B117,$E117,"CQ1 2010","","Dir=H","Per=Y","Days=A","Dts=H","cols=14;rows=1")</f>
        <v>6770.8289999999997</v>
      </c>
      <c r="G117" s="8">
        <v>7378.268</v>
      </c>
      <c r="H117" s="8">
        <v>7884.7060000000001</v>
      </c>
      <c r="I117" s="8">
        <v>7437.9870000000001</v>
      </c>
      <c r="J117" s="8">
        <v>6836.1719999999996</v>
      </c>
      <c r="K117" s="8">
        <v>7130.0749999999998</v>
      </c>
      <c r="L117" s="8">
        <v>8125.96</v>
      </c>
      <c r="M117" s="8">
        <v>9120.7260000000006</v>
      </c>
      <c r="N117" s="8">
        <v>3767.953</v>
      </c>
      <c r="O117" s="8">
        <v>10158.527</v>
      </c>
      <c r="P117" s="8">
        <v>10595.548000000001</v>
      </c>
      <c r="Q117" s="8">
        <v>14746.210999999999</v>
      </c>
      <c r="R117" s="8">
        <v>17150.825000000001</v>
      </c>
      <c r="S117" s="8">
        <v>17150.825000000001</v>
      </c>
      <c r="T117" s="8"/>
      <c r="U117" s="8"/>
      <c r="V117" s="6"/>
      <c r="W117" s="6"/>
      <c r="X117" s="6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</row>
    <row r="118" spans="1:60" x14ac:dyDescent="0.35">
      <c r="A118" s="6" t="str">
        <f t="shared" si="9"/>
        <v>Rajhi</v>
      </c>
      <c r="B118" s="6" t="str">
        <f>VLOOKUP(A118,References!$A$2:$B$11,2,FALSE)</f>
        <v>RJHI AB Equity</v>
      </c>
      <c r="C118" s="6" t="str">
        <f t="shared" si="11"/>
        <v>Net Interest Income Less Provisions</v>
      </c>
      <c r="D118" s="6" t="str">
        <f>VLOOKUP(C118,References!$J$2:$K$51,2,FALSE)</f>
        <v>net_interest_inc_less_prov</v>
      </c>
      <c r="E118" s="6" t="s">
        <v>115</v>
      </c>
      <c r="F118" s="8">
        <f>_xll.BDH($B118,$E118,"CQ1 2010","","Dir=H","Per=Y","Days=A","Dts=H","cols=14;rows=1")</f>
        <v>7248.0630000000001</v>
      </c>
      <c r="G118" s="8">
        <v>7485.2569999999996</v>
      </c>
      <c r="H118" s="8">
        <v>7067.9949999999999</v>
      </c>
      <c r="I118" s="8">
        <v>7350.7209999999995</v>
      </c>
      <c r="J118" s="8">
        <v>7563.0450000000001</v>
      </c>
      <c r="K118" s="8">
        <v>7978.424</v>
      </c>
      <c r="L118" s="8">
        <v>9137.9750000000004</v>
      </c>
      <c r="M118" s="8">
        <v>10528.025</v>
      </c>
      <c r="N118" s="8">
        <v>13010.491</v>
      </c>
      <c r="O118" s="8">
        <v>14735.7</v>
      </c>
      <c r="P118" s="8">
        <v>14875.163</v>
      </c>
      <c r="Q118" s="8">
        <v>18178.555</v>
      </c>
      <c r="R118" s="8">
        <v>20090.758999999998</v>
      </c>
      <c r="S118" s="8">
        <v>20090.758999999998</v>
      </c>
      <c r="T118" s="8"/>
      <c r="U118" s="8"/>
      <c r="V118" s="6"/>
      <c r="W118" s="6"/>
      <c r="X118" s="6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</row>
    <row r="119" spans="1:60" x14ac:dyDescent="0.35">
      <c r="A119" s="6" t="str">
        <f t="shared" si="9"/>
        <v>Rajhi</v>
      </c>
      <c r="B119" s="6" t="str">
        <f>VLOOKUP(A119,References!$A$2:$B$11,2,FALSE)</f>
        <v>RJHI AB Equity</v>
      </c>
      <c r="C119" s="6" t="str">
        <f t="shared" si="11"/>
        <v>Retail Net Revenue</v>
      </c>
      <c r="D119" s="6" t="str">
        <f>VLOOKUP(C119,References!$J$2:$K$51,2,FALSE)</f>
        <v>retail_net_revenue</v>
      </c>
      <c r="E119" s="6"/>
      <c r="F119" s="8" t="e">
        <f>Segments_Y!I32/1000000</f>
        <v>#N/A</v>
      </c>
      <c r="G119" s="8" t="e">
        <f>Segments_Y!J32/1000000</f>
        <v>#N/A</v>
      </c>
      <c r="H119" s="8" t="e">
        <f>Segments_Y!K32/1000000</f>
        <v>#N/A</v>
      </c>
      <c r="I119" s="8">
        <f>Segments_Y!L32/1000000</f>
        <v>5302.6319999999996</v>
      </c>
      <c r="J119" s="8">
        <f>Segments_Y!M32/1000000</f>
        <v>5721.0129999999999</v>
      </c>
      <c r="K119" s="8">
        <f>Segments_Y!N32/1000000</f>
        <v>6360.6120000000001</v>
      </c>
      <c r="L119" s="8">
        <f>Segments_Y!O32/1000000</f>
        <v>7704.9669999999996</v>
      </c>
      <c r="M119" s="8">
        <f>Segments_Y!P32/1000000</f>
        <v>8141.0129999999999</v>
      </c>
      <c r="N119" s="8">
        <f>Segments_Y!Q32/1000000</f>
        <v>8672.2999999999993</v>
      </c>
      <c r="O119" s="8">
        <f>Segments_Y!R32/1000000</f>
        <v>9707.7440000000006</v>
      </c>
      <c r="P119" s="8">
        <f>Segments_Y!S32/1000000</f>
        <v>10188.688</v>
      </c>
      <c r="Q119" s="8">
        <f>Segments_Y!T32/1000000</f>
        <v>12466.291999999999</v>
      </c>
      <c r="R119" s="8">
        <f>Segments_Y!U32/1000000</f>
        <v>14627.046</v>
      </c>
      <c r="S119" s="8" t="e">
        <f>Segments_Y!V32/1000000</f>
        <v>#N/A</v>
      </c>
      <c r="T119" s="8">
        <f>Segments_Y!W32/1000000</f>
        <v>0</v>
      </c>
      <c r="U119" s="8">
        <f>Segments_Y!X32/1000000</f>
        <v>0</v>
      </c>
      <c r="V119" s="8">
        <f>Segments_Y!Y32/1000000</f>
        <v>0</v>
      </c>
      <c r="W119" s="8">
        <f>Segments_Y!Z32/1000000</f>
        <v>0</v>
      </c>
      <c r="X119" s="8">
        <f>Segments_Y!AA32/1000000</f>
        <v>0</v>
      </c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</row>
    <row r="120" spans="1:60" s="13" customFormat="1" x14ac:dyDescent="0.35">
      <c r="A120" s="7" t="str">
        <f>A118</f>
        <v>Rajhi</v>
      </c>
      <c r="B120" s="7" t="str">
        <f>VLOOKUP(A120,References!$A$2:$B$11,2,FALSE)</f>
        <v>RJHI AB Equity</v>
      </c>
      <c r="C120" s="7" t="str">
        <f t="shared" si="11"/>
        <v>Wholesale Net Revenue</v>
      </c>
      <c r="D120" s="7" t="str">
        <f>VLOOKUP(C120,References!$J$2:$K$51,2,FALSE)</f>
        <v>wholesale_net_revenue</v>
      </c>
      <c r="E120" s="7"/>
      <c r="F120" s="11" t="e">
        <f>Segments_Y!I33/1000000</f>
        <v>#N/A</v>
      </c>
      <c r="G120" s="11" t="e">
        <f>Segments_Y!J33/1000000</f>
        <v>#N/A</v>
      </c>
      <c r="H120" s="11" t="e">
        <f>Segments_Y!K33/1000000</f>
        <v>#N/A</v>
      </c>
      <c r="I120" s="11" t="e">
        <f>Segments_Y!L33/1000000</f>
        <v>#N/A</v>
      </c>
      <c r="J120" s="11" t="e">
        <f>Segments_Y!M33/1000000</f>
        <v>#N/A</v>
      </c>
      <c r="K120" s="11" t="e">
        <f>Segments_Y!N33/1000000</f>
        <v>#N/A</v>
      </c>
      <c r="L120" s="11" t="e">
        <f>Segments_Y!O33/1000000</f>
        <v>#N/A</v>
      </c>
      <c r="M120" s="11" t="e">
        <f>Segments_Y!P33/1000000</f>
        <v>#N/A</v>
      </c>
      <c r="N120" s="11" t="e">
        <f>Segments_Y!Q33/1000000</f>
        <v>#N/A</v>
      </c>
      <c r="O120" s="11" t="e">
        <f>Segments_Y!R33/1000000</f>
        <v>#N/A</v>
      </c>
      <c r="P120" s="11">
        <f>Segments_Y!S33/1000000</f>
        <v>8533.7289999999994</v>
      </c>
      <c r="Q120" s="11">
        <f>Segments_Y!T33/1000000</f>
        <v>12502.374</v>
      </c>
      <c r="R120" s="11">
        <f>Segments_Y!U33/1000000</f>
        <v>13854.359</v>
      </c>
      <c r="S120" s="11" t="e">
        <f>Segments_Y!V33/1000000</f>
        <v>#N/A</v>
      </c>
      <c r="T120" s="11">
        <f>Segments_Y!W33/1000000</f>
        <v>0</v>
      </c>
      <c r="U120" s="11">
        <f>Segments_Y!X33/1000000</f>
        <v>0</v>
      </c>
      <c r="V120" s="11">
        <f>Segments_Y!Y33/1000000</f>
        <v>0</v>
      </c>
      <c r="W120" s="11">
        <f>Segments_Y!Z33/1000000</f>
        <v>0</v>
      </c>
      <c r="X120" s="11">
        <f>Segments_Y!AA33/1000000</f>
        <v>0</v>
      </c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</row>
    <row r="121" spans="1:60" x14ac:dyDescent="0.35">
      <c r="A121" s="9" t="s">
        <v>22</v>
      </c>
      <c r="B121" s="9" t="str">
        <f>VLOOKUP(A121,References!$A$2:$B$11,2,FALSE)</f>
        <v>BJAZ AB Equity</v>
      </c>
      <c r="C121" s="9" t="str">
        <f t="shared" si="11"/>
        <v>Interest Income</v>
      </c>
      <c r="D121" s="9" t="str">
        <f>VLOOKUP(C121,References!$J$2:$K$51,2,FALSE)</f>
        <v>interest_income</v>
      </c>
      <c r="E121" s="9" t="s">
        <v>25</v>
      </c>
      <c r="F121" s="8">
        <f>_xll.BDH($B121,$E121,"CQ1 2010","","Dir=H","Per=Y","Days=A","Dts=H","cols=14;rows=1")</f>
        <v>843.04300000000001</v>
      </c>
      <c r="G121" s="8">
        <v>936.33900000000006</v>
      </c>
      <c r="H121" s="8">
        <v>1131.173</v>
      </c>
      <c r="I121" s="8">
        <v>1451.33</v>
      </c>
      <c r="J121" s="8">
        <v>1639.9829999999999</v>
      </c>
      <c r="K121" s="8">
        <v>1843.682</v>
      </c>
      <c r="L121" s="8">
        <v>2236.2289999999998</v>
      </c>
      <c r="M121" s="8">
        <v>2250.402</v>
      </c>
      <c r="N121" s="8">
        <v>2088.7939999999999</v>
      </c>
      <c r="O121" s="8">
        <v>2386.1239999999998</v>
      </c>
      <c r="P121" s="8">
        <v>2373.9430000000002</v>
      </c>
      <c r="Q121" s="8">
        <v>2285.1559999999999</v>
      </c>
      <c r="R121" s="8">
        <v>3915.6509999999998</v>
      </c>
      <c r="S121" s="8">
        <v>3915.6509999999998</v>
      </c>
      <c r="T121" s="8"/>
      <c r="U121" s="8"/>
      <c r="V121" s="9"/>
      <c r="W121" s="9"/>
      <c r="X121" s="9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</row>
    <row r="122" spans="1:60" x14ac:dyDescent="0.35">
      <c r="A122" s="9" t="str">
        <f>A121</f>
        <v>Aljazira</v>
      </c>
      <c r="B122" s="9" t="str">
        <f>VLOOKUP(A122,References!$A$2:$B$11,2,FALSE)</f>
        <v>BJAZ AB Equity</v>
      </c>
      <c r="C122" s="9" t="str">
        <f t="shared" si="11"/>
        <v>Interest Expenses</v>
      </c>
      <c r="D122" s="9" t="str">
        <f>VLOOKUP(C122,References!$J$2:$K$51,2,FALSE)</f>
        <v>interest_expenses</v>
      </c>
      <c r="E122" s="9" t="s">
        <v>27</v>
      </c>
      <c r="F122" s="8">
        <f>_xll.BDH($B122,$E122,"CQ1 2010","","Dir=H","Per=Y","Days=A","Dts=H","cols=14;rows=1")</f>
        <v>151.09299999999999</v>
      </c>
      <c r="G122" s="8">
        <v>186.65299999999999</v>
      </c>
      <c r="H122" s="8">
        <v>311.62400000000002</v>
      </c>
      <c r="I122" s="8">
        <v>422.18200000000002</v>
      </c>
      <c r="J122" s="8">
        <v>509.78699999999998</v>
      </c>
      <c r="K122" s="8">
        <v>534.93899999999996</v>
      </c>
      <c r="L122" s="8">
        <v>1089.3409999999999</v>
      </c>
      <c r="M122" s="8">
        <v>939.31399999999996</v>
      </c>
      <c r="N122" s="8">
        <v>883.64</v>
      </c>
      <c r="O122" s="8">
        <v>1175.383</v>
      </c>
      <c r="P122" s="8">
        <v>789.70500000000004</v>
      </c>
      <c r="Q122" s="8">
        <v>409.286</v>
      </c>
      <c r="R122" s="8">
        <v>1308.2729999999999</v>
      </c>
      <c r="S122" s="8">
        <v>1308.2729999999999</v>
      </c>
      <c r="T122" s="8"/>
      <c r="U122" s="8"/>
      <c r="V122" s="9"/>
      <c r="W122" s="9"/>
      <c r="X122" s="9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 spans="1:60" x14ac:dyDescent="0.35">
      <c r="A123" s="9" t="str">
        <f t="shared" ref="A123:A136" si="12">A122</f>
        <v>Aljazira</v>
      </c>
      <c r="B123" s="9" t="str">
        <f>VLOOKUP(A123,References!$A$2:$B$11,2,FALSE)</f>
        <v>BJAZ AB Equity</v>
      </c>
      <c r="C123" s="9" t="str">
        <f t="shared" si="11"/>
        <v>Net Interest Income</v>
      </c>
      <c r="D123" s="9" t="str">
        <f>VLOOKUP(C123,References!$J$2:$K$51,2,FALSE)</f>
        <v>net_interest_income</v>
      </c>
      <c r="E123" s="9" t="s">
        <v>29</v>
      </c>
      <c r="F123" s="8">
        <f>_xll.BDH($B123,$E123,"CQ1 2010","","Dir=H","Per=Y","Days=A","Dts=H","cols=14;rows=1")</f>
        <v>727.64700000000005</v>
      </c>
      <c r="G123" s="8">
        <v>791.18200000000002</v>
      </c>
      <c r="H123" s="8">
        <v>961.68299999999999</v>
      </c>
      <c r="I123" s="8">
        <v>1229.354</v>
      </c>
      <c r="J123" s="8">
        <v>1447.752</v>
      </c>
      <c r="K123" s="8">
        <v>1602.414</v>
      </c>
      <c r="L123" s="8">
        <v>1566.5139999999999</v>
      </c>
      <c r="M123" s="8">
        <v>1817.8030000000001</v>
      </c>
      <c r="N123" s="8">
        <v>1904.319</v>
      </c>
      <c r="O123" s="8">
        <v>2052.5070000000001</v>
      </c>
      <c r="P123" s="8">
        <v>2390.4160000000002</v>
      </c>
      <c r="Q123" s="8">
        <v>2625.8440000000001</v>
      </c>
      <c r="R123" s="8">
        <v>2607.3780000000002</v>
      </c>
      <c r="S123" s="8">
        <v>2607.3780000000002</v>
      </c>
      <c r="T123" s="8"/>
      <c r="U123" s="8"/>
      <c r="V123" s="9"/>
      <c r="W123" s="9"/>
      <c r="X123" s="9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</row>
    <row r="124" spans="1:60" x14ac:dyDescent="0.35">
      <c r="A124" s="9" t="str">
        <f t="shared" si="12"/>
        <v>Aljazira</v>
      </c>
      <c r="B124" s="9" t="str">
        <f>VLOOKUP(A124,References!$A$2:$B$11,2,FALSE)</f>
        <v>BJAZ AB Equity</v>
      </c>
      <c r="C124" s="9" t="str">
        <f t="shared" si="11"/>
        <v>Net Exchange Income</v>
      </c>
      <c r="D124" s="9" t="str">
        <f>VLOOKUP(C124,References!$J$2:$K$51,2,FALSE)</f>
        <v>net_exchange_income</v>
      </c>
      <c r="E124" s="9" t="s">
        <v>30</v>
      </c>
      <c r="F124" s="8">
        <f>_xll.BDH($B124,$E124,"CQ1 2010","","Dir=H","Per=Y","Days=A","Dts=H","cols=14;rows=1")</f>
        <v>18.184000000000001</v>
      </c>
      <c r="G124" s="8">
        <v>19.927</v>
      </c>
      <c r="H124" s="8">
        <v>23.74</v>
      </c>
      <c r="I124" s="8">
        <v>34.783999999999999</v>
      </c>
      <c r="J124" s="8">
        <v>56.822000000000003</v>
      </c>
      <c r="K124" s="8">
        <v>90.064999999999998</v>
      </c>
      <c r="L124" s="8">
        <v>103.157</v>
      </c>
      <c r="M124" s="8">
        <v>149.78100000000001</v>
      </c>
      <c r="N124" s="8">
        <v>191.78899999999999</v>
      </c>
      <c r="O124" s="8">
        <v>229.91</v>
      </c>
      <c r="P124" s="8">
        <v>240.16399999999999</v>
      </c>
      <c r="Q124" s="8">
        <v>172.55500000000001</v>
      </c>
      <c r="R124" s="8">
        <v>207.351</v>
      </c>
      <c r="S124" s="8">
        <v>207.351</v>
      </c>
      <c r="T124" s="8"/>
      <c r="U124" s="8"/>
      <c r="V124" s="9"/>
      <c r="W124" s="9"/>
      <c r="X124" s="9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  <row r="125" spans="1:60" x14ac:dyDescent="0.35">
      <c r="A125" s="9" t="str">
        <f t="shared" si="12"/>
        <v>Aljazira</v>
      </c>
      <c r="B125" s="9" t="str">
        <f>VLOOKUP(A125,References!$A$2:$B$11,2,FALSE)</f>
        <v>BJAZ AB Equity</v>
      </c>
      <c r="C125" s="9" t="str">
        <f t="shared" si="11"/>
        <v>Net Fee and Comission Income</v>
      </c>
      <c r="D125" s="9" t="str">
        <f>VLOOKUP(C125,References!$J$2:$K$51,2,FALSE)</f>
        <v>net_fee_commission_income</v>
      </c>
      <c r="E125" s="9" t="s">
        <v>57</v>
      </c>
      <c r="F125" s="8">
        <f>_xll.BDH($B125,$E125,"CQ1 2010","","Dir=H","Per=Y","Days=A","Dts=H","cols=14;rows=1")</f>
        <v>265.471</v>
      </c>
      <c r="G125" s="8">
        <v>356.20800000000003</v>
      </c>
      <c r="H125" s="8">
        <v>566.51700000000005</v>
      </c>
      <c r="I125" s="8">
        <v>468.09</v>
      </c>
      <c r="J125" s="8">
        <v>648.05200000000002</v>
      </c>
      <c r="K125" s="8">
        <v>629.86900000000003</v>
      </c>
      <c r="L125" s="8">
        <v>586.35900000000004</v>
      </c>
      <c r="M125" s="8">
        <v>600.88900000000001</v>
      </c>
      <c r="N125" s="8">
        <v>564.35599999999999</v>
      </c>
      <c r="O125" s="8">
        <v>605.23</v>
      </c>
      <c r="P125" s="8">
        <v>607.50800000000004</v>
      </c>
      <c r="Q125" s="8">
        <v>638.47299999999996</v>
      </c>
      <c r="R125" s="8">
        <v>488.08199999999999</v>
      </c>
      <c r="S125" s="8">
        <v>488.08199999999999</v>
      </c>
      <c r="T125" s="8"/>
      <c r="U125" s="8"/>
      <c r="V125" s="9"/>
      <c r="W125" s="9"/>
      <c r="X125" s="9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</row>
    <row r="126" spans="1:60" x14ac:dyDescent="0.35">
      <c r="A126" s="9" t="str">
        <f t="shared" si="12"/>
        <v>Aljazira</v>
      </c>
      <c r="B126" s="9" t="str">
        <f>VLOOKUP(A126,References!$A$2:$B$11,2,FALSE)</f>
        <v>BJAZ AB Equity</v>
      </c>
      <c r="C126" s="9" t="str">
        <f t="shared" si="11"/>
        <v>Total Operating Income</v>
      </c>
      <c r="D126" s="9" t="str">
        <f>VLOOKUP(C126,References!$J$2:$K$51,2,FALSE)</f>
        <v>operating_income</v>
      </c>
      <c r="E126" s="9" t="s">
        <v>39</v>
      </c>
      <c r="F126" s="8">
        <f>_xll.BDH($B126,$E126,"CQ1 2010","","Dir=H","Per=Y","Days=A","Dts=H","cols=14;rows=1")</f>
        <v>1155.066</v>
      </c>
      <c r="G126" s="8">
        <v>1208.098</v>
      </c>
      <c r="H126" s="8">
        <v>1.5975999999999999</v>
      </c>
      <c r="I126" s="8">
        <v>1839.307</v>
      </c>
      <c r="J126" s="8">
        <v>2226.2449999999999</v>
      </c>
      <c r="K126" s="8">
        <v>2921.5210000000002</v>
      </c>
      <c r="L126" s="8">
        <v>2472.5149999999999</v>
      </c>
      <c r="M126" s="8">
        <v>2579.7379999999998</v>
      </c>
      <c r="N126" s="8">
        <v>2664.7449999999999</v>
      </c>
      <c r="O126" s="8">
        <v>2977.1590000000001</v>
      </c>
      <c r="P126" s="8">
        <v>3287.1190000000001</v>
      </c>
      <c r="Q126" s="8">
        <v>3547.165</v>
      </c>
      <c r="R126" s="8">
        <v>3495.31</v>
      </c>
      <c r="S126" s="8">
        <v>3495.31</v>
      </c>
      <c r="T126" s="8"/>
      <c r="U126" s="8"/>
      <c r="V126" s="9"/>
      <c r="W126" s="9"/>
      <c r="X126" s="9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</row>
    <row r="127" spans="1:60" x14ac:dyDescent="0.35">
      <c r="A127" s="9" t="str">
        <f t="shared" si="12"/>
        <v>Aljazira</v>
      </c>
      <c r="B127" s="9" t="str">
        <f>VLOOKUP(A127,References!$A$2:$B$11,2,FALSE)</f>
        <v>BJAZ AB Equity</v>
      </c>
      <c r="C127" s="9" t="str">
        <f t="shared" si="11"/>
        <v>GA Expenses</v>
      </c>
      <c r="D127" s="9" t="str">
        <f>VLOOKUP(C127,References!$J$2:$K$51,2,FALSE)</f>
        <v>ga_expenses</v>
      </c>
      <c r="E127" s="9" t="s">
        <v>35</v>
      </c>
      <c r="F127" s="8">
        <f>_xll.BDH($B127,$E127,"CQ1 2010","","Dir=H","Per=Y","Days=A","Dts=H","cols=14;rows=1")</f>
        <v>175.01400000000001</v>
      </c>
      <c r="G127" s="8">
        <v>187.20599999999999</v>
      </c>
      <c r="H127" s="8">
        <v>203.595</v>
      </c>
      <c r="I127" s="8">
        <v>256.29599999999999</v>
      </c>
      <c r="J127" s="8">
        <v>356.399</v>
      </c>
      <c r="K127" s="8">
        <v>457.87</v>
      </c>
      <c r="L127" s="8">
        <v>370.50799999999998</v>
      </c>
      <c r="M127" s="8">
        <v>380.411</v>
      </c>
      <c r="N127" s="8">
        <v>414.81400000000002</v>
      </c>
      <c r="O127" s="8">
        <v>443.90800000000002</v>
      </c>
      <c r="P127" s="8">
        <v>429.89100000000002</v>
      </c>
      <c r="Q127" s="8">
        <v>502.565</v>
      </c>
      <c r="R127" s="8">
        <v>611.38800000000003</v>
      </c>
      <c r="S127" s="8">
        <v>611.38800000000003</v>
      </c>
      <c r="T127" s="8"/>
      <c r="U127" s="8"/>
      <c r="V127" s="9"/>
      <c r="W127" s="9"/>
      <c r="X127" s="9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</row>
    <row r="128" spans="1:60" x14ac:dyDescent="0.35">
      <c r="A128" s="9" t="str">
        <f t="shared" si="12"/>
        <v>Aljazira</v>
      </c>
      <c r="B128" s="9" t="str">
        <f>VLOOKUP(A128,References!$A$2:$B$11,2,FALSE)</f>
        <v>BJAZ AB Equity</v>
      </c>
      <c r="C128" s="9" t="str">
        <f t="shared" si="11"/>
        <v>Depreciation</v>
      </c>
      <c r="D128" s="9" t="str">
        <f>VLOOKUP(C128,References!$J$2:$K$51,2,FALSE)</f>
        <v>depreciation</v>
      </c>
      <c r="E128" s="9" t="s">
        <v>112</v>
      </c>
      <c r="F128" s="8">
        <f>_xll.BDH($B128,$E128,"CQ1 2010","","Dir=H","Per=Y","Days=A","Dts=H","cols=14;rows=1")</f>
        <v>81.268000000000001</v>
      </c>
      <c r="G128" s="8">
        <v>66.775000000000006</v>
      </c>
      <c r="H128" s="8">
        <v>65.507999999999996</v>
      </c>
      <c r="I128" s="8">
        <v>71.417000000000002</v>
      </c>
      <c r="J128" s="8">
        <v>79.394000000000005</v>
      </c>
      <c r="K128" s="8">
        <v>79.013999999999996</v>
      </c>
      <c r="L128" s="8">
        <v>81.108000000000004</v>
      </c>
      <c r="M128" s="8">
        <v>86.525999999999996</v>
      </c>
      <c r="N128" s="8">
        <v>93.043000000000006</v>
      </c>
      <c r="O128" s="8">
        <v>201.02600000000001</v>
      </c>
      <c r="P128" s="8">
        <v>214.446</v>
      </c>
      <c r="Q128" s="8">
        <v>198.72300000000001</v>
      </c>
      <c r="R128" s="8">
        <v>197.59100000000001</v>
      </c>
      <c r="S128" s="8">
        <v>197.59100000000001</v>
      </c>
      <c r="T128" s="8"/>
      <c r="U128" s="8"/>
      <c r="V128" s="9"/>
      <c r="W128" s="9"/>
      <c r="X128" s="9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</row>
    <row r="129" spans="1:60" x14ac:dyDescent="0.35">
      <c r="A129" s="9" t="str">
        <f t="shared" si="12"/>
        <v>Aljazira</v>
      </c>
      <c r="B129" s="9" t="str">
        <f>VLOOKUP(A129,References!$A$2:$B$11,2,FALSE)</f>
        <v>BJAZ AB Equity</v>
      </c>
      <c r="C129" s="9" t="str">
        <f t="shared" si="11"/>
        <v>Salaries and Benefits</v>
      </c>
      <c r="D129" s="9" t="str">
        <f>VLOOKUP(C129,References!$J$2:$K$51,2,FALSE)</f>
        <v>employee_compensation</v>
      </c>
      <c r="E129" s="9" t="s">
        <v>1</v>
      </c>
      <c r="F129" s="8">
        <f>_xll.BDH($B129,$E129,"CQ1 2010","","Dir=H","Per=Y","Days=A","Dts=H","cols=14;rows=1")</f>
        <v>434.00400000000002</v>
      </c>
      <c r="G129" s="8">
        <v>482.84199999999998</v>
      </c>
      <c r="H129" s="8">
        <v>574.83100000000002</v>
      </c>
      <c r="I129" s="8">
        <v>629.98199999999997</v>
      </c>
      <c r="J129" s="8">
        <v>721.87199999999996</v>
      </c>
      <c r="K129" s="8">
        <v>908.90099999999995</v>
      </c>
      <c r="L129" s="8">
        <v>894.31299999999999</v>
      </c>
      <c r="M129" s="8">
        <v>856.88400000000001</v>
      </c>
      <c r="N129" s="8">
        <v>896.71600000000001</v>
      </c>
      <c r="O129" s="8">
        <v>968.529</v>
      </c>
      <c r="P129" s="8">
        <v>982.60799999999995</v>
      </c>
      <c r="Q129" s="8">
        <v>976.69899999999996</v>
      </c>
      <c r="R129" s="8">
        <v>1008.579</v>
      </c>
      <c r="S129" s="8">
        <v>1008.579</v>
      </c>
      <c r="T129" s="8"/>
      <c r="U129" s="8"/>
      <c r="V129" s="9"/>
      <c r="W129" s="9"/>
      <c r="X129" s="9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</row>
    <row r="130" spans="1:60" x14ac:dyDescent="0.35">
      <c r="A130" s="9" t="str">
        <f t="shared" si="12"/>
        <v>Aljazira</v>
      </c>
      <c r="B130" s="9" t="str">
        <f>VLOOKUP(A130,References!$A$2:$B$11,2,FALSE)</f>
        <v>BJAZ AB Equity</v>
      </c>
      <c r="C130" s="9" t="str">
        <f t="shared" si="11"/>
        <v>Operating Exenses</v>
      </c>
      <c r="D130" s="9" t="str">
        <f>VLOOKUP(C130,References!$J$2:$K$51,2,FALSE)</f>
        <v>operating_expenses</v>
      </c>
      <c r="E130" s="9" t="s">
        <v>0</v>
      </c>
      <c r="F130" s="8">
        <f>_xll.BDH($B130,$E130,"CQ1 2010","","Dir=H","Per=Y","Days=A","Dts=H","cols=14;rows=1")</f>
        <v>764.25900000000001</v>
      </c>
      <c r="G130" s="8">
        <v>834.83500000000004</v>
      </c>
      <c r="H130" s="8">
        <v>924.61699999999996</v>
      </c>
      <c r="I130" s="8">
        <v>1051.317</v>
      </c>
      <c r="J130" s="8">
        <v>1274.51</v>
      </c>
      <c r="K130" s="8">
        <v>1011.796</v>
      </c>
      <c r="L130" s="8">
        <v>1273.125</v>
      </c>
      <c r="M130" s="8">
        <v>1465.126</v>
      </c>
      <c r="N130" s="8">
        <v>1568.066</v>
      </c>
      <c r="O130" s="8">
        <v>1711.0640000000001</v>
      </c>
      <c r="P130" s="8">
        <v>1696.46</v>
      </c>
      <c r="Q130" s="8">
        <v>1769.8889999999999</v>
      </c>
      <c r="R130" s="8">
        <v>1919.366</v>
      </c>
      <c r="S130" s="8">
        <v>1919.366</v>
      </c>
      <c r="T130" s="8"/>
      <c r="U130" s="8"/>
      <c r="V130" s="9"/>
      <c r="W130" s="9"/>
      <c r="X130" s="9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</row>
    <row r="131" spans="1:60" x14ac:dyDescent="0.35">
      <c r="A131" s="9" t="str">
        <f t="shared" si="12"/>
        <v>Aljazira</v>
      </c>
      <c r="B131" s="9" t="str">
        <f>VLOOKUP(A131,References!$A$2:$B$11,2,FALSE)</f>
        <v>BJAZ AB Equity</v>
      </c>
      <c r="C131" s="9" t="str">
        <f t="shared" si="11"/>
        <v>Total Non-Interest Income</v>
      </c>
      <c r="D131" s="9" t="str">
        <f>VLOOKUP(C131,References!$J$2:$K$51,2,FALSE)</f>
        <v>non_interest_income</v>
      </c>
      <c r="E131" s="9" t="s">
        <v>41</v>
      </c>
      <c r="F131" s="8">
        <f>F126-F123</f>
        <v>427.41899999999998</v>
      </c>
      <c r="G131" s="8">
        <f t="shared" ref="G131:BH131" si="13">G126-G123</f>
        <v>416.91599999999994</v>
      </c>
      <c r="H131" s="8">
        <f t="shared" si="13"/>
        <v>-960.08539999999994</v>
      </c>
      <c r="I131" s="8">
        <f t="shared" si="13"/>
        <v>609.95299999999997</v>
      </c>
      <c r="J131" s="8">
        <f t="shared" si="13"/>
        <v>778.49299999999994</v>
      </c>
      <c r="K131" s="8">
        <f t="shared" si="13"/>
        <v>1319.1070000000002</v>
      </c>
      <c r="L131" s="8">
        <f t="shared" si="13"/>
        <v>906.00099999999998</v>
      </c>
      <c r="M131" s="8">
        <f t="shared" si="13"/>
        <v>761.93499999999972</v>
      </c>
      <c r="N131" s="8">
        <f t="shared" si="13"/>
        <v>760.42599999999993</v>
      </c>
      <c r="O131" s="8">
        <f t="shared" si="13"/>
        <v>924.65200000000004</v>
      </c>
      <c r="P131" s="8">
        <f t="shared" si="13"/>
        <v>896.70299999999997</v>
      </c>
      <c r="Q131" s="8">
        <f t="shared" si="13"/>
        <v>921.32099999999991</v>
      </c>
      <c r="R131" s="8">
        <f t="shared" si="13"/>
        <v>887.93199999999979</v>
      </c>
      <c r="S131" s="8">
        <f t="shared" si="13"/>
        <v>887.93199999999979</v>
      </c>
      <c r="T131" s="8">
        <f t="shared" si="13"/>
        <v>0</v>
      </c>
      <c r="U131" s="8">
        <f t="shared" si="13"/>
        <v>0</v>
      </c>
      <c r="V131" s="8">
        <f t="shared" si="13"/>
        <v>0</v>
      </c>
      <c r="W131" s="8">
        <f t="shared" si="13"/>
        <v>0</v>
      </c>
      <c r="X131" s="8">
        <f t="shared" si="13"/>
        <v>0</v>
      </c>
      <c r="Y131" s="8">
        <f t="shared" si="13"/>
        <v>0</v>
      </c>
      <c r="Z131" s="8">
        <f t="shared" si="13"/>
        <v>0</v>
      </c>
      <c r="AA131" s="8">
        <f t="shared" si="13"/>
        <v>0</v>
      </c>
      <c r="AB131" s="8">
        <f t="shared" si="13"/>
        <v>0</v>
      </c>
      <c r="AC131" s="8">
        <f t="shared" si="13"/>
        <v>0</v>
      </c>
      <c r="AD131" s="8">
        <f t="shared" si="13"/>
        <v>0</v>
      </c>
      <c r="AE131" s="8">
        <f t="shared" si="13"/>
        <v>0</v>
      </c>
      <c r="AF131" s="8">
        <f t="shared" si="13"/>
        <v>0</v>
      </c>
      <c r="AG131" s="8">
        <f t="shared" si="13"/>
        <v>0</v>
      </c>
      <c r="AH131" s="8">
        <f t="shared" si="13"/>
        <v>0</v>
      </c>
      <c r="AI131" s="8">
        <f t="shared" si="13"/>
        <v>0</v>
      </c>
      <c r="AJ131" s="8">
        <f t="shared" si="13"/>
        <v>0</v>
      </c>
      <c r="AK131" s="8">
        <f t="shared" si="13"/>
        <v>0</v>
      </c>
      <c r="AL131" s="8">
        <f t="shared" si="13"/>
        <v>0</v>
      </c>
      <c r="AM131" s="8">
        <f t="shared" si="13"/>
        <v>0</v>
      </c>
      <c r="AN131" s="8">
        <f t="shared" si="13"/>
        <v>0</v>
      </c>
      <c r="AO131" s="8">
        <f t="shared" si="13"/>
        <v>0</v>
      </c>
      <c r="AP131" s="8">
        <f t="shared" si="13"/>
        <v>0</v>
      </c>
      <c r="AQ131" s="8">
        <f t="shared" si="13"/>
        <v>0</v>
      </c>
      <c r="AR131" s="8">
        <f t="shared" si="13"/>
        <v>0</v>
      </c>
      <c r="AS131" s="8">
        <f t="shared" si="13"/>
        <v>0</v>
      </c>
      <c r="AT131" s="8">
        <f t="shared" si="13"/>
        <v>0</v>
      </c>
      <c r="AU131" s="8">
        <f t="shared" si="13"/>
        <v>0</v>
      </c>
      <c r="AV131" s="8">
        <f t="shared" si="13"/>
        <v>0</v>
      </c>
      <c r="AW131" s="8">
        <f t="shared" si="13"/>
        <v>0</v>
      </c>
      <c r="AX131" s="8">
        <f t="shared" si="13"/>
        <v>0</v>
      </c>
      <c r="AY131" s="8">
        <f t="shared" si="13"/>
        <v>0</v>
      </c>
      <c r="AZ131" s="8">
        <f t="shared" si="13"/>
        <v>0</v>
      </c>
      <c r="BA131" s="8">
        <f t="shared" si="13"/>
        <v>0</v>
      </c>
      <c r="BB131" s="8">
        <f t="shared" si="13"/>
        <v>0</v>
      </c>
      <c r="BC131" s="8">
        <f t="shared" si="13"/>
        <v>0</v>
      </c>
      <c r="BD131" s="8">
        <f t="shared" si="13"/>
        <v>0</v>
      </c>
      <c r="BE131" s="8">
        <f t="shared" si="13"/>
        <v>0</v>
      </c>
      <c r="BF131" s="8">
        <f t="shared" si="13"/>
        <v>0</v>
      </c>
      <c r="BG131" s="8">
        <f t="shared" si="13"/>
        <v>0</v>
      </c>
      <c r="BH131" s="8">
        <f t="shared" si="13"/>
        <v>0</v>
      </c>
    </row>
    <row r="132" spans="1:60" x14ac:dyDescent="0.35">
      <c r="A132" s="9" t="str">
        <f t="shared" si="12"/>
        <v>Aljazira</v>
      </c>
      <c r="B132" s="9" t="str">
        <f>VLOOKUP(A132,References!$A$2:$B$11,2,FALSE)</f>
        <v>BJAZ AB Equity</v>
      </c>
      <c r="C132" s="9" t="str">
        <f t="shared" si="11"/>
        <v>Impairment (Provisions)</v>
      </c>
      <c r="D132" s="9" t="str">
        <f>VLOOKUP(C132,References!$J$2:$K$51,2,FALSE)</f>
        <v>impairment_provisions</v>
      </c>
      <c r="E132" s="9" t="s">
        <v>42</v>
      </c>
      <c r="F132" s="8">
        <f>_xll.BDH($B132,$E132,"CQ1 2010","","Dir=H","Per=Y","Days=A","Dts=H","cols=14;rows=1")</f>
        <v>362.23200000000003</v>
      </c>
      <c r="G132" s="8">
        <v>70.352000000000004</v>
      </c>
      <c r="H132" s="8">
        <v>172.47900000000001</v>
      </c>
      <c r="I132" s="8">
        <v>136.34299999999999</v>
      </c>
      <c r="J132" s="8">
        <v>383.10700000000003</v>
      </c>
      <c r="K132" s="8">
        <v>53.063000000000002</v>
      </c>
      <c r="L132" s="8">
        <v>125.214</v>
      </c>
      <c r="M132" s="8">
        <v>267.149</v>
      </c>
      <c r="N132" s="8">
        <v>106.8</v>
      </c>
      <c r="O132" s="8">
        <v>156.953</v>
      </c>
      <c r="P132" s="8">
        <v>1575.7429999999999</v>
      </c>
      <c r="Q132" s="8">
        <v>671.47900000000004</v>
      </c>
      <c r="R132" s="8">
        <v>286.315</v>
      </c>
      <c r="S132" s="8">
        <v>286.315</v>
      </c>
      <c r="T132" s="8"/>
      <c r="U132" s="8"/>
      <c r="V132" s="9"/>
      <c r="W132" s="9"/>
      <c r="X132" s="9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</row>
    <row r="133" spans="1:60" x14ac:dyDescent="0.35">
      <c r="A133" s="9" t="str">
        <f t="shared" si="12"/>
        <v>Aljazira</v>
      </c>
      <c r="B133" s="9" t="str">
        <f>VLOOKUP(A133,References!$A$2:$B$11,2,FALSE)</f>
        <v>BJAZ AB Equity</v>
      </c>
      <c r="C133" s="9" t="str">
        <f t="shared" si="11"/>
        <v>Net PreTax Income</v>
      </c>
      <c r="D133" s="9" t="str">
        <f>VLOOKUP(C133,References!$J$2:$K$51,2,FALSE)</f>
        <v>net_pretax_income</v>
      </c>
      <c r="E133" s="9" t="s">
        <v>45</v>
      </c>
      <c r="F133" s="8">
        <f>_xll.BDH($B133,$E133,"CQ1 2010","","Dir=H","Per=Y","Days=A","Dts=H","cols=14;rows=1")</f>
        <v>28.574999999999999</v>
      </c>
      <c r="G133" s="8">
        <v>302.911</v>
      </c>
      <c r="H133" s="8">
        <v>500.48</v>
      </c>
      <c r="I133" s="8">
        <v>650.63599999999997</v>
      </c>
      <c r="J133" s="8">
        <v>572.46699999999998</v>
      </c>
      <c r="K133" s="8">
        <v>1287.1189999999999</v>
      </c>
      <c r="L133" s="8">
        <v>871.94200000000001</v>
      </c>
      <c r="M133" s="8">
        <v>857.51400000000001</v>
      </c>
      <c r="N133" s="8">
        <v>1000.307</v>
      </c>
      <c r="O133" s="8">
        <v>1122.03</v>
      </c>
      <c r="P133" s="8">
        <v>31.195</v>
      </c>
      <c r="Q133" s="8">
        <v>1153.1969999999999</v>
      </c>
      <c r="R133" s="8">
        <v>1296.655</v>
      </c>
      <c r="S133" s="8">
        <v>1296.655</v>
      </c>
      <c r="T133" s="8"/>
      <c r="U133" s="8"/>
      <c r="V133" s="9"/>
      <c r="W133" s="9"/>
      <c r="X133" s="9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</row>
    <row r="134" spans="1:60" x14ac:dyDescent="0.35">
      <c r="A134" s="9" t="str">
        <f t="shared" si="12"/>
        <v>Aljazira</v>
      </c>
      <c r="B134" s="9" t="str">
        <f>VLOOKUP(A134,References!$A$2:$B$11,2,FALSE)</f>
        <v>BJAZ AB Equity</v>
      </c>
      <c r="C134" s="9" t="str">
        <f t="shared" si="11"/>
        <v>Net Income</v>
      </c>
      <c r="D134" s="9" t="str">
        <f>VLOOKUP(C134,References!$J$2:$K$51,2,FALSE)</f>
        <v>net_income</v>
      </c>
      <c r="E134" s="9" t="s">
        <v>47</v>
      </c>
      <c r="F134" s="8">
        <f>_xll.BDH($B134,$E134,"CQ1 2010","","Dir=H","Per=Y","Days=A","Dts=H","cols=14;rows=1")</f>
        <v>28.911999999999999</v>
      </c>
      <c r="G134" s="8">
        <v>302.85300000000001</v>
      </c>
      <c r="H134" s="8">
        <v>500.48</v>
      </c>
      <c r="I134" s="8">
        <v>650.63599999999997</v>
      </c>
      <c r="J134" s="8">
        <v>572.46699999999998</v>
      </c>
      <c r="K134" s="8">
        <v>1287.1189999999999</v>
      </c>
      <c r="L134" s="8">
        <v>871.94200000000001</v>
      </c>
      <c r="M134" s="8">
        <v>857.51400000000001</v>
      </c>
      <c r="N134" s="8">
        <v>378.27600000000001</v>
      </c>
      <c r="O134" s="8">
        <v>991.02300000000002</v>
      </c>
      <c r="P134" s="8">
        <v>33.753999999999998</v>
      </c>
      <c r="Q134" s="8">
        <v>1006.076</v>
      </c>
      <c r="R134" s="8">
        <v>1109.088</v>
      </c>
      <c r="S134" s="8">
        <v>1109.088</v>
      </c>
      <c r="T134" s="8"/>
      <c r="U134" s="8"/>
      <c r="V134" s="9"/>
      <c r="W134" s="9"/>
      <c r="X134" s="9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</row>
    <row r="135" spans="1:60" x14ac:dyDescent="0.35">
      <c r="A135" s="9" t="str">
        <f t="shared" si="12"/>
        <v>Aljazira</v>
      </c>
      <c r="B135" s="9" t="str">
        <f>VLOOKUP(A135,References!$A$2:$B$11,2,FALSE)</f>
        <v>BJAZ AB Equity</v>
      </c>
      <c r="C135" s="9" t="str">
        <f t="shared" si="11"/>
        <v>Net Interest Income Less Provisions</v>
      </c>
      <c r="D135" s="9" t="str">
        <f>VLOOKUP(C135,References!$J$2:$K$51,2,FALSE)</f>
        <v>net_interest_inc_less_prov</v>
      </c>
      <c r="E135" s="9" t="s">
        <v>115</v>
      </c>
      <c r="F135" s="8">
        <f>_xll.BDH($B135,$E135,"CQ1 2010","","Dir=H","Per=Y","Days=A","Dts=H","cols=14;rows=1")</f>
        <v>365.41500000000002</v>
      </c>
      <c r="G135" s="8">
        <v>720.83</v>
      </c>
      <c r="H135" s="8">
        <v>789.20399999999995</v>
      </c>
      <c r="I135" s="8">
        <v>1093.011</v>
      </c>
      <c r="J135" s="8">
        <v>1064.645</v>
      </c>
      <c r="K135" s="8">
        <v>1549.3510000000001</v>
      </c>
      <c r="L135" s="8">
        <v>1441.3</v>
      </c>
      <c r="M135" s="8">
        <v>1550.654</v>
      </c>
      <c r="N135" s="8">
        <v>1797.519</v>
      </c>
      <c r="O135" s="8">
        <v>1895.5540000000001</v>
      </c>
      <c r="P135" s="8">
        <v>814.673</v>
      </c>
      <c r="Q135" s="8">
        <v>1954.365</v>
      </c>
      <c r="R135" s="8">
        <v>2321.0630000000001</v>
      </c>
      <c r="S135" s="8">
        <v>2321.0630000000001</v>
      </c>
      <c r="T135" s="8"/>
      <c r="U135" s="8"/>
      <c r="V135" s="9"/>
      <c r="W135" s="9"/>
      <c r="X135" s="9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</row>
    <row r="136" spans="1:60" x14ac:dyDescent="0.35">
      <c r="A136" s="9" t="str">
        <f t="shared" si="12"/>
        <v>Aljazira</v>
      </c>
      <c r="B136" s="9" t="str">
        <f>VLOOKUP(A136,References!$A$2:$B$11,2,FALSE)</f>
        <v>BJAZ AB Equity</v>
      </c>
      <c r="C136" s="9" t="str">
        <f t="shared" si="11"/>
        <v>Retail Net Revenue</v>
      </c>
      <c r="D136" s="9" t="str">
        <f>VLOOKUP(C136,References!$J$2:$K$51,2,FALSE)</f>
        <v>retail_net_revenue</v>
      </c>
      <c r="E136" s="9"/>
      <c r="F136" s="8" t="e">
        <f>Segments_Y!I50/1000000</f>
        <v>#N/A</v>
      </c>
      <c r="G136" s="8" t="e">
        <f>Segments_Y!J50/1000000</f>
        <v>#N/A</v>
      </c>
      <c r="H136" s="8" t="e">
        <f>Segments_Y!K50/1000000</f>
        <v>#N/A</v>
      </c>
      <c r="I136" s="8" t="e">
        <f>Segments_Y!L50/1000000</f>
        <v>#N/A</v>
      </c>
      <c r="J136" s="8" t="e">
        <f>Segments_Y!M50/1000000</f>
        <v>#N/A</v>
      </c>
      <c r="K136" s="8" t="e">
        <f>Segments_Y!N50/1000000</f>
        <v>#N/A</v>
      </c>
      <c r="L136" s="8" t="e">
        <f>Segments_Y!O50/1000000</f>
        <v>#N/A</v>
      </c>
      <c r="M136" s="8" t="e">
        <f>Segments_Y!P50/1000000</f>
        <v>#N/A</v>
      </c>
      <c r="N136" s="8" t="e">
        <f>Segments_Y!Q50/1000000</f>
        <v>#N/A</v>
      </c>
      <c r="O136" s="8" t="e">
        <f>Segments_Y!R50/1000000</f>
        <v>#N/A</v>
      </c>
      <c r="P136" s="8" t="e">
        <f>Segments_Y!S50/1000000</f>
        <v>#N/A</v>
      </c>
      <c r="Q136" s="8" t="e">
        <f>Segments_Y!T50/1000000</f>
        <v>#N/A</v>
      </c>
      <c r="R136" s="8">
        <f>Segments_Y!U50/1000000</f>
        <v>2768.0030000000002</v>
      </c>
      <c r="S136" s="8" t="e">
        <f>Segments_Y!V50/1000000</f>
        <v>#N/A</v>
      </c>
      <c r="T136" s="8">
        <f>Segments_Y!W50/1000000</f>
        <v>0</v>
      </c>
      <c r="U136" s="8">
        <f>Segments_Y!X50/1000000</f>
        <v>0</v>
      </c>
      <c r="V136" s="8">
        <f>Segments_Y!Y50/1000000</f>
        <v>0</v>
      </c>
      <c r="W136" s="8">
        <f>Segments_Y!Z50/1000000</f>
        <v>0</v>
      </c>
      <c r="X136" s="8">
        <f>Segments_Y!AA50/1000000</f>
        <v>0</v>
      </c>
      <c r="Y136" s="8">
        <f>Segments_Y!AB50/1000000</f>
        <v>0</v>
      </c>
      <c r="Z136" s="8">
        <f>Segments_Y!AC50/1000000</f>
        <v>0</v>
      </c>
      <c r="AA136" s="8">
        <f>Segments_Y!AD50/1000000</f>
        <v>0</v>
      </c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</row>
    <row r="137" spans="1:60" s="13" customFormat="1" x14ac:dyDescent="0.35">
      <c r="A137" s="10" t="str">
        <f>A135</f>
        <v>Aljazira</v>
      </c>
      <c r="B137" s="10" t="str">
        <f>VLOOKUP(A137,References!$A$2:$B$11,2,FALSE)</f>
        <v>BJAZ AB Equity</v>
      </c>
      <c r="C137" s="10" t="str">
        <f t="shared" si="11"/>
        <v>Wholesale Net Revenue</v>
      </c>
      <c r="D137" s="10" t="str">
        <f>VLOOKUP(C137,References!$J$2:$K$51,2,FALSE)</f>
        <v>wholesale_net_revenue</v>
      </c>
      <c r="E137" s="10"/>
      <c r="F137" s="11" t="e">
        <f>Segments_Y!I51/1000000</f>
        <v>#N/A</v>
      </c>
      <c r="G137" s="11" t="e">
        <f>Segments_Y!J51/1000000</f>
        <v>#N/A</v>
      </c>
      <c r="H137" s="11" t="e">
        <f>Segments_Y!K51/1000000</f>
        <v>#N/A</v>
      </c>
      <c r="I137" s="11" t="e">
        <f>Segments_Y!L51/1000000</f>
        <v>#N/A</v>
      </c>
      <c r="J137" s="11" t="e">
        <f>Segments_Y!M51/1000000</f>
        <v>#N/A</v>
      </c>
      <c r="K137" s="11" t="e">
        <f>Segments_Y!N51/1000000</f>
        <v>#N/A</v>
      </c>
      <c r="L137" s="11" t="e">
        <f>Segments_Y!O51/1000000</f>
        <v>#N/A</v>
      </c>
      <c r="M137" s="11" t="e">
        <f>Segments_Y!P51/1000000</f>
        <v>#N/A</v>
      </c>
      <c r="N137" s="11" t="e">
        <f>Segments_Y!Q51/1000000</f>
        <v>#N/A</v>
      </c>
      <c r="O137" s="11" t="e">
        <f>Segments_Y!R51/1000000</f>
        <v>#N/A</v>
      </c>
      <c r="P137" s="11" t="e">
        <f>Segments_Y!S51/1000000</f>
        <v>#N/A</v>
      </c>
      <c r="Q137" s="11" t="e">
        <f>Segments_Y!T51/1000000</f>
        <v>#N/A</v>
      </c>
      <c r="R137" s="11">
        <f>Segments_Y!U51/1000000</f>
        <v>1414.2760000000001</v>
      </c>
      <c r="S137" s="11" t="e">
        <f>Segments_Y!V51/1000000</f>
        <v>#N/A</v>
      </c>
      <c r="T137" s="11">
        <f>Segments_Y!W51/1000000</f>
        <v>0</v>
      </c>
      <c r="U137" s="11">
        <f>Segments_Y!X51/1000000</f>
        <v>0</v>
      </c>
      <c r="V137" s="11">
        <f>Segments_Y!Y51/1000000</f>
        <v>0</v>
      </c>
      <c r="W137" s="11">
        <f>Segments_Y!Z51/1000000</f>
        <v>0</v>
      </c>
      <c r="X137" s="11">
        <f>Segments_Y!AA51/1000000</f>
        <v>0</v>
      </c>
      <c r="Y137" s="11">
        <f>Segments_Y!AB51/1000000</f>
        <v>0</v>
      </c>
      <c r="Z137" s="11">
        <f>Segments_Y!AC51/1000000</f>
        <v>0</v>
      </c>
      <c r="AA137" s="11">
        <f>Segments_Y!AD51/1000000</f>
        <v>0</v>
      </c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</row>
    <row r="138" spans="1:60" x14ac:dyDescent="0.35">
      <c r="A138" s="6" t="s">
        <v>23</v>
      </c>
      <c r="B138" s="6" t="str">
        <f>VLOOKUP(A138,References!$A$2:$B$11,2,FALSE)</f>
        <v>ALBI AB Equity</v>
      </c>
      <c r="C138" s="6" t="str">
        <f t="shared" si="11"/>
        <v>Interest Income</v>
      </c>
      <c r="D138" s="6" t="str">
        <f>VLOOKUP(C138,References!$J$2:$K$51,2,FALSE)</f>
        <v>interest_income</v>
      </c>
      <c r="E138" s="6" t="s">
        <v>25</v>
      </c>
      <c r="F138" s="8">
        <f>_xll.BDH($B138,$E138,"CQ1 2010","","Dir=H","Per=Y","Days=A","Dts=H","cols=14;rows=1")</f>
        <v>646.19200000000001</v>
      </c>
      <c r="G138" s="8">
        <v>727.93399999999997</v>
      </c>
      <c r="H138" s="8">
        <v>860.553</v>
      </c>
      <c r="I138" s="8">
        <v>974.65</v>
      </c>
      <c r="J138" s="8">
        <v>1072.694</v>
      </c>
      <c r="K138" s="8">
        <v>1238.8389999999999</v>
      </c>
      <c r="L138" s="8">
        <v>1770.5340000000001</v>
      </c>
      <c r="M138" s="8">
        <v>2117.1889999999999</v>
      </c>
      <c r="N138" s="8">
        <v>2723.748</v>
      </c>
      <c r="O138" s="8">
        <v>3461.9920000000002</v>
      </c>
      <c r="P138" s="8">
        <v>3626.5680000000002</v>
      </c>
      <c r="Q138" s="8">
        <v>3761.25</v>
      </c>
      <c r="R138" s="8">
        <v>4971.5469999999996</v>
      </c>
      <c r="S138" s="8">
        <v>4971.5469999999996</v>
      </c>
      <c r="T138" s="8"/>
      <c r="U138" s="8"/>
      <c r="V138" s="6"/>
      <c r="W138" s="6"/>
      <c r="X138" s="6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</row>
    <row r="139" spans="1:60" x14ac:dyDescent="0.35">
      <c r="A139" s="6" t="str">
        <f>A138</f>
        <v>Albilad</v>
      </c>
      <c r="B139" s="6" t="str">
        <f>VLOOKUP(A139,References!$A$2:$B$11,2,FALSE)</f>
        <v>ALBI AB Equity</v>
      </c>
      <c r="C139" s="6" t="str">
        <f t="shared" si="11"/>
        <v>Interest Expenses</v>
      </c>
      <c r="D139" s="6" t="str">
        <f>VLOOKUP(C139,References!$J$2:$K$51,2,FALSE)</f>
        <v>interest_expenses</v>
      </c>
      <c r="E139" s="6" t="s">
        <v>27</v>
      </c>
      <c r="F139" s="8">
        <f>_xll.BDH($B139,$E139,"CQ1 2010","","Dir=H","Per=Y","Days=A","Dts=H","cols=14;rows=1")</f>
        <v>21.446999999999999</v>
      </c>
      <c r="G139" s="8">
        <v>24.948</v>
      </c>
      <c r="H139" s="8">
        <v>21.039000000000001</v>
      </c>
      <c r="I139" s="8">
        <v>28.027999999999999</v>
      </c>
      <c r="J139" s="8">
        <v>53.517000000000003</v>
      </c>
      <c r="K139" s="8">
        <v>76.444999999999993</v>
      </c>
      <c r="L139" s="8">
        <v>362.62599999999998</v>
      </c>
      <c r="M139" s="8">
        <v>378.19400000000002</v>
      </c>
      <c r="N139" s="8">
        <v>559.51499999999999</v>
      </c>
      <c r="O139" s="8">
        <v>638.22900000000004</v>
      </c>
      <c r="P139" s="8">
        <v>333.93599999999998</v>
      </c>
      <c r="Q139" s="8">
        <v>271.75599999999997</v>
      </c>
      <c r="R139" s="8">
        <v>1084.8789999999999</v>
      </c>
      <c r="S139" s="8">
        <v>1084.8789999999999</v>
      </c>
      <c r="T139" s="8"/>
      <c r="U139" s="8"/>
      <c r="V139" s="6"/>
      <c r="W139" s="6"/>
      <c r="X139" s="6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</row>
    <row r="140" spans="1:60" x14ac:dyDescent="0.35">
      <c r="A140" s="6" t="str">
        <f t="shared" ref="A140:A153" si="14">A139</f>
        <v>Albilad</v>
      </c>
      <c r="B140" s="6" t="str">
        <f>VLOOKUP(A140,References!$A$2:$B$11,2,FALSE)</f>
        <v>ALBI AB Equity</v>
      </c>
      <c r="C140" s="6" t="str">
        <f t="shared" si="11"/>
        <v>Net Interest Income</v>
      </c>
      <c r="D140" s="6" t="str">
        <f>VLOOKUP(C140,References!$J$2:$K$51,2,FALSE)</f>
        <v>net_interest_income</v>
      </c>
      <c r="E140" s="6" t="s">
        <v>29</v>
      </c>
      <c r="F140" s="8">
        <f>_xll.BDH($B140,$E140,"CQ1 2010","","Dir=H","Per=Y","Days=A","Dts=H","cols=14;rows=1")</f>
        <v>628.22299999999996</v>
      </c>
      <c r="G140" s="8">
        <v>713.87</v>
      </c>
      <c r="H140" s="8">
        <v>851.23099999999999</v>
      </c>
      <c r="I140" s="8">
        <v>960.14400000000001</v>
      </c>
      <c r="J140" s="8">
        <v>1033.1790000000001</v>
      </c>
      <c r="K140" s="8">
        <v>1172.0409999999999</v>
      </c>
      <c r="L140" s="8">
        <v>1414.713</v>
      </c>
      <c r="M140" s="8">
        <v>1746.5340000000001</v>
      </c>
      <c r="N140" s="8">
        <v>2186.8440000000001</v>
      </c>
      <c r="O140" s="8">
        <v>2846.7669999999998</v>
      </c>
      <c r="P140" s="8">
        <v>3308.0970000000002</v>
      </c>
      <c r="Q140" s="8">
        <v>3524.2689999999998</v>
      </c>
      <c r="R140" s="8">
        <v>3950.0140000000001</v>
      </c>
      <c r="S140" s="8">
        <v>3950.0140000000001</v>
      </c>
      <c r="T140" s="8"/>
      <c r="U140" s="8"/>
      <c r="V140" s="6"/>
      <c r="W140" s="6"/>
      <c r="X140" s="6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</row>
    <row r="141" spans="1:60" x14ac:dyDescent="0.35">
      <c r="A141" s="6" t="str">
        <f t="shared" si="14"/>
        <v>Albilad</v>
      </c>
      <c r="B141" s="6" t="str">
        <f>VLOOKUP(A141,References!$A$2:$B$11,2,FALSE)</f>
        <v>ALBI AB Equity</v>
      </c>
      <c r="C141" s="6" t="str">
        <f t="shared" si="11"/>
        <v>Net Exchange Income</v>
      </c>
      <c r="D141" s="6" t="str">
        <f>VLOOKUP(C141,References!$J$2:$K$51,2,FALSE)</f>
        <v>net_exchange_income</v>
      </c>
      <c r="E141" s="6" t="s">
        <v>30</v>
      </c>
      <c r="F141" s="8">
        <f>_xll.BDH($B141,$E141,"CQ1 2010","","Dir=H","Per=Y","Days=A","Dts=H","cols=14;rows=1")</f>
        <v>121.16200000000001</v>
      </c>
      <c r="G141" s="8">
        <v>189.43600000000001</v>
      </c>
      <c r="H141" s="8">
        <v>234.00399999999999</v>
      </c>
      <c r="I141" s="8">
        <v>245.364</v>
      </c>
      <c r="J141" s="8">
        <v>293.43299999999999</v>
      </c>
      <c r="K141" s="8">
        <v>316.99400000000003</v>
      </c>
      <c r="L141" s="8">
        <v>311.17500000000001</v>
      </c>
      <c r="M141" s="8">
        <v>309.90899999999999</v>
      </c>
      <c r="N141" s="8">
        <v>315.69299999999998</v>
      </c>
      <c r="O141" s="8">
        <v>313.78800000000001</v>
      </c>
      <c r="P141" s="8">
        <v>362.19400000000002</v>
      </c>
      <c r="Q141" s="8">
        <v>312.97699999999998</v>
      </c>
      <c r="R141" s="8">
        <v>397.86099999999999</v>
      </c>
      <c r="S141" s="8">
        <v>397.86099999999999</v>
      </c>
      <c r="T141" s="8"/>
      <c r="U141" s="8"/>
      <c r="V141" s="6"/>
      <c r="W141" s="6"/>
      <c r="X141" s="6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</row>
    <row r="142" spans="1:60" x14ac:dyDescent="0.35">
      <c r="A142" s="6" t="str">
        <f t="shared" si="14"/>
        <v>Albilad</v>
      </c>
      <c r="B142" s="6" t="str">
        <f>VLOOKUP(A142,References!$A$2:$B$11,2,FALSE)</f>
        <v>ALBI AB Equity</v>
      </c>
      <c r="C142" s="6" t="str">
        <f t="shared" si="11"/>
        <v>Net Fee and Comission Income</v>
      </c>
      <c r="D142" s="6" t="str">
        <f>VLOOKUP(C142,References!$J$2:$K$51,2,FALSE)</f>
        <v>net_fee_commission_income</v>
      </c>
      <c r="E142" s="6" t="s">
        <v>57</v>
      </c>
      <c r="F142" s="8">
        <f>_xll.BDH($B142,$E142,"CQ1 2010","","Dir=H","Per=Y","Days=A","Dts=H","cols=14;rows=1")</f>
        <v>341.87900000000002</v>
      </c>
      <c r="G142" s="8">
        <v>458.29599999999999</v>
      </c>
      <c r="H142" s="8">
        <v>645.29999999999995</v>
      </c>
      <c r="I142" s="8">
        <v>665.71500000000003</v>
      </c>
      <c r="J142" s="8">
        <v>719.096</v>
      </c>
      <c r="K142" s="8">
        <v>779.22</v>
      </c>
      <c r="L142" s="8">
        <v>812.27599999999995</v>
      </c>
      <c r="M142" s="8">
        <v>834.10699999999997</v>
      </c>
      <c r="N142" s="8">
        <v>842.9</v>
      </c>
      <c r="O142" s="8">
        <v>676.63199999999995</v>
      </c>
      <c r="P142" s="8">
        <v>627.39499999999998</v>
      </c>
      <c r="Q142" s="8">
        <v>731.31100000000004</v>
      </c>
      <c r="R142" s="8">
        <v>668.79700000000003</v>
      </c>
      <c r="S142" s="8">
        <v>668.79700000000003</v>
      </c>
      <c r="T142" s="8"/>
      <c r="U142" s="8"/>
      <c r="V142" s="6"/>
      <c r="W142" s="6"/>
      <c r="X142" s="6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</row>
    <row r="143" spans="1:60" x14ac:dyDescent="0.35">
      <c r="A143" s="6" t="str">
        <f t="shared" si="14"/>
        <v>Albilad</v>
      </c>
      <c r="B143" s="6" t="str">
        <f>VLOOKUP(A143,References!$A$2:$B$11,2,FALSE)</f>
        <v>ALBI AB Equity</v>
      </c>
      <c r="C143" s="6" t="str">
        <f t="shared" si="11"/>
        <v>Total Operating Income</v>
      </c>
      <c r="D143" s="6" t="str">
        <f>VLOOKUP(C143,References!$J$2:$K$51,2,FALSE)</f>
        <v>operating_income</v>
      </c>
      <c r="E143" s="6" t="s">
        <v>39</v>
      </c>
      <c r="F143" s="8">
        <f>_xll.BDH($B143,$E143,"CQ1 2010","","Dir=H","Per=Y","Days=A","Dts=H","cols=14;rows=1")</f>
        <v>1099.1320000000001</v>
      </c>
      <c r="G143" s="8">
        <v>1373.508</v>
      </c>
      <c r="H143" s="8">
        <v>1737.38</v>
      </c>
      <c r="I143" s="8">
        <v>1917.2280000000001</v>
      </c>
      <c r="J143" s="8">
        <v>2097.0520000000001</v>
      </c>
      <c r="K143" s="8">
        <v>2294.62</v>
      </c>
      <c r="L143" s="8">
        <v>2587.4279999999999</v>
      </c>
      <c r="M143" s="8">
        <v>2959.7840000000001</v>
      </c>
      <c r="N143" s="8">
        <v>3416.02</v>
      </c>
      <c r="O143" s="8">
        <v>3945.3470000000002</v>
      </c>
      <c r="P143" s="8">
        <v>4262.0469999999996</v>
      </c>
      <c r="Q143" s="8">
        <v>4583.95</v>
      </c>
      <c r="R143" s="8">
        <v>5191.4319999999998</v>
      </c>
      <c r="S143" s="8">
        <v>5191.4319999999998</v>
      </c>
      <c r="T143" s="8"/>
      <c r="U143" s="8"/>
      <c r="V143" s="6"/>
      <c r="W143" s="6"/>
      <c r="X143" s="6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</row>
    <row r="144" spans="1:60" x14ac:dyDescent="0.35">
      <c r="A144" s="6" t="str">
        <f t="shared" si="14"/>
        <v>Albilad</v>
      </c>
      <c r="B144" s="6" t="str">
        <f>VLOOKUP(A144,References!$A$2:$B$11,2,FALSE)</f>
        <v>ALBI AB Equity</v>
      </c>
      <c r="C144" s="6" t="str">
        <f t="shared" si="11"/>
        <v>GA Expenses</v>
      </c>
      <c r="D144" s="6" t="str">
        <f>VLOOKUP(C144,References!$J$2:$K$51,2,FALSE)</f>
        <v>ga_expenses</v>
      </c>
      <c r="E144" s="6" t="s">
        <v>35</v>
      </c>
      <c r="F144" s="8">
        <f>_xll.BDH($B144,$E144,"CQ1 2010","","Dir=H","Per=Y","Days=A","Dts=H","cols=14;rows=1")</f>
        <v>121.22799999999999</v>
      </c>
      <c r="G144" s="8">
        <v>142.69900000000001</v>
      </c>
      <c r="H144" s="8">
        <v>154.16300000000001</v>
      </c>
      <c r="I144" s="8">
        <v>170.482</v>
      </c>
      <c r="J144" s="8">
        <v>203.64599999999999</v>
      </c>
      <c r="K144" s="8">
        <v>235.27799999999999</v>
      </c>
      <c r="L144" s="8">
        <v>290.99799999999999</v>
      </c>
      <c r="M144" s="8">
        <v>342.87599999999998</v>
      </c>
      <c r="N144" s="8">
        <v>406.49900000000002</v>
      </c>
      <c r="O144" s="8">
        <v>619.822</v>
      </c>
      <c r="P144" s="8">
        <v>640.66499999999996</v>
      </c>
      <c r="Q144" s="8">
        <v>679.99099999999999</v>
      </c>
      <c r="R144" s="8">
        <v>770.52700000000004</v>
      </c>
      <c r="S144" s="8">
        <v>770.52700000000004</v>
      </c>
      <c r="T144" s="8"/>
      <c r="U144" s="8"/>
      <c r="V144" s="6"/>
      <c r="W144" s="6"/>
      <c r="X144" s="6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</row>
    <row r="145" spans="1:60" x14ac:dyDescent="0.35">
      <c r="A145" s="6" t="str">
        <f t="shared" si="14"/>
        <v>Albilad</v>
      </c>
      <c r="B145" s="6" t="str">
        <f>VLOOKUP(A145,References!$A$2:$B$11,2,FALSE)</f>
        <v>ALBI AB Equity</v>
      </c>
      <c r="C145" s="6" t="str">
        <f t="shared" si="11"/>
        <v>Depreciation</v>
      </c>
      <c r="D145" s="6" t="str">
        <f>VLOOKUP(C145,References!$J$2:$K$51,2,FALSE)</f>
        <v>depreciation</v>
      </c>
      <c r="E145" s="6" t="s">
        <v>112</v>
      </c>
      <c r="F145" s="8">
        <f>_xll.BDH($B145,$E145,"CQ1 2010","","Dir=H","Per=Y","Days=A","Dts=H","cols=14;rows=1")</f>
        <v>111.107</v>
      </c>
      <c r="G145" s="8">
        <v>88.688999999999993</v>
      </c>
      <c r="H145" s="8">
        <v>88.02</v>
      </c>
      <c r="I145" s="8">
        <v>88.524000000000001</v>
      </c>
      <c r="J145" s="8">
        <v>95.793000000000006</v>
      </c>
      <c r="K145" s="8">
        <v>101.187</v>
      </c>
      <c r="L145" s="8">
        <v>96.326999999999998</v>
      </c>
      <c r="M145" s="8">
        <v>96.519000000000005</v>
      </c>
      <c r="N145" s="8">
        <v>108.092</v>
      </c>
      <c r="O145" s="8">
        <v>248.92400000000001</v>
      </c>
      <c r="P145" s="8">
        <v>260.42500000000001</v>
      </c>
      <c r="Q145" s="8">
        <v>276.45400000000001</v>
      </c>
      <c r="R145" s="8">
        <v>290.41000000000003</v>
      </c>
      <c r="S145" s="8">
        <v>290.41000000000003</v>
      </c>
      <c r="T145" s="8"/>
      <c r="U145" s="8"/>
      <c r="V145" s="6"/>
      <c r="W145" s="6"/>
      <c r="X145" s="6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</row>
    <row r="146" spans="1:60" x14ac:dyDescent="0.35">
      <c r="A146" s="6" t="str">
        <f t="shared" si="14"/>
        <v>Albilad</v>
      </c>
      <c r="B146" s="6" t="str">
        <f>VLOOKUP(A146,References!$A$2:$B$11,2,FALSE)</f>
        <v>ALBI AB Equity</v>
      </c>
      <c r="C146" s="6" t="str">
        <f t="shared" si="11"/>
        <v>Salaries and Benefits</v>
      </c>
      <c r="D146" s="6" t="str">
        <f>VLOOKUP(C146,References!$J$2:$K$51,2,FALSE)</f>
        <v>employee_compensation</v>
      </c>
      <c r="E146" s="6" t="s">
        <v>1</v>
      </c>
      <c r="F146" s="8">
        <f>_xll.BDH($B146,$E146,"CQ1 2010","","Dir=H","Per=Y","Days=A","Dts=H","cols=14;rows=1")</f>
        <v>384.59300000000002</v>
      </c>
      <c r="G146" s="8">
        <v>448.97699999999998</v>
      </c>
      <c r="H146" s="8">
        <v>517.35699999999997</v>
      </c>
      <c r="I146" s="8">
        <v>582.24699999999996</v>
      </c>
      <c r="J146" s="8">
        <v>742.31600000000003</v>
      </c>
      <c r="K146" s="8">
        <v>853.10599999999999</v>
      </c>
      <c r="L146" s="8">
        <v>902.22199999999998</v>
      </c>
      <c r="M146" s="8">
        <v>953.58500000000004</v>
      </c>
      <c r="N146" s="8">
        <v>1052.3599999999999</v>
      </c>
      <c r="O146" s="8">
        <v>1146.7850000000001</v>
      </c>
      <c r="P146" s="8">
        <v>1164.7560000000001</v>
      </c>
      <c r="Q146" s="8">
        <v>1177.6389999999999</v>
      </c>
      <c r="R146" s="8">
        <v>1259.1199999999999</v>
      </c>
      <c r="S146" s="8">
        <v>1259.1199999999999</v>
      </c>
      <c r="T146" s="8"/>
      <c r="U146" s="8"/>
      <c r="V146" s="6"/>
      <c r="W146" s="6"/>
      <c r="X146" s="6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</row>
    <row r="147" spans="1:60" x14ac:dyDescent="0.35">
      <c r="A147" s="6" t="str">
        <f t="shared" si="14"/>
        <v>Albilad</v>
      </c>
      <c r="B147" s="6" t="str">
        <f>VLOOKUP(A147,References!$A$2:$B$11,2,FALSE)</f>
        <v>ALBI AB Equity</v>
      </c>
      <c r="C147" s="6" t="str">
        <f t="shared" ref="C147:C171" si="15">C130</f>
        <v>Operating Exenses</v>
      </c>
      <c r="D147" s="6" t="str">
        <f>VLOOKUP(C147,References!$J$2:$K$51,2,FALSE)</f>
        <v>operating_expenses</v>
      </c>
      <c r="E147" s="6" t="s">
        <v>0</v>
      </c>
      <c r="F147" s="8">
        <f>_xll.BDH($B147,$E147,"CQ1 2010","","Dir=H","Per=Y","Days=A","Dts=H","cols=14;rows=1")</f>
        <v>717.26499999999999</v>
      </c>
      <c r="G147" s="8">
        <v>791.64099999999996</v>
      </c>
      <c r="H147" s="8">
        <v>893.52300000000002</v>
      </c>
      <c r="I147" s="8">
        <v>1018.1130000000001</v>
      </c>
      <c r="J147" s="8">
        <v>1240.5409999999999</v>
      </c>
      <c r="K147" s="8">
        <v>1414.396</v>
      </c>
      <c r="L147" s="8">
        <v>1540.008</v>
      </c>
      <c r="M147" s="8">
        <v>1644.992</v>
      </c>
      <c r="N147" s="8">
        <v>1815.057</v>
      </c>
      <c r="O147" s="8">
        <v>2015.5309999999999</v>
      </c>
      <c r="P147" s="8">
        <v>2065.846</v>
      </c>
      <c r="Q147" s="8">
        <v>2134.0839999999998</v>
      </c>
      <c r="R147" s="8">
        <v>2320.0569999999998</v>
      </c>
      <c r="S147" s="8">
        <v>2320.0569999999998</v>
      </c>
      <c r="T147" s="8"/>
      <c r="U147" s="8"/>
      <c r="V147" s="6"/>
      <c r="W147" s="6"/>
      <c r="X147" s="6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</row>
    <row r="148" spans="1:60" x14ac:dyDescent="0.35">
      <c r="A148" s="6" t="str">
        <f t="shared" si="14"/>
        <v>Albilad</v>
      </c>
      <c r="B148" s="6" t="str">
        <f>VLOOKUP(A148,References!$A$2:$B$11,2,FALSE)</f>
        <v>ALBI AB Equity</v>
      </c>
      <c r="C148" s="6" t="str">
        <f t="shared" si="15"/>
        <v>Total Non-Interest Income</v>
      </c>
      <c r="D148" s="6" t="str">
        <f>VLOOKUP(C148,References!$J$2:$K$51,2,FALSE)</f>
        <v>non_interest_income</v>
      </c>
      <c r="E148" s="6" t="s">
        <v>41</v>
      </c>
      <c r="F148" s="8">
        <f>F143-F140</f>
        <v>470.90900000000011</v>
      </c>
      <c r="G148" s="8">
        <f t="shared" ref="G148:BH148" si="16">G143-G140</f>
        <v>659.63800000000003</v>
      </c>
      <c r="H148" s="8">
        <f t="shared" si="16"/>
        <v>886.14900000000011</v>
      </c>
      <c r="I148" s="8">
        <f t="shared" si="16"/>
        <v>957.08400000000006</v>
      </c>
      <c r="J148" s="8">
        <f t="shared" si="16"/>
        <v>1063.873</v>
      </c>
      <c r="K148" s="8">
        <f t="shared" si="16"/>
        <v>1122.579</v>
      </c>
      <c r="L148" s="8">
        <f t="shared" si="16"/>
        <v>1172.7149999999999</v>
      </c>
      <c r="M148" s="8">
        <f t="shared" si="16"/>
        <v>1213.25</v>
      </c>
      <c r="N148" s="8">
        <f t="shared" si="16"/>
        <v>1229.1759999999999</v>
      </c>
      <c r="O148" s="8">
        <f t="shared" si="16"/>
        <v>1098.5800000000004</v>
      </c>
      <c r="P148" s="8">
        <f t="shared" si="16"/>
        <v>953.94999999999936</v>
      </c>
      <c r="Q148" s="8">
        <f t="shared" si="16"/>
        <v>1059.681</v>
      </c>
      <c r="R148" s="8">
        <f t="shared" si="16"/>
        <v>1241.4179999999997</v>
      </c>
      <c r="S148" s="8">
        <f t="shared" si="16"/>
        <v>1241.4179999999997</v>
      </c>
      <c r="T148" s="8">
        <f t="shared" si="16"/>
        <v>0</v>
      </c>
      <c r="U148" s="8">
        <f t="shared" si="16"/>
        <v>0</v>
      </c>
      <c r="V148" s="8">
        <f t="shared" si="16"/>
        <v>0</v>
      </c>
      <c r="W148" s="8">
        <f t="shared" si="16"/>
        <v>0</v>
      </c>
      <c r="X148" s="8">
        <f t="shared" si="16"/>
        <v>0</v>
      </c>
      <c r="Y148" s="8">
        <f t="shared" si="16"/>
        <v>0</v>
      </c>
      <c r="Z148" s="8">
        <f t="shared" si="16"/>
        <v>0</v>
      </c>
      <c r="AA148" s="8">
        <f t="shared" si="16"/>
        <v>0</v>
      </c>
      <c r="AB148" s="8">
        <f t="shared" si="16"/>
        <v>0</v>
      </c>
      <c r="AC148" s="8">
        <f t="shared" si="16"/>
        <v>0</v>
      </c>
      <c r="AD148" s="8">
        <f t="shared" si="16"/>
        <v>0</v>
      </c>
      <c r="AE148" s="8">
        <f t="shared" si="16"/>
        <v>0</v>
      </c>
      <c r="AF148" s="8">
        <f t="shared" si="16"/>
        <v>0</v>
      </c>
      <c r="AG148" s="8">
        <f t="shared" si="16"/>
        <v>0</v>
      </c>
      <c r="AH148" s="8">
        <f t="shared" si="16"/>
        <v>0</v>
      </c>
      <c r="AI148" s="8">
        <f t="shared" si="16"/>
        <v>0</v>
      </c>
      <c r="AJ148" s="8">
        <f t="shared" si="16"/>
        <v>0</v>
      </c>
      <c r="AK148" s="8">
        <f t="shared" si="16"/>
        <v>0</v>
      </c>
      <c r="AL148" s="8">
        <f t="shared" si="16"/>
        <v>0</v>
      </c>
      <c r="AM148" s="8">
        <f t="shared" si="16"/>
        <v>0</v>
      </c>
      <c r="AN148" s="8">
        <f t="shared" si="16"/>
        <v>0</v>
      </c>
      <c r="AO148" s="8">
        <f t="shared" si="16"/>
        <v>0</v>
      </c>
      <c r="AP148" s="8">
        <f t="shared" si="16"/>
        <v>0</v>
      </c>
      <c r="AQ148" s="8">
        <f t="shared" si="16"/>
        <v>0</v>
      </c>
      <c r="AR148" s="8">
        <f t="shared" si="16"/>
        <v>0</v>
      </c>
      <c r="AS148" s="8">
        <f t="shared" si="16"/>
        <v>0</v>
      </c>
      <c r="AT148" s="8">
        <f t="shared" si="16"/>
        <v>0</v>
      </c>
      <c r="AU148" s="8">
        <f t="shared" si="16"/>
        <v>0</v>
      </c>
      <c r="AV148" s="8">
        <f t="shared" si="16"/>
        <v>0</v>
      </c>
      <c r="AW148" s="8">
        <f t="shared" si="16"/>
        <v>0</v>
      </c>
      <c r="AX148" s="8">
        <f t="shared" si="16"/>
        <v>0</v>
      </c>
      <c r="AY148" s="8">
        <f t="shared" si="16"/>
        <v>0</v>
      </c>
      <c r="AZ148" s="8">
        <f t="shared" si="16"/>
        <v>0</v>
      </c>
      <c r="BA148" s="8">
        <f t="shared" si="16"/>
        <v>0</v>
      </c>
      <c r="BB148" s="8">
        <f t="shared" si="16"/>
        <v>0</v>
      </c>
      <c r="BC148" s="8">
        <f t="shared" si="16"/>
        <v>0</v>
      </c>
      <c r="BD148" s="8">
        <f t="shared" si="16"/>
        <v>0</v>
      </c>
      <c r="BE148" s="8">
        <f t="shared" si="16"/>
        <v>0</v>
      </c>
      <c r="BF148" s="8">
        <f t="shared" si="16"/>
        <v>0</v>
      </c>
      <c r="BG148" s="8">
        <f t="shared" si="16"/>
        <v>0</v>
      </c>
      <c r="BH148" s="8">
        <f t="shared" si="16"/>
        <v>0</v>
      </c>
    </row>
    <row r="149" spans="1:60" x14ac:dyDescent="0.35">
      <c r="A149" s="6" t="str">
        <f t="shared" si="14"/>
        <v>Albilad</v>
      </c>
      <c r="B149" s="6" t="str">
        <f>VLOOKUP(A149,References!$A$2:$B$11,2,FALSE)</f>
        <v>ALBI AB Equity</v>
      </c>
      <c r="C149" s="6" t="str">
        <f t="shared" si="15"/>
        <v>Impairment (Provisions)</v>
      </c>
      <c r="D149" s="6" t="str">
        <f>VLOOKUP(C149,References!$J$2:$K$51,2,FALSE)</f>
        <v>impairment_provisions</v>
      </c>
      <c r="E149" s="6" t="s">
        <v>42</v>
      </c>
      <c r="F149" s="8">
        <f>_xll.BDH($B149,$E149,"CQ1 2010","","Dir=H","Per=Y","Days=A","Dts=H","cols=14;rows=1")</f>
        <v>242.303</v>
      </c>
      <c r="G149" s="8">
        <v>252.24199999999999</v>
      </c>
      <c r="H149" s="8">
        <v>275.22000000000003</v>
      </c>
      <c r="I149" s="8">
        <v>175.28700000000001</v>
      </c>
      <c r="J149" s="8">
        <v>-7.5179999999999998</v>
      </c>
      <c r="K149" s="8">
        <v>78.692999999999998</v>
      </c>
      <c r="L149" s="8">
        <v>191.214</v>
      </c>
      <c r="M149" s="8">
        <v>378.38099999999997</v>
      </c>
      <c r="N149" s="8">
        <v>490.45299999999997</v>
      </c>
      <c r="O149" s="8">
        <v>543.09299999999996</v>
      </c>
      <c r="P149" s="8">
        <v>694.51099999999997</v>
      </c>
      <c r="Q149" s="8">
        <v>569.66899999999998</v>
      </c>
      <c r="R149" s="8">
        <v>550.65200000000004</v>
      </c>
      <c r="S149" s="8">
        <v>550.65200000000004</v>
      </c>
      <c r="T149" s="8"/>
      <c r="U149" s="8"/>
      <c r="V149" s="6"/>
      <c r="W149" s="6"/>
      <c r="X149" s="6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</row>
    <row r="150" spans="1:60" x14ac:dyDescent="0.35">
      <c r="A150" s="6" t="str">
        <f t="shared" si="14"/>
        <v>Albilad</v>
      </c>
      <c r="B150" s="6" t="str">
        <f>VLOOKUP(A150,References!$A$2:$B$11,2,FALSE)</f>
        <v>ALBI AB Equity</v>
      </c>
      <c r="C150" s="6" t="str">
        <f t="shared" si="15"/>
        <v>Net PreTax Income</v>
      </c>
      <c r="D150" s="6" t="str">
        <f>VLOOKUP(C150,References!$J$2:$K$51,2,FALSE)</f>
        <v>net_pretax_income</v>
      </c>
      <c r="E150" s="6" t="s">
        <v>45</v>
      </c>
      <c r="F150" s="8">
        <f>_xll.BDH($B150,$E150,"CQ1 2010","","Dir=H","Per=Y","Days=A","Dts=H","cols=14;rows=1")</f>
        <v>92.32</v>
      </c>
      <c r="G150" s="8">
        <v>329.625</v>
      </c>
      <c r="H150" s="8">
        <v>941.80399999999997</v>
      </c>
      <c r="I150" s="8">
        <v>729.16800000000001</v>
      </c>
      <c r="J150" s="8">
        <v>864.029</v>
      </c>
      <c r="K150" s="8">
        <v>788.423</v>
      </c>
      <c r="L150" s="8">
        <v>809.02300000000002</v>
      </c>
      <c r="M150" s="8">
        <v>936.16700000000003</v>
      </c>
      <c r="N150" s="8">
        <v>1110.51</v>
      </c>
      <c r="O150" s="8">
        <v>1386.723</v>
      </c>
      <c r="P150" s="8">
        <v>1501.69</v>
      </c>
      <c r="Q150" s="8">
        <v>1880.1969999999999</v>
      </c>
      <c r="R150" s="8">
        <v>2320.723</v>
      </c>
      <c r="S150" s="8">
        <v>2320.723</v>
      </c>
      <c r="T150" s="8"/>
      <c r="U150" s="8"/>
      <c r="V150" s="6"/>
      <c r="W150" s="6"/>
      <c r="X150" s="6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</row>
    <row r="151" spans="1:60" x14ac:dyDescent="0.35">
      <c r="A151" s="6" t="str">
        <f t="shared" si="14"/>
        <v>Albilad</v>
      </c>
      <c r="B151" s="6" t="str">
        <f>VLOOKUP(A151,References!$A$2:$B$11,2,FALSE)</f>
        <v>ALBI AB Equity</v>
      </c>
      <c r="C151" s="6" t="str">
        <f t="shared" si="15"/>
        <v>Net Income</v>
      </c>
      <c r="D151" s="6" t="str">
        <f>VLOOKUP(C151,References!$J$2:$K$51,2,FALSE)</f>
        <v>net_income</v>
      </c>
      <c r="E151" s="6" t="s">
        <v>47</v>
      </c>
      <c r="F151" s="8">
        <f>_xll.BDH($B151,$E151,"CQ1 2010","","Dir=H","Per=Y","Days=A","Dts=H","cols=14;rows=1")</f>
        <v>92.32</v>
      </c>
      <c r="G151" s="8">
        <v>329.625</v>
      </c>
      <c r="H151" s="8">
        <v>941.80399999999997</v>
      </c>
      <c r="I151" s="8">
        <v>729.16800000000001</v>
      </c>
      <c r="J151" s="8">
        <v>864.029</v>
      </c>
      <c r="K151" s="8">
        <v>788.423</v>
      </c>
      <c r="L151" s="8">
        <v>807.72299999999996</v>
      </c>
      <c r="M151" s="8">
        <v>942.04700000000003</v>
      </c>
      <c r="N151" s="8">
        <v>612.69299999999998</v>
      </c>
      <c r="O151" s="8">
        <v>1243.74</v>
      </c>
      <c r="P151" s="8">
        <v>1348.518</v>
      </c>
      <c r="Q151" s="8">
        <v>1686.537</v>
      </c>
      <c r="R151" s="8">
        <v>2081.6880000000001</v>
      </c>
      <c r="S151" s="8">
        <v>2081.6880000000001</v>
      </c>
      <c r="T151" s="8"/>
      <c r="U151" s="8"/>
      <c r="V151" s="6"/>
      <c r="W151" s="6"/>
      <c r="X151" s="6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</row>
    <row r="152" spans="1:60" x14ac:dyDescent="0.35">
      <c r="A152" s="6" t="str">
        <f t="shared" si="14"/>
        <v>Albilad</v>
      </c>
      <c r="B152" s="6" t="str">
        <f>VLOOKUP(A152,References!$A$2:$B$11,2,FALSE)</f>
        <v>ALBI AB Equity</v>
      </c>
      <c r="C152" s="6" t="str">
        <f t="shared" si="15"/>
        <v>Net Interest Income Less Provisions</v>
      </c>
      <c r="D152" s="6" t="str">
        <f>VLOOKUP(C152,References!$J$2:$K$51,2,FALSE)</f>
        <v>net_interest_inc_less_prov</v>
      </c>
      <c r="E152" s="6" t="s">
        <v>115</v>
      </c>
      <c r="F152" s="8">
        <f>_xll.BDH($B152,$E152,"CQ1 2010","","Dir=H","Per=Y","Days=A","Dts=H","cols=14;rows=1")</f>
        <v>385.92</v>
      </c>
      <c r="G152" s="8">
        <v>461.62799999999999</v>
      </c>
      <c r="H152" s="8">
        <v>576.01099999999997</v>
      </c>
      <c r="I152" s="8">
        <v>784.85699999999997</v>
      </c>
      <c r="J152" s="8">
        <v>1040.6969999999999</v>
      </c>
      <c r="K152" s="8">
        <v>1093.348</v>
      </c>
      <c r="L152" s="8">
        <v>1223.499</v>
      </c>
      <c r="M152" s="8">
        <v>1368.153</v>
      </c>
      <c r="N152" s="8">
        <v>1696.3910000000001</v>
      </c>
      <c r="O152" s="8">
        <v>2303.674</v>
      </c>
      <c r="P152" s="8">
        <v>2613.5859999999998</v>
      </c>
      <c r="Q152" s="8">
        <v>2954.6</v>
      </c>
      <c r="R152" s="8">
        <v>3399.3620000000001</v>
      </c>
      <c r="S152" s="8">
        <v>3399.3620000000001</v>
      </c>
      <c r="T152" s="8"/>
      <c r="U152" s="8"/>
      <c r="V152" s="6"/>
      <c r="W152" s="6"/>
      <c r="X152" s="6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</row>
    <row r="153" spans="1:60" x14ac:dyDescent="0.35">
      <c r="A153" s="6" t="str">
        <f t="shared" si="14"/>
        <v>Albilad</v>
      </c>
      <c r="B153" s="6" t="str">
        <f>VLOOKUP(A153,References!$A$2:$B$11,2,FALSE)</f>
        <v>ALBI AB Equity</v>
      </c>
      <c r="C153" s="6" t="str">
        <f t="shared" si="15"/>
        <v>Retail Net Revenue</v>
      </c>
      <c r="D153" s="6" t="str">
        <f>VLOOKUP(C153,References!$J$2:$K$51,2,FALSE)</f>
        <v>retail_net_revenue</v>
      </c>
      <c r="E153" s="6"/>
      <c r="F153" s="8">
        <v>571.26300000000003</v>
      </c>
      <c r="G153" s="8">
        <v>795.76199999999994</v>
      </c>
      <c r="H153" s="8">
        <v>1000.921</v>
      </c>
      <c r="I153" s="8">
        <v>1060.086</v>
      </c>
      <c r="J153" s="8">
        <v>1135.83</v>
      </c>
      <c r="K153" s="8">
        <v>1247.855</v>
      </c>
      <c r="L153" s="8">
        <v>1294.288</v>
      </c>
      <c r="M153" s="8">
        <v>1573.3489999999999</v>
      </c>
      <c r="N153" s="8">
        <v>1896.5039999999999</v>
      </c>
      <c r="O153" s="8">
        <v>2281.817</v>
      </c>
      <c r="P153" s="8">
        <v>2614.9319999999998</v>
      </c>
      <c r="Q153" s="8">
        <v>2922.221</v>
      </c>
      <c r="R153" s="8">
        <f>Segments_Y!U56/1000000</f>
        <v>1248.712</v>
      </c>
      <c r="S153" s="8" t="e">
        <f>Segments_Y!V56/1000000</f>
        <v>#N/A</v>
      </c>
      <c r="T153" s="8">
        <f>Segments_Y!W56/1000000</f>
        <v>0</v>
      </c>
      <c r="U153" s="8">
        <f>Segments_Y!X56/1000000</f>
        <v>0</v>
      </c>
      <c r="V153" s="6"/>
      <c r="W153" s="6"/>
      <c r="X153" s="6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</row>
    <row r="154" spans="1:60" x14ac:dyDescent="0.35">
      <c r="A154" s="7" t="str">
        <f>A152</f>
        <v>Albilad</v>
      </c>
      <c r="B154" s="7" t="str">
        <f>VLOOKUP(A154,References!$A$2:$B$11,2,FALSE)</f>
        <v>ALBI AB Equity</v>
      </c>
      <c r="C154" s="7" t="str">
        <f t="shared" si="15"/>
        <v>Wholesale Net Revenue</v>
      </c>
      <c r="D154" s="7" t="str">
        <f>VLOOKUP(C154,References!$J$2:$K$51,2,FALSE)</f>
        <v>wholesale_net_revenue</v>
      </c>
      <c r="E154" s="7"/>
      <c r="F154" s="11">
        <v>353.28199999999998</v>
      </c>
      <c r="G154" s="11">
        <v>408.15499999999997</v>
      </c>
      <c r="H154" s="11">
        <v>499.5</v>
      </c>
      <c r="I154" s="11">
        <v>577.04899999999998</v>
      </c>
      <c r="J154" s="11">
        <v>636.19399999999996</v>
      </c>
      <c r="K154" s="11">
        <v>733.56399999999996</v>
      </c>
      <c r="L154" s="11">
        <v>795.80700000000002</v>
      </c>
      <c r="M154" s="11">
        <v>933.803</v>
      </c>
      <c r="N154" s="11">
        <v>962.85699999999997</v>
      </c>
      <c r="O154" s="11">
        <v>1057.0319999999999</v>
      </c>
      <c r="P154" s="11">
        <v>1004.515</v>
      </c>
      <c r="Q154" s="11">
        <v>781.80200000000002</v>
      </c>
      <c r="R154" s="11">
        <f>Segments_Y!U57/1000000</f>
        <v>1414.2760000000001</v>
      </c>
      <c r="S154" s="11" t="e">
        <f>Segments_Y!V57/1000000</f>
        <v>#N/A</v>
      </c>
      <c r="T154" s="11">
        <f>Segments_Y!W57/1000000</f>
        <v>0</v>
      </c>
      <c r="U154" s="11">
        <f>Segments_Y!X57/1000000</f>
        <v>0</v>
      </c>
      <c r="V154" s="7"/>
      <c r="W154" s="7"/>
      <c r="X154" s="7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</row>
    <row r="155" spans="1:60" x14ac:dyDescent="0.35">
      <c r="A155" s="9" t="s">
        <v>21</v>
      </c>
      <c r="B155" s="9" t="str">
        <f>VLOOKUP(A155,References!$A$2:$B$11,2,FALSE)</f>
        <v>SIBC AB Equity</v>
      </c>
      <c r="C155" s="9" t="str">
        <f t="shared" si="15"/>
        <v>Interest Income</v>
      </c>
      <c r="D155" s="9" t="str">
        <f>VLOOKUP(C155,References!$J$2:$K$51,2,FALSE)</f>
        <v>interest_income</v>
      </c>
      <c r="E155" s="9" t="s">
        <v>25</v>
      </c>
      <c r="F155" s="8">
        <f>_xll.BDH($B155,$E155,"CQ1 2010","","Dir=H","Per=Y","Days=A","Dts=H","cols=14;rows=1")</f>
        <v>1476.97</v>
      </c>
      <c r="G155" s="8">
        <v>1360.998</v>
      </c>
      <c r="H155" s="8">
        <v>1344.058</v>
      </c>
      <c r="I155" s="8">
        <v>1500.758</v>
      </c>
      <c r="J155" s="8">
        <v>1729.0239999999999</v>
      </c>
      <c r="K155" s="8">
        <v>1990.5409999999999</v>
      </c>
      <c r="L155" s="8">
        <v>2664.5790000000002</v>
      </c>
      <c r="M155" s="8">
        <v>3370.2240000000002</v>
      </c>
      <c r="N155" s="8">
        <v>2862.8249999999998</v>
      </c>
      <c r="O155" s="8">
        <v>3013.3609999999999</v>
      </c>
      <c r="P155" s="8">
        <v>2540.9</v>
      </c>
      <c r="Q155" s="8">
        <v>2185.9920000000002</v>
      </c>
      <c r="R155" s="8">
        <v>3146.8409999999999</v>
      </c>
      <c r="S155" s="8">
        <v>3146.8409999999999</v>
      </c>
      <c r="T155" s="8"/>
      <c r="U155" s="8"/>
      <c r="V155" s="9"/>
      <c r="W155" s="9"/>
      <c r="X155" s="9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</row>
    <row r="156" spans="1:60" x14ac:dyDescent="0.35">
      <c r="A156" s="9" t="str">
        <f>A155</f>
        <v>SAIB</v>
      </c>
      <c r="B156" s="9" t="str">
        <f>VLOOKUP(A156,References!$A$2:$B$11,2,FALSE)</f>
        <v>SIBC AB Equity</v>
      </c>
      <c r="C156" s="9" t="str">
        <f t="shared" si="15"/>
        <v>Interest Expenses</v>
      </c>
      <c r="D156" s="9" t="str">
        <f>VLOOKUP(C156,References!$J$2:$K$51,2,FALSE)</f>
        <v>interest_expenses</v>
      </c>
      <c r="E156" s="9" t="s">
        <v>27</v>
      </c>
      <c r="F156" s="8">
        <f>_xll.BDH($B156,$E156,"CQ1 2010","","Dir=H","Per=Y","Days=A","Dts=H","cols=14;rows=1")</f>
        <v>359.42200000000003</v>
      </c>
      <c r="G156" s="8">
        <v>322.61700000000002</v>
      </c>
      <c r="H156" s="8">
        <v>348.88299999999998</v>
      </c>
      <c r="I156" s="8">
        <v>519.17899999999997</v>
      </c>
      <c r="J156" s="8">
        <v>626.23099999999999</v>
      </c>
      <c r="K156" s="8">
        <v>710.23099999999999</v>
      </c>
      <c r="L156" s="8">
        <v>1528.5530000000001</v>
      </c>
      <c r="M156" s="8">
        <v>1195.8240000000001</v>
      </c>
      <c r="N156" s="8">
        <v>1345.6949999999999</v>
      </c>
      <c r="O156" s="8">
        <v>1624.597</v>
      </c>
      <c r="P156" s="8">
        <v>940.322</v>
      </c>
      <c r="Q156" s="8">
        <v>467.59399999999999</v>
      </c>
      <c r="R156" s="8">
        <v>1235.038</v>
      </c>
      <c r="S156" s="8">
        <v>1235.038</v>
      </c>
      <c r="T156" s="8"/>
      <c r="U156" s="8"/>
      <c r="V156" s="9"/>
      <c r="W156" s="9"/>
      <c r="X156" s="9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</row>
    <row r="157" spans="1:60" x14ac:dyDescent="0.35">
      <c r="A157" s="9" t="str">
        <f t="shared" ref="A157:A170" si="17">A156</f>
        <v>SAIB</v>
      </c>
      <c r="B157" s="9" t="str">
        <f>VLOOKUP(A157,References!$A$2:$B$11,2,FALSE)</f>
        <v>SIBC AB Equity</v>
      </c>
      <c r="C157" s="9" t="str">
        <f t="shared" si="15"/>
        <v>Net Interest Income</v>
      </c>
      <c r="D157" s="9" t="str">
        <f>VLOOKUP(C157,References!$J$2:$K$51,2,FALSE)</f>
        <v>net_interest_income</v>
      </c>
      <c r="E157" s="9" t="s">
        <v>29</v>
      </c>
      <c r="F157" s="8">
        <f>_xll.BDH($B157,$E157,"CQ1 2010","","Dir=H","Per=Y","Days=A","Dts=H","cols=14;rows=1")</f>
        <v>1356.0170000000001</v>
      </c>
      <c r="G157" s="8">
        <v>1241.751</v>
      </c>
      <c r="H157" s="8">
        <v>1258.2139999999999</v>
      </c>
      <c r="I157" s="8">
        <v>1386.9449999999999</v>
      </c>
      <c r="J157" s="8">
        <v>1574.921</v>
      </c>
      <c r="K157" s="8">
        <v>1767.1089999999999</v>
      </c>
      <c r="L157" s="8">
        <v>1699.5989999999999</v>
      </c>
      <c r="M157" s="8">
        <v>2194.1489999999999</v>
      </c>
      <c r="N157" s="8">
        <v>2293.1280000000002</v>
      </c>
      <c r="O157" s="8">
        <v>2277.8910000000001</v>
      </c>
      <c r="P157" s="8">
        <v>2321.6680000000001</v>
      </c>
      <c r="Q157" s="8">
        <v>2352.3980000000001</v>
      </c>
      <c r="R157" s="8">
        <v>2832.28</v>
      </c>
      <c r="S157" s="8">
        <v>2832.28</v>
      </c>
      <c r="T157" s="8"/>
      <c r="U157" s="8"/>
      <c r="V157" s="9"/>
      <c r="W157" s="9"/>
      <c r="X157" s="9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</row>
    <row r="158" spans="1:60" x14ac:dyDescent="0.35">
      <c r="A158" s="9" t="str">
        <f t="shared" si="17"/>
        <v>SAIB</v>
      </c>
      <c r="B158" s="9" t="str">
        <f>VLOOKUP(A158,References!$A$2:$B$11,2,FALSE)</f>
        <v>SIBC AB Equity</v>
      </c>
      <c r="C158" s="9" t="str">
        <f t="shared" si="15"/>
        <v>Net Exchange Income</v>
      </c>
      <c r="D158" s="9" t="str">
        <f>VLOOKUP(C158,References!$J$2:$K$51,2,FALSE)</f>
        <v>net_exchange_income</v>
      </c>
      <c r="E158" s="9" t="s">
        <v>30</v>
      </c>
      <c r="F158" s="8">
        <f>_xll.BDH($B158,$E158,"CQ1 2010","","Dir=H","Per=Y","Days=A","Dts=H","cols=14;rows=1")</f>
        <v>27.741</v>
      </c>
      <c r="G158" s="8">
        <v>31.146999999999998</v>
      </c>
      <c r="H158" s="8">
        <v>37.390999999999998</v>
      </c>
      <c r="I158" s="8">
        <v>58.414999999999999</v>
      </c>
      <c r="J158" s="8">
        <v>52.53</v>
      </c>
      <c r="K158" s="8">
        <v>108.265</v>
      </c>
      <c r="L158" s="8">
        <v>145.65</v>
      </c>
      <c r="M158" s="8">
        <v>136.77199999999999</v>
      </c>
      <c r="N158" s="8">
        <v>140.625</v>
      </c>
      <c r="O158" s="8">
        <v>155.905</v>
      </c>
      <c r="P158" s="8">
        <v>177.249</v>
      </c>
      <c r="Q158" s="8">
        <v>161.72499999999999</v>
      </c>
      <c r="R158" s="8">
        <v>196.47800000000001</v>
      </c>
      <c r="S158" s="8">
        <v>196.47800000000001</v>
      </c>
      <c r="T158" s="8"/>
      <c r="U158" s="8"/>
      <c r="V158" s="9"/>
      <c r="W158" s="9"/>
      <c r="X158" s="9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</row>
    <row r="159" spans="1:60" x14ac:dyDescent="0.35">
      <c r="A159" s="9" t="str">
        <f t="shared" si="17"/>
        <v>SAIB</v>
      </c>
      <c r="B159" s="9" t="str">
        <f>VLOOKUP(A159,References!$A$2:$B$11,2,FALSE)</f>
        <v>SIBC AB Equity</v>
      </c>
      <c r="C159" s="9" t="str">
        <f t="shared" si="15"/>
        <v>Net Fee and Comission Income</v>
      </c>
      <c r="D159" s="9" t="str">
        <f>VLOOKUP(C159,References!$J$2:$K$51,2,FALSE)</f>
        <v>net_fee_commission_income</v>
      </c>
      <c r="E159" s="9" t="s">
        <v>57</v>
      </c>
      <c r="F159" s="8">
        <f>_xll.BDH($B159,$E159,"CQ1 2010","","Dir=H","Per=Y","Days=A","Dts=H","cols=14;rows=1")</f>
        <v>241.72200000000001</v>
      </c>
      <c r="G159" s="8">
        <v>310.82299999999998</v>
      </c>
      <c r="H159" s="8">
        <v>315.10700000000003</v>
      </c>
      <c r="I159" s="8">
        <v>394.20499999999998</v>
      </c>
      <c r="J159" s="8">
        <v>486.529</v>
      </c>
      <c r="K159" s="8">
        <v>450.07499999999999</v>
      </c>
      <c r="L159" s="8">
        <v>415.50400000000002</v>
      </c>
      <c r="M159" s="8">
        <v>279.81700000000001</v>
      </c>
      <c r="N159" s="8">
        <v>295.00200000000001</v>
      </c>
      <c r="O159" s="8">
        <v>299.03199999999998</v>
      </c>
      <c r="P159" s="8">
        <v>303.39699999999999</v>
      </c>
      <c r="Q159" s="8">
        <v>326.423</v>
      </c>
      <c r="R159" s="8">
        <v>295.47000000000003</v>
      </c>
      <c r="S159" s="8">
        <v>295.47000000000003</v>
      </c>
      <c r="T159" s="8"/>
      <c r="U159" s="8"/>
      <c r="V159" s="9"/>
      <c r="W159" s="9"/>
      <c r="X159" s="9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</row>
    <row r="160" spans="1:60" x14ac:dyDescent="0.35">
      <c r="A160" s="9" t="str">
        <f t="shared" si="17"/>
        <v>SAIB</v>
      </c>
      <c r="B160" s="9" t="str">
        <f>VLOOKUP(A160,References!$A$2:$B$11,2,FALSE)</f>
        <v>SIBC AB Equity</v>
      </c>
      <c r="C160" s="9" t="str">
        <f t="shared" si="15"/>
        <v>Total Operating Income</v>
      </c>
      <c r="D160" s="9" t="str">
        <f>VLOOKUP(C160,References!$J$2:$K$51,2,FALSE)</f>
        <v>operating_income</v>
      </c>
      <c r="E160" s="9" t="s">
        <v>39</v>
      </c>
      <c r="F160" s="8" t="str">
        <f>_xll.BDH($B160,$E160,"CQ1 2010","","Dir=H","Per=Y","Days=A","Dts=H","cols=14;rows=1")</f>
        <v>#N/A N/A</v>
      </c>
      <c r="G160" s="8" t="s">
        <v>116</v>
      </c>
      <c r="H160" s="8" t="s">
        <v>116</v>
      </c>
      <c r="I160" s="8" t="s">
        <v>116</v>
      </c>
      <c r="J160" s="8" t="s">
        <v>116</v>
      </c>
      <c r="K160" s="8" t="s">
        <v>116</v>
      </c>
      <c r="L160" s="8" t="s">
        <v>116</v>
      </c>
      <c r="M160" s="8">
        <v>2659.8829999999998</v>
      </c>
      <c r="N160" s="8">
        <v>2712.73</v>
      </c>
      <c r="O160" s="8">
        <v>2818.2280000000001</v>
      </c>
      <c r="P160" s="8">
        <v>2846.1329999999998</v>
      </c>
      <c r="Q160" s="8">
        <v>2753.0479999999998</v>
      </c>
      <c r="R160" s="8">
        <v>3265.2959999999998</v>
      </c>
      <c r="S160" s="8">
        <v>3265.2959999999998</v>
      </c>
      <c r="T160" s="8"/>
      <c r="U160" s="8"/>
      <c r="V160" s="9"/>
      <c r="W160" s="9"/>
      <c r="X160" s="9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</row>
    <row r="161" spans="1:60" x14ac:dyDescent="0.35">
      <c r="A161" s="9" t="str">
        <f t="shared" si="17"/>
        <v>SAIB</v>
      </c>
      <c r="B161" s="9" t="str">
        <f>VLOOKUP(A161,References!$A$2:$B$11,2,FALSE)</f>
        <v>SIBC AB Equity</v>
      </c>
      <c r="C161" s="9" t="str">
        <f t="shared" si="15"/>
        <v>GA Expenses</v>
      </c>
      <c r="D161" s="9" t="str">
        <f>VLOOKUP(C161,References!$J$2:$K$51,2,FALSE)</f>
        <v>ga_expenses</v>
      </c>
      <c r="E161" s="9" t="s">
        <v>35</v>
      </c>
      <c r="F161" s="8">
        <f>_xll.BDH($B161,$E161,"CQ1 2010","","Dir=H","Per=Y","Days=A","Dts=H","cols=14;rows=1")</f>
        <v>105.217</v>
      </c>
      <c r="G161" s="8">
        <v>114.114</v>
      </c>
      <c r="H161" s="8">
        <v>117.92100000000001</v>
      </c>
      <c r="I161" s="8">
        <v>152.922</v>
      </c>
      <c r="J161" s="8">
        <v>237.35599999999999</v>
      </c>
      <c r="K161" s="8">
        <v>224.68700000000001</v>
      </c>
      <c r="L161" s="8">
        <v>229.42</v>
      </c>
      <c r="M161" s="8">
        <v>225.67</v>
      </c>
      <c r="N161" s="8">
        <v>252.001</v>
      </c>
      <c r="O161" s="8">
        <v>320.322</v>
      </c>
      <c r="P161" s="8">
        <v>268.99</v>
      </c>
      <c r="Q161" s="8">
        <v>361.61099999999999</v>
      </c>
      <c r="R161" s="8">
        <v>462.89100000000002</v>
      </c>
      <c r="S161" s="8">
        <v>462.89100000000002</v>
      </c>
      <c r="T161" s="8"/>
      <c r="U161" s="8"/>
      <c r="V161" s="9"/>
      <c r="W161" s="9"/>
      <c r="X161" s="9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</row>
    <row r="162" spans="1:60" x14ac:dyDescent="0.35">
      <c r="A162" s="9" t="str">
        <f t="shared" si="17"/>
        <v>SAIB</v>
      </c>
      <c r="B162" s="9" t="str">
        <f>VLOOKUP(A162,References!$A$2:$B$11,2,FALSE)</f>
        <v>SIBC AB Equity</v>
      </c>
      <c r="C162" s="9" t="str">
        <f t="shared" si="15"/>
        <v>Depreciation</v>
      </c>
      <c r="D162" s="9" t="str">
        <f>VLOOKUP(C162,References!$J$2:$K$51,2,FALSE)</f>
        <v>depreciation</v>
      </c>
      <c r="E162" s="9" t="s">
        <v>112</v>
      </c>
      <c r="F162" s="8" t="str">
        <f>_xll.BDH($B162,$E162,"CQ1 2010","","Dir=H","Per=Y","Days=A","Dts=H")</f>
        <v>#N/A N/A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9"/>
      <c r="W162" s="9"/>
      <c r="X162" s="9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</row>
    <row r="163" spans="1:60" x14ac:dyDescent="0.35">
      <c r="A163" s="9" t="str">
        <f t="shared" si="17"/>
        <v>SAIB</v>
      </c>
      <c r="B163" s="9" t="str">
        <f>VLOOKUP(A163,References!$A$2:$B$11,2,FALSE)</f>
        <v>SIBC AB Equity</v>
      </c>
      <c r="C163" s="9" t="str">
        <f t="shared" si="15"/>
        <v>Salaries and Benefits</v>
      </c>
      <c r="D163" s="9" t="str">
        <f>VLOOKUP(C163,References!$J$2:$K$51,2,FALSE)</f>
        <v>employee_compensation</v>
      </c>
      <c r="E163" s="9" t="s">
        <v>1</v>
      </c>
      <c r="F163" s="8">
        <f>_xll.BDH($B163,$E163,"CQ1 2010","","Dir=H","Per=Y","Days=A","Dts=H","cols=14;rows=1")</f>
        <v>333.69099999999997</v>
      </c>
      <c r="G163" s="8">
        <v>372.15100000000001</v>
      </c>
      <c r="H163" s="8">
        <v>361.83100000000002</v>
      </c>
      <c r="I163" s="8">
        <v>439.02</v>
      </c>
      <c r="J163" s="8">
        <v>531.40499999999997</v>
      </c>
      <c r="K163" s="8">
        <v>619.47400000000005</v>
      </c>
      <c r="L163" s="8">
        <v>591.80100000000004</v>
      </c>
      <c r="M163" s="8">
        <v>579.10500000000002</v>
      </c>
      <c r="N163" s="8">
        <v>625.99099999999999</v>
      </c>
      <c r="O163" s="8">
        <v>626.327</v>
      </c>
      <c r="P163" s="8">
        <v>672.03599999999994</v>
      </c>
      <c r="Q163" s="8">
        <v>687.38199999999995</v>
      </c>
      <c r="R163" s="8">
        <v>747.23699999999997</v>
      </c>
      <c r="S163" s="8">
        <v>747.23699999999997</v>
      </c>
      <c r="T163" s="8"/>
      <c r="U163" s="8"/>
      <c r="V163" s="9"/>
      <c r="W163" s="9"/>
      <c r="X163" s="9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</row>
    <row r="164" spans="1:60" x14ac:dyDescent="0.35">
      <c r="A164" s="9" t="str">
        <f t="shared" si="17"/>
        <v>SAIB</v>
      </c>
      <c r="B164" s="9" t="str">
        <f>VLOOKUP(A164,References!$A$2:$B$11,2,FALSE)</f>
        <v>SIBC AB Equity</v>
      </c>
      <c r="C164" s="9" t="str">
        <f t="shared" si="15"/>
        <v>Operating Exenses</v>
      </c>
      <c r="D164" s="9" t="str">
        <f>VLOOKUP(C164,References!$J$2:$K$51,2,FALSE)</f>
        <v>operating_expenses</v>
      </c>
      <c r="E164" s="9" t="s">
        <v>0</v>
      </c>
      <c r="F164" s="8">
        <f>_xll.BDH($B164,$E164,"CQ1 2010","","Dir=H","Per=Y","Days=A","Dts=H","cols=14;rows=1")</f>
        <v>558.83500000000004</v>
      </c>
      <c r="G164" s="8">
        <v>604.26</v>
      </c>
      <c r="H164" s="8">
        <v>632.08199999999999</v>
      </c>
      <c r="I164" s="8">
        <v>761.65599999999995</v>
      </c>
      <c r="J164" s="8">
        <v>942.91200000000003</v>
      </c>
      <c r="K164" s="8">
        <v>1033.595</v>
      </c>
      <c r="L164" s="8">
        <v>1050.5419999999999</v>
      </c>
      <c r="M164" s="8">
        <v>1059.3140000000001</v>
      </c>
      <c r="N164" s="8">
        <v>1133.1849999999999</v>
      </c>
      <c r="O164" s="8">
        <v>1234.2460000000001</v>
      </c>
      <c r="P164" s="8">
        <v>1214.1410000000001</v>
      </c>
      <c r="Q164" s="8">
        <v>1269.5229999999999</v>
      </c>
      <c r="R164" s="8">
        <v>1432.6179999999999</v>
      </c>
      <c r="S164" s="8">
        <v>1432.6179999999999</v>
      </c>
      <c r="T164" s="8"/>
      <c r="U164" s="8"/>
      <c r="V164" s="9"/>
      <c r="W164" s="9"/>
      <c r="X164" s="9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</row>
    <row r="165" spans="1:60" x14ac:dyDescent="0.35">
      <c r="A165" s="9" t="str">
        <f t="shared" si="17"/>
        <v>SAIB</v>
      </c>
      <c r="B165" s="9" t="str">
        <f>VLOOKUP(A165,References!$A$2:$B$11,2,FALSE)</f>
        <v>SIBC AB Equity</v>
      </c>
      <c r="C165" s="9" t="str">
        <f t="shared" si="15"/>
        <v>Total Non-Interest Income</v>
      </c>
      <c r="D165" s="9" t="str">
        <f>VLOOKUP(C165,References!$J$2:$K$51,2,FALSE)</f>
        <v>non_interest_income</v>
      </c>
      <c r="E165" s="9" t="s">
        <v>41</v>
      </c>
      <c r="F165" s="8" t="e">
        <f>F160-F157</f>
        <v>#VALUE!</v>
      </c>
      <c r="G165" s="8" t="e">
        <f t="shared" ref="G165:BH165" si="18">G160-G157</f>
        <v>#VALUE!</v>
      </c>
      <c r="H165" s="8" t="e">
        <f t="shared" si="18"/>
        <v>#VALUE!</v>
      </c>
      <c r="I165" s="8" t="e">
        <f t="shared" si="18"/>
        <v>#VALUE!</v>
      </c>
      <c r="J165" s="8" t="e">
        <f t="shared" si="18"/>
        <v>#VALUE!</v>
      </c>
      <c r="K165" s="8" t="e">
        <f t="shared" si="18"/>
        <v>#VALUE!</v>
      </c>
      <c r="L165" s="8" t="e">
        <f t="shared" si="18"/>
        <v>#VALUE!</v>
      </c>
      <c r="M165" s="8">
        <f t="shared" si="18"/>
        <v>465.73399999999992</v>
      </c>
      <c r="N165" s="8">
        <f t="shared" si="18"/>
        <v>419.60199999999986</v>
      </c>
      <c r="O165" s="8">
        <f t="shared" si="18"/>
        <v>540.33699999999999</v>
      </c>
      <c r="P165" s="8">
        <f t="shared" si="18"/>
        <v>524.46499999999969</v>
      </c>
      <c r="Q165" s="8">
        <f t="shared" si="18"/>
        <v>400.64999999999964</v>
      </c>
      <c r="R165" s="8">
        <f t="shared" si="18"/>
        <v>433.01599999999962</v>
      </c>
      <c r="S165" s="8">
        <f t="shared" si="18"/>
        <v>433.01599999999962</v>
      </c>
      <c r="T165" s="8">
        <f t="shared" si="18"/>
        <v>0</v>
      </c>
      <c r="U165" s="8">
        <f t="shared" si="18"/>
        <v>0</v>
      </c>
      <c r="V165" s="8">
        <f t="shared" si="18"/>
        <v>0</v>
      </c>
      <c r="W165" s="8">
        <f t="shared" si="18"/>
        <v>0</v>
      </c>
      <c r="X165" s="8">
        <f t="shared" si="18"/>
        <v>0</v>
      </c>
      <c r="Y165" s="8">
        <f t="shared" si="18"/>
        <v>0</v>
      </c>
      <c r="Z165" s="8">
        <f t="shared" si="18"/>
        <v>0</v>
      </c>
      <c r="AA165" s="8">
        <f t="shared" si="18"/>
        <v>0</v>
      </c>
      <c r="AB165" s="8">
        <f t="shared" si="18"/>
        <v>0</v>
      </c>
      <c r="AC165" s="8">
        <f t="shared" si="18"/>
        <v>0</v>
      </c>
      <c r="AD165" s="8">
        <f t="shared" si="18"/>
        <v>0</v>
      </c>
      <c r="AE165" s="8">
        <f t="shared" si="18"/>
        <v>0</v>
      </c>
      <c r="AF165" s="8">
        <f t="shared" si="18"/>
        <v>0</v>
      </c>
      <c r="AG165" s="8">
        <f t="shared" si="18"/>
        <v>0</v>
      </c>
      <c r="AH165" s="8">
        <f t="shared" si="18"/>
        <v>0</v>
      </c>
      <c r="AI165" s="8">
        <f t="shared" si="18"/>
        <v>0</v>
      </c>
      <c r="AJ165" s="8">
        <f t="shared" si="18"/>
        <v>0</v>
      </c>
      <c r="AK165" s="8">
        <f t="shared" si="18"/>
        <v>0</v>
      </c>
      <c r="AL165" s="8">
        <f t="shared" si="18"/>
        <v>0</v>
      </c>
      <c r="AM165" s="8">
        <f t="shared" si="18"/>
        <v>0</v>
      </c>
      <c r="AN165" s="8">
        <f t="shared" si="18"/>
        <v>0</v>
      </c>
      <c r="AO165" s="8">
        <f t="shared" si="18"/>
        <v>0</v>
      </c>
      <c r="AP165" s="8">
        <f t="shared" si="18"/>
        <v>0</v>
      </c>
      <c r="AQ165" s="8">
        <f t="shared" si="18"/>
        <v>0</v>
      </c>
      <c r="AR165" s="8">
        <f t="shared" si="18"/>
        <v>0</v>
      </c>
      <c r="AS165" s="8">
        <f t="shared" si="18"/>
        <v>0</v>
      </c>
      <c r="AT165" s="8">
        <f t="shared" si="18"/>
        <v>0</v>
      </c>
      <c r="AU165" s="8">
        <f t="shared" si="18"/>
        <v>0</v>
      </c>
      <c r="AV165" s="8">
        <f t="shared" si="18"/>
        <v>0</v>
      </c>
      <c r="AW165" s="8">
        <f t="shared" si="18"/>
        <v>0</v>
      </c>
      <c r="AX165" s="8">
        <f t="shared" si="18"/>
        <v>0</v>
      </c>
      <c r="AY165" s="8">
        <f t="shared" si="18"/>
        <v>0</v>
      </c>
      <c r="AZ165" s="8">
        <f t="shared" si="18"/>
        <v>0</v>
      </c>
      <c r="BA165" s="8">
        <f t="shared" si="18"/>
        <v>0</v>
      </c>
      <c r="BB165" s="8">
        <f t="shared" si="18"/>
        <v>0</v>
      </c>
      <c r="BC165" s="8">
        <f t="shared" si="18"/>
        <v>0</v>
      </c>
      <c r="BD165" s="8">
        <f t="shared" si="18"/>
        <v>0</v>
      </c>
      <c r="BE165" s="8">
        <f t="shared" si="18"/>
        <v>0</v>
      </c>
      <c r="BF165" s="8">
        <f t="shared" si="18"/>
        <v>0</v>
      </c>
      <c r="BG165" s="8">
        <f t="shared" si="18"/>
        <v>0</v>
      </c>
      <c r="BH165" s="8">
        <f t="shared" si="18"/>
        <v>0</v>
      </c>
    </row>
    <row r="166" spans="1:60" x14ac:dyDescent="0.35">
      <c r="A166" s="9" t="str">
        <f t="shared" si="17"/>
        <v>SAIB</v>
      </c>
      <c r="B166" s="9" t="str">
        <f>VLOOKUP(A166,References!$A$2:$B$11,2,FALSE)</f>
        <v>SIBC AB Equity</v>
      </c>
      <c r="C166" s="9" t="str">
        <f t="shared" si="15"/>
        <v>Impairment (Provisions)</v>
      </c>
      <c r="D166" s="9" t="str">
        <f>VLOOKUP(C166,References!$J$2:$K$51,2,FALSE)</f>
        <v>impairment_provisions</v>
      </c>
      <c r="E166" s="9" t="s">
        <v>42</v>
      </c>
      <c r="F166" s="8">
        <f>_xll.BDH($B166,$E166,"CQ1 2010","","Dir=H","Per=Y","Days=A","Dts=H","cols=14;rows=1")</f>
        <v>738</v>
      </c>
      <c r="G166" s="8">
        <v>288</v>
      </c>
      <c r="H166" s="8">
        <v>255</v>
      </c>
      <c r="I166" s="8">
        <v>105</v>
      </c>
      <c r="J166" s="8">
        <v>221.3</v>
      </c>
      <c r="K166" s="8">
        <v>118</v>
      </c>
      <c r="L166" s="8">
        <v>246</v>
      </c>
      <c r="M166" s="8">
        <v>213</v>
      </c>
      <c r="N166" s="8">
        <v>246.97200000000001</v>
      </c>
      <c r="O166" s="8">
        <v>1342.6369999999999</v>
      </c>
      <c r="P166" s="8">
        <v>449.41300000000001</v>
      </c>
      <c r="Q166" s="8">
        <v>271.06599999999997</v>
      </c>
      <c r="R166" s="8">
        <v>191.56899999999999</v>
      </c>
      <c r="S166" s="8">
        <v>191.56899999999999</v>
      </c>
      <c r="T166" s="8"/>
      <c r="U166" s="8"/>
      <c r="V166" s="9"/>
      <c r="W166" s="9"/>
      <c r="X166" s="9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</row>
    <row r="167" spans="1:60" x14ac:dyDescent="0.35">
      <c r="A167" s="9" t="str">
        <f t="shared" si="17"/>
        <v>SAIB</v>
      </c>
      <c r="B167" s="9" t="str">
        <f>VLOOKUP(A167,References!$A$2:$B$11,2,FALSE)</f>
        <v>SIBC AB Equity</v>
      </c>
      <c r="C167" s="9" t="str">
        <f t="shared" si="15"/>
        <v>Net PreTax Income</v>
      </c>
      <c r="D167" s="9" t="str">
        <f>VLOOKUP(C167,References!$J$2:$K$51,2,FALSE)</f>
        <v>net_pretax_income</v>
      </c>
      <c r="E167" s="9" t="s">
        <v>45</v>
      </c>
      <c r="F167" s="8">
        <f>_xll.BDH($B167,$E167,"CQ1 2010","","Dir=H","Per=Y","Days=A","Dts=H","cols=14;rows=1")</f>
        <v>439.85700000000003</v>
      </c>
      <c r="G167" s="8">
        <v>711.77700000000004</v>
      </c>
      <c r="H167" s="8">
        <v>912.03700000000003</v>
      </c>
      <c r="I167" s="8">
        <v>1286.8340000000001</v>
      </c>
      <c r="J167" s="8">
        <v>1436.479</v>
      </c>
      <c r="K167" s="8">
        <v>1328.6569999999999</v>
      </c>
      <c r="L167" s="8">
        <v>1052.9580000000001</v>
      </c>
      <c r="M167" s="8">
        <v>1410.798</v>
      </c>
      <c r="N167" s="8">
        <v>1443.768</v>
      </c>
      <c r="O167" s="8">
        <v>329.50099999999998</v>
      </c>
      <c r="P167" s="8">
        <v>1228.5070000000001</v>
      </c>
      <c r="Q167" s="8">
        <v>1267.2670000000001</v>
      </c>
      <c r="R167" s="8">
        <v>1711.9649999999999</v>
      </c>
      <c r="S167" s="8">
        <v>1711.9649999999999</v>
      </c>
      <c r="T167" s="8"/>
      <c r="U167" s="8"/>
      <c r="V167" s="9"/>
      <c r="W167" s="9"/>
      <c r="X167" s="9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</row>
    <row r="168" spans="1:60" x14ac:dyDescent="0.35">
      <c r="A168" s="9" t="str">
        <f t="shared" si="17"/>
        <v>SAIB</v>
      </c>
      <c r="B168" s="9" t="str">
        <f>VLOOKUP(A168,References!$A$2:$B$11,2,FALSE)</f>
        <v>SIBC AB Equity</v>
      </c>
      <c r="C168" s="9" t="str">
        <f t="shared" si="15"/>
        <v>Net Income</v>
      </c>
      <c r="D168" s="9" t="str">
        <f>VLOOKUP(C168,References!$J$2:$K$51,2,FALSE)</f>
        <v>net_income</v>
      </c>
      <c r="E168" s="9" t="s">
        <v>47</v>
      </c>
      <c r="F168" s="8">
        <f>_xll.BDH($B168,$E168,"CQ1 2010","","Dir=H","Per=Y","Days=A","Dts=H","cols=14;rows=1")</f>
        <v>429.33499999999998</v>
      </c>
      <c r="G168" s="8">
        <v>707.60599999999999</v>
      </c>
      <c r="H168" s="8">
        <v>912.03700000000003</v>
      </c>
      <c r="I168" s="8">
        <v>1286.8340000000001</v>
      </c>
      <c r="J168" s="8">
        <v>1436.479</v>
      </c>
      <c r="K168" s="8">
        <v>1328.6569999999999</v>
      </c>
      <c r="L168" s="8">
        <v>1052.9580000000001</v>
      </c>
      <c r="M168" s="8">
        <v>1410.798</v>
      </c>
      <c r="N168" s="8">
        <v>575.89700000000005</v>
      </c>
      <c r="O168" s="8">
        <v>239.46100000000001</v>
      </c>
      <c r="P168" s="8">
        <v>979.56100000000004</v>
      </c>
      <c r="Q168" s="8">
        <v>1061.6559999999999</v>
      </c>
      <c r="R168" s="8">
        <v>1507.855</v>
      </c>
      <c r="S168" s="8">
        <v>1507.855</v>
      </c>
      <c r="T168" s="8"/>
      <c r="U168" s="8"/>
      <c r="V168" s="9"/>
      <c r="W168" s="9"/>
      <c r="X168" s="9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</row>
    <row r="169" spans="1:60" x14ac:dyDescent="0.35">
      <c r="A169" s="9" t="str">
        <f t="shared" si="17"/>
        <v>SAIB</v>
      </c>
      <c r="B169" s="9" t="str">
        <f>VLOOKUP(A169,References!$A$2:$B$11,2,FALSE)</f>
        <v>SIBC AB Equity</v>
      </c>
      <c r="C169" s="9" t="str">
        <f t="shared" si="15"/>
        <v>Net Interest Income Less Provisions</v>
      </c>
      <c r="D169" s="9" t="str">
        <f>VLOOKUP(C169,References!$J$2:$K$51,2,FALSE)</f>
        <v>net_interest_inc_less_prov</v>
      </c>
      <c r="E169" s="9" t="s">
        <v>115</v>
      </c>
      <c r="F169" s="8">
        <f>_xll.BDH($B169,$E169,"CQ1 2010","","Dir=H","Per=Y","Days=A","Dts=H","cols=14;rows=1")</f>
        <v>618.01700000000005</v>
      </c>
      <c r="G169" s="8">
        <v>953.75099999999998</v>
      </c>
      <c r="H169" s="8">
        <v>1003.2140000000001</v>
      </c>
      <c r="I169" s="8">
        <v>1281.9449999999999</v>
      </c>
      <c r="J169" s="8">
        <v>1353.6210000000001</v>
      </c>
      <c r="K169" s="8">
        <v>1649.1089999999999</v>
      </c>
      <c r="L169" s="8">
        <v>1453.5989999999999</v>
      </c>
      <c r="M169" s="8">
        <v>1981.1489999999999</v>
      </c>
      <c r="N169" s="8">
        <v>2046.1559999999999</v>
      </c>
      <c r="O169" s="8">
        <v>935.25400000000002</v>
      </c>
      <c r="P169" s="8">
        <v>1872.2550000000001</v>
      </c>
      <c r="Q169" s="8">
        <v>2081.3319999999999</v>
      </c>
      <c r="R169" s="8">
        <v>2640.7109999999998</v>
      </c>
      <c r="S169" s="8">
        <v>2640.7109999999998</v>
      </c>
      <c r="T169" s="8"/>
      <c r="U169" s="8"/>
      <c r="V169" s="9"/>
      <c r="W169" s="9"/>
      <c r="X169" s="9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</row>
    <row r="170" spans="1:60" x14ac:dyDescent="0.35">
      <c r="A170" s="9" t="str">
        <f t="shared" si="17"/>
        <v>SAIB</v>
      </c>
      <c r="B170" s="9" t="str">
        <f>VLOOKUP(A170,References!$A$2:$B$11,2,FALSE)</f>
        <v>SIBC AB Equity</v>
      </c>
      <c r="C170" s="9" t="str">
        <f t="shared" si="15"/>
        <v>Retail Net Revenue</v>
      </c>
      <c r="D170" s="9" t="str">
        <f>VLOOKUP(C170,References!$J$2:$K$51,2,FALSE)</f>
        <v>retail_net_revenue</v>
      </c>
      <c r="E170" s="9"/>
      <c r="F170" s="8">
        <f>Segments_Y!I44/1000000</f>
        <v>352.07600000000002</v>
      </c>
      <c r="G170" s="8">
        <f>Segments_Y!J44/1000000</f>
        <v>329.46199999999999</v>
      </c>
      <c r="H170" s="8">
        <f>Segments_Y!K44/1000000</f>
        <v>383.50700000000001</v>
      </c>
      <c r="I170" s="8">
        <f>Segments_Y!L44/1000000</f>
        <v>547.923</v>
      </c>
      <c r="J170" s="8">
        <f>Segments_Y!M44/1000000</f>
        <v>739.72400000000005</v>
      </c>
      <c r="K170" s="8">
        <f>Segments_Y!N44/1000000</f>
        <v>893.93700000000001</v>
      </c>
      <c r="L170" s="8">
        <f>Segments_Y!O44/1000000</f>
        <v>919.28599999999994</v>
      </c>
      <c r="M170" s="8">
        <f>Segments_Y!P44/1000000</f>
        <v>1082.223</v>
      </c>
      <c r="N170" s="8">
        <f>Segments_Y!Q44/1000000</f>
        <v>1185.4770000000001</v>
      </c>
      <c r="O170" s="8">
        <f>Segments_Y!R44/1000000</f>
        <v>1402.2080000000001</v>
      </c>
      <c r="P170" s="8">
        <f>Segments_Y!S44/1000000</f>
        <v>1687.9570000000001</v>
      </c>
      <c r="Q170" s="8">
        <f>Segments_Y!T44/1000000</f>
        <v>1912.6389999999999</v>
      </c>
      <c r="R170" s="8">
        <f>Segments_Y!U44/1000000</f>
        <v>1816.03</v>
      </c>
      <c r="S170" s="8" t="e">
        <f>Segments_Y!V44/1000000</f>
        <v>#N/A</v>
      </c>
      <c r="T170" s="8">
        <f>Segments_Y!W44/1000000</f>
        <v>0</v>
      </c>
      <c r="U170" s="8">
        <f>Segments_Y!X44/1000000</f>
        <v>0</v>
      </c>
      <c r="V170" s="9"/>
      <c r="W170" s="9"/>
      <c r="X170" s="9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</row>
    <row r="171" spans="1:60" s="13" customFormat="1" x14ac:dyDescent="0.35">
      <c r="A171" s="10" t="str">
        <f>A169</f>
        <v>SAIB</v>
      </c>
      <c r="B171" s="10" t="str">
        <f>VLOOKUP(A171,References!$A$2:$B$11,2,FALSE)</f>
        <v>SIBC AB Equity</v>
      </c>
      <c r="C171" s="10" t="str">
        <f t="shared" si="15"/>
        <v>Wholesale Net Revenue</v>
      </c>
      <c r="D171" s="10" t="str">
        <f>VLOOKUP(C171,References!$J$2:$K$51,2,FALSE)</f>
        <v>wholesale_net_revenue</v>
      </c>
      <c r="E171" s="10"/>
      <c r="F171" s="8">
        <f>Segments_Y!I45/1000000</f>
        <v>509.48700000000002</v>
      </c>
      <c r="G171" s="8">
        <f>Segments_Y!J45/1000000</f>
        <v>431.72199999999998</v>
      </c>
      <c r="H171" s="8">
        <f>Segments_Y!K45/1000000</f>
        <v>434.06200000000001</v>
      </c>
      <c r="I171" s="8">
        <f>Segments_Y!L45/1000000</f>
        <v>491.84500000000003</v>
      </c>
      <c r="J171" s="8">
        <f>Segments_Y!M45/1000000</f>
        <v>558.50699999999995</v>
      </c>
      <c r="K171" s="8">
        <f>Segments_Y!N45/1000000</f>
        <v>577.67399999999998</v>
      </c>
      <c r="L171" s="8">
        <f>Segments_Y!O45/1000000</f>
        <v>484.20800000000003</v>
      </c>
      <c r="M171" s="8">
        <f>Segments_Y!P45/1000000</f>
        <v>538.18600000000004</v>
      </c>
      <c r="N171" s="8">
        <f>Segments_Y!Q45/1000000</f>
        <v>433.39100000000002</v>
      </c>
      <c r="O171" s="8">
        <f>Segments_Y!R45/1000000</f>
        <v>556.71199999999999</v>
      </c>
      <c r="P171" s="8">
        <f>Segments_Y!S45/1000000</f>
        <v>605.29700000000003</v>
      </c>
      <c r="Q171" s="8">
        <f>Segments_Y!T45/1000000</f>
        <v>680.04300000000001</v>
      </c>
      <c r="R171" s="8">
        <f>Segments_Y!U45/1000000</f>
        <v>807.53399999999999</v>
      </c>
      <c r="S171" s="8" t="e">
        <f>Segments_Y!V45/1000000</f>
        <v>#N/A</v>
      </c>
      <c r="T171" s="8">
        <f>Segments_Y!W45/1000000</f>
        <v>0</v>
      </c>
      <c r="U171" s="8">
        <f>Segments_Y!X45/1000000</f>
        <v>0</v>
      </c>
      <c r="V171" s="14"/>
      <c r="W171" s="14"/>
      <c r="X171" s="14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3330-3DE6-4D96-844E-C0B05F597A3B}">
  <sheetPr codeName="Sheet11">
    <tabColor theme="9" tint="0.79998168889431442"/>
  </sheetPr>
  <dimension ref="A1:BH231"/>
  <sheetViews>
    <sheetView topLeftCell="A114" workbookViewId="0">
      <selection activeCell="C130" sqref="C130"/>
    </sheetView>
  </sheetViews>
  <sheetFormatPr defaultRowHeight="14.5" x14ac:dyDescent="0.35"/>
  <cols>
    <col min="1" max="1" width="14.1796875" customWidth="1"/>
    <col min="2" max="2" width="16" customWidth="1"/>
    <col min="3" max="3" width="38.54296875" bestFit="1" customWidth="1"/>
    <col min="4" max="4" width="38.54296875" customWidth="1"/>
    <col min="5" max="5" width="34.90625" customWidth="1"/>
    <col min="6" max="6" width="22.453125" bestFit="1" customWidth="1"/>
    <col min="7" max="7" width="12.6328125" customWidth="1"/>
    <col min="8" max="11" width="9.6328125" bestFit="1" customWidth="1"/>
    <col min="12" max="12" width="9.7265625" customWidth="1"/>
    <col min="13" max="40" width="9.6328125" bestFit="1" customWidth="1"/>
    <col min="41" max="41" width="10.1796875" bestFit="1" customWidth="1"/>
    <col min="42" max="60" width="9.6328125" bestFit="1" customWidth="1"/>
  </cols>
  <sheetData>
    <row r="1" spans="1:60" x14ac:dyDescent="0.35">
      <c r="A1" s="5" t="s">
        <v>150</v>
      </c>
      <c r="B1" s="5" t="s">
        <v>151</v>
      </c>
      <c r="C1" s="5" t="s">
        <v>152</v>
      </c>
      <c r="D1" s="5" t="s">
        <v>324</v>
      </c>
      <c r="E1" s="5" t="s">
        <v>153</v>
      </c>
      <c r="F1" s="26">
        <v>2010</v>
      </c>
      <c r="G1" s="26">
        <v>2011</v>
      </c>
      <c r="H1" s="26">
        <v>2012</v>
      </c>
      <c r="I1" s="26">
        <v>2013</v>
      </c>
      <c r="J1" s="26">
        <v>2014</v>
      </c>
      <c r="K1" s="26">
        <v>2015</v>
      </c>
      <c r="L1" s="26">
        <v>2016</v>
      </c>
      <c r="M1" s="26">
        <v>2017</v>
      </c>
      <c r="N1" s="26">
        <v>2018</v>
      </c>
      <c r="O1" s="26">
        <v>2019</v>
      </c>
      <c r="P1" s="26">
        <v>2020</v>
      </c>
      <c r="Q1" s="26">
        <v>2021</v>
      </c>
      <c r="R1" s="26">
        <v>2022</v>
      </c>
      <c r="S1" s="5">
        <v>2023</v>
      </c>
      <c r="T1" s="5">
        <v>2024</v>
      </c>
      <c r="U1" s="5">
        <v>2025</v>
      </c>
    </row>
    <row r="2" spans="1:60" x14ac:dyDescent="0.35">
      <c r="A2" s="6" t="s">
        <v>14</v>
      </c>
      <c r="B2" s="6" t="str">
        <f>VLOOKUP(A2,References!$A$2:$B$11,2,FALSE)</f>
        <v>BSFR AB Equity</v>
      </c>
      <c r="C2" s="6" t="s">
        <v>134</v>
      </c>
      <c r="D2" s="6" t="str">
        <f>VLOOKUP(C2,References!$J$2:$K$51,2,FALSE)</f>
        <v>cash_cash_equivalents</v>
      </c>
      <c r="E2" s="6" t="s">
        <v>118</v>
      </c>
      <c r="F2" s="8">
        <f>_xll.BDH($B2,$E2,"CQ1 2010","","Dir=H","Per=Y","Days=A","Dts=H","cols=14;rows=1")</f>
        <v>10864.136</v>
      </c>
      <c r="G2" s="8">
        <v>18115.581999999999</v>
      </c>
      <c r="H2" s="8">
        <v>15233.244000000001</v>
      </c>
      <c r="I2" s="8">
        <v>18139.602999999999</v>
      </c>
      <c r="J2" s="8">
        <v>20013.841</v>
      </c>
      <c r="K2" s="8">
        <v>9768.2839999999997</v>
      </c>
      <c r="L2" s="8">
        <v>20344.108</v>
      </c>
      <c r="M2" s="8">
        <v>22393.237000000001</v>
      </c>
      <c r="N2" s="8">
        <v>20925.86</v>
      </c>
      <c r="O2" s="8">
        <v>9117.3359999999993</v>
      </c>
      <c r="P2" s="8">
        <v>10548.398999999999</v>
      </c>
      <c r="Q2" s="8">
        <v>9795.0679999999993</v>
      </c>
      <c r="R2" s="8">
        <v>11325.585999999999</v>
      </c>
      <c r="S2" s="8">
        <v>11325.585999999999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</row>
    <row r="3" spans="1:60" x14ac:dyDescent="0.35">
      <c r="A3" s="6" t="str">
        <f>A2</f>
        <v>BSF</v>
      </c>
      <c r="B3" s="6" t="str">
        <f>VLOOKUP(A3,References!$A$2:$B$11,2,FALSE)</f>
        <v>BSFR AB Equity</v>
      </c>
      <c r="C3" s="6" t="s">
        <v>135</v>
      </c>
      <c r="D3" s="6" t="str">
        <f>VLOOKUP(C3,References!$J$2:$K$51,2,FALSE)</f>
        <v>st_lt_investments</v>
      </c>
      <c r="E3" s="6" t="s">
        <v>119</v>
      </c>
      <c r="F3" s="8">
        <f>_xll.BDH($B3,$E3,"CQ1 2010","","Dir=H","Per=Y","Days=A","Dts=H","cols=14;rows=1")</f>
        <v>19840.715</v>
      </c>
      <c r="G3" s="8">
        <v>16669.276999999998</v>
      </c>
      <c r="H3" s="8">
        <v>27497.999</v>
      </c>
      <c r="I3" s="8">
        <v>34298.873</v>
      </c>
      <c r="J3" s="8">
        <v>45102.281000000003</v>
      </c>
      <c r="K3" s="8">
        <v>28418.518</v>
      </c>
      <c r="L3" s="8">
        <v>24074.379000000001</v>
      </c>
      <c r="M3" s="8">
        <v>25324.895</v>
      </c>
      <c r="N3" s="8">
        <v>28371.98</v>
      </c>
      <c r="O3" s="8">
        <v>31453.778999999999</v>
      </c>
      <c r="P3" s="8">
        <v>37678.641000000003</v>
      </c>
      <c r="Q3" s="8">
        <v>43858.241000000002</v>
      </c>
      <c r="R3" s="8">
        <v>44517.548999999999</v>
      </c>
      <c r="S3" s="8">
        <v>44517.548999999999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</row>
    <row r="4" spans="1:60" x14ac:dyDescent="0.35">
      <c r="A4" s="6" t="str">
        <f t="shared" ref="A4:A20" si="0">A3</f>
        <v>BSF</v>
      </c>
      <c r="B4" s="6" t="str">
        <f>VLOOKUP(A4,References!$A$2:$B$11,2,FALSE)</f>
        <v>BSFR AB Equity</v>
      </c>
      <c r="C4" s="6" t="s">
        <v>136</v>
      </c>
      <c r="D4" s="6" t="str">
        <f>VLOOKUP(C4,References!$J$2:$K$51,2,FALSE)</f>
        <v>commercial_loans</v>
      </c>
      <c r="E4" s="6" t="s">
        <v>120</v>
      </c>
      <c r="F4" s="8">
        <f>_xll.BDH($B4,$E4,"CQ1 2010","","Dir=H","Per=Y","Days=A","Dts=H","cols=14;rows=1")</f>
        <v>67947.27</v>
      </c>
      <c r="G4" s="8">
        <v>76567.293999999994</v>
      </c>
      <c r="H4" s="8">
        <v>86346.338000000003</v>
      </c>
      <c r="I4" s="8">
        <v>94997.876999999993</v>
      </c>
      <c r="J4" s="8">
        <v>101167.734</v>
      </c>
      <c r="K4" s="8">
        <v>114623.91899999999</v>
      </c>
      <c r="L4" s="8">
        <v>119253.027</v>
      </c>
      <c r="M4" s="8">
        <v>109827.075</v>
      </c>
      <c r="N4" s="8">
        <v>107544.03</v>
      </c>
      <c r="O4" s="8">
        <v>107970.558</v>
      </c>
      <c r="P4" s="8">
        <v>108514.11</v>
      </c>
      <c r="Q4" s="8">
        <v>121282.954</v>
      </c>
      <c r="R4" s="8">
        <v>130156.44</v>
      </c>
      <c r="S4" s="8">
        <v>130156.44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</row>
    <row r="5" spans="1:60" x14ac:dyDescent="0.35">
      <c r="A5" s="6" t="str">
        <f t="shared" si="0"/>
        <v>BSF</v>
      </c>
      <c r="B5" s="6" t="str">
        <f>VLOOKUP(A5,References!$A$2:$B$11,2,FALSE)</f>
        <v>BSFR AB Equity</v>
      </c>
      <c r="C5" s="6" t="s">
        <v>137</v>
      </c>
      <c r="D5" s="6" t="str">
        <f>VLOOKUP(C5,References!$J$2:$K$51,2,FALSE)</f>
        <v>consumer_loans</v>
      </c>
      <c r="E5" s="6" t="s">
        <v>121</v>
      </c>
      <c r="F5" s="8">
        <f>_xll.BDH($B5,$E5,"CQ1 2010","","Dir=H","Per=Y","Days=A","Dts=H","cols=14;rows=1")</f>
        <v>8113.2219999999998</v>
      </c>
      <c r="G5" s="8">
        <v>10776.513000000001</v>
      </c>
      <c r="H5" s="8">
        <v>10969.357</v>
      </c>
      <c r="I5" s="8">
        <v>10751.334999999999</v>
      </c>
      <c r="J5" s="8">
        <v>9544.6579999999994</v>
      </c>
      <c r="K5" s="8">
        <v>10354.764999999999</v>
      </c>
      <c r="L5" s="8">
        <v>11502.696</v>
      </c>
      <c r="M5" s="8">
        <v>12115.717000000001</v>
      </c>
      <c r="N5" s="8">
        <v>13522.791999999999</v>
      </c>
      <c r="O5" s="8">
        <v>18045.329000000002</v>
      </c>
      <c r="P5" s="8">
        <v>22977.145</v>
      </c>
      <c r="Q5" s="8">
        <v>27404.38</v>
      </c>
      <c r="R5" s="8">
        <v>29685.703000000001</v>
      </c>
      <c r="S5" s="8">
        <v>29685.703000000001</v>
      </c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</row>
    <row r="6" spans="1:60" x14ac:dyDescent="0.35">
      <c r="A6" s="6" t="str">
        <f t="shared" si="0"/>
        <v>BSF</v>
      </c>
      <c r="B6" s="6" t="str">
        <f>VLOOKUP(A6,References!$A$2:$B$11,2,FALSE)</f>
        <v>BSFR AB Equity</v>
      </c>
      <c r="C6" s="6" t="s">
        <v>138</v>
      </c>
      <c r="D6" s="6" t="str">
        <f>VLOOKUP(C6,References!$J$2:$K$51,2,FALSE)</f>
        <v>loans</v>
      </c>
      <c r="E6" s="6" t="s">
        <v>122</v>
      </c>
      <c r="F6" s="8">
        <f>_xll.BDH($B6,$E6,"CQ1 2010","","Dir=H","Per=Y","Days=A","Dts=H","cols=14;rows=1")</f>
        <v>82469.504000000001</v>
      </c>
      <c r="G6" s="8">
        <v>93863.771999999997</v>
      </c>
      <c r="H6" s="8">
        <v>104337.667</v>
      </c>
      <c r="I6" s="8">
        <v>113525.211</v>
      </c>
      <c r="J6" s="8">
        <v>118843.864</v>
      </c>
      <c r="K6" s="8">
        <v>126108.40300000001</v>
      </c>
      <c r="L6" s="8">
        <v>132462.62</v>
      </c>
      <c r="M6" s="8">
        <v>125364.833</v>
      </c>
      <c r="N6" s="8">
        <v>124691.988</v>
      </c>
      <c r="O6" s="8">
        <v>129433.38400000001</v>
      </c>
      <c r="P6" s="8">
        <v>135257.845</v>
      </c>
      <c r="Q6" s="8">
        <v>152545.58300000001</v>
      </c>
      <c r="R6" s="8">
        <v>164012.06700000001</v>
      </c>
      <c r="S6" s="8">
        <v>164012.06700000001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</row>
    <row r="7" spans="1:60" x14ac:dyDescent="0.35">
      <c r="A7" s="6" t="str">
        <f t="shared" si="0"/>
        <v>BSF</v>
      </c>
      <c r="B7" s="6" t="str">
        <f>VLOOKUP(A7,References!$A$2:$B$11,2,FALSE)</f>
        <v>BSFR AB Equity</v>
      </c>
      <c r="C7" s="6" t="s">
        <v>139</v>
      </c>
      <c r="D7" s="6" t="str">
        <f>VLOOKUP(C7,References!$J$2:$K$51,2,FALSE)</f>
        <v>loan_loss_reserves</v>
      </c>
      <c r="E7" s="6" t="s">
        <v>123</v>
      </c>
      <c r="F7" s="8">
        <f>_xll.BDH($B7,$E7,"CQ1 2010","","Dir=H","Per=Y","Days=A","Dts=H","cols=14;rows=1")</f>
        <v>1492.9169999999999</v>
      </c>
      <c r="G7" s="8">
        <v>1538.73</v>
      </c>
      <c r="H7" s="8">
        <v>1552.2950000000001</v>
      </c>
      <c r="I7" s="8">
        <v>2218.3069999999998</v>
      </c>
      <c r="J7" s="8">
        <v>2303.1799999999998</v>
      </c>
      <c r="K7" s="8">
        <v>2338.9459999999999</v>
      </c>
      <c r="L7" s="8">
        <v>3004.7510000000002</v>
      </c>
      <c r="M7" s="8">
        <v>3424.4389999999999</v>
      </c>
      <c r="N7" s="8">
        <v>4060.3539999999998</v>
      </c>
      <c r="O7" s="8">
        <v>3708.288</v>
      </c>
      <c r="P7" s="8">
        <v>4693.01</v>
      </c>
      <c r="Q7" s="8">
        <v>4732.8239999999996</v>
      </c>
      <c r="R7" s="8">
        <v>5000.5420000000004</v>
      </c>
      <c r="S7" s="8">
        <v>5000.5420000000004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</row>
    <row r="8" spans="1:60" x14ac:dyDescent="0.35">
      <c r="A8" s="6" t="str">
        <f t="shared" si="0"/>
        <v>BSF</v>
      </c>
      <c r="B8" s="6" t="str">
        <f>VLOOKUP(A8,References!$A$2:$B$11,2,FALSE)</f>
        <v>BSFR AB Equity</v>
      </c>
      <c r="C8" s="6" t="s">
        <v>140</v>
      </c>
      <c r="D8" s="6" t="str">
        <f>VLOOKUP(C8,References!$J$2:$K$51,2,FALSE)</f>
        <v>net_loans</v>
      </c>
      <c r="E8" s="6" t="s">
        <v>124</v>
      </c>
      <c r="F8" s="8">
        <f>_xll.BDH($B8,$E8,"CQ1 2010","","Dir=H","Per=Y","Days=A","Dts=H","cols=14;rows=1")</f>
        <v>80976.587</v>
      </c>
      <c r="G8" s="8">
        <v>92325.042000000001</v>
      </c>
      <c r="H8" s="8">
        <v>102785.372</v>
      </c>
      <c r="I8" s="8">
        <v>111306.90399999999</v>
      </c>
      <c r="J8" s="8">
        <v>116540.68399999999</v>
      </c>
      <c r="K8" s="8">
        <v>123769.45699999999</v>
      </c>
      <c r="L8" s="8">
        <v>129457.86900000001</v>
      </c>
      <c r="M8" s="8">
        <v>121940.394</v>
      </c>
      <c r="N8" s="8">
        <v>120631.63400000001</v>
      </c>
      <c r="O8" s="8">
        <v>125725.09600000001</v>
      </c>
      <c r="P8" s="8">
        <v>130564.83500000001</v>
      </c>
      <c r="Q8" s="8">
        <v>147812.75899999999</v>
      </c>
      <c r="R8" s="8">
        <v>159011.52499999999</v>
      </c>
      <c r="S8" s="8">
        <v>159011.52499999999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</row>
    <row r="9" spans="1:60" x14ac:dyDescent="0.35">
      <c r="A9" s="6" t="str">
        <f t="shared" si="0"/>
        <v>BSF</v>
      </c>
      <c r="B9" s="6" t="str">
        <f>VLOOKUP(A9,References!$A$2:$B$11,2,FALSE)</f>
        <v>BSFR AB Equity</v>
      </c>
      <c r="C9" s="6" t="s">
        <v>141</v>
      </c>
      <c r="D9" s="6" t="str">
        <f>VLOOKUP(C9,References!$J$2:$K$51,2,FALSE)</f>
        <v>assets</v>
      </c>
      <c r="E9" s="6" t="s">
        <v>125</v>
      </c>
      <c r="F9" s="8">
        <f>_xll.BDH($B9,$E9,"CQ1 2010","","Dir=H","Per=Y","Days=A","Dts=H","cols=14;rows=1")</f>
        <v>123218.33</v>
      </c>
      <c r="G9" s="8">
        <v>140479.95800000001</v>
      </c>
      <c r="H9" s="8">
        <v>157777.302</v>
      </c>
      <c r="I9" s="8">
        <v>170056.674</v>
      </c>
      <c r="J9" s="8">
        <v>188776.90299999999</v>
      </c>
      <c r="K9" s="8">
        <v>183724.28099999999</v>
      </c>
      <c r="L9" s="8">
        <v>203428.709</v>
      </c>
      <c r="M9" s="8">
        <v>192928.88099999999</v>
      </c>
      <c r="N9" s="8">
        <v>190250.277</v>
      </c>
      <c r="O9" s="8">
        <v>178148.57699999999</v>
      </c>
      <c r="P9" s="8">
        <v>194073.584</v>
      </c>
      <c r="Q9" s="8">
        <v>215802.02600000001</v>
      </c>
      <c r="R9" s="8">
        <v>232078.11900000001</v>
      </c>
      <c r="S9" s="8">
        <v>232078.11900000001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</row>
    <row r="10" spans="1:60" x14ac:dyDescent="0.35">
      <c r="A10" s="6" t="str">
        <f t="shared" si="0"/>
        <v>BSF</v>
      </c>
      <c r="B10" s="6" t="str">
        <f>VLOOKUP(A10,References!$A$2:$B$11,2,FALSE)</f>
        <v>BSFR AB Equity</v>
      </c>
      <c r="C10" s="6" t="s">
        <v>192</v>
      </c>
      <c r="D10" s="6" t="str">
        <f>VLOOKUP(C10,References!$J$2:$K$51,2,FALSE)</f>
        <v>retail_assets</v>
      </c>
      <c r="E10" s="6" t="s">
        <v>207</v>
      </c>
      <c r="F10" s="8">
        <f>Segments_Y!I4/1000000</f>
        <v>14203.918</v>
      </c>
      <c r="G10" s="8">
        <f>Segments_Y!J4/1000000</f>
        <v>16802.118999999999</v>
      </c>
      <c r="H10" s="8">
        <f>Segments_Y!K4/1000000</f>
        <v>15769.665999999999</v>
      </c>
      <c r="I10" s="8">
        <f>Segments_Y!L4/1000000</f>
        <v>16006.414000000001</v>
      </c>
      <c r="J10" s="8">
        <f>Segments_Y!M4/1000000</f>
        <v>14190.365</v>
      </c>
      <c r="K10" s="8">
        <f>Segments_Y!N4/1000000</f>
        <v>15977.791999999999</v>
      </c>
      <c r="L10" s="8">
        <f>Segments_Y!O4/1000000</f>
        <v>16500.468000000001</v>
      </c>
      <c r="M10" s="8">
        <f>Segments_Y!P4/1000000</f>
        <v>17791.035</v>
      </c>
      <c r="N10" s="8">
        <f>Segments_Y!Q4/1000000</f>
        <v>19763.892</v>
      </c>
      <c r="O10" s="8">
        <f>Segments_Y!R4/1000000</f>
        <v>23704.697</v>
      </c>
      <c r="P10" s="8">
        <f>Segments_Y!S4/1000000</f>
        <v>29086.054</v>
      </c>
      <c r="Q10" s="8">
        <f>Segments_Y!T4/1000000</f>
        <v>34195.495999999999</v>
      </c>
      <c r="R10" s="8">
        <f>Segments_Y!U4/1000000</f>
        <v>38411.305</v>
      </c>
      <c r="S10" s="8" t="e">
        <f>Segments_Y!V4/1000000</f>
        <v>#N/A</v>
      </c>
      <c r="T10" s="8">
        <f>Segments_Y!W4/1000000</f>
        <v>0</v>
      </c>
      <c r="U10" s="8">
        <f>Segments_Y!X4/1000000</f>
        <v>0</v>
      </c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</row>
    <row r="11" spans="1:60" x14ac:dyDescent="0.35">
      <c r="A11" s="6" t="str">
        <f t="shared" si="0"/>
        <v>BSF</v>
      </c>
      <c r="B11" s="6" t="str">
        <f>VLOOKUP(A11,References!$A$2:$B$11,2,FALSE)</f>
        <v>BSFR AB Equity</v>
      </c>
      <c r="C11" s="6" t="s">
        <v>191</v>
      </c>
      <c r="D11" s="6" t="str">
        <f>VLOOKUP(C11,References!$J$2:$K$51,2,FALSE)</f>
        <v>wholesale_assets</v>
      </c>
      <c r="E11" s="6" t="s">
        <v>207</v>
      </c>
      <c r="F11" s="8">
        <f>Segments_Y!I5/1000000</f>
        <v>71821.357999999993</v>
      </c>
      <c r="G11" s="8">
        <f>Segments_Y!J5/1000000</f>
        <v>79965.066000000006</v>
      </c>
      <c r="H11" s="8">
        <f>Segments_Y!K5/1000000</f>
        <v>90979.517000000007</v>
      </c>
      <c r="I11" s="8">
        <f>Segments_Y!L5/1000000</f>
        <v>98733.562000000005</v>
      </c>
      <c r="J11" s="8">
        <f>Segments_Y!M5/1000000</f>
        <v>105680.567</v>
      </c>
      <c r="K11" s="8">
        <f>Segments_Y!N5/1000000</f>
        <v>110465.599</v>
      </c>
      <c r="L11" s="8">
        <f>Segments_Y!O5/1000000</f>
        <v>116504.685</v>
      </c>
      <c r="M11" s="8">
        <f>Segments_Y!P5/1000000</f>
        <v>107093.458</v>
      </c>
      <c r="N11" s="8">
        <f>Segments_Y!Q5/1000000</f>
        <v>102522.524</v>
      </c>
      <c r="O11" s="8">
        <f>Segments_Y!R5/1000000</f>
        <v>103245.226</v>
      </c>
      <c r="P11" s="8">
        <f>Segments_Y!S5/1000000</f>
        <v>102506.558</v>
      </c>
      <c r="Q11" s="8">
        <f>Segments_Y!T5/1000000</f>
        <v>114226.14599999999</v>
      </c>
      <c r="R11" s="8">
        <f>Segments_Y!U5/1000000</f>
        <v>122840.81</v>
      </c>
      <c r="S11" s="8" t="e">
        <f>Segments_Y!V5/1000000</f>
        <v>#N/A</v>
      </c>
      <c r="T11" s="8">
        <f>Segments_Y!W5/1000000</f>
        <v>0</v>
      </c>
      <c r="U11" s="8">
        <f>Segments_Y!X5/1000000</f>
        <v>0</v>
      </c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</row>
    <row r="12" spans="1:60" x14ac:dyDescent="0.35">
      <c r="A12" s="6" t="str">
        <f t="shared" si="0"/>
        <v>BSF</v>
      </c>
      <c r="B12" s="6" t="str">
        <f>VLOOKUP(A12,References!$A$2:$B$11,2,FALSE)</f>
        <v>BSFR AB Equity</v>
      </c>
      <c r="C12" s="6" t="s">
        <v>148</v>
      </c>
      <c r="D12" s="6" t="str">
        <f>VLOOKUP(C12,References!$J$2:$K$51,2,FALSE)</f>
        <v>ncbds</v>
      </c>
      <c r="E12" s="6" t="s">
        <v>126</v>
      </c>
      <c r="F12" s="8">
        <f>_xll.BDH($B12,$E12,"CQ1 2010","","Dir=H","Per=Y","Days=A","Dts=H","cols=14;rows=1")</f>
        <v>43231.502</v>
      </c>
      <c r="G12" s="8">
        <v>51816.883000000002</v>
      </c>
      <c r="H12" s="8">
        <v>61805.381999999998</v>
      </c>
      <c r="I12" s="8">
        <v>82924.577999999994</v>
      </c>
      <c r="J12" s="8">
        <v>102369.25</v>
      </c>
      <c r="K12" s="8">
        <v>89112.001000000004</v>
      </c>
      <c r="L12" s="8">
        <v>88525.872000000003</v>
      </c>
      <c r="M12" s="8">
        <v>81474.078999999998</v>
      </c>
      <c r="N12" s="8">
        <v>67792.228000000003</v>
      </c>
      <c r="O12" s="8">
        <v>67732.501000000004</v>
      </c>
      <c r="P12" s="8">
        <v>79860.073000000004</v>
      </c>
      <c r="Q12" s="8">
        <v>88999.785000000003</v>
      </c>
      <c r="R12" s="8">
        <v>91181.331999999995</v>
      </c>
      <c r="S12" s="8">
        <v>91181.331999999995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</row>
    <row r="13" spans="1:60" x14ac:dyDescent="0.35">
      <c r="A13" s="6" t="str">
        <f t="shared" si="0"/>
        <v>BSF</v>
      </c>
      <c r="B13" s="6" t="str">
        <f>VLOOKUP(A13,References!$A$2:$B$11,2,FALSE)</f>
        <v>BSFR AB Equity</v>
      </c>
      <c r="C13" s="6" t="s">
        <v>147</v>
      </c>
      <c r="D13" s="6" t="str">
        <f>VLOOKUP(C13,References!$J$2:$K$51,2,FALSE)</f>
        <v>cbds</v>
      </c>
      <c r="E13" s="6" t="s">
        <v>127</v>
      </c>
      <c r="F13" s="8">
        <f>_xll.BDH($B13,$E13,"CQ1 2010","","Dir=H","Per=Y","Days=A","Dts=H","cols=14;rows=1")</f>
        <v>47103.993000000002</v>
      </c>
      <c r="G13" s="8">
        <v>54463.892999999996</v>
      </c>
      <c r="H13" s="8">
        <v>50685.296000000002</v>
      </c>
      <c r="I13" s="8">
        <v>45508.718999999997</v>
      </c>
      <c r="J13" s="8">
        <v>38652.978000000003</v>
      </c>
      <c r="K13" s="8">
        <v>47843.05</v>
      </c>
      <c r="L13" s="8">
        <v>66291.290999999997</v>
      </c>
      <c r="M13" s="8">
        <v>65146.533000000003</v>
      </c>
      <c r="N13" s="8">
        <v>76229.88</v>
      </c>
      <c r="O13" s="8">
        <v>60070.762999999999</v>
      </c>
      <c r="P13" s="8">
        <v>41195.341999999997</v>
      </c>
      <c r="Q13" s="8">
        <v>46972.241999999998</v>
      </c>
      <c r="R13" s="8">
        <v>61329.095000000001</v>
      </c>
      <c r="S13" s="8">
        <v>61329.095000000001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</row>
    <row r="14" spans="1:60" x14ac:dyDescent="0.35">
      <c r="A14" s="6" t="str">
        <f t="shared" si="0"/>
        <v>BSF</v>
      </c>
      <c r="B14" s="6" t="str">
        <f>VLOOKUP(A14,References!$A$2:$B$11,2,FALSE)</f>
        <v>BSFR AB Equity</v>
      </c>
      <c r="C14" s="6" t="s">
        <v>346</v>
      </c>
      <c r="D14" s="6" t="s">
        <v>347</v>
      </c>
      <c r="E14" s="6" t="s">
        <v>351</v>
      </c>
      <c r="F14" s="8">
        <f>_xll.BDH($B14,$E14,"CQ1 2010","","Dir=H","Per=Y","Days=A","Dts=H","cols=14;rows=1")</f>
        <v>3193.7559999999999</v>
      </c>
      <c r="G14" s="8">
        <v>3682.6350000000002</v>
      </c>
      <c r="H14" s="8">
        <v>3081.0889999999999</v>
      </c>
      <c r="I14" s="8">
        <v>3167.89</v>
      </c>
      <c r="J14" s="8">
        <v>4253.0169999999998</v>
      </c>
      <c r="K14" s="8">
        <v>4897.049</v>
      </c>
      <c r="L14" s="8">
        <v>3641.3090000000002</v>
      </c>
      <c r="M14" s="8">
        <v>4333.5749999999998</v>
      </c>
      <c r="N14" s="8">
        <v>4345.8959999999997</v>
      </c>
      <c r="O14" s="8">
        <v>5034.2380000000003</v>
      </c>
      <c r="P14" s="8">
        <v>6056.2290000000003</v>
      </c>
      <c r="Q14" s="8">
        <v>5978.1809999999996</v>
      </c>
      <c r="R14" s="8">
        <v>5081.893</v>
      </c>
      <c r="S14" s="8">
        <v>5081.893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</row>
    <row r="15" spans="1:60" x14ac:dyDescent="0.35">
      <c r="A15" s="6" t="str">
        <f>A13</f>
        <v>BSF</v>
      </c>
      <c r="B15" s="6" t="str">
        <f>VLOOKUP(A15,References!$A$2:$B$11,2,FALSE)</f>
        <v>BSFR AB Equity</v>
      </c>
      <c r="C15" s="6" t="s">
        <v>142</v>
      </c>
      <c r="D15" s="6" t="str">
        <f>VLOOKUP(C15,References!$J$2:$K$51,2,FALSE)</f>
        <v>deposits</v>
      </c>
      <c r="E15" s="6" t="s">
        <v>128</v>
      </c>
      <c r="F15" s="8">
        <f>_xll.BDH($B15,$E15,"CQ1 2010","","Dir=H","Per=Y","Days=A","Dts=H","cols=14;rows=1")</f>
        <v>93529.251000000004</v>
      </c>
      <c r="G15" s="8">
        <v>109963.41099999999</v>
      </c>
      <c r="H15" s="8">
        <v>115571.76700000001</v>
      </c>
      <c r="I15" s="8">
        <v>131601.18700000001</v>
      </c>
      <c r="J15" s="8">
        <v>145275.245</v>
      </c>
      <c r="K15" s="8">
        <v>141852.1</v>
      </c>
      <c r="L15" s="8">
        <v>158458.47200000001</v>
      </c>
      <c r="M15" s="8">
        <v>150954.18700000001</v>
      </c>
      <c r="N15" s="8">
        <v>148368.00399999999</v>
      </c>
      <c r="O15" s="8">
        <v>132837.50200000001</v>
      </c>
      <c r="P15" s="8">
        <v>127111.644</v>
      </c>
      <c r="Q15" s="8">
        <v>141950.20800000001</v>
      </c>
      <c r="R15" s="8">
        <v>157592.32000000001</v>
      </c>
      <c r="S15" s="8">
        <v>157592.32000000001</v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</row>
    <row r="16" spans="1:60" x14ac:dyDescent="0.35">
      <c r="A16" s="6" t="str">
        <f t="shared" si="0"/>
        <v>BSF</v>
      </c>
      <c r="B16" s="6" t="str">
        <f>VLOOKUP(A16,References!$A$2:$B$11,2,FALSE)</f>
        <v>BSFR AB Equity</v>
      </c>
      <c r="C16" s="6" t="s">
        <v>149</v>
      </c>
      <c r="D16" s="6" t="str">
        <f>VLOOKUP(C16,References!$J$2:$K$51,2,FALSE)</f>
        <v>short_term_debt</v>
      </c>
      <c r="E16" s="6" t="s">
        <v>129</v>
      </c>
      <c r="F16" s="8">
        <f>_xll.BDH($B16,$E16,"CQ1 2010","","Dir=H","Per=Y","Days=A","Dts=H","cols=14;rows=1")</f>
        <v>2312.9059999999999</v>
      </c>
      <c r="G16" s="8">
        <v>2063.748</v>
      </c>
      <c r="H16" s="8">
        <v>5662.4679999999998</v>
      </c>
      <c r="I16" s="8">
        <v>3667.893</v>
      </c>
      <c r="J16" s="8">
        <v>3863.482</v>
      </c>
      <c r="K16" s="8">
        <v>1557.19</v>
      </c>
      <c r="L16" s="8">
        <v>4288.5320000000002</v>
      </c>
      <c r="M16" s="8">
        <v>2963.2730000000001</v>
      </c>
      <c r="N16" s="8">
        <v>2145.4810000000002</v>
      </c>
      <c r="O16" s="8">
        <v>2372.14</v>
      </c>
      <c r="P16" s="8">
        <v>16792.213</v>
      </c>
      <c r="Q16" s="8">
        <v>23853.857</v>
      </c>
      <c r="R16" s="8">
        <v>16770.441999999999</v>
      </c>
      <c r="S16" s="8">
        <v>16770.441999999999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</row>
    <row r="17" spans="1:60" x14ac:dyDescent="0.35">
      <c r="A17" s="6" t="str">
        <f t="shared" si="0"/>
        <v>BSF</v>
      </c>
      <c r="B17" s="6" t="str">
        <f>VLOOKUP(A17,References!$A$2:$B$11,2,FALSE)</f>
        <v>BSFR AB Equity</v>
      </c>
      <c r="C17" s="6" t="s">
        <v>143</v>
      </c>
      <c r="D17" s="6" t="str">
        <f>VLOOKUP(C17,References!$J$2:$K$51,2,FALSE)</f>
        <v>long_term_debt</v>
      </c>
      <c r="E17" s="6" t="s">
        <v>130</v>
      </c>
      <c r="F17" s="8">
        <f>_xll.BDH($B17,$E17,"CQ1 2010","","Dir=H","Per=Y","Days=A","Dts=H","cols=14;rows=1")</f>
        <v>4893.7749999999996</v>
      </c>
      <c r="G17" s="8">
        <v>4229.5690000000004</v>
      </c>
      <c r="H17" s="8">
        <v>8908.3469999999998</v>
      </c>
      <c r="I17" s="8">
        <v>7130.1009999999997</v>
      </c>
      <c r="J17" s="8">
        <v>9131.0669999999991</v>
      </c>
      <c r="K17" s="8">
        <v>6720.2780000000002</v>
      </c>
      <c r="L17" s="8">
        <v>6726.1120000000001</v>
      </c>
      <c r="M17" s="8">
        <v>2002.5650000000001</v>
      </c>
      <c r="N17" s="8">
        <v>2003.34</v>
      </c>
      <c r="O17" s="8">
        <v>711.88800000000003</v>
      </c>
      <c r="P17" s="8">
        <v>702.16200000000003</v>
      </c>
      <c r="Q17" s="8">
        <v>755.86900000000003</v>
      </c>
      <c r="R17" s="8">
        <v>5234.3729999999996</v>
      </c>
      <c r="S17" s="8">
        <v>5234.3729999999996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</row>
    <row r="18" spans="1:60" x14ac:dyDescent="0.35">
      <c r="A18" s="6" t="str">
        <f t="shared" si="0"/>
        <v>BSF</v>
      </c>
      <c r="B18" s="6" t="str">
        <f>VLOOKUP(A18,References!$A$2:$B$11,2,FALSE)</f>
        <v>BSFR AB Equity</v>
      </c>
      <c r="C18" s="6" t="s">
        <v>144</v>
      </c>
      <c r="D18" s="6" t="str">
        <f>VLOOKUP(C18,References!$J$2:$K$51,2,FALSE)</f>
        <v>liabilities</v>
      </c>
      <c r="E18" s="6" t="s">
        <v>131</v>
      </c>
      <c r="F18" s="8">
        <f>_xll.BDH($B18,$E18,"CQ1 2010","","Dir=H","Per=Y","Days=A","Dts=H","cols=14;rows=1")</f>
        <v>105195.28200000001</v>
      </c>
      <c r="G18" s="8">
        <v>120824.63099999999</v>
      </c>
      <c r="H18" s="8">
        <v>135090.484</v>
      </c>
      <c r="I18" s="8">
        <v>146840.04300000001</v>
      </c>
      <c r="J18" s="8">
        <v>162305.56599999999</v>
      </c>
      <c r="K18" s="8">
        <v>156240.48000000001</v>
      </c>
      <c r="L18" s="8">
        <v>173729.70600000001</v>
      </c>
      <c r="M18" s="8">
        <v>161267.5</v>
      </c>
      <c r="N18" s="8">
        <v>159388.32699999999</v>
      </c>
      <c r="O18" s="8">
        <v>145201.859</v>
      </c>
      <c r="P18" s="8">
        <v>155437.639</v>
      </c>
      <c r="Q18" s="8">
        <v>176116.356</v>
      </c>
      <c r="R18" s="8">
        <v>193332.79399999999</v>
      </c>
      <c r="S18" s="8">
        <v>193332.79399999999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</row>
    <row r="19" spans="1:60" x14ac:dyDescent="0.35">
      <c r="A19" s="6" t="str">
        <f t="shared" si="0"/>
        <v>BSF</v>
      </c>
      <c r="B19" s="6" t="str">
        <f>VLOOKUP(A19,References!$A$2:$B$11,2,FALSE)</f>
        <v>BSFR AB Equity</v>
      </c>
      <c r="C19" s="6" t="s">
        <v>299</v>
      </c>
      <c r="D19" s="6" t="str">
        <f>VLOOKUP(C19,References!$J$2:$K$51,2,FALSE)</f>
        <v>retail_liabilities</v>
      </c>
      <c r="E19" s="6" t="s">
        <v>207</v>
      </c>
      <c r="F19" s="8">
        <f>Segments_Y!I6/1000000</f>
        <v>40584.923999999999</v>
      </c>
      <c r="G19" s="8">
        <f>Segments_Y!J6/1000000</f>
        <v>45950.747000000003</v>
      </c>
      <c r="H19" s="8">
        <f>Segments_Y!K6/1000000</f>
        <v>53797.177000000003</v>
      </c>
      <c r="I19" s="8">
        <f>Segments_Y!L6/1000000</f>
        <v>66101.013000000006</v>
      </c>
      <c r="J19" s="8">
        <f>Segments_Y!M6/1000000</f>
        <v>70327.831999999995</v>
      </c>
      <c r="K19" s="8">
        <f>Segments_Y!N6/1000000</f>
        <v>77454.528999999995</v>
      </c>
      <c r="L19" s="8">
        <f>Segments_Y!O6/1000000</f>
        <v>82875.331000000006</v>
      </c>
      <c r="M19" s="8">
        <f>Segments_Y!P6/1000000</f>
        <v>71996.172000000006</v>
      </c>
      <c r="N19" s="8">
        <f>Segments_Y!Q6/1000000</f>
        <v>70767.490000000005</v>
      </c>
      <c r="O19" s="8">
        <f>Segments_Y!R6/1000000</f>
        <v>70547.235000000001</v>
      </c>
      <c r="P19" s="8">
        <f>Segments_Y!S6/1000000</f>
        <v>74966.55</v>
      </c>
      <c r="Q19" s="8">
        <f>Segments_Y!T6/1000000</f>
        <v>81535.61</v>
      </c>
      <c r="R19" s="8">
        <f>Segments_Y!U6/1000000</f>
        <v>78542.043000000005</v>
      </c>
      <c r="S19" s="8" t="e">
        <f>Segments_Y!V6/1000000</f>
        <v>#N/A</v>
      </c>
      <c r="T19" s="8">
        <f>Segments_Y!W6/1000000</f>
        <v>0</v>
      </c>
      <c r="U19" s="8">
        <f>Segments_Y!X6/1000000</f>
        <v>0</v>
      </c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</row>
    <row r="20" spans="1:60" x14ac:dyDescent="0.35">
      <c r="A20" s="6" t="str">
        <f t="shared" si="0"/>
        <v>BSF</v>
      </c>
      <c r="B20" s="6" t="str">
        <f>VLOOKUP(A20,References!$A$2:$B$11,2,FALSE)</f>
        <v>BSFR AB Equity</v>
      </c>
      <c r="C20" s="6" t="s">
        <v>312</v>
      </c>
      <c r="D20" s="6" t="str">
        <f>VLOOKUP(C20,References!$J$2:$K$51,2,FALSE)</f>
        <v>wholesale_liabilities</v>
      </c>
      <c r="E20" s="6" t="s">
        <v>207</v>
      </c>
      <c r="F20" s="8">
        <f>Segments_Y!I7/1000000</f>
        <v>53587.463000000003</v>
      </c>
      <c r="G20" s="8">
        <f>Segments_Y!J7/1000000</f>
        <v>64017.307000000001</v>
      </c>
      <c r="H20" s="8">
        <f>Segments_Y!K7/1000000</f>
        <v>61828.944000000003</v>
      </c>
      <c r="I20" s="8">
        <f>Segments_Y!L7/1000000</f>
        <v>65806.673999999999</v>
      </c>
      <c r="J20" s="8">
        <f>Segments_Y!M7/1000000</f>
        <v>75836.736999999994</v>
      </c>
      <c r="K20" s="8">
        <f>Segments_Y!N7/1000000</f>
        <v>65059.258999999998</v>
      </c>
      <c r="L20" s="8">
        <f>Segments_Y!O7/1000000</f>
        <v>72637.713000000003</v>
      </c>
      <c r="M20" s="8">
        <f>Segments_Y!P7/1000000</f>
        <v>80341.09</v>
      </c>
      <c r="N20" s="8">
        <f>Segments_Y!Q7/1000000</f>
        <v>78633.092999999993</v>
      </c>
      <c r="O20" s="8">
        <f>Segments_Y!R7/1000000</f>
        <v>64397.000999999997</v>
      </c>
      <c r="P20" s="8">
        <f>Segments_Y!S7/1000000</f>
        <v>54368.110999999997</v>
      </c>
      <c r="Q20" s="8">
        <f>Segments_Y!T7/1000000</f>
        <v>62773.053</v>
      </c>
      <c r="R20" s="8">
        <f>Segments_Y!U7/1000000</f>
        <v>81980.543999999994</v>
      </c>
      <c r="S20" s="8" t="e">
        <f>Segments_Y!V7/1000000</f>
        <v>#N/A</v>
      </c>
      <c r="T20" s="8">
        <f>Segments_Y!W7/1000000</f>
        <v>0</v>
      </c>
      <c r="U20" s="8">
        <f>Segments_Y!X7/1000000</f>
        <v>0</v>
      </c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</row>
    <row r="21" spans="1:60" x14ac:dyDescent="0.35">
      <c r="A21" s="6" t="str">
        <f>A18</f>
        <v>BSF</v>
      </c>
      <c r="B21" s="6" t="str">
        <f>VLOOKUP(A21,References!$A$2:$B$11,2,FALSE)</f>
        <v>BSFR AB Equity</v>
      </c>
      <c r="C21" s="6" t="s">
        <v>145</v>
      </c>
      <c r="D21" s="6" t="str">
        <f>VLOOKUP(C21,References!$J$2:$K$51,2,FALSE)</f>
        <v>retained_earnings</v>
      </c>
      <c r="E21" s="6" t="s">
        <v>132</v>
      </c>
      <c r="F21" s="8">
        <f>_xll.BDH($B21,$E21,"CQ1 2010","","Dir=H","Per=Y","Days=A","Dts=H","cols=14;rows=1")</f>
        <v>2169.5880000000002</v>
      </c>
      <c r="G21" s="8">
        <v>3764.4670000000001</v>
      </c>
      <c r="H21" s="8">
        <v>3407.7829999999999</v>
      </c>
      <c r="I21" s="8">
        <v>3884.748</v>
      </c>
      <c r="J21" s="8">
        <v>2251.66</v>
      </c>
      <c r="K21" s="8">
        <v>3886.0419999999999</v>
      </c>
      <c r="L21" s="8">
        <v>5139.4279999999999</v>
      </c>
      <c r="M21" s="8">
        <v>6628.9629999999997</v>
      </c>
      <c r="N21" s="8">
        <v>5249.6130000000003</v>
      </c>
      <c r="O21" s="8">
        <v>5945.8810000000003</v>
      </c>
      <c r="P21" s="8">
        <v>7433.2629999999999</v>
      </c>
      <c r="Q21" s="8">
        <v>8398.8870000000006</v>
      </c>
      <c r="R21" s="8">
        <v>9768.0049999999992</v>
      </c>
      <c r="S21" s="8">
        <v>9768.0049999999992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</row>
    <row r="22" spans="1:60" x14ac:dyDescent="0.35">
      <c r="A22" s="6" t="str">
        <f>A19</f>
        <v>BSF</v>
      </c>
      <c r="B22" s="6" t="str">
        <f>VLOOKUP(A22,References!$A$2:$B$11,2,FALSE)</f>
        <v>BSFR AB Equity</v>
      </c>
      <c r="C22" s="6" t="s">
        <v>348</v>
      </c>
      <c r="D22" s="6" t="s">
        <v>349</v>
      </c>
      <c r="E22" s="6" t="s">
        <v>350</v>
      </c>
      <c r="F22" s="8">
        <f>_xll.BDH($B22,$E22,"CQ1 2010","","Dir=H","Per=Y","Days=A","Dts=H","cols=14;rows=1")</f>
        <v>18003.661</v>
      </c>
      <c r="G22" s="8">
        <v>19655.327000000001</v>
      </c>
      <c r="H22" s="8">
        <v>22686.817999999999</v>
      </c>
      <c r="I22" s="8">
        <v>23216.631000000001</v>
      </c>
      <c r="J22" s="8">
        <v>26471.337</v>
      </c>
      <c r="K22" s="8">
        <v>27483.800999999999</v>
      </c>
      <c r="L22" s="8">
        <v>29699.003000000001</v>
      </c>
      <c r="M22" s="8">
        <v>31661.381000000001</v>
      </c>
      <c r="N22" s="8">
        <v>30861.95</v>
      </c>
      <c r="O22" s="8">
        <v>32946.718000000001</v>
      </c>
      <c r="P22" s="8">
        <v>38635.945</v>
      </c>
      <c r="Q22" s="8">
        <v>39685.67</v>
      </c>
      <c r="R22" s="8">
        <v>38745.324999999997</v>
      </c>
      <c r="S22" s="8">
        <v>38745.324999999997</v>
      </c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</row>
    <row r="23" spans="1:60" x14ac:dyDescent="0.35">
      <c r="A23" s="6" t="str">
        <f>A20</f>
        <v>BSF</v>
      </c>
      <c r="B23" s="6" t="str">
        <f>VLOOKUP(A23,References!$A$2:$B$11,2,FALSE)</f>
        <v>BSFR AB Equity</v>
      </c>
      <c r="C23" s="6" t="s">
        <v>352</v>
      </c>
      <c r="D23" s="6" t="s">
        <v>353</v>
      </c>
      <c r="E23" s="6" t="s">
        <v>354</v>
      </c>
      <c r="F23" s="8">
        <f>_xll.BDH($B23,$E23,"CQ1 2010","","Dir=H","Per=Y","Days=A","Dts=H","cols=14;rows=1")</f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5000</v>
      </c>
      <c r="Q23" s="8">
        <v>5000</v>
      </c>
      <c r="R23" s="8">
        <v>5000</v>
      </c>
      <c r="S23" s="8">
        <v>5000</v>
      </c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</row>
    <row r="24" spans="1:60" x14ac:dyDescent="0.35">
      <c r="A24" s="7" t="str">
        <f>A21</f>
        <v>BSF</v>
      </c>
      <c r="B24" s="7" t="str">
        <f>VLOOKUP(A24,References!$A$2:$B$11,2,FALSE)</f>
        <v>BSFR AB Equity</v>
      </c>
      <c r="C24" s="7" t="s">
        <v>146</v>
      </c>
      <c r="D24" s="7" t="str">
        <f>VLOOKUP(C24,References!$J$2:$K$51,2,FALSE)</f>
        <v>equity</v>
      </c>
      <c r="E24" s="7" t="s">
        <v>133</v>
      </c>
      <c r="F24" s="11">
        <f>_xll.BDH($B24,$E24,"CQ1 2010","","Dir=H","Per=Y","Days=A","Dts=H","cols=14;rows=1")</f>
        <v>18023.047999999999</v>
      </c>
      <c r="G24" s="11">
        <v>19655.327000000001</v>
      </c>
      <c r="H24" s="11">
        <v>22686.817999999999</v>
      </c>
      <c r="I24" s="11">
        <v>23216.631000000001</v>
      </c>
      <c r="J24" s="11">
        <v>26471.337</v>
      </c>
      <c r="K24" s="11">
        <v>27483.800999999999</v>
      </c>
      <c r="L24" s="11">
        <v>29699.003000000001</v>
      </c>
      <c r="M24" s="11">
        <v>31661.381000000001</v>
      </c>
      <c r="N24" s="11">
        <v>30861.95</v>
      </c>
      <c r="O24" s="11">
        <v>32946.718000000001</v>
      </c>
      <c r="P24" s="11">
        <v>38635.945</v>
      </c>
      <c r="Q24" s="11">
        <v>39685.67</v>
      </c>
      <c r="R24" s="11">
        <v>38745.324999999997</v>
      </c>
      <c r="S24" s="11">
        <v>38745.324999999997</v>
      </c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</row>
    <row r="25" spans="1:60" x14ac:dyDescent="0.35">
      <c r="A25" s="9" t="s">
        <v>16</v>
      </c>
      <c r="B25" s="9" t="str">
        <f>VLOOKUP(A25,References!$A$2:$B$11,2,FALSE)</f>
        <v>ALINMA AB Equity</v>
      </c>
      <c r="C25" s="9" t="str">
        <f>C2</f>
        <v>Cash and Cash Equivalents</v>
      </c>
      <c r="D25" s="9" t="str">
        <f t="shared" ref="D25:E25" si="1">D2</f>
        <v>cash_cash_equivalents</v>
      </c>
      <c r="E25" s="9" t="str">
        <f t="shared" si="1"/>
        <v>BS_CASH_NEAR_CASH_ITEM</v>
      </c>
      <c r="F25" s="8">
        <f>_xll.BDH($B25,$E25,"CQ1 2010","","Dir=H","Per=Y","Days=A","Dts=H","cols=14;rows=1")</f>
        <v>657.59299999999996</v>
      </c>
      <c r="G25" s="8">
        <v>1412.7809999999999</v>
      </c>
      <c r="H25" s="8">
        <v>2764.9560000000001</v>
      </c>
      <c r="I25" s="8">
        <v>4972.4669999999996</v>
      </c>
      <c r="J25" s="8">
        <v>6065.8810000000003</v>
      </c>
      <c r="K25" s="8">
        <v>5132.7870000000003</v>
      </c>
      <c r="L25" s="8">
        <v>7105.665</v>
      </c>
      <c r="M25" s="8">
        <v>7299.3710000000001</v>
      </c>
      <c r="N25" s="8">
        <v>7359.6840000000002</v>
      </c>
      <c r="O25" s="8">
        <v>8039.7479999999996</v>
      </c>
      <c r="P25" s="8">
        <v>12207.742</v>
      </c>
      <c r="Q25" s="8">
        <v>9177.2960000000003</v>
      </c>
      <c r="R25" s="8">
        <v>9723.259</v>
      </c>
      <c r="S25" s="8">
        <v>9723.259</v>
      </c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</row>
    <row r="26" spans="1:60" x14ac:dyDescent="0.35">
      <c r="A26" s="9" t="str">
        <f>A25</f>
        <v>Alinma</v>
      </c>
      <c r="B26" s="9" t="str">
        <f>VLOOKUP(A26,References!$A$2:$B$11,2,FALSE)</f>
        <v>ALINMA AB Equity</v>
      </c>
      <c r="C26" s="9" t="str">
        <f t="shared" ref="C26:E26" si="2">C3</f>
        <v>ST And LT Investments</v>
      </c>
      <c r="D26" s="9" t="str">
        <f t="shared" si="2"/>
        <v>st_lt_investments</v>
      </c>
      <c r="E26" s="9" t="str">
        <f t="shared" si="2"/>
        <v>ST_AND_LT_INVEST</v>
      </c>
      <c r="F26" s="8">
        <f>_xll.BDH($B26,$E26,"CQ1 2010","","Dir=H","Per=Y","Days=A","Dts=H","cols=14;rows=1")</f>
        <v>2623.5889999999999</v>
      </c>
      <c r="G26" s="8">
        <v>3370.7809999999999</v>
      </c>
      <c r="H26" s="8">
        <v>1916.2560000000001</v>
      </c>
      <c r="I26" s="8">
        <v>5365.915</v>
      </c>
      <c r="J26" s="8">
        <v>8011.3980000000001</v>
      </c>
      <c r="K26" s="8">
        <v>6357.4089999999997</v>
      </c>
      <c r="L26" s="8">
        <v>6059.5330000000004</v>
      </c>
      <c r="M26" s="8">
        <v>14973.857</v>
      </c>
      <c r="N26" s="8">
        <v>18312.07</v>
      </c>
      <c r="O26" s="8">
        <v>23401.376</v>
      </c>
      <c r="P26" s="8">
        <v>29444.975999999999</v>
      </c>
      <c r="Q26" s="8">
        <v>33210.889000000003</v>
      </c>
      <c r="R26" s="8">
        <v>38458.402999999998</v>
      </c>
      <c r="S26" s="8">
        <v>38458.402999999998</v>
      </c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</row>
    <row r="27" spans="1:60" x14ac:dyDescent="0.35">
      <c r="A27" s="9" t="str">
        <f t="shared" ref="A27:A46" si="3">A26</f>
        <v>Alinma</v>
      </c>
      <c r="B27" s="9" t="str">
        <f>VLOOKUP(A27,References!$A$2:$B$11,2,FALSE)</f>
        <v>ALINMA AB Equity</v>
      </c>
      <c r="C27" s="9" t="str">
        <f t="shared" ref="C27:E27" si="4">C4</f>
        <v>Total Commercial Loans</v>
      </c>
      <c r="D27" s="9" t="str">
        <f t="shared" si="4"/>
        <v>commercial_loans</v>
      </c>
      <c r="E27" s="9" t="str">
        <f t="shared" si="4"/>
        <v>BS_COMM_LOAN</v>
      </c>
      <c r="F27" s="8">
        <f>_xll.BDH($B27,$E27,"CQ1 2010","","Dir=H","Per=Y","Days=A","Dts=H","cols=14;rows=1")</f>
        <v>9106.7950000000001</v>
      </c>
      <c r="G27" s="8">
        <v>13454.424999999999</v>
      </c>
      <c r="H27" s="8">
        <v>22066.432000000001</v>
      </c>
      <c r="I27" s="8">
        <v>23872.616000000002</v>
      </c>
      <c r="J27" s="8">
        <v>28672.845000000001</v>
      </c>
      <c r="K27" s="8">
        <v>31706.880000000001</v>
      </c>
      <c r="L27" s="8">
        <v>44161.196000000004</v>
      </c>
      <c r="M27" s="8">
        <v>65150.896999999997</v>
      </c>
      <c r="N27" s="8">
        <v>69203.983999999997</v>
      </c>
      <c r="O27" s="8">
        <v>75777.225000000006</v>
      </c>
      <c r="P27" s="8">
        <v>87699.406000000003</v>
      </c>
      <c r="Q27" s="8">
        <v>100211.70600000001</v>
      </c>
      <c r="R27" s="8">
        <v>110739.162</v>
      </c>
      <c r="S27" s="8">
        <v>110739.162</v>
      </c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</row>
    <row r="28" spans="1:60" x14ac:dyDescent="0.35">
      <c r="A28" s="9" t="str">
        <f t="shared" si="3"/>
        <v>Alinma</v>
      </c>
      <c r="B28" s="9" t="str">
        <f>VLOOKUP(A28,References!$A$2:$B$11,2,FALSE)</f>
        <v>ALINMA AB Equity</v>
      </c>
      <c r="C28" s="9" t="str">
        <f t="shared" ref="C28:E28" si="5">C5</f>
        <v>Total Consumer Loans</v>
      </c>
      <c r="D28" s="9" t="str">
        <f t="shared" si="5"/>
        <v>consumer_loans</v>
      </c>
      <c r="E28" s="9" t="str">
        <f t="shared" si="5"/>
        <v>BS_CONS_LOAN</v>
      </c>
      <c r="F28" s="8">
        <f>_xll.BDH($B28,$E28,"CQ1 2010","","Dir=H","Per=Y","Days=A","Dts=H","cols=14;rows=1")</f>
        <v>1778.6089999999999</v>
      </c>
      <c r="G28" s="8">
        <v>4270.1719999999996</v>
      </c>
      <c r="H28" s="8">
        <v>6235.5280000000002</v>
      </c>
      <c r="I28" s="8">
        <v>9447.384</v>
      </c>
      <c r="J28" s="8">
        <v>11979.11</v>
      </c>
      <c r="K28" s="8">
        <v>13177.683999999999</v>
      </c>
      <c r="L28" s="8">
        <v>14310.543</v>
      </c>
      <c r="M28" s="8">
        <v>14601.022999999999</v>
      </c>
      <c r="N28" s="8">
        <v>15709.601000000001</v>
      </c>
      <c r="O28" s="8">
        <v>19766.197</v>
      </c>
      <c r="P28" s="8">
        <v>23944.056</v>
      </c>
      <c r="Q28" s="8">
        <v>27818.476999999999</v>
      </c>
      <c r="R28" s="8">
        <v>36814.135999999999</v>
      </c>
      <c r="S28" s="8">
        <v>36814.135999999999</v>
      </c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</row>
    <row r="29" spans="1:60" x14ac:dyDescent="0.35">
      <c r="A29" s="9" t="str">
        <f t="shared" si="3"/>
        <v>Alinma</v>
      </c>
      <c r="B29" s="9" t="str">
        <f>VLOOKUP(A29,References!$A$2:$B$11,2,FALSE)</f>
        <v>ALINMA AB Equity</v>
      </c>
      <c r="C29" s="9" t="str">
        <f t="shared" ref="C29:E29" si="6">C6</f>
        <v>Total Loans</v>
      </c>
      <c r="D29" s="9" t="str">
        <f t="shared" si="6"/>
        <v>loans</v>
      </c>
      <c r="E29" s="9" t="str">
        <f t="shared" si="6"/>
        <v>BS_TOT_LOAN</v>
      </c>
      <c r="F29" s="8">
        <f>_xll.BDH($B29,$E29,"CQ1 2010","","Dir=H","Per=Y","Days=A","Dts=H","cols=14;rows=1")</f>
        <v>15596.25</v>
      </c>
      <c r="G29" s="8">
        <v>25380.467000000001</v>
      </c>
      <c r="H29" s="8">
        <v>37390.053</v>
      </c>
      <c r="I29" s="8">
        <v>45252.11</v>
      </c>
      <c r="J29" s="8">
        <v>54017.13</v>
      </c>
      <c r="K29" s="8">
        <v>57052.226999999999</v>
      </c>
      <c r="L29" s="8">
        <v>70885.748000000007</v>
      </c>
      <c r="M29" s="8">
        <v>80565.926999999996</v>
      </c>
      <c r="N29" s="8">
        <v>86190.236000000004</v>
      </c>
      <c r="O29" s="8">
        <v>97386.156000000003</v>
      </c>
      <c r="P29" s="8">
        <v>114496.44</v>
      </c>
      <c r="Q29" s="8">
        <v>130312.204</v>
      </c>
      <c r="R29" s="8">
        <v>150473.212</v>
      </c>
      <c r="S29" s="8">
        <v>150473.212</v>
      </c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</row>
    <row r="30" spans="1:60" x14ac:dyDescent="0.35">
      <c r="A30" s="9" t="str">
        <f t="shared" si="3"/>
        <v>Alinma</v>
      </c>
      <c r="B30" s="9" t="str">
        <f>VLOOKUP(A30,References!$A$2:$B$11,2,FALSE)</f>
        <v>ALINMA AB Equity</v>
      </c>
      <c r="C30" s="9" t="str">
        <f t="shared" ref="C30:E30" si="7">C7</f>
        <v>Reserve for Loan Losses</v>
      </c>
      <c r="D30" s="9" t="str">
        <f t="shared" si="7"/>
        <v>loan_loss_reserves</v>
      </c>
      <c r="E30" s="9" t="str">
        <f t="shared" si="7"/>
        <v>BS_RSRV_LOAN_LOSS</v>
      </c>
      <c r="F30" s="8">
        <f>_xll.BDH($B30,$E30,"CQ1 2010","","Dir=H","Per=Y","Days=A","Dts=H","cols=14;rows=1")</f>
        <v>3</v>
      </c>
      <c r="G30" s="8">
        <v>121.93300000000001</v>
      </c>
      <c r="H30" s="8">
        <v>203.553</v>
      </c>
      <c r="I30" s="8">
        <v>328.48700000000002</v>
      </c>
      <c r="J30" s="8">
        <v>380.149</v>
      </c>
      <c r="K30" s="8">
        <v>482.17599999999999</v>
      </c>
      <c r="L30" s="8">
        <v>573.79999999999995</v>
      </c>
      <c r="M30" s="8">
        <v>1503.33</v>
      </c>
      <c r="N30" s="8">
        <v>2301.0859999999998</v>
      </c>
      <c r="O30" s="8">
        <v>2584.7579999999998</v>
      </c>
      <c r="P30" s="8">
        <v>3300.8809999999999</v>
      </c>
      <c r="Q30" s="8">
        <v>4040.7130000000002</v>
      </c>
      <c r="R30" s="8">
        <v>3981.2559999999999</v>
      </c>
      <c r="S30" s="8">
        <v>3981.2559999999999</v>
      </c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</row>
    <row r="31" spans="1:60" x14ac:dyDescent="0.35">
      <c r="A31" s="9" t="str">
        <f t="shared" si="3"/>
        <v>Alinma</v>
      </c>
      <c r="B31" s="9" t="str">
        <f>VLOOKUP(A31,References!$A$2:$B$11,2,FALSE)</f>
        <v>ALINMA AB Equity</v>
      </c>
      <c r="C31" s="9" t="str">
        <f t="shared" ref="C31:E31" si="8">C8</f>
        <v>Net Loans</v>
      </c>
      <c r="D31" s="9" t="str">
        <f t="shared" si="8"/>
        <v>net_loans</v>
      </c>
      <c r="E31" s="9" t="str">
        <f t="shared" si="8"/>
        <v>BS_LOAN_MTG</v>
      </c>
      <c r="F31" s="8">
        <f>_xll.BDH($B31,$E31,"CQ1 2010","","Dir=H","Per=Y","Days=A","Dts=H","cols=14;rows=1")</f>
        <v>15593.25</v>
      </c>
      <c r="G31" s="8">
        <v>25258.534</v>
      </c>
      <c r="H31" s="8">
        <v>37186.5</v>
      </c>
      <c r="I31" s="8">
        <v>44923.623</v>
      </c>
      <c r="J31" s="8">
        <v>53636.981</v>
      </c>
      <c r="K31" s="8">
        <v>56570.050999999999</v>
      </c>
      <c r="L31" s="8">
        <v>70311.948000000004</v>
      </c>
      <c r="M31" s="8">
        <v>79062.596999999994</v>
      </c>
      <c r="N31" s="8">
        <v>83889.15</v>
      </c>
      <c r="O31" s="8">
        <v>94801.398000000001</v>
      </c>
      <c r="P31" s="8">
        <v>111195.55899999999</v>
      </c>
      <c r="Q31" s="8">
        <v>126271.49099999999</v>
      </c>
      <c r="R31" s="8">
        <v>146491.95600000001</v>
      </c>
      <c r="S31" s="8">
        <v>146491.95600000001</v>
      </c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</row>
    <row r="32" spans="1:60" x14ac:dyDescent="0.35">
      <c r="A32" s="9" t="str">
        <f t="shared" si="3"/>
        <v>Alinma</v>
      </c>
      <c r="B32" s="9" t="str">
        <f>VLOOKUP(A32,References!$A$2:$B$11,2,FALSE)</f>
        <v>ALINMA AB Equity</v>
      </c>
      <c r="C32" s="9" t="str">
        <f t="shared" ref="C32:E32" si="9">C9</f>
        <v>Total Assets</v>
      </c>
      <c r="D32" s="9" t="str">
        <f t="shared" si="9"/>
        <v>assets</v>
      </c>
      <c r="E32" s="9" t="str">
        <f t="shared" si="9"/>
        <v>BS_TOT_ASSET</v>
      </c>
      <c r="F32" s="8">
        <f>_xll.BDH($B32,$E32,"CQ1 2010","","Dir=H","Per=Y","Days=A","Dts=H","cols=14;rows=1")</f>
        <v>26668.737000000001</v>
      </c>
      <c r="G32" s="8">
        <v>36783.366000000002</v>
      </c>
      <c r="H32" s="8">
        <v>54014.453000000001</v>
      </c>
      <c r="I32" s="8">
        <v>63001.232000000004</v>
      </c>
      <c r="J32" s="8">
        <v>80861.858999999997</v>
      </c>
      <c r="K32" s="8">
        <v>88724.53</v>
      </c>
      <c r="L32" s="8">
        <v>104729.86</v>
      </c>
      <c r="M32" s="8">
        <v>114751.67600000001</v>
      </c>
      <c r="N32" s="8">
        <v>121537.97</v>
      </c>
      <c r="O32" s="8">
        <v>131839.44099999999</v>
      </c>
      <c r="P32" s="8">
        <v>156876.80300000001</v>
      </c>
      <c r="Q32" s="8">
        <v>173476.084</v>
      </c>
      <c r="R32" s="8">
        <v>200436.22899999999</v>
      </c>
      <c r="S32" s="8">
        <v>200436.22899999999</v>
      </c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</row>
    <row r="33" spans="1:60" x14ac:dyDescent="0.35">
      <c r="A33" s="9" t="str">
        <f t="shared" si="3"/>
        <v>Alinma</v>
      </c>
      <c r="B33" s="9" t="str">
        <f>VLOOKUP(A33,References!$A$2:$B$11,2,FALSE)</f>
        <v>ALINMA AB Equity</v>
      </c>
      <c r="C33" s="9" t="str">
        <f t="shared" ref="C33:E33" si="10">C10</f>
        <v>Retail Assets</v>
      </c>
      <c r="D33" s="9" t="str">
        <f t="shared" si="10"/>
        <v>retail_assets</v>
      </c>
      <c r="E33" s="9" t="str">
        <f t="shared" si="10"/>
        <v>NA</v>
      </c>
      <c r="F33" s="8">
        <f>Segments_Y!I10/1000000</f>
        <v>2031.326</v>
      </c>
      <c r="G33" s="8">
        <f>Segments_Y!J10/1000000</f>
        <v>4772.4390000000003</v>
      </c>
      <c r="H33" s="8">
        <f>Segments_Y!K10/1000000</f>
        <v>7522.86</v>
      </c>
      <c r="I33" s="8">
        <f>Segments_Y!L10/1000000</f>
        <v>11182.47</v>
      </c>
      <c r="J33" s="8">
        <f>Segments_Y!M10/1000000</f>
        <v>13550.763000000001</v>
      </c>
      <c r="K33" s="8">
        <f>Segments_Y!N10/1000000</f>
        <v>15466.259</v>
      </c>
      <c r="L33" s="8">
        <f>Segments_Y!O10/1000000</f>
        <v>17590.09</v>
      </c>
      <c r="M33" s="8">
        <f>Segments_Y!P10/1000000</f>
        <v>17703.057000000001</v>
      </c>
      <c r="N33" s="8">
        <f>Segments_Y!Q10/1000000</f>
        <v>15255.752</v>
      </c>
      <c r="O33" s="8">
        <f>Segments_Y!R10/1000000</f>
        <v>19175.78</v>
      </c>
      <c r="P33" s="8">
        <f>Segments_Y!S10/1000000</f>
        <v>22936.078000000001</v>
      </c>
      <c r="Q33" s="8">
        <f>Segments_Y!T10/1000000</f>
        <v>26602.260999999999</v>
      </c>
      <c r="R33" s="8">
        <f>Segments_Y!U10/1000000</f>
        <v>35600.567999999999</v>
      </c>
      <c r="S33" s="8" t="e">
        <f>Segments_Y!V10/1000000</f>
        <v>#N/A</v>
      </c>
      <c r="T33" s="8">
        <f>Segments_Y!W10/1000000</f>
        <v>0</v>
      </c>
      <c r="U33" s="8">
        <f>Segments_Y!X10/1000000</f>
        <v>0</v>
      </c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</row>
    <row r="34" spans="1:60" x14ac:dyDescent="0.35">
      <c r="A34" s="9" t="str">
        <f t="shared" si="3"/>
        <v>Alinma</v>
      </c>
      <c r="B34" s="9" t="str">
        <f>VLOOKUP(A34,References!$A$2:$B$11,2,FALSE)</f>
        <v>ALINMA AB Equity</v>
      </c>
      <c r="C34" s="9" t="str">
        <f t="shared" ref="C34:E34" si="11">C11</f>
        <v>Wholesale Assets</v>
      </c>
      <c r="D34" s="9" t="str">
        <f t="shared" si="11"/>
        <v>wholesale_assets</v>
      </c>
      <c r="E34" s="9" t="str">
        <f t="shared" si="11"/>
        <v>NA</v>
      </c>
      <c r="F34" s="8">
        <f>Segments_Y!I11/1000000</f>
        <v>13795.07</v>
      </c>
      <c r="G34" s="8">
        <f>Segments_Y!J11/1000000</f>
        <v>20997.338</v>
      </c>
      <c r="H34" s="8">
        <f>Segments_Y!K11/1000000</f>
        <v>32754.572</v>
      </c>
      <c r="I34" s="8">
        <f>Segments_Y!L11/1000000</f>
        <v>36953.160000000003</v>
      </c>
      <c r="J34" s="8">
        <f>Segments_Y!M11/1000000</f>
        <v>42998.934999999998</v>
      </c>
      <c r="K34" s="8">
        <f>Segments_Y!N11/1000000</f>
        <v>45380.328999999998</v>
      </c>
      <c r="L34" s="8">
        <f>Segments_Y!O11/1000000</f>
        <v>57566.502</v>
      </c>
      <c r="M34" s="8">
        <f>Segments_Y!P11/1000000</f>
        <v>65936.266000000003</v>
      </c>
      <c r="N34" s="8">
        <f>Segments_Y!Q11/1000000</f>
        <v>68208.751999999993</v>
      </c>
      <c r="O34" s="8">
        <f>Segments_Y!R11/1000000</f>
        <v>75263.313999999998</v>
      </c>
      <c r="P34" s="8">
        <f>Segments_Y!S11/1000000</f>
        <v>87670.881999999998</v>
      </c>
      <c r="Q34" s="8">
        <f>Segments_Y!T11/1000000</f>
        <v>98764.554999999993</v>
      </c>
      <c r="R34" s="8">
        <f>Segments_Y!U11/1000000</f>
        <v>109953.692</v>
      </c>
      <c r="S34" s="8" t="e">
        <f>Segments_Y!V11/1000000</f>
        <v>#N/A</v>
      </c>
      <c r="T34" s="8">
        <f>Segments_Y!W11/1000000</f>
        <v>0</v>
      </c>
      <c r="U34" s="8">
        <f>Segments_Y!X11/1000000</f>
        <v>0</v>
      </c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</row>
    <row r="35" spans="1:60" x14ac:dyDescent="0.35">
      <c r="A35" s="9" t="str">
        <f t="shared" si="3"/>
        <v>Alinma</v>
      </c>
      <c r="B35" s="9" t="str">
        <f>VLOOKUP(A35,References!$A$2:$B$11,2,FALSE)</f>
        <v>ALINMA AB Equity</v>
      </c>
      <c r="C35" s="9" t="str">
        <f t="shared" ref="C35:E35" si="12">C12</f>
        <v>NCBDs</v>
      </c>
      <c r="D35" s="9" t="str">
        <f t="shared" si="12"/>
        <v>ncbds</v>
      </c>
      <c r="E35" s="9" t="str">
        <f t="shared" si="12"/>
        <v>BS_DEMAND_DPST</v>
      </c>
      <c r="F35" s="8">
        <f>_xll.BDH($B35,$E35,"CQ1 2010","","Dir=H","Per=Y","Days=A","Dts=H","cols=14;rows=1")</f>
        <v>3948.27</v>
      </c>
      <c r="G35" s="8">
        <v>8961.9240000000009</v>
      </c>
      <c r="H35" s="8">
        <v>19511.453000000001</v>
      </c>
      <c r="I35" s="8">
        <v>21999.084999999999</v>
      </c>
      <c r="J35" s="8">
        <v>32013.183000000001</v>
      </c>
      <c r="K35" s="8">
        <v>35770.209000000003</v>
      </c>
      <c r="L35" s="8">
        <v>43560.127</v>
      </c>
      <c r="M35" s="8">
        <v>45316.466999999997</v>
      </c>
      <c r="N35" s="8">
        <v>53510.669000000002</v>
      </c>
      <c r="O35" s="8">
        <v>54528.637999999999</v>
      </c>
      <c r="P35" s="8">
        <v>62839.786</v>
      </c>
      <c r="Q35" s="8">
        <v>71323.06</v>
      </c>
      <c r="R35" s="8">
        <v>73887.521999999997</v>
      </c>
      <c r="S35" s="8">
        <v>73887.521999999997</v>
      </c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</row>
    <row r="36" spans="1:60" x14ac:dyDescent="0.35">
      <c r="A36" s="9" t="str">
        <f t="shared" si="3"/>
        <v>Alinma</v>
      </c>
      <c r="B36" s="9" t="str">
        <f>VLOOKUP(A36,References!$A$2:$B$11,2,FALSE)</f>
        <v>ALINMA AB Equity</v>
      </c>
      <c r="C36" s="9" t="str">
        <f t="shared" ref="C36:E36" si="13">C13</f>
        <v>CBDs</v>
      </c>
      <c r="D36" s="9" t="str">
        <f t="shared" si="13"/>
        <v>cbds</v>
      </c>
      <c r="E36" s="9" t="str">
        <f t="shared" si="13"/>
        <v>INTEREST_BEARING_DEPOSITS_RATIO</v>
      </c>
      <c r="F36" s="8">
        <f>_xll.BDH($B36,$E36,"CQ1 2010","","Dir=H","Per=Y","Days=A","Dts=H","cols=14;rows=1")</f>
        <v>4180.3720000000003</v>
      </c>
      <c r="G36" s="8">
        <v>7530.0950000000003</v>
      </c>
      <c r="H36" s="8">
        <v>9972.5400000000009</v>
      </c>
      <c r="I36" s="8">
        <v>20488.205000000002</v>
      </c>
      <c r="J36" s="8">
        <v>26822.73</v>
      </c>
      <c r="K36" s="8">
        <v>29109.235000000001</v>
      </c>
      <c r="L36" s="8">
        <v>36434.224000000002</v>
      </c>
      <c r="M36" s="8">
        <v>42987.385000000002</v>
      </c>
      <c r="N36" s="8">
        <v>35690.290999999997</v>
      </c>
      <c r="O36" s="8">
        <v>46502.652000000002</v>
      </c>
      <c r="P36" s="8">
        <v>55539.569000000003</v>
      </c>
      <c r="Q36" s="8">
        <v>48504.303</v>
      </c>
      <c r="R36" s="8">
        <v>69772.351999999999</v>
      </c>
      <c r="S36" s="8">
        <v>69772.351999999999</v>
      </c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</row>
    <row r="37" spans="1:60" x14ac:dyDescent="0.35">
      <c r="A37" s="9" t="str">
        <f t="shared" si="3"/>
        <v>Alinma</v>
      </c>
      <c r="B37" s="9" t="str">
        <f>VLOOKUP(A37,References!$A$2:$B$11,2,FALSE)</f>
        <v>ALINMA AB Equity</v>
      </c>
      <c r="C37" s="9" t="str">
        <f t="shared" ref="C37:E37" si="14">C14</f>
        <v>Other Deposits</v>
      </c>
      <c r="D37" s="9" t="str">
        <f t="shared" si="14"/>
        <v>other_deposits</v>
      </c>
      <c r="E37" s="9" t="str">
        <f t="shared" si="14"/>
        <v>BS_OTHER_DPST</v>
      </c>
      <c r="F37" s="8">
        <f>_xll.BDH($B37,$E37,"CQ1 2010","","Dir=H","Per=Y","Days=A","Dts=H","cols=14;rows=1")</f>
        <v>187.23599999999999</v>
      </c>
      <c r="G37" s="8">
        <v>1284.2650000000001</v>
      </c>
      <c r="H37" s="8">
        <v>2729.6190000000001</v>
      </c>
      <c r="I37" s="8">
        <v>275.33300000000003</v>
      </c>
      <c r="J37" s="8">
        <v>591.91200000000003</v>
      </c>
      <c r="K37" s="8">
        <v>662.21199999999999</v>
      </c>
      <c r="L37" s="8">
        <v>617.875</v>
      </c>
      <c r="M37" s="8">
        <v>760.899</v>
      </c>
      <c r="N37" s="8">
        <v>927.178</v>
      </c>
      <c r="O37" s="8">
        <v>1031.5450000000001</v>
      </c>
      <c r="P37" s="8">
        <v>1074.923</v>
      </c>
      <c r="Q37" s="8">
        <v>1233.1880000000001</v>
      </c>
      <c r="R37" s="8">
        <v>1508.616</v>
      </c>
      <c r="S37" s="8">
        <v>1508.616</v>
      </c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</row>
    <row r="38" spans="1:60" x14ac:dyDescent="0.35">
      <c r="A38" s="9" t="str">
        <f t="shared" si="3"/>
        <v>Alinma</v>
      </c>
      <c r="B38" s="9" t="str">
        <f>VLOOKUP(A38,References!$A$2:$B$11,2,FALSE)</f>
        <v>ALINMA AB Equity</v>
      </c>
      <c r="C38" s="9" t="str">
        <f t="shared" ref="C38:E38" si="15">C15</f>
        <v>Total Deposits</v>
      </c>
      <c r="D38" s="9" t="str">
        <f t="shared" si="15"/>
        <v>deposits</v>
      </c>
      <c r="E38" s="9" t="str">
        <f t="shared" si="15"/>
        <v>BS_CUSTOMER_DEPOSITS</v>
      </c>
      <c r="F38" s="8">
        <f>_xll.BDH($B38,$E38,"CQ1 2010","","Dir=H","Per=Y","Days=A","Dts=H","cols=14;rows=1")</f>
        <v>8315.8780000000006</v>
      </c>
      <c r="G38" s="8">
        <v>17776.284</v>
      </c>
      <c r="H38" s="8">
        <v>32213.612000000001</v>
      </c>
      <c r="I38" s="8">
        <v>42762.623</v>
      </c>
      <c r="J38" s="8">
        <v>59427.824999999997</v>
      </c>
      <c r="K38" s="8">
        <v>65541.656000000003</v>
      </c>
      <c r="L38" s="8">
        <v>80612.225999999995</v>
      </c>
      <c r="M38" s="8">
        <v>89064.751000000004</v>
      </c>
      <c r="N38" s="8">
        <v>90128.138000000006</v>
      </c>
      <c r="O38" s="8">
        <v>102062.83500000001</v>
      </c>
      <c r="P38" s="8">
        <v>119454.27800000001</v>
      </c>
      <c r="Q38" s="8">
        <v>121060.55100000001</v>
      </c>
      <c r="R38" s="8">
        <v>145168.49</v>
      </c>
      <c r="S38" s="8">
        <v>145168.49</v>
      </c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</row>
    <row r="39" spans="1:60" x14ac:dyDescent="0.35">
      <c r="A39" s="9" t="str">
        <f t="shared" si="3"/>
        <v>Alinma</v>
      </c>
      <c r="B39" s="9" t="str">
        <f>VLOOKUP(A39,References!$A$2:$B$11,2,FALSE)</f>
        <v>ALINMA AB Equity</v>
      </c>
      <c r="C39" s="9" t="str">
        <f t="shared" ref="C39:E39" si="16">C16</f>
        <v>Short Term Debt</v>
      </c>
      <c r="D39" s="9" t="str">
        <f t="shared" si="16"/>
        <v>short_term_debt</v>
      </c>
      <c r="E39" s="9" t="str">
        <f t="shared" si="16"/>
        <v>ST_BORROW_SECS_SOLD_UNDER_REPO</v>
      </c>
      <c r="F39" s="8">
        <f>_xll.BDH($B39,$E39,"CQ1 2010","","Dir=H","Per=Y","Days=A","Dts=H","cols=14;rows=1")</f>
        <v>2254.0160000000001</v>
      </c>
      <c r="G39" s="8">
        <v>2442.8760000000002</v>
      </c>
      <c r="H39" s="8">
        <v>2414.5320000000002</v>
      </c>
      <c r="I39" s="8">
        <v>200.73599999999999</v>
      </c>
      <c r="J39" s="8">
        <v>32.656999999999996</v>
      </c>
      <c r="K39" s="8">
        <v>2263.674</v>
      </c>
      <c r="L39" s="8">
        <v>2431.8040000000001</v>
      </c>
      <c r="M39" s="8">
        <v>1352.8869999999999</v>
      </c>
      <c r="N39" s="8">
        <v>6318.3360000000002</v>
      </c>
      <c r="O39" s="8">
        <v>3289.8440000000001</v>
      </c>
      <c r="P39" s="8">
        <v>7312.0339999999997</v>
      </c>
      <c r="Q39" s="8">
        <v>15239.790999999999</v>
      </c>
      <c r="R39" s="8">
        <v>16483.039000000001</v>
      </c>
      <c r="S39" s="8">
        <v>16483.039000000001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</row>
    <row r="40" spans="1:60" x14ac:dyDescent="0.35">
      <c r="A40" s="9" t="str">
        <f t="shared" si="3"/>
        <v>Alinma</v>
      </c>
      <c r="B40" s="9" t="str">
        <f>VLOOKUP(A40,References!$A$2:$B$11,2,FALSE)</f>
        <v>ALINMA AB Equity</v>
      </c>
      <c r="C40" s="9" t="str">
        <f t="shared" ref="C40:E40" si="17">C17</f>
        <v>Long Term Debt</v>
      </c>
      <c r="D40" s="9" t="str">
        <f t="shared" si="17"/>
        <v>long_term_debt</v>
      </c>
      <c r="E40" s="9" t="str">
        <f t="shared" si="17"/>
        <v>BS_LT_BORROW</v>
      </c>
      <c r="F40" s="8">
        <f>_xll.BDH($B40,$E40,"CQ1 2010","","Dir=H","Per=Y","Days=A","Dts=H","cols=14;rows=1")</f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416.30700000000002</v>
      </c>
      <c r="P40" s="8">
        <v>389.303</v>
      </c>
      <c r="Q40" s="8">
        <v>381.98200000000003</v>
      </c>
      <c r="R40" s="8">
        <v>376.09100000000001</v>
      </c>
      <c r="S40" s="8">
        <v>376.09100000000001</v>
      </c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</row>
    <row r="41" spans="1:60" x14ac:dyDescent="0.35">
      <c r="A41" s="9" t="str">
        <f t="shared" si="3"/>
        <v>Alinma</v>
      </c>
      <c r="B41" s="9" t="str">
        <f>VLOOKUP(A41,References!$A$2:$B$11,2,FALSE)</f>
        <v>ALINMA AB Equity</v>
      </c>
      <c r="C41" s="9" t="str">
        <f t="shared" ref="C41:E41" si="18">C18</f>
        <v>Total Liabilities</v>
      </c>
      <c r="D41" s="9" t="str">
        <f t="shared" si="18"/>
        <v>liabilities</v>
      </c>
      <c r="E41" s="9" t="str">
        <f t="shared" si="18"/>
        <v>BS_TOT_LIAB2</v>
      </c>
      <c r="F41" s="8">
        <f>_xll.BDH($B41,$E41,"CQ1 2010","","Dir=H","Per=Y","Days=A","Dts=H","cols=14;rows=1")</f>
        <v>11048.184999999999</v>
      </c>
      <c r="G41" s="8">
        <v>20889.345000000001</v>
      </c>
      <c r="H41" s="8">
        <v>37350.256000000001</v>
      </c>
      <c r="I41" s="8">
        <v>46169.300999999999</v>
      </c>
      <c r="J41" s="8">
        <v>62922.627</v>
      </c>
      <c r="K41" s="8">
        <v>70372.369000000006</v>
      </c>
      <c r="L41" s="8">
        <v>85551.4</v>
      </c>
      <c r="M41" s="8">
        <v>94407.914000000004</v>
      </c>
      <c r="N41" s="8">
        <v>100240.262</v>
      </c>
      <c r="O41" s="8">
        <v>109394.51700000001</v>
      </c>
      <c r="P41" s="8">
        <v>132448.016</v>
      </c>
      <c r="Q41" s="8">
        <v>142765.057</v>
      </c>
      <c r="R41" s="8">
        <v>168559.916</v>
      </c>
      <c r="S41" s="8">
        <v>168559.916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</row>
    <row r="42" spans="1:60" x14ac:dyDescent="0.35">
      <c r="A42" s="9" t="str">
        <f t="shared" si="3"/>
        <v>Alinma</v>
      </c>
      <c r="B42" s="9" t="str">
        <f>VLOOKUP(A42,References!$A$2:$B$11,2,FALSE)</f>
        <v>ALINMA AB Equity</v>
      </c>
      <c r="C42" s="9" t="str">
        <f t="shared" ref="C42:E42" si="19">C19</f>
        <v>Retail Liabilities</v>
      </c>
      <c r="D42" s="9" t="str">
        <f t="shared" si="19"/>
        <v>retail_liabilities</v>
      </c>
      <c r="E42" s="9" t="str">
        <f t="shared" si="19"/>
        <v>NA</v>
      </c>
      <c r="F42" s="8">
        <f>Segments_Y!I12/1000000</f>
        <v>4378.0429999999997</v>
      </c>
      <c r="G42" s="8">
        <f>Segments_Y!J12/1000000</f>
        <v>10226.978999999999</v>
      </c>
      <c r="H42" s="8">
        <f>Segments_Y!K12/1000000</f>
        <v>15067.028</v>
      </c>
      <c r="I42" s="8">
        <f>Segments_Y!L12/1000000</f>
        <v>25238.662</v>
      </c>
      <c r="J42" s="8">
        <f>Segments_Y!M12/1000000</f>
        <v>37451.678</v>
      </c>
      <c r="K42" s="8">
        <f>Segments_Y!N12/1000000</f>
        <v>41940.849000000002</v>
      </c>
      <c r="L42" s="8">
        <f>Segments_Y!O12/1000000</f>
        <v>50956.498</v>
      </c>
      <c r="M42" s="8">
        <f>Segments_Y!P12/1000000</f>
        <v>59482.498</v>
      </c>
      <c r="N42" s="8">
        <f>Segments_Y!Q12/1000000</f>
        <v>68596.428</v>
      </c>
      <c r="O42" s="8">
        <f>Segments_Y!R12/1000000</f>
        <v>74389.387000000002</v>
      </c>
      <c r="P42" s="8">
        <f>Segments_Y!S12/1000000</f>
        <v>83341.975999999995</v>
      </c>
      <c r="Q42" s="8">
        <f>Segments_Y!T12/1000000</f>
        <v>81503.710999999996</v>
      </c>
      <c r="R42" s="8">
        <f>Segments_Y!U12/1000000</f>
        <v>97108.721000000005</v>
      </c>
      <c r="S42" s="8" t="e">
        <f>Segments_Y!V12/1000000</f>
        <v>#N/A</v>
      </c>
      <c r="T42" s="8">
        <f>Segments_Y!W12/1000000</f>
        <v>0</v>
      </c>
      <c r="U42" s="8">
        <f>Segments_Y!X12/1000000</f>
        <v>0</v>
      </c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</row>
    <row r="43" spans="1:60" x14ac:dyDescent="0.35">
      <c r="A43" s="9" t="str">
        <f t="shared" si="3"/>
        <v>Alinma</v>
      </c>
      <c r="B43" s="9" t="str">
        <f>VLOOKUP(A43,References!$A$2:$B$11,2,FALSE)</f>
        <v>ALINMA AB Equity</v>
      </c>
      <c r="C43" s="9" t="str">
        <f t="shared" ref="C43:E43" si="20">C20</f>
        <v>Wholesale Liabilities</v>
      </c>
      <c r="D43" s="9" t="str">
        <f t="shared" si="20"/>
        <v>wholesale_liabilities</v>
      </c>
      <c r="E43" s="9" t="str">
        <f t="shared" si="20"/>
        <v>NA</v>
      </c>
      <c r="F43" s="8">
        <f>Segments_Y!I13/1000000</f>
        <v>1653.9649999999999</v>
      </c>
      <c r="G43" s="8">
        <f>Segments_Y!J13/1000000</f>
        <v>3558.1909999999998</v>
      </c>
      <c r="H43" s="8">
        <f>Segments_Y!K13/1000000</f>
        <v>11263.755999999999</v>
      </c>
      <c r="I43" s="8">
        <f>Segments_Y!L13/1000000</f>
        <v>6464.6710000000003</v>
      </c>
      <c r="J43" s="8">
        <f>Segments_Y!M13/1000000</f>
        <v>6874.5659999999998</v>
      </c>
      <c r="K43" s="8">
        <f>Segments_Y!N13/1000000</f>
        <v>6656.0169999999998</v>
      </c>
      <c r="L43" s="8">
        <f>Segments_Y!O13/1000000</f>
        <v>8181.9610000000002</v>
      </c>
      <c r="M43" s="8">
        <f>Segments_Y!P13/1000000</f>
        <v>9165.6949999999997</v>
      </c>
      <c r="N43" s="8">
        <f>Segments_Y!Q13/1000000</f>
        <v>6352.4960000000001</v>
      </c>
      <c r="O43" s="8">
        <f>Segments_Y!R13/1000000</f>
        <v>7043.8289999999997</v>
      </c>
      <c r="P43" s="8">
        <f>Segments_Y!S13/1000000</f>
        <v>5182.9660000000003</v>
      </c>
      <c r="Q43" s="8">
        <f>Segments_Y!T13/1000000</f>
        <v>23727.274000000001</v>
      </c>
      <c r="R43" s="8">
        <f>Segments_Y!U13/1000000</f>
        <v>23711.602999999999</v>
      </c>
      <c r="S43" s="8" t="e">
        <f>Segments_Y!V13/1000000</f>
        <v>#N/A</v>
      </c>
      <c r="T43" s="8">
        <f>Segments_Y!W13/1000000</f>
        <v>0</v>
      </c>
      <c r="U43" s="8">
        <f>Segments_Y!X13/1000000</f>
        <v>0</v>
      </c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</row>
    <row r="44" spans="1:60" x14ac:dyDescent="0.35">
      <c r="A44" s="9" t="str">
        <f t="shared" si="3"/>
        <v>Alinma</v>
      </c>
      <c r="B44" s="9" t="str">
        <f>VLOOKUP(A44,References!$A$2:$B$11,2,FALSE)</f>
        <v>ALINMA AB Equity</v>
      </c>
      <c r="C44" s="9" t="str">
        <f t="shared" ref="C44:E44" si="21">C21</f>
        <v>Retained Earnings</v>
      </c>
      <c r="D44" s="9" t="str">
        <f t="shared" si="21"/>
        <v>retained_earnings</v>
      </c>
      <c r="E44" s="9" t="str">
        <f t="shared" si="21"/>
        <v>BS_PURE_RETAINED_EARNINGS</v>
      </c>
      <c r="F44" s="8">
        <f>_xll.BDH($B44,$E44,"CQ1 2010","","Dir=H","Per=Y","Days=A","Dts=H","cols=14;rows=1")</f>
        <v>465.40600000000001</v>
      </c>
      <c r="G44" s="8">
        <v>788.90599999999995</v>
      </c>
      <c r="H44" s="8">
        <v>1338.7750000000001</v>
      </c>
      <c r="I44" s="8">
        <v>1197.992</v>
      </c>
      <c r="J44" s="8">
        <v>1268.2850000000001</v>
      </c>
      <c r="K44" s="8">
        <v>1312.702</v>
      </c>
      <c r="L44" s="8">
        <v>1666.4690000000001</v>
      </c>
      <c r="M44" s="8">
        <v>1896.529</v>
      </c>
      <c r="N44" s="8">
        <v>1990.693</v>
      </c>
      <c r="O44" s="8">
        <v>2287.3020000000001</v>
      </c>
      <c r="P44" s="8">
        <v>3760.239</v>
      </c>
      <c r="Q44" s="8">
        <v>3618.6089999999999</v>
      </c>
      <c r="R44" s="8">
        <v>4285.0039999999999</v>
      </c>
      <c r="S44" s="8">
        <v>4285.0039999999999</v>
      </c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</row>
    <row r="45" spans="1:60" x14ac:dyDescent="0.35">
      <c r="A45" s="9" t="str">
        <f t="shared" si="3"/>
        <v>Alinma</v>
      </c>
      <c r="B45" s="9" t="str">
        <f>VLOOKUP(A45,References!$A$2:$B$11,2,FALSE)</f>
        <v>ALINMA AB Equity</v>
      </c>
      <c r="C45" s="9" t="str">
        <f t="shared" ref="C45:E45" si="22">C22</f>
        <v>Equity Before Minority</v>
      </c>
      <c r="D45" s="9" t="str">
        <f t="shared" si="22"/>
        <v>equity_before_minority</v>
      </c>
      <c r="E45" s="9" t="str">
        <f t="shared" si="22"/>
        <v>EQTY_BEF_MINORITY_INT_DETAILED</v>
      </c>
      <c r="F45" s="8">
        <f>_xll.BDH($B45,$E45,"CQ1 2010","","Dir=H","Per=Y","Days=A","Dts=H","cols=14;rows=1")</f>
        <v>15620.552</v>
      </c>
      <c r="G45" s="8">
        <v>15894.021000000001</v>
      </c>
      <c r="H45" s="8">
        <v>16664.197</v>
      </c>
      <c r="I45" s="8">
        <v>16831.931</v>
      </c>
      <c r="J45" s="8">
        <v>17939.232</v>
      </c>
      <c r="K45" s="8">
        <v>18352.161</v>
      </c>
      <c r="L45" s="8">
        <v>19178.46</v>
      </c>
      <c r="M45" s="8">
        <v>20343.761999999999</v>
      </c>
      <c r="N45" s="8">
        <v>21297.707999999999</v>
      </c>
      <c r="O45" s="8">
        <v>22444.923999999999</v>
      </c>
      <c r="P45" s="8">
        <v>24428.787</v>
      </c>
      <c r="Q45" s="8">
        <v>30711.026999999998</v>
      </c>
      <c r="R45" s="8">
        <v>31876.312999999998</v>
      </c>
      <c r="S45" s="8">
        <v>31876.312999999998</v>
      </c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</row>
    <row r="46" spans="1:60" x14ac:dyDescent="0.35">
      <c r="A46" s="9" t="str">
        <f t="shared" si="3"/>
        <v>Alinma</v>
      </c>
      <c r="B46" s="9" t="str">
        <f>VLOOKUP(A46,References!$A$2:$B$11,2,FALSE)</f>
        <v>ALINMA AB Equity</v>
      </c>
      <c r="C46" s="9" t="str">
        <f t="shared" ref="C46:E46" si="23">C23</f>
        <v>Sukuk</v>
      </c>
      <c r="D46" s="9" t="str">
        <f t="shared" si="23"/>
        <v>skuk</v>
      </c>
      <c r="E46" s="9" t="str">
        <f t="shared" si="23"/>
        <v>PFD_EQTY_HYBRID_CAPITAL</v>
      </c>
      <c r="F46" s="8">
        <f>_xll.BDH($B46,$E46,"CQ1 2010","","Dir=H","Per=Y","Days=A","Dts=H","cols=14;rows=1")</f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5000</v>
      </c>
      <c r="R46" s="8">
        <v>5000</v>
      </c>
      <c r="S46" s="8">
        <v>5000</v>
      </c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</row>
    <row r="47" spans="1:60" x14ac:dyDescent="0.35">
      <c r="A47" s="10" t="str">
        <f>A44</f>
        <v>Alinma</v>
      </c>
      <c r="B47" s="10" t="str">
        <f>VLOOKUP(A47,References!$A$2:$B$11,2,FALSE)</f>
        <v>ALINMA AB Equity</v>
      </c>
      <c r="C47" s="9" t="str">
        <f t="shared" ref="C47:E47" si="24">C24</f>
        <v>Total Equity</v>
      </c>
      <c r="D47" s="9" t="str">
        <f t="shared" si="24"/>
        <v>equity</v>
      </c>
      <c r="E47" s="9" t="str">
        <f t="shared" si="24"/>
        <v>TOTAL_EQUITY</v>
      </c>
      <c r="F47" s="11">
        <f>_xll.BDH($B47,$E47,"CQ1 2010","","Dir=H","Per=Y","Days=A","Dts=H","cols=14;rows=1")</f>
        <v>15620.552</v>
      </c>
      <c r="G47" s="11">
        <v>15894.021000000001</v>
      </c>
      <c r="H47" s="11">
        <v>16664.197</v>
      </c>
      <c r="I47" s="11">
        <v>16831.931</v>
      </c>
      <c r="J47" s="11">
        <v>17939.232</v>
      </c>
      <c r="K47" s="11">
        <v>18352.161</v>
      </c>
      <c r="L47" s="11">
        <v>19178.46</v>
      </c>
      <c r="M47" s="11">
        <v>20343.761999999999</v>
      </c>
      <c r="N47" s="11">
        <v>21297.707999999999</v>
      </c>
      <c r="O47" s="11">
        <v>22444.923999999999</v>
      </c>
      <c r="P47" s="11">
        <v>24428.787</v>
      </c>
      <c r="Q47" s="11">
        <v>30711.026999999998</v>
      </c>
      <c r="R47" s="11">
        <v>31876.312999999998</v>
      </c>
      <c r="S47" s="11">
        <v>31876.312999999998</v>
      </c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</row>
    <row r="48" spans="1:60" x14ac:dyDescent="0.35">
      <c r="A48" s="6" t="s">
        <v>17</v>
      </c>
      <c r="B48" s="6" t="str">
        <f>VLOOKUP(A48,References!$A$2:$B$11,2,FALSE)</f>
        <v>SABB AB Equity</v>
      </c>
      <c r="C48" s="6" t="str">
        <f t="shared" ref="C48:E48" si="25">C25</f>
        <v>Cash and Cash Equivalents</v>
      </c>
      <c r="D48" s="6" t="str">
        <f t="shared" si="25"/>
        <v>cash_cash_equivalents</v>
      </c>
      <c r="E48" s="6" t="str">
        <f t="shared" si="25"/>
        <v>BS_CASH_NEAR_CASH_ITEM</v>
      </c>
      <c r="F48" s="8">
        <f>_xll.BDH($B48,$E48,"CQ1 2010","","Dir=H","Per=Y","Days=A","Dts=H","cols=14;rows=1")</f>
        <v>15144.088</v>
      </c>
      <c r="G48" s="8">
        <v>22380.625</v>
      </c>
      <c r="H48" s="8">
        <v>20403.864000000001</v>
      </c>
      <c r="I48" s="8">
        <v>26123.913</v>
      </c>
      <c r="J48" s="8">
        <v>19313.766</v>
      </c>
      <c r="K48" s="8">
        <v>10942.268</v>
      </c>
      <c r="L48" s="8">
        <v>24121.821</v>
      </c>
      <c r="M48" s="8">
        <v>26874.499</v>
      </c>
      <c r="N48" s="8">
        <v>14101.089</v>
      </c>
      <c r="O48" s="8">
        <v>21266.892</v>
      </c>
      <c r="P48" s="8">
        <v>36449.415000000001</v>
      </c>
      <c r="Q48" s="8">
        <v>14909.404</v>
      </c>
      <c r="R48" s="8">
        <v>19258.717000000001</v>
      </c>
      <c r="S48" s="8">
        <v>19258.717000000001</v>
      </c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</row>
    <row r="49" spans="1:60" x14ac:dyDescent="0.35">
      <c r="A49" s="6" t="str">
        <f>A48</f>
        <v>SABB</v>
      </c>
      <c r="B49" s="6" t="str">
        <f>VLOOKUP(A49,References!$A$2:$B$11,2,FALSE)</f>
        <v>SABB AB Equity</v>
      </c>
      <c r="C49" s="6" t="str">
        <f t="shared" ref="C49:E49" si="26">C26</f>
        <v>ST And LT Investments</v>
      </c>
      <c r="D49" s="6" t="str">
        <f t="shared" si="26"/>
        <v>st_lt_investments</v>
      </c>
      <c r="E49" s="6" t="str">
        <f t="shared" si="26"/>
        <v>ST_AND_LT_INVEST</v>
      </c>
      <c r="F49" s="8">
        <f>_xll.BDH($B49,$E49,"CQ1 2010","","Dir=H","Per=Y","Days=A","Dts=H","cols=14;rows=1")</f>
        <v>24972.441999999999</v>
      </c>
      <c r="G49" s="8">
        <v>22200.121999999999</v>
      </c>
      <c r="H49" s="8">
        <v>27587.185000000001</v>
      </c>
      <c r="I49" s="8">
        <v>37399.559000000001</v>
      </c>
      <c r="J49" s="8">
        <v>45280.815999999999</v>
      </c>
      <c r="K49" s="8">
        <v>35527.044999999998</v>
      </c>
      <c r="L49" s="8">
        <v>29273.055</v>
      </c>
      <c r="M49" s="8">
        <v>26976.751</v>
      </c>
      <c r="N49" s="8">
        <v>34570.455999999998</v>
      </c>
      <c r="O49" s="8">
        <v>60483.826000000001</v>
      </c>
      <c r="P49" s="8">
        <v>60831.006999999998</v>
      </c>
      <c r="Q49" s="8">
        <v>64903.697999999997</v>
      </c>
      <c r="R49" s="8">
        <v>86363.159</v>
      </c>
      <c r="S49" s="8">
        <v>86363.159</v>
      </c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</row>
    <row r="50" spans="1:60" x14ac:dyDescent="0.35">
      <c r="A50" s="6" t="str">
        <f t="shared" ref="A50:A69" si="27">A49</f>
        <v>SABB</v>
      </c>
      <c r="B50" s="6" t="str">
        <f>VLOOKUP(A50,References!$A$2:$B$11,2,FALSE)</f>
        <v>SABB AB Equity</v>
      </c>
      <c r="C50" s="6" t="str">
        <f t="shared" ref="C50:E50" si="28">C27</f>
        <v>Total Commercial Loans</v>
      </c>
      <c r="D50" s="6" t="str">
        <f t="shared" si="28"/>
        <v>commercial_loans</v>
      </c>
      <c r="E50" s="6" t="str">
        <f t="shared" si="28"/>
        <v>BS_COMM_LOAN</v>
      </c>
      <c r="F50" s="8">
        <f>_xll.BDH($B50,$E50,"CQ1 2010","","Dir=H","Per=Y","Days=A","Dts=H","cols=14;rows=1")</f>
        <v>59449.025000000001</v>
      </c>
      <c r="G50" s="8">
        <v>68981.006999999998</v>
      </c>
      <c r="H50" s="8">
        <v>78012.589000000007</v>
      </c>
      <c r="I50" s="8">
        <v>82974.558000000005</v>
      </c>
      <c r="J50" s="8">
        <v>90009.676000000007</v>
      </c>
      <c r="K50" s="8">
        <v>99303.585000000006</v>
      </c>
      <c r="L50" s="8">
        <v>95510.373999999996</v>
      </c>
      <c r="M50" s="8">
        <v>94882.921000000002</v>
      </c>
      <c r="N50" s="8">
        <v>87644.089000000007</v>
      </c>
      <c r="O50" s="8">
        <v>111100.944</v>
      </c>
      <c r="P50" s="8">
        <v>114440.10400000001</v>
      </c>
      <c r="Q50" s="8">
        <v>126187.893</v>
      </c>
      <c r="R50" s="8">
        <v>133836.777</v>
      </c>
      <c r="S50" s="8">
        <v>133836.777</v>
      </c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</row>
    <row r="51" spans="1:60" x14ac:dyDescent="0.35">
      <c r="A51" s="6" t="str">
        <f t="shared" si="27"/>
        <v>SABB</v>
      </c>
      <c r="B51" s="6" t="str">
        <f>VLOOKUP(A51,References!$A$2:$B$11,2,FALSE)</f>
        <v>SABB AB Equity</v>
      </c>
      <c r="C51" s="6" t="str">
        <f t="shared" ref="C51:E51" si="29">C28</f>
        <v>Total Consumer Loans</v>
      </c>
      <c r="D51" s="6" t="str">
        <f t="shared" si="29"/>
        <v>consumer_loans</v>
      </c>
      <c r="E51" s="6" t="str">
        <f t="shared" si="29"/>
        <v>BS_CONS_LOAN</v>
      </c>
      <c r="F51" s="8">
        <f>_xll.BDH($B51,$E51,"CQ1 2010","","Dir=H","Per=Y","Days=A","Dts=H","cols=14;rows=1")</f>
        <v>14799.467000000001</v>
      </c>
      <c r="G51" s="8">
        <v>16232.939</v>
      </c>
      <c r="H51" s="8">
        <v>18900.545999999998</v>
      </c>
      <c r="I51" s="8">
        <v>23873.776000000002</v>
      </c>
      <c r="J51" s="8">
        <v>26118.734</v>
      </c>
      <c r="K51" s="8">
        <v>27612.325000000001</v>
      </c>
      <c r="L51" s="8">
        <v>26688.672999999999</v>
      </c>
      <c r="M51" s="8">
        <v>23785.764999999999</v>
      </c>
      <c r="N51" s="8">
        <v>23637.887999999999</v>
      </c>
      <c r="O51" s="8">
        <v>37617.964</v>
      </c>
      <c r="P51" s="8">
        <v>36097.362999999998</v>
      </c>
      <c r="Q51" s="8">
        <v>39384.563999999998</v>
      </c>
      <c r="R51" s="8">
        <v>46569.55</v>
      </c>
      <c r="S51" s="8">
        <v>46569.55</v>
      </c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</row>
    <row r="52" spans="1:60" x14ac:dyDescent="0.35">
      <c r="A52" s="6" t="str">
        <f t="shared" si="27"/>
        <v>SABB</v>
      </c>
      <c r="B52" s="6" t="str">
        <f>VLOOKUP(A52,References!$A$2:$B$11,2,FALSE)</f>
        <v>SABB AB Equity</v>
      </c>
      <c r="C52" s="6" t="str">
        <f t="shared" ref="C52:E52" si="30">C29</f>
        <v>Total Loans</v>
      </c>
      <c r="D52" s="6" t="str">
        <f t="shared" si="30"/>
        <v>loans</v>
      </c>
      <c r="E52" s="6" t="str">
        <f t="shared" si="30"/>
        <v>BS_TOT_LOAN</v>
      </c>
      <c r="F52" s="8">
        <f>_xll.BDH($B52,$E52,"CQ1 2010","","Dir=H","Per=Y","Days=A","Dts=H","cols=14;rows=1")</f>
        <v>76862.957999999999</v>
      </c>
      <c r="G52" s="8">
        <v>86892.01</v>
      </c>
      <c r="H52" s="8">
        <v>98511.69</v>
      </c>
      <c r="I52" s="8">
        <v>108373.599</v>
      </c>
      <c r="J52" s="8">
        <v>117623.342</v>
      </c>
      <c r="K52" s="8">
        <v>128433.182</v>
      </c>
      <c r="L52" s="8">
        <v>123854.526</v>
      </c>
      <c r="M52" s="8">
        <v>120562.22</v>
      </c>
      <c r="N52" s="8">
        <v>118925.959</v>
      </c>
      <c r="O52" s="8">
        <v>158075.08600000001</v>
      </c>
      <c r="P52" s="8">
        <v>160418.53899999999</v>
      </c>
      <c r="Q52" s="8">
        <v>174258.717</v>
      </c>
      <c r="R52" s="8">
        <v>189142.72899999999</v>
      </c>
      <c r="S52" s="8">
        <v>189142.72899999999</v>
      </c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</row>
    <row r="53" spans="1:60" x14ac:dyDescent="0.35">
      <c r="A53" s="6" t="str">
        <f t="shared" si="27"/>
        <v>SABB</v>
      </c>
      <c r="B53" s="6" t="str">
        <f>VLOOKUP(A53,References!$A$2:$B$11,2,FALSE)</f>
        <v>SABB AB Equity</v>
      </c>
      <c r="C53" s="6" t="str">
        <f t="shared" ref="C53:E53" si="31">C30</f>
        <v>Reserve for Loan Losses</v>
      </c>
      <c r="D53" s="6" t="str">
        <f t="shared" si="31"/>
        <v>loan_loss_reserves</v>
      </c>
      <c r="E53" s="6" t="str">
        <f t="shared" si="31"/>
        <v>BS_RSRV_LOAN_LOSS</v>
      </c>
      <c r="F53" s="8">
        <f>_xll.BDH($B53,$E53,"CQ1 2010","","Dir=H","Per=Y","Days=A","Dts=H","cols=14;rows=1")</f>
        <v>2614.4720000000002</v>
      </c>
      <c r="G53" s="8">
        <v>2080.723</v>
      </c>
      <c r="H53" s="8">
        <v>2413.384</v>
      </c>
      <c r="I53" s="8">
        <v>2258.6689999999999</v>
      </c>
      <c r="J53" s="8">
        <v>2402.5450000000001</v>
      </c>
      <c r="K53" s="8">
        <v>2486.5459999999998</v>
      </c>
      <c r="L53" s="8">
        <v>2889.7109999999998</v>
      </c>
      <c r="M53" s="8">
        <v>3556.1329999999998</v>
      </c>
      <c r="N53" s="8">
        <v>8600</v>
      </c>
      <c r="O53" s="8">
        <v>6000</v>
      </c>
      <c r="P53" s="8">
        <v>7175.4610000000002</v>
      </c>
      <c r="Q53" s="8">
        <v>6702.2389999999996</v>
      </c>
      <c r="R53" s="8">
        <v>6010.48</v>
      </c>
      <c r="S53" s="8">
        <v>6010.48</v>
      </c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</row>
    <row r="54" spans="1:60" x14ac:dyDescent="0.35">
      <c r="A54" s="6" t="str">
        <f t="shared" si="27"/>
        <v>SABB</v>
      </c>
      <c r="B54" s="6" t="str">
        <f>VLOOKUP(A54,References!$A$2:$B$11,2,FALSE)</f>
        <v>SABB AB Equity</v>
      </c>
      <c r="C54" s="6" t="str">
        <f t="shared" ref="C54:E54" si="32">C31</f>
        <v>Net Loans</v>
      </c>
      <c r="D54" s="6" t="str">
        <f t="shared" si="32"/>
        <v>net_loans</v>
      </c>
      <c r="E54" s="6" t="str">
        <f t="shared" si="32"/>
        <v>BS_LOAN_MTG</v>
      </c>
      <c r="F54" s="8">
        <f>_xll.BDH($B54,$E54,"CQ1 2010","","Dir=H","Per=Y","Days=A","Dts=H","cols=14;rows=1")</f>
        <v>74248.486000000004</v>
      </c>
      <c r="G54" s="8">
        <v>84811.286999999997</v>
      </c>
      <c r="H54" s="8">
        <v>96098.305999999997</v>
      </c>
      <c r="I54" s="8">
        <v>106114.93</v>
      </c>
      <c r="J54" s="8">
        <v>115220.79700000001</v>
      </c>
      <c r="K54" s="8">
        <v>125946.636</v>
      </c>
      <c r="L54" s="8">
        <v>120964.815</v>
      </c>
      <c r="M54" s="8">
        <v>117006.087</v>
      </c>
      <c r="N54" s="8">
        <v>110325.959</v>
      </c>
      <c r="O54" s="8">
        <v>152075.08600000001</v>
      </c>
      <c r="P54" s="8">
        <v>153243.07800000001</v>
      </c>
      <c r="Q54" s="8">
        <v>167556.478</v>
      </c>
      <c r="R54" s="8">
        <v>183132.24900000001</v>
      </c>
      <c r="S54" s="8">
        <v>183132.24900000001</v>
      </c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</row>
    <row r="55" spans="1:60" x14ac:dyDescent="0.35">
      <c r="A55" s="6" t="str">
        <f t="shared" si="27"/>
        <v>SABB</v>
      </c>
      <c r="B55" s="6" t="str">
        <f>VLOOKUP(A55,References!$A$2:$B$11,2,FALSE)</f>
        <v>SABB AB Equity</v>
      </c>
      <c r="C55" s="6" t="str">
        <f t="shared" ref="C55:E55" si="33">C32</f>
        <v>Total Assets</v>
      </c>
      <c r="D55" s="6" t="str">
        <f t="shared" si="33"/>
        <v>assets</v>
      </c>
      <c r="E55" s="6" t="str">
        <f t="shared" si="33"/>
        <v>BS_TOT_ASSET</v>
      </c>
      <c r="F55" s="8">
        <f>_xll.BDH($B55,$E55,"CQ1 2010","","Dir=H","Per=Y","Days=A","Dts=H","cols=14;rows=1")</f>
        <v>125372.86599999999</v>
      </c>
      <c r="G55" s="8">
        <v>138657.505</v>
      </c>
      <c r="H55" s="8">
        <v>156652.337</v>
      </c>
      <c r="I55" s="8">
        <v>177302.2</v>
      </c>
      <c r="J55" s="8">
        <v>187609.26800000001</v>
      </c>
      <c r="K55" s="8">
        <v>187750.42300000001</v>
      </c>
      <c r="L55" s="8">
        <v>186055.894</v>
      </c>
      <c r="M55" s="8">
        <v>187615.34400000001</v>
      </c>
      <c r="N55" s="8">
        <v>174676.772</v>
      </c>
      <c r="O55" s="8">
        <v>265986.72899999999</v>
      </c>
      <c r="P55" s="8">
        <v>276451.67099999997</v>
      </c>
      <c r="Q55" s="8">
        <v>272396.02299999999</v>
      </c>
      <c r="R55" s="8">
        <v>314450.67700000003</v>
      </c>
      <c r="S55" s="8">
        <v>314450.67700000003</v>
      </c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</row>
    <row r="56" spans="1:60" x14ac:dyDescent="0.35">
      <c r="A56" s="6" t="str">
        <f t="shared" si="27"/>
        <v>SABB</v>
      </c>
      <c r="B56" s="6" t="str">
        <f>VLOOKUP(A56,References!$A$2:$B$11,2,FALSE)</f>
        <v>SABB AB Equity</v>
      </c>
      <c r="C56" s="6" t="str">
        <f t="shared" ref="C56:E56" si="34">C33</f>
        <v>Retail Assets</v>
      </c>
      <c r="D56" s="6" t="str">
        <f t="shared" si="34"/>
        <v>retail_assets</v>
      </c>
      <c r="E56" s="6" t="str">
        <f t="shared" si="34"/>
        <v>NA</v>
      </c>
      <c r="F56" s="8">
        <f>Segments_Y!I16/1000000</f>
        <v>20513.312000000002</v>
      </c>
      <c r="G56" s="8">
        <f>Segments_Y!J16/1000000</f>
        <v>21521.146000000001</v>
      </c>
      <c r="H56" s="8">
        <f>Segments_Y!K16/1000000</f>
        <v>26571.636999999999</v>
      </c>
      <c r="I56" s="8">
        <f>Segments_Y!L16/1000000</f>
        <v>33585.038999999997</v>
      </c>
      <c r="J56" s="8">
        <f>Segments_Y!M16/1000000</f>
        <v>35455.550999999999</v>
      </c>
      <c r="K56" s="8">
        <f>Segments_Y!N16/1000000</f>
        <v>33000.076999999997</v>
      </c>
      <c r="L56" s="8">
        <f>Segments_Y!O16/1000000</f>
        <v>31557.936000000002</v>
      </c>
      <c r="M56" s="8">
        <f>Segments_Y!P16/1000000</f>
        <v>27728.04</v>
      </c>
      <c r="N56" s="8">
        <f>Segments_Y!Q16/1000000</f>
        <v>25890.11</v>
      </c>
      <c r="O56" s="8">
        <f>Segments_Y!R16/1000000</f>
        <v>48153.527000000002</v>
      </c>
      <c r="P56" s="8">
        <f>Segments_Y!S16/1000000</f>
        <v>46051.535000000003</v>
      </c>
      <c r="Q56" s="8">
        <f>Segments_Y!T16/1000000</f>
        <v>49389.856</v>
      </c>
      <c r="R56" s="8">
        <f>Segments_Y!U16/1000000</f>
        <v>54775.262999999999</v>
      </c>
      <c r="S56" s="8" t="e">
        <f>Segments_Y!V16/1000000</f>
        <v>#N/A</v>
      </c>
      <c r="T56" s="8">
        <f>Segments_Y!W16/1000000</f>
        <v>0</v>
      </c>
      <c r="U56" s="8">
        <f>Segments_Y!X16/1000000</f>
        <v>0</v>
      </c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</row>
    <row r="57" spans="1:60" x14ac:dyDescent="0.35">
      <c r="A57" s="6" t="str">
        <f t="shared" si="27"/>
        <v>SABB</v>
      </c>
      <c r="B57" s="6" t="str">
        <f>VLOOKUP(A57,References!$A$2:$B$11,2,FALSE)</f>
        <v>SABB AB Equity</v>
      </c>
      <c r="C57" s="6" t="str">
        <f t="shared" ref="C57:E57" si="35">C34</f>
        <v>Wholesale Assets</v>
      </c>
      <c r="D57" s="6" t="str">
        <f t="shared" si="35"/>
        <v>wholesale_assets</v>
      </c>
      <c r="E57" s="6" t="str">
        <f t="shared" si="35"/>
        <v>NA</v>
      </c>
      <c r="F57" s="8">
        <f>Segments_Y!I17/1000000</f>
        <v>55952.908000000003</v>
      </c>
      <c r="G57" s="8">
        <f>Segments_Y!J17/1000000</f>
        <v>65234.091999999997</v>
      </c>
      <c r="H57" s="8">
        <f>Segments_Y!K17/1000000</f>
        <v>71828.317999999999</v>
      </c>
      <c r="I57" s="8">
        <f>Segments_Y!L17/1000000</f>
        <v>76688.800000000003</v>
      </c>
      <c r="J57" s="8">
        <f>Segments_Y!M17/1000000</f>
        <v>84313.335000000006</v>
      </c>
      <c r="K57" s="8">
        <f>Segments_Y!N17/1000000</f>
        <v>96850.258000000002</v>
      </c>
      <c r="L57" s="8">
        <f>Segments_Y!O17/1000000</f>
        <v>92352.01</v>
      </c>
      <c r="M57" s="8">
        <f>Segments_Y!P17/1000000</f>
        <v>92111.925000000003</v>
      </c>
      <c r="N57" s="8">
        <f>Segments_Y!Q17/1000000</f>
        <v>87743.770999999993</v>
      </c>
      <c r="O57" s="8">
        <f>Segments_Y!R17/1000000</f>
        <v>126387.84699999999</v>
      </c>
      <c r="P57" s="8">
        <f>Segments_Y!S17/1000000</f>
        <v>121743.337</v>
      </c>
      <c r="Q57" s="8">
        <f>Segments_Y!T17/1000000</f>
        <v>131346.804</v>
      </c>
      <c r="R57" s="8">
        <f>Segments_Y!U17/1000000</f>
        <v>139458.63699999999</v>
      </c>
      <c r="S57" s="8" t="e">
        <f>Segments_Y!V17/1000000</f>
        <v>#N/A</v>
      </c>
      <c r="T57" s="8">
        <f>Segments_Y!W17/1000000</f>
        <v>0</v>
      </c>
      <c r="U57" s="8">
        <f>Segments_Y!X17/1000000</f>
        <v>0</v>
      </c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</row>
    <row r="58" spans="1:60" x14ac:dyDescent="0.35">
      <c r="A58" s="6" t="str">
        <f t="shared" si="27"/>
        <v>SABB</v>
      </c>
      <c r="B58" s="6" t="str">
        <f>VLOOKUP(A58,References!$A$2:$B$11,2,FALSE)</f>
        <v>SABB AB Equity</v>
      </c>
      <c r="C58" s="6" t="str">
        <f t="shared" ref="C58:E58" si="36">C35</f>
        <v>NCBDs</v>
      </c>
      <c r="D58" s="6" t="str">
        <f t="shared" si="36"/>
        <v>ncbds</v>
      </c>
      <c r="E58" s="6" t="str">
        <f t="shared" si="36"/>
        <v>BS_DEMAND_DPST</v>
      </c>
      <c r="F58" s="8">
        <f>_xll.BDH($B58,$E58,"CQ1 2010","","Dir=H","Per=Y","Days=A","Dts=H","cols=14;rows=1")</f>
        <v>46625.673000000003</v>
      </c>
      <c r="G58" s="8">
        <v>50741.519</v>
      </c>
      <c r="H58" s="8">
        <v>63417.449000000001</v>
      </c>
      <c r="I58" s="8">
        <v>74717.692999999999</v>
      </c>
      <c r="J58" s="8">
        <v>86583.535000000003</v>
      </c>
      <c r="K58" s="8">
        <v>87284.903000000006</v>
      </c>
      <c r="L58" s="8">
        <v>82345.754000000001</v>
      </c>
      <c r="M58" s="8">
        <v>88538.701000000001</v>
      </c>
      <c r="N58" s="8">
        <v>82086.159</v>
      </c>
      <c r="O58" s="8">
        <v>122517.724</v>
      </c>
      <c r="P58" s="8">
        <v>134240.503</v>
      </c>
      <c r="Q58" s="8">
        <v>152966.149</v>
      </c>
      <c r="R58" s="8">
        <v>141427.465</v>
      </c>
      <c r="S58" s="8">
        <v>141427.465</v>
      </c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</row>
    <row r="59" spans="1:60" x14ac:dyDescent="0.35">
      <c r="A59" s="6" t="str">
        <f t="shared" si="27"/>
        <v>SABB</v>
      </c>
      <c r="B59" s="6" t="str">
        <f>VLOOKUP(A59,References!$A$2:$B$11,2,FALSE)</f>
        <v>SABB AB Equity</v>
      </c>
      <c r="C59" s="6" t="str">
        <f t="shared" ref="C59:E59" si="37">C36</f>
        <v>CBDs</v>
      </c>
      <c r="D59" s="6" t="str">
        <f t="shared" si="37"/>
        <v>cbds</v>
      </c>
      <c r="E59" s="6" t="str">
        <f t="shared" si="37"/>
        <v>INTEREST_BEARING_DEPOSITS_RATIO</v>
      </c>
      <c r="F59" s="8">
        <f>_xll.BDH($B59,$E59,"CQ1 2010","","Dir=H","Per=Y","Days=A","Dts=H","cols=14;rows=1")</f>
        <v>46966.497000000003</v>
      </c>
      <c r="G59" s="8">
        <v>53505.83</v>
      </c>
      <c r="H59" s="8">
        <v>55623.821000000004</v>
      </c>
      <c r="I59" s="8">
        <v>61002.16</v>
      </c>
      <c r="J59" s="8">
        <v>57100.766000000003</v>
      </c>
      <c r="K59" s="8">
        <v>59340.391000000003</v>
      </c>
      <c r="L59" s="8">
        <v>56706.396000000001</v>
      </c>
      <c r="M59" s="8">
        <v>50729.173000000003</v>
      </c>
      <c r="N59" s="8">
        <v>47383.587</v>
      </c>
      <c r="O59" s="8">
        <v>53516.877</v>
      </c>
      <c r="P59" s="8">
        <v>53466.7</v>
      </c>
      <c r="Q59" s="8">
        <v>32494.960999999999</v>
      </c>
      <c r="R59" s="8">
        <v>71632.98</v>
      </c>
      <c r="S59" s="8">
        <v>71632.98</v>
      </c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</row>
    <row r="60" spans="1:60" x14ac:dyDescent="0.35">
      <c r="A60" s="6" t="str">
        <f t="shared" si="27"/>
        <v>SABB</v>
      </c>
      <c r="B60" s="6" t="str">
        <f>VLOOKUP(A60,References!$A$2:$B$11,2,FALSE)</f>
        <v>SABB AB Equity</v>
      </c>
      <c r="C60" s="6" t="str">
        <f t="shared" ref="C60:E60" si="38">C37</f>
        <v>Other Deposits</v>
      </c>
      <c r="D60" s="6" t="str">
        <f t="shared" si="38"/>
        <v>other_deposits</v>
      </c>
      <c r="E60" s="6" t="str">
        <f t="shared" si="38"/>
        <v>BS_OTHER_DPST</v>
      </c>
      <c r="F60" s="8">
        <f>_xll.BDH($B60,$E60,"CQ1 2010","","Dir=H","Per=Y","Days=A","Dts=H","cols=14;rows=1")</f>
        <v>1080.6849999999999</v>
      </c>
      <c r="G60" s="8">
        <v>1329.193</v>
      </c>
      <c r="H60" s="8">
        <v>1392.4459999999999</v>
      </c>
      <c r="I60" s="8">
        <v>3241.6170000000002</v>
      </c>
      <c r="J60" s="8">
        <v>2186.1959999999999</v>
      </c>
      <c r="K60" s="8">
        <v>2261.884</v>
      </c>
      <c r="L60" s="8">
        <v>1587.635</v>
      </c>
      <c r="M60" s="8">
        <v>971.63900000000001</v>
      </c>
      <c r="N60" s="8">
        <v>1036.759</v>
      </c>
      <c r="O60" s="8">
        <v>16131.923000000001</v>
      </c>
      <c r="P60" s="8">
        <v>1402.9369999999999</v>
      </c>
      <c r="Q60" s="8">
        <v>1299.502</v>
      </c>
      <c r="R60" s="8">
        <v>1218.4059999999999</v>
      </c>
      <c r="S60" s="8">
        <v>1218.4059999999999</v>
      </c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</row>
    <row r="61" spans="1:60" x14ac:dyDescent="0.35">
      <c r="A61" s="6" t="str">
        <f t="shared" si="27"/>
        <v>SABB</v>
      </c>
      <c r="B61" s="6" t="str">
        <f>VLOOKUP(A61,References!$A$2:$B$11,2,FALSE)</f>
        <v>SABB AB Equity</v>
      </c>
      <c r="C61" s="6" t="str">
        <f t="shared" ref="C61:E61" si="39">C38</f>
        <v>Total Deposits</v>
      </c>
      <c r="D61" s="6" t="str">
        <f t="shared" si="39"/>
        <v>deposits</v>
      </c>
      <c r="E61" s="6" t="str">
        <f t="shared" si="39"/>
        <v>BS_CUSTOMER_DEPOSITS</v>
      </c>
      <c r="F61" s="8">
        <f>_xll.BDH($B61,$E61,"CQ1 2010","","Dir=H","Per=Y","Days=A","Dts=H","cols=14;rows=1")</f>
        <v>94672.854999999996</v>
      </c>
      <c r="G61" s="8">
        <v>105576.542</v>
      </c>
      <c r="H61" s="8">
        <v>120433.716</v>
      </c>
      <c r="I61" s="8">
        <v>138961.47</v>
      </c>
      <c r="J61" s="8">
        <v>145870.497</v>
      </c>
      <c r="K61" s="8">
        <v>148887.17800000001</v>
      </c>
      <c r="L61" s="8">
        <v>140639.785</v>
      </c>
      <c r="M61" s="8">
        <v>140239.51300000001</v>
      </c>
      <c r="N61" s="8">
        <v>130506.505</v>
      </c>
      <c r="O61" s="8">
        <v>192166.524</v>
      </c>
      <c r="P61" s="8">
        <v>189110.14</v>
      </c>
      <c r="Q61" s="8">
        <v>186760.61199999999</v>
      </c>
      <c r="R61" s="8">
        <v>214278.851</v>
      </c>
      <c r="S61" s="8">
        <v>214278.851</v>
      </c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</row>
    <row r="62" spans="1:60" x14ac:dyDescent="0.35">
      <c r="A62" s="6" t="str">
        <f t="shared" si="27"/>
        <v>SABB</v>
      </c>
      <c r="B62" s="6" t="str">
        <f>VLOOKUP(A62,References!$A$2:$B$11,2,FALSE)</f>
        <v>SABB AB Equity</v>
      </c>
      <c r="C62" s="6" t="str">
        <f t="shared" ref="C62:E62" si="40">C39</f>
        <v>Short Term Debt</v>
      </c>
      <c r="D62" s="6" t="str">
        <f t="shared" si="40"/>
        <v>short_term_debt</v>
      </c>
      <c r="E62" s="6" t="str">
        <f t="shared" si="40"/>
        <v>ST_BORROW_SECS_SOLD_UNDER_REPO</v>
      </c>
      <c r="F62" s="8">
        <f>_xll.BDH($B62,$E62,"CQ1 2010","","Dir=H","Per=Y","Days=A","Dts=H","cols=14;rows=1")</f>
        <v>4661.1779999999999</v>
      </c>
      <c r="G62" s="8">
        <v>5894.0559999999996</v>
      </c>
      <c r="H62" s="8">
        <v>5931.85</v>
      </c>
      <c r="I62" s="8">
        <v>3769.64</v>
      </c>
      <c r="J62" s="8">
        <v>4085.9279999999999</v>
      </c>
      <c r="K62" s="8">
        <v>1834.9059999999999</v>
      </c>
      <c r="L62" s="8">
        <v>3419.174</v>
      </c>
      <c r="M62" s="8">
        <v>3690.9749999999999</v>
      </c>
      <c r="N62" s="8">
        <v>1013.2329999999999</v>
      </c>
      <c r="O62" s="8">
        <v>3652.6860000000001</v>
      </c>
      <c r="P62" s="8">
        <v>17620.955999999998</v>
      </c>
      <c r="Q62" s="8">
        <v>14663.665999999999</v>
      </c>
      <c r="R62" s="8">
        <v>25517.303</v>
      </c>
      <c r="S62" s="8">
        <v>25517.303</v>
      </c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</row>
    <row r="63" spans="1:60" x14ac:dyDescent="0.35">
      <c r="A63" s="6" t="str">
        <f t="shared" si="27"/>
        <v>SABB</v>
      </c>
      <c r="B63" s="6" t="str">
        <f>VLOOKUP(A63,References!$A$2:$B$11,2,FALSE)</f>
        <v>SABB AB Equity</v>
      </c>
      <c r="C63" s="6" t="str">
        <f t="shared" ref="C63:E63" si="41">C40</f>
        <v>Long Term Debt</v>
      </c>
      <c r="D63" s="6" t="str">
        <f t="shared" si="41"/>
        <v>long_term_debt</v>
      </c>
      <c r="E63" s="6" t="str">
        <f t="shared" si="41"/>
        <v>BS_LT_BORROW</v>
      </c>
      <c r="F63" s="8">
        <f>_xll.BDH($B63,$E63,"CQ1 2010","","Dir=H","Per=Y","Days=A","Dts=H","cols=14;rows=1")</f>
        <v>5663.2539999999999</v>
      </c>
      <c r="G63" s="8">
        <v>4150.5349999999999</v>
      </c>
      <c r="H63" s="8">
        <v>4646.4049999999997</v>
      </c>
      <c r="I63" s="8">
        <v>5392.2479999999996</v>
      </c>
      <c r="J63" s="8">
        <v>5342.8029999999999</v>
      </c>
      <c r="K63" s="8">
        <v>4559.9260000000004</v>
      </c>
      <c r="L63" s="8">
        <v>6227.5940000000001</v>
      </c>
      <c r="M63" s="8">
        <v>4681.1930000000002</v>
      </c>
      <c r="N63" s="8">
        <v>3194.59</v>
      </c>
      <c r="O63" s="8">
        <v>2601.5160000000001</v>
      </c>
      <c r="P63" s="8">
        <v>5978.3329999999996</v>
      </c>
      <c r="Q63" s="8">
        <v>5709.4210000000003</v>
      </c>
      <c r="R63" s="8">
        <v>5692.2340000000004</v>
      </c>
      <c r="S63" s="8">
        <v>5692.2340000000004</v>
      </c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</row>
    <row r="64" spans="1:60" x14ac:dyDescent="0.35">
      <c r="A64" s="6" t="str">
        <f t="shared" si="27"/>
        <v>SABB</v>
      </c>
      <c r="B64" s="6" t="str">
        <f>VLOOKUP(A64,References!$A$2:$B$11,2,FALSE)</f>
        <v>SABB AB Equity</v>
      </c>
      <c r="C64" s="6" t="str">
        <f t="shared" ref="C64:E64" si="42">C41</f>
        <v>Total Liabilities</v>
      </c>
      <c r="D64" s="6" t="str">
        <f t="shared" si="42"/>
        <v>liabilities</v>
      </c>
      <c r="E64" s="6" t="str">
        <f t="shared" si="42"/>
        <v>BS_TOT_LIAB2</v>
      </c>
      <c r="F64" s="8">
        <f>_xll.BDH($B64,$E64,"CQ1 2010","","Dir=H","Per=Y","Days=A","Dts=H","cols=14;rows=1")</f>
        <v>110200.91899999999</v>
      </c>
      <c r="G64" s="8">
        <v>121491.304</v>
      </c>
      <c r="H64" s="8">
        <v>136586.82999999999</v>
      </c>
      <c r="I64" s="8">
        <v>154469.40100000001</v>
      </c>
      <c r="J64" s="8">
        <v>161538.05600000001</v>
      </c>
      <c r="K64" s="8">
        <v>159575.886</v>
      </c>
      <c r="L64" s="8">
        <v>154776.96599999999</v>
      </c>
      <c r="M64" s="8">
        <v>154144.87299999999</v>
      </c>
      <c r="N64" s="8">
        <v>142101.014</v>
      </c>
      <c r="O64" s="8">
        <v>209902.538</v>
      </c>
      <c r="P64" s="8">
        <v>225689.93100000001</v>
      </c>
      <c r="Q64" s="8">
        <v>219367.50599999999</v>
      </c>
      <c r="R64" s="8">
        <v>259767.473</v>
      </c>
      <c r="S64" s="8">
        <v>259767.473</v>
      </c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</row>
    <row r="65" spans="1:60" x14ac:dyDescent="0.35">
      <c r="A65" s="6" t="str">
        <f t="shared" si="27"/>
        <v>SABB</v>
      </c>
      <c r="B65" s="6" t="str">
        <f>VLOOKUP(A65,References!$A$2:$B$11,2,FALSE)</f>
        <v>SABB AB Equity</v>
      </c>
      <c r="C65" s="6" t="str">
        <f t="shared" ref="C65:E65" si="43">C42</f>
        <v>Retail Liabilities</v>
      </c>
      <c r="D65" s="6" t="str">
        <f t="shared" si="43"/>
        <v>retail_liabilities</v>
      </c>
      <c r="E65" s="6" t="str">
        <f t="shared" si="43"/>
        <v>NA</v>
      </c>
      <c r="F65" s="8">
        <f>Segments_Y!I18/1000000</f>
        <v>37459.292999999998</v>
      </c>
      <c r="G65" s="8">
        <f>Segments_Y!J18/1000000</f>
        <v>41418.512999999999</v>
      </c>
      <c r="H65" s="8">
        <f>Segments_Y!K18/1000000</f>
        <v>49314.858999999997</v>
      </c>
      <c r="I65" s="8">
        <f>Segments_Y!L18/1000000</f>
        <v>57072.93</v>
      </c>
      <c r="J65" s="8">
        <f>Segments_Y!M18/1000000</f>
        <v>57653.290999999997</v>
      </c>
      <c r="K65" s="8">
        <f>Segments_Y!N18/1000000</f>
        <v>61345.17</v>
      </c>
      <c r="L65" s="8">
        <f>Segments_Y!O18/1000000</f>
        <v>62549.688000000002</v>
      </c>
      <c r="M65" s="8">
        <f>Segments_Y!P18/1000000</f>
        <v>58902.457999999999</v>
      </c>
      <c r="N65" s="8">
        <f>Segments_Y!Q18/1000000</f>
        <v>59238.23</v>
      </c>
      <c r="O65" s="8">
        <f>Segments_Y!R18/1000000</f>
        <v>89260.790999999997</v>
      </c>
      <c r="P65" s="8">
        <f>Segments_Y!S18/1000000</f>
        <v>84419.941000000006</v>
      </c>
      <c r="Q65" s="8">
        <f>Segments_Y!T18/1000000</f>
        <v>81840.357000000004</v>
      </c>
      <c r="R65" s="8">
        <f>Segments_Y!U18/1000000</f>
        <v>75467.137000000002</v>
      </c>
      <c r="S65" s="8" t="e">
        <f>Segments_Y!V18/1000000</f>
        <v>#N/A</v>
      </c>
      <c r="T65" s="8">
        <f>Segments_Y!W18/1000000</f>
        <v>0</v>
      </c>
      <c r="U65" s="8">
        <f>Segments_Y!X18/1000000</f>
        <v>0</v>
      </c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</row>
    <row r="66" spans="1:60" x14ac:dyDescent="0.35">
      <c r="A66" s="6" t="str">
        <f t="shared" si="27"/>
        <v>SABB</v>
      </c>
      <c r="B66" s="6" t="str">
        <f>VLOOKUP(A66,References!$A$2:$B$11,2,FALSE)</f>
        <v>SABB AB Equity</v>
      </c>
      <c r="C66" s="6" t="str">
        <f t="shared" ref="C66:E66" si="44">C43</f>
        <v>Wholesale Liabilities</v>
      </c>
      <c r="D66" s="6" t="str">
        <f t="shared" si="44"/>
        <v>wholesale_liabilities</v>
      </c>
      <c r="E66" s="6" t="str">
        <f t="shared" si="44"/>
        <v>NA</v>
      </c>
      <c r="F66" s="8">
        <f>Segments_Y!I19/1000000</f>
        <v>47781.713000000003</v>
      </c>
      <c r="G66" s="8">
        <f>Segments_Y!J19/1000000</f>
        <v>53261.19</v>
      </c>
      <c r="H66" s="8">
        <f>Segments_Y!K19/1000000</f>
        <v>60843.828000000001</v>
      </c>
      <c r="I66" s="8">
        <f>Segments_Y!L19/1000000</f>
        <v>70046.474000000002</v>
      </c>
      <c r="J66" s="8">
        <f>Segments_Y!M19/1000000</f>
        <v>80471.237999999998</v>
      </c>
      <c r="K66" s="8">
        <f>Segments_Y!N19/1000000</f>
        <v>75311.894</v>
      </c>
      <c r="L66" s="8">
        <f>Segments_Y!O19/1000000</f>
        <v>69843.490999999995</v>
      </c>
      <c r="M66" s="8">
        <f>Segments_Y!P19/1000000</f>
        <v>73940.989000000001</v>
      </c>
      <c r="N66" s="8">
        <f>Segments_Y!Q19/1000000</f>
        <v>67606.922999999995</v>
      </c>
      <c r="O66" s="8">
        <f>Segments_Y!R19/1000000</f>
        <v>106703.602</v>
      </c>
      <c r="P66" s="8">
        <f>Segments_Y!S19/1000000</f>
        <v>105671.181</v>
      </c>
      <c r="Q66" s="8">
        <f>Segments_Y!T19/1000000</f>
        <v>110847.436</v>
      </c>
      <c r="R66" s="8">
        <f>Segments_Y!U19/1000000</f>
        <v>136274.783</v>
      </c>
      <c r="S66" s="8" t="e">
        <f>Segments_Y!V19/1000000</f>
        <v>#N/A</v>
      </c>
      <c r="T66" s="8">
        <f>Segments_Y!W19/1000000</f>
        <v>0</v>
      </c>
      <c r="U66" s="8">
        <f>Segments_Y!X19/1000000</f>
        <v>0</v>
      </c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</row>
    <row r="67" spans="1:60" x14ac:dyDescent="0.35">
      <c r="A67" s="6" t="str">
        <f t="shared" si="27"/>
        <v>SABB</v>
      </c>
      <c r="B67" s="6" t="str">
        <f>VLOOKUP(A67,References!$A$2:$B$11,2,FALSE)</f>
        <v>SABB AB Equity</v>
      </c>
      <c r="C67" s="6" t="str">
        <f t="shared" ref="C67:E67" si="45">C44</f>
        <v>Retained Earnings</v>
      </c>
      <c r="D67" s="6" t="str">
        <f t="shared" si="45"/>
        <v>retained_earnings</v>
      </c>
      <c r="E67" s="6" t="str">
        <f t="shared" si="45"/>
        <v>BS_PURE_RETAINED_EARNINGS</v>
      </c>
      <c r="F67" s="8">
        <f>_xll.BDH($B67,$E67,"CQ1 2010","","Dir=H","Per=Y","Days=A","Dts=H","cols=14;rows=1")</f>
        <v>1544.6130000000001</v>
      </c>
      <c r="G67" s="8">
        <v>3148.4389999999999</v>
      </c>
      <c r="H67" s="8">
        <v>2078.6759999999999</v>
      </c>
      <c r="I67" s="8">
        <v>3809.0329999999999</v>
      </c>
      <c r="J67" s="8">
        <v>5858.5789999999997</v>
      </c>
      <c r="K67" s="8">
        <v>5361.4889999999996</v>
      </c>
      <c r="L67" s="8">
        <v>7127.5370000000003</v>
      </c>
      <c r="M67" s="8">
        <v>7858.47</v>
      </c>
      <c r="N67" s="8">
        <v>5260.9260000000004</v>
      </c>
      <c r="O67" s="8">
        <v>4901.0039999999999</v>
      </c>
      <c r="P67" s="8">
        <v>711.06299999999999</v>
      </c>
      <c r="Q67" s="8">
        <v>3335.498</v>
      </c>
      <c r="R67" s="8">
        <v>6244.78</v>
      </c>
      <c r="S67" s="8">
        <v>6244.78</v>
      </c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</row>
    <row r="68" spans="1:60" x14ac:dyDescent="0.35">
      <c r="A68" s="6" t="str">
        <f t="shared" si="27"/>
        <v>SABB</v>
      </c>
      <c r="B68" s="6" t="str">
        <f>VLOOKUP(A68,References!$A$2:$B$11,2,FALSE)</f>
        <v>SABB AB Equity</v>
      </c>
      <c r="C68" s="6" t="str">
        <f t="shared" ref="C68:E68" si="46">C45</f>
        <v>Equity Before Minority</v>
      </c>
      <c r="D68" s="6" t="str">
        <f t="shared" si="46"/>
        <v>equity_before_minority</v>
      </c>
      <c r="E68" s="6" t="str">
        <f t="shared" si="46"/>
        <v>EQTY_BEF_MINORITY_INT_DETAILED</v>
      </c>
      <c r="F68" s="8">
        <f>_xll.BDH($B68,$E68,"CQ1 2010","","Dir=H","Per=Y","Days=A","Dts=H","cols=14;rows=1")</f>
        <v>15171.947</v>
      </c>
      <c r="G68" s="8">
        <v>17166.201000000001</v>
      </c>
      <c r="H68" s="8">
        <v>20065.507000000001</v>
      </c>
      <c r="I68" s="8">
        <v>22832.798999999999</v>
      </c>
      <c r="J68" s="8">
        <v>26071.212</v>
      </c>
      <c r="K68" s="8">
        <v>28174.537</v>
      </c>
      <c r="L68" s="8">
        <v>31278.928</v>
      </c>
      <c r="M68" s="8">
        <v>33344.591999999997</v>
      </c>
      <c r="N68" s="8">
        <v>32467.018</v>
      </c>
      <c r="O68" s="8">
        <v>55993.659</v>
      </c>
      <c r="P68" s="8">
        <v>50656.771999999997</v>
      </c>
      <c r="Q68" s="8">
        <v>52926.330999999998</v>
      </c>
      <c r="R68" s="8">
        <v>54683.203999999998</v>
      </c>
      <c r="S68" s="8">
        <v>54683.203999999998</v>
      </c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</row>
    <row r="69" spans="1:60" x14ac:dyDescent="0.35">
      <c r="A69" s="6" t="str">
        <f t="shared" si="27"/>
        <v>SABB</v>
      </c>
      <c r="B69" s="6" t="str">
        <f>VLOOKUP(A69,References!$A$2:$B$11,2,FALSE)</f>
        <v>SABB AB Equity</v>
      </c>
      <c r="C69" s="6" t="str">
        <f t="shared" ref="C69:E69" si="47">C46</f>
        <v>Sukuk</v>
      </c>
      <c r="D69" s="6" t="str">
        <f t="shared" si="47"/>
        <v>skuk</v>
      </c>
      <c r="E69" s="6" t="str">
        <f t="shared" si="47"/>
        <v>PFD_EQTY_HYBRID_CAPITAL</v>
      </c>
      <c r="F69" s="8">
        <f>_xll.BDH($B69,$E69,"CQ1 2010","","Dir=H","Per=Y","Days=A","Dts=H","cols=14;rows=1")</f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</row>
    <row r="70" spans="1:60" x14ac:dyDescent="0.35">
      <c r="A70" s="7" t="str">
        <f>A67</f>
        <v>SABB</v>
      </c>
      <c r="B70" s="7" t="str">
        <f>VLOOKUP(A70,References!$A$2:$B$11,2,FALSE)</f>
        <v>SABB AB Equity</v>
      </c>
      <c r="C70" s="7" t="str">
        <f t="shared" ref="C70:E70" si="48">C47</f>
        <v>Total Equity</v>
      </c>
      <c r="D70" s="7" t="str">
        <f t="shared" si="48"/>
        <v>equity</v>
      </c>
      <c r="E70" s="7" t="str">
        <f t="shared" si="48"/>
        <v>TOTAL_EQUITY</v>
      </c>
      <c r="F70" s="11">
        <f>_xll.BDH($B70,$E70,"CQ1 2010","","Dir=H","Per=Y","Days=A","Dts=H","cols=14;rows=1")</f>
        <v>15171.947</v>
      </c>
      <c r="G70" s="11">
        <v>17166.201000000001</v>
      </c>
      <c r="H70" s="11">
        <v>20065.507000000001</v>
      </c>
      <c r="I70" s="11">
        <v>22832.798999999999</v>
      </c>
      <c r="J70" s="11">
        <v>26071.212</v>
      </c>
      <c r="K70" s="11">
        <v>28174.537</v>
      </c>
      <c r="L70" s="11">
        <v>31278.928</v>
      </c>
      <c r="M70" s="11">
        <v>33470.470999999998</v>
      </c>
      <c r="N70" s="11">
        <v>32575.758000000002</v>
      </c>
      <c r="O70" s="11">
        <v>56084.190999999999</v>
      </c>
      <c r="P70" s="11">
        <v>50761.74</v>
      </c>
      <c r="Q70" s="11">
        <v>53028.517</v>
      </c>
      <c r="R70" s="11">
        <v>54683.203999999998</v>
      </c>
      <c r="S70" s="11">
        <v>54683.203999999998</v>
      </c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</row>
    <row r="71" spans="1:60" x14ac:dyDescent="0.35">
      <c r="A71" s="9" t="s">
        <v>19</v>
      </c>
      <c r="B71" s="9" t="str">
        <f>VLOOKUP(A71,References!$A$2:$B$11,2,FALSE)</f>
        <v>ARNB AB Equity</v>
      </c>
      <c r="C71" s="9" t="str">
        <f t="shared" ref="C71:E71" si="49">C48</f>
        <v>Cash and Cash Equivalents</v>
      </c>
      <c r="D71" s="9" t="str">
        <f t="shared" si="49"/>
        <v>cash_cash_equivalents</v>
      </c>
      <c r="E71" s="9" t="str">
        <f t="shared" si="49"/>
        <v>BS_CASH_NEAR_CASH_ITEM</v>
      </c>
      <c r="F71" s="8">
        <f>_xll.BDH($B71,$E71,"CQ1 2010","","Dir=H","Per=Y","Days=A","Dts=H","cols=14;rows=1")</f>
        <v>11997.395</v>
      </c>
      <c r="G71" s="8">
        <v>13352.853999999999</v>
      </c>
      <c r="H71" s="8">
        <v>20334.429</v>
      </c>
      <c r="I71" s="8">
        <v>14971.749</v>
      </c>
      <c r="J71" s="8">
        <v>21252.327000000001</v>
      </c>
      <c r="K71" s="8">
        <v>10428.290999999999</v>
      </c>
      <c r="L71" s="8">
        <v>19503.973000000002</v>
      </c>
      <c r="M71" s="8">
        <v>17251.379000000001</v>
      </c>
      <c r="N71" s="8">
        <v>22980.266</v>
      </c>
      <c r="O71" s="8">
        <v>17167.044000000002</v>
      </c>
      <c r="P71" s="8">
        <v>12633.339</v>
      </c>
      <c r="Q71" s="8">
        <v>11141.437</v>
      </c>
      <c r="R71" s="8">
        <v>12434.197</v>
      </c>
      <c r="S71" s="8">
        <v>12434.197</v>
      </c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</row>
    <row r="72" spans="1:60" x14ac:dyDescent="0.35">
      <c r="A72" s="9" t="str">
        <f>A71</f>
        <v>ANB</v>
      </c>
      <c r="B72" s="9" t="str">
        <f>VLOOKUP(A72,References!$A$2:$B$11,2,FALSE)</f>
        <v>ARNB AB Equity</v>
      </c>
      <c r="C72" s="9" t="str">
        <f t="shared" ref="C72:E72" si="50">C49</f>
        <v>ST And LT Investments</v>
      </c>
      <c r="D72" s="9" t="str">
        <f t="shared" si="50"/>
        <v>st_lt_investments</v>
      </c>
      <c r="E72" s="9" t="str">
        <f t="shared" si="50"/>
        <v>ST_AND_LT_INVEST</v>
      </c>
      <c r="F72" s="8">
        <f>_xll.BDH($B72,$E72,"CQ1 2010","","Dir=H","Per=Y","Days=A","Dts=H","cols=14;rows=1")</f>
        <v>32941.296000000002</v>
      </c>
      <c r="G72" s="8">
        <v>26250.206999999999</v>
      </c>
      <c r="H72" s="8">
        <v>24642.053</v>
      </c>
      <c r="I72" s="8">
        <v>28385.003000000001</v>
      </c>
      <c r="J72" s="8">
        <v>34012.839999999997</v>
      </c>
      <c r="K72" s="8">
        <v>35074.934000000001</v>
      </c>
      <c r="L72" s="8">
        <v>27336.396000000001</v>
      </c>
      <c r="M72" s="8">
        <v>34168.076000000001</v>
      </c>
      <c r="N72" s="8">
        <v>27857.183000000001</v>
      </c>
      <c r="O72" s="8">
        <v>38038.14</v>
      </c>
      <c r="P72" s="8">
        <v>43774.875</v>
      </c>
      <c r="Q72" s="8">
        <v>44168.178</v>
      </c>
      <c r="R72" s="8">
        <v>41017.758000000002</v>
      </c>
      <c r="S72" s="8">
        <v>41017.758000000002</v>
      </c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</row>
    <row r="73" spans="1:60" x14ac:dyDescent="0.35">
      <c r="A73" s="9" t="str">
        <f t="shared" ref="A73:A92" si="51">A72</f>
        <v>ANB</v>
      </c>
      <c r="B73" s="9" t="str">
        <f>VLOOKUP(A73,References!$A$2:$B$11,2,FALSE)</f>
        <v>ARNB AB Equity</v>
      </c>
      <c r="C73" s="9" t="str">
        <f t="shared" ref="C73:E73" si="52">C50</f>
        <v>Total Commercial Loans</v>
      </c>
      <c r="D73" s="9" t="str">
        <f t="shared" si="52"/>
        <v>commercial_loans</v>
      </c>
      <c r="E73" s="9" t="str">
        <f t="shared" si="52"/>
        <v>BS_COMM_LOAN</v>
      </c>
      <c r="F73" s="8">
        <f>_xll.BDH($B73,$E73,"CQ1 2010","","Dir=H","Per=Y","Days=A","Dts=H","cols=14;rows=1")</f>
        <v>47917.33</v>
      </c>
      <c r="G73" s="8">
        <v>53195.837</v>
      </c>
      <c r="H73" s="8">
        <v>65479.762999999999</v>
      </c>
      <c r="I73" s="8">
        <v>66630.892999999996</v>
      </c>
      <c r="J73" s="8">
        <v>79955.240999999995</v>
      </c>
      <c r="K73" s="8">
        <v>89362.895999999993</v>
      </c>
      <c r="L73" s="8">
        <v>86969.119000000006</v>
      </c>
      <c r="M73" s="8">
        <v>90426.005999999994</v>
      </c>
      <c r="N73" s="8">
        <v>97336.146999999997</v>
      </c>
      <c r="O73" s="8">
        <v>92019.688999999998</v>
      </c>
      <c r="P73" s="8">
        <v>83792.452000000005</v>
      </c>
      <c r="Q73" s="8">
        <v>94116.82</v>
      </c>
      <c r="R73" s="8">
        <v>108172.787</v>
      </c>
      <c r="S73" s="8">
        <v>108172.787</v>
      </c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</row>
    <row r="74" spans="1:60" x14ac:dyDescent="0.35">
      <c r="A74" s="9" t="str">
        <f t="shared" si="51"/>
        <v>ANB</v>
      </c>
      <c r="B74" s="9" t="str">
        <f>VLOOKUP(A74,References!$A$2:$B$11,2,FALSE)</f>
        <v>ARNB AB Equity</v>
      </c>
      <c r="C74" s="9" t="str">
        <f t="shared" ref="C74:E74" si="53">C51</f>
        <v>Total Consumer Loans</v>
      </c>
      <c r="D74" s="9" t="str">
        <f t="shared" si="53"/>
        <v>consumer_loans</v>
      </c>
      <c r="E74" s="9" t="str">
        <f t="shared" si="53"/>
        <v>BS_CONS_LOAN</v>
      </c>
      <c r="F74" s="8">
        <f>_xll.BDH($B74,$E74,"CQ1 2010","","Dir=H","Per=Y","Days=A","Dts=H","cols=14;rows=1")</f>
        <v>18450.685000000001</v>
      </c>
      <c r="G74" s="8">
        <v>20468.353999999999</v>
      </c>
      <c r="H74" s="8">
        <v>22232.789000000001</v>
      </c>
      <c r="I74" s="8">
        <v>22875.683000000001</v>
      </c>
      <c r="J74" s="8">
        <v>25059.544999999998</v>
      </c>
      <c r="K74" s="8">
        <v>27314.017</v>
      </c>
      <c r="L74" s="8">
        <v>25915.392</v>
      </c>
      <c r="M74" s="8">
        <v>24969.982</v>
      </c>
      <c r="N74" s="8">
        <v>24883.71</v>
      </c>
      <c r="O74" s="8">
        <v>27720.366000000002</v>
      </c>
      <c r="P74" s="8">
        <v>29535.519</v>
      </c>
      <c r="Q74" s="8">
        <v>33479.106</v>
      </c>
      <c r="R74" s="8">
        <v>36928.885000000002</v>
      </c>
      <c r="S74" s="8">
        <v>36928.885000000002</v>
      </c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</row>
    <row r="75" spans="1:60" x14ac:dyDescent="0.35">
      <c r="A75" s="9" t="str">
        <f t="shared" si="51"/>
        <v>ANB</v>
      </c>
      <c r="B75" s="9" t="str">
        <f>VLOOKUP(A75,References!$A$2:$B$11,2,FALSE)</f>
        <v>ARNB AB Equity</v>
      </c>
      <c r="C75" s="9" t="str">
        <f t="shared" ref="C75:E75" si="54">C52</f>
        <v>Total Loans</v>
      </c>
      <c r="D75" s="9" t="str">
        <f t="shared" si="54"/>
        <v>loans</v>
      </c>
      <c r="E75" s="9" t="str">
        <f t="shared" si="54"/>
        <v>BS_TOT_LOAN</v>
      </c>
      <c r="F75" s="8">
        <f>_xll.BDH($B75,$E75,"CQ1 2010","","Dir=H","Per=Y","Days=A","Dts=H","cols=14;rows=1")</f>
        <v>68397.440000000002</v>
      </c>
      <c r="G75" s="8">
        <v>75448.667000000001</v>
      </c>
      <c r="H75" s="8">
        <v>89027.335999999996</v>
      </c>
      <c r="I75" s="8">
        <v>90510.145999999993</v>
      </c>
      <c r="J75" s="8">
        <v>106109.97</v>
      </c>
      <c r="K75" s="8">
        <v>117906.496</v>
      </c>
      <c r="L75" s="8">
        <v>118229.31200000001</v>
      </c>
      <c r="M75" s="8">
        <v>116796.47100000001</v>
      </c>
      <c r="N75" s="8">
        <v>123715.54300000001</v>
      </c>
      <c r="O75" s="8">
        <v>122238.704</v>
      </c>
      <c r="P75" s="8">
        <v>117387.674</v>
      </c>
      <c r="Q75" s="8">
        <v>129787.56200000001</v>
      </c>
      <c r="R75" s="8">
        <v>147748.62700000001</v>
      </c>
      <c r="S75" s="8">
        <v>147748.62700000001</v>
      </c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</row>
    <row r="76" spans="1:60" x14ac:dyDescent="0.35">
      <c r="A76" s="9" t="str">
        <f t="shared" si="51"/>
        <v>ANB</v>
      </c>
      <c r="B76" s="9" t="str">
        <f>VLOOKUP(A76,References!$A$2:$B$11,2,FALSE)</f>
        <v>ARNB AB Equity</v>
      </c>
      <c r="C76" s="9" t="str">
        <f t="shared" ref="C76:E76" si="55">C53</f>
        <v>Reserve for Loan Losses</v>
      </c>
      <c r="D76" s="9" t="str">
        <f t="shared" si="55"/>
        <v>loan_loss_reserves</v>
      </c>
      <c r="E76" s="9" t="str">
        <f t="shared" si="55"/>
        <v>BS_RSRV_LOAN_LOSS</v>
      </c>
      <c r="F76" s="8">
        <f>_xll.BDH($B76,$E76,"CQ1 2010","","Dir=H","Per=Y","Days=A","Dts=H","cols=14;rows=1")</f>
        <v>2194.489</v>
      </c>
      <c r="G76" s="8">
        <v>2604.8969999999999</v>
      </c>
      <c r="H76" s="8">
        <v>2698.7280000000001</v>
      </c>
      <c r="I76" s="8">
        <v>2054.04</v>
      </c>
      <c r="J76" s="8">
        <v>2385.9540000000002</v>
      </c>
      <c r="K76" s="8">
        <v>2762.174</v>
      </c>
      <c r="L76" s="8">
        <v>2717.7910000000002</v>
      </c>
      <c r="M76" s="8">
        <v>2253.5419999999999</v>
      </c>
      <c r="N76" s="8">
        <v>2677.3040000000001</v>
      </c>
      <c r="O76" s="8">
        <v>3401.5830000000001</v>
      </c>
      <c r="P76" s="8">
        <v>4025.0610000000001</v>
      </c>
      <c r="Q76" s="8">
        <v>3113.4569999999999</v>
      </c>
      <c r="R76" s="8">
        <v>3919.808</v>
      </c>
      <c r="S76" s="8">
        <v>3919.808</v>
      </c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</row>
    <row r="77" spans="1:60" x14ac:dyDescent="0.35">
      <c r="A77" s="9" t="str">
        <f t="shared" si="51"/>
        <v>ANB</v>
      </c>
      <c r="B77" s="9" t="str">
        <f>VLOOKUP(A77,References!$A$2:$B$11,2,FALSE)</f>
        <v>ARNB AB Equity</v>
      </c>
      <c r="C77" s="9" t="str">
        <f t="shared" ref="C77:E77" si="56">C54</f>
        <v>Net Loans</v>
      </c>
      <c r="D77" s="9" t="str">
        <f t="shared" si="56"/>
        <v>net_loans</v>
      </c>
      <c r="E77" s="9" t="str">
        <f t="shared" si="56"/>
        <v>BS_LOAN_MTG</v>
      </c>
      <c r="F77" s="8">
        <f>_xll.BDH($B77,$E77,"CQ1 2010","","Dir=H","Per=Y","Days=A","Dts=H","cols=14;rows=1")</f>
        <v>66202.951000000001</v>
      </c>
      <c r="G77" s="8">
        <v>72843.77</v>
      </c>
      <c r="H77" s="8">
        <v>86328.607999999993</v>
      </c>
      <c r="I77" s="8">
        <v>88456.106</v>
      </c>
      <c r="J77" s="8">
        <v>103724.016</v>
      </c>
      <c r="K77" s="8">
        <v>115144.322</v>
      </c>
      <c r="L77" s="8">
        <v>115511.52099999999</v>
      </c>
      <c r="M77" s="8">
        <v>114542.929</v>
      </c>
      <c r="N77" s="8">
        <v>121038.239</v>
      </c>
      <c r="O77" s="8">
        <v>118837.121</v>
      </c>
      <c r="P77" s="8">
        <v>113362.613</v>
      </c>
      <c r="Q77" s="8">
        <v>126674.105</v>
      </c>
      <c r="R77" s="8">
        <v>143828.81899999999</v>
      </c>
      <c r="S77" s="8">
        <v>143828.81899999999</v>
      </c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</row>
    <row r="78" spans="1:60" x14ac:dyDescent="0.35">
      <c r="A78" s="9" t="str">
        <f t="shared" si="51"/>
        <v>ANB</v>
      </c>
      <c r="B78" s="9" t="str">
        <f>VLOOKUP(A78,References!$A$2:$B$11,2,FALSE)</f>
        <v>ARNB AB Equity</v>
      </c>
      <c r="C78" s="9" t="str">
        <f t="shared" ref="C78:E78" si="57">C55</f>
        <v>Total Assets</v>
      </c>
      <c r="D78" s="9" t="str">
        <f t="shared" si="57"/>
        <v>assets</v>
      </c>
      <c r="E78" s="9" t="str">
        <f t="shared" si="57"/>
        <v>BS_TOT_ASSET</v>
      </c>
      <c r="F78" s="8">
        <f>_xll.BDH($B78,$E78,"CQ1 2010","","Dir=H","Per=Y","Days=A","Dts=H","cols=14;rows=1")</f>
        <v>116034.765</v>
      </c>
      <c r="G78" s="8">
        <v>117574.30499999999</v>
      </c>
      <c r="H78" s="8">
        <v>136639.27600000001</v>
      </c>
      <c r="I78" s="8">
        <v>137935.424</v>
      </c>
      <c r="J78" s="8">
        <v>164668.35500000001</v>
      </c>
      <c r="K78" s="8">
        <v>170421.27299999999</v>
      </c>
      <c r="L78" s="8">
        <v>170008.72200000001</v>
      </c>
      <c r="M78" s="8">
        <v>171701.69899999999</v>
      </c>
      <c r="N78" s="8">
        <v>178354.83199999999</v>
      </c>
      <c r="O78" s="8">
        <v>183442.47700000001</v>
      </c>
      <c r="P78" s="8">
        <v>180395.842</v>
      </c>
      <c r="Q78" s="8">
        <v>192501.65900000001</v>
      </c>
      <c r="R78" s="8">
        <v>212628.09299999999</v>
      </c>
      <c r="S78" s="8">
        <v>212628.09299999999</v>
      </c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</row>
    <row r="79" spans="1:60" x14ac:dyDescent="0.35">
      <c r="A79" s="9" t="str">
        <f t="shared" si="51"/>
        <v>ANB</v>
      </c>
      <c r="B79" s="9" t="str">
        <f>VLOOKUP(A79,References!$A$2:$B$11,2,FALSE)</f>
        <v>ARNB AB Equity</v>
      </c>
      <c r="C79" s="9" t="str">
        <f t="shared" ref="C79:E79" si="58">C56</f>
        <v>Retail Assets</v>
      </c>
      <c r="D79" s="9" t="str">
        <f t="shared" si="58"/>
        <v>retail_assets</v>
      </c>
      <c r="E79" s="9" t="str">
        <f t="shared" si="58"/>
        <v>NA</v>
      </c>
      <c r="F79" s="8">
        <f>Segments_Y!I28/1000000</f>
        <v>25070.492999999999</v>
      </c>
      <c r="G79" s="8">
        <f>Segments_Y!J28/1000000</f>
        <v>27720.931</v>
      </c>
      <c r="H79" s="8">
        <f>Segments_Y!K28/1000000</f>
        <v>30819.871999999999</v>
      </c>
      <c r="I79" s="8">
        <f>Segments_Y!L28/1000000</f>
        <v>32028.809000000001</v>
      </c>
      <c r="J79" s="8">
        <f>Segments_Y!M28/1000000</f>
        <v>36974.998</v>
      </c>
      <c r="K79" s="8">
        <f>Segments_Y!N28/1000000</f>
        <v>39172.737000000001</v>
      </c>
      <c r="L79" s="8">
        <f>Segments_Y!O28/1000000</f>
        <v>38646.383999999998</v>
      </c>
      <c r="M79" s="8">
        <f>Segments_Y!P28/1000000</f>
        <v>35667.915000000001</v>
      </c>
      <c r="N79" s="8">
        <f>Segments_Y!Q28/1000000</f>
        <v>38204.959999999999</v>
      </c>
      <c r="O79" s="8">
        <f>Segments_Y!R28/1000000</f>
        <v>41072.411</v>
      </c>
      <c r="P79" s="8">
        <f>Segments_Y!S28/1000000</f>
        <v>40672.017999999996</v>
      </c>
      <c r="Q79" s="8">
        <f>Segments_Y!T28/1000000</f>
        <v>45239.487999999998</v>
      </c>
      <c r="R79" s="8">
        <f>Segments_Y!U28/1000000</f>
        <v>54906.322</v>
      </c>
      <c r="S79" s="8" t="e">
        <f>Segments_Y!V28/1000000</f>
        <v>#N/A</v>
      </c>
      <c r="T79" s="8">
        <f>Segments_Y!W28/1000000</f>
        <v>0</v>
      </c>
      <c r="U79" s="8">
        <f>Segments_Y!X28/1000000</f>
        <v>0</v>
      </c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</row>
    <row r="80" spans="1:60" x14ac:dyDescent="0.35">
      <c r="A80" s="9" t="str">
        <f t="shared" si="51"/>
        <v>ANB</v>
      </c>
      <c r="B80" s="9" t="str">
        <f>VLOOKUP(A80,References!$A$2:$B$11,2,FALSE)</f>
        <v>ARNB AB Equity</v>
      </c>
      <c r="C80" s="9" t="str">
        <f t="shared" ref="C80:E80" si="59">C57</f>
        <v>Wholesale Assets</v>
      </c>
      <c r="D80" s="9" t="str">
        <f t="shared" si="59"/>
        <v>wholesale_assets</v>
      </c>
      <c r="E80" s="9" t="str">
        <f t="shared" si="59"/>
        <v>NA</v>
      </c>
      <c r="F80" s="8">
        <f>Segments_Y!I29/1000000</f>
        <v>45635.351000000002</v>
      </c>
      <c r="G80" s="8">
        <f>Segments_Y!J29/1000000</f>
        <v>49270.375</v>
      </c>
      <c r="H80" s="8">
        <f>Segments_Y!K29/1000000</f>
        <v>59315.472999999998</v>
      </c>
      <c r="I80" s="8">
        <f>Segments_Y!L29/1000000</f>
        <v>60352.930999999997</v>
      </c>
      <c r="J80" s="8">
        <f>Segments_Y!M29/1000000</f>
        <v>72324.88</v>
      </c>
      <c r="K80" s="8">
        <f>Segments_Y!N29/1000000</f>
        <v>81990.562000000005</v>
      </c>
      <c r="L80" s="8">
        <f>Segments_Y!O29/1000000</f>
        <v>81688.89</v>
      </c>
      <c r="M80" s="8">
        <f>Segments_Y!P29/1000000</f>
        <v>82667.224000000002</v>
      </c>
      <c r="N80" s="8">
        <f>Segments_Y!Q29/1000000</f>
        <v>86119.766000000003</v>
      </c>
      <c r="O80" s="8">
        <f>Segments_Y!R29/1000000</f>
        <v>82064.505000000005</v>
      </c>
      <c r="P80" s="8">
        <f>Segments_Y!S29/1000000</f>
        <v>76951.38</v>
      </c>
      <c r="Q80" s="8">
        <f>Segments_Y!T29/1000000</f>
        <v>85226.879000000001</v>
      </c>
      <c r="R80" s="8">
        <f>Segments_Y!U29/1000000</f>
        <v>94194.081999999995</v>
      </c>
      <c r="S80" s="8" t="e">
        <f>Segments_Y!V29/1000000</f>
        <v>#N/A</v>
      </c>
      <c r="T80" s="8">
        <f>Segments_Y!W29/1000000</f>
        <v>0</v>
      </c>
      <c r="U80" s="8">
        <f>Segments_Y!X29/1000000</f>
        <v>0</v>
      </c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</row>
    <row r="81" spans="1:60" x14ac:dyDescent="0.35">
      <c r="A81" s="9" t="str">
        <f t="shared" si="51"/>
        <v>ANB</v>
      </c>
      <c r="B81" s="9" t="str">
        <f>VLOOKUP(A81,References!$A$2:$B$11,2,FALSE)</f>
        <v>ARNB AB Equity</v>
      </c>
      <c r="C81" s="9" t="str">
        <f t="shared" ref="C81:E81" si="60">C58</f>
        <v>NCBDs</v>
      </c>
      <c r="D81" s="9" t="str">
        <f t="shared" si="60"/>
        <v>ncbds</v>
      </c>
      <c r="E81" s="9" t="str">
        <f t="shared" si="60"/>
        <v>BS_DEMAND_DPST</v>
      </c>
      <c r="F81" s="8">
        <f>_xll.BDH($B81,$E81,"CQ1 2010","","Dir=H","Per=Y","Days=A","Dts=H","cols=14;rows=1")</f>
        <v>41959.177000000003</v>
      </c>
      <c r="G81" s="8">
        <v>46524.569000000003</v>
      </c>
      <c r="H81" s="8">
        <v>52349.493999999999</v>
      </c>
      <c r="I81" s="8">
        <v>57388.750999999997</v>
      </c>
      <c r="J81" s="8">
        <v>69263.668000000005</v>
      </c>
      <c r="K81" s="8">
        <v>66264.114000000001</v>
      </c>
      <c r="L81" s="8">
        <v>65092.74</v>
      </c>
      <c r="M81" s="8">
        <v>71003.289999999994</v>
      </c>
      <c r="N81" s="8">
        <v>65759.752999999997</v>
      </c>
      <c r="O81" s="8">
        <v>66977.66</v>
      </c>
      <c r="P81" s="8">
        <v>76241.407999999996</v>
      </c>
      <c r="Q81" s="8">
        <v>77006.509999999995</v>
      </c>
      <c r="R81" s="8">
        <v>75063.732000000004</v>
      </c>
      <c r="S81" s="8">
        <v>75063.732000000004</v>
      </c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</row>
    <row r="82" spans="1:60" x14ac:dyDescent="0.35">
      <c r="A82" s="9" t="str">
        <f t="shared" si="51"/>
        <v>ANB</v>
      </c>
      <c r="B82" s="9" t="str">
        <f>VLOOKUP(A82,References!$A$2:$B$11,2,FALSE)</f>
        <v>ARNB AB Equity</v>
      </c>
      <c r="C82" s="9" t="str">
        <f t="shared" ref="C82:E82" si="61">C59</f>
        <v>CBDs</v>
      </c>
      <c r="D82" s="9" t="str">
        <f t="shared" si="61"/>
        <v>cbds</v>
      </c>
      <c r="E82" s="9" t="str">
        <f t="shared" si="61"/>
        <v>INTEREST_BEARING_DEPOSITS_RATIO</v>
      </c>
      <c r="F82" s="8">
        <f>_xll.BDH($B82,$E82,"CQ1 2010","","Dir=H","Per=Y","Days=A","Dts=H","cols=14;rows=1")</f>
        <v>38939.362000000001</v>
      </c>
      <c r="G82" s="8">
        <v>38137.587</v>
      </c>
      <c r="H82" s="8">
        <v>51352.169000000002</v>
      </c>
      <c r="I82" s="8">
        <v>42947.811000000002</v>
      </c>
      <c r="J82" s="8">
        <v>54715.623</v>
      </c>
      <c r="K82" s="8">
        <v>63935.663999999997</v>
      </c>
      <c r="L82" s="8">
        <v>65096.959000000003</v>
      </c>
      <c r="M82" s="8">
        <v>58298.35</v>
      </c>
      <c r="N82" s="8">
        <v>68000.399000000005</v>
      </c>
      <c r="O82" s="8">
        <v>68534.614000000001</v>
      </c>
      <c r="P82" s="8">
        <v>47424.341</v>
      </c>
      <c r="Q82" s="8">
        <v>51941.330999999998</v>
      </c>
      <c r="R82" s="8">
        <v>73511.44</v>
      </c>
      <c r="S82" s="8">
        <v>73511.44</v>
      </c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</row>
    <row r="83" spans="1:60" x14ac:dyDescent="0.35">
      <c r="A83" s="9" t="str">
        <f t="shared" si="51"/>
        <v>ANB</v>
      </c>
      <c r="B83" s="9" t="str">
        <f>VLOOKUP(A83,References!$A$2:$B$11,2,FALSE)</f>
        <v>ARNB AB Equity</v>
      </c>
      <c r="C83" s="9" t="str">
        <f t="shared" ref="C83:E83" si="62">C60</f>
        <v>Other Deposits</v>
      </c>
      <c r="D83" s="9" t="str">
        <f t="shared" si="62"/>
        <v>other_deposits</v>
      </c>
      <c r="E83" s="9" t="str">
        <f t="shared" si="62"/>
        <v>BS_OTHER_DPST</v>
      </c>
      <c r="F83" s="8">
        <f>_xll.BDH($B83,$E83,"CQ1 2010","","Dir=H","Per=Y","Days=A","Dts=H","cols=14;rows=1")</f>
        <v>3300.0740000000001</v>
      </c>
      <c r="G83" s="8">
        <v>3196.6590000000001</v>
      </c>
      <c r="H83" s="8">
        <v>3858.78</v>
      </c>
      <c r="I83" s="8">
        <v>6036.17</v>
      </c>
      <c r="J83" s="8">
        <v>5651.8869999999997</v>
      </c>
      <c r="K83" s="8">
        <v>5486.7610000000004</v>
      </c>
      <c r="L83" s="8">
        <v>5717.7579999999998</v>
      </c>
      <c r="M83" s="8">
        <v>6746.4489999999996</v>
      </c>
      <c r="N83" s="8">
        <v>8295.4560000000001</v>
      </c>
      <c r="O83" s="8">
        <v>6616.6229999999996</v>
      </c>
      <c r="P83" s="8">
        <v>5686.4269999999997</v>
      </c>
      <c r="Q83" s="8">
        <v>6766.0439999999999</v>
      </c>
      <c r="R83" s="8">
        <v>6296.0940000000001</v>
      </c>
      <c r="S83" s="8">
        <v>6296.0940000000001</v>
      </c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</row>
    <row r="84" spans="1:60" x14ac:dyDescent="0.35">
      <c r="A84" s="9" t="str">
        <f t="shared" si="51"/>
        <v>ANB</v>
      </c>
      <c r="B84" s="9" t="str">
        <f>VLOOKUP(A84,References!$A$2:$B$11,2,FALSE)</f>
        <v>ARNB AB Equity</v>
      </c>
      <c r="C84" s="9" t="str">
        <f t="shared" ref="C84:E84" si="63">C61</f>
        <v>Total Deposits</v>
      </c>
      <c r="D84" s="9" t="str">
        <f t="shared" si="63"/>
        <v>deposits</v>
      </c>
      <c r="E84" s="9" t="str">
        <f t="shared" si="63"/>
        <v>BS_CUSTOMER_DEPOSITS</v>
      </c>
      <c r="F84" s="8">
        <f>_xll.BDH($B84,$E84,"CQ1 2010","","Dir=H","Per=Y","Days=A","Dts=H","cols=14;rows=1")</f>
        <v>84198.612999999998</v>
      </c>
      <c r="G84" s="8">
        <v>87858.815000000002</v>
      </c>
      <c r="H84" s="8">
        <v>107560.443</v>
      </c>
      <c r="I84" s="8">
        <v>106372.732</v>
      </c>
      <c r="J84" s="8">
        <v>129631.178</v>
      </c>
      <c r="K84" s="8">
        <v>135686.53899999999</v>
      </c>
      <c r="L84" s="8">
        <v>135907.45699999999</v>
      </c>
      <c r="M84" s="8">
        <v>136048.08900000001</v>
      </c>
      <c r="N84" s="8">
        <v>142055.60800000001</v>
      </c>
      <c r="O84" s="8">
        <v>142128.897</v>
      </c>
      <c r="P84" s="8">
        <v>129352.17600000001</v>
      </c>
      <c r="Q84" s="8">
        <v>135713.88500000001</v>
      </c>
      <c r="R84" s="8">
        <v>154871.266</v>
      </c>
      <c r="S84" s="8">
        <v>154871.266</v>
      </c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</row>
    <row r="85" spans="1:60" x14ac:dyDescent="0.35">
      <c r="A85" s="9" t="str">
        <f t="shared" si="51"/>
        <v>ANB</v>
      </c>
      <c r="B85" s="9" t="str">
        <f>VLOOKUP(A85,References!$A$2:$B$11,2,FALSE)</f>
        <v>ARNB AB Equity</v>
      </c>
      <c r="C85" s="9" t="str">
        <f t="shared" ref="C85:E85" si="64">C62</f>
        <v>Short Term Debt</v>
      </c>
      <c r="D85" s="9" t="str">
        <f t="shared" si="64"/>
        <v>short_term_debt</v>
      </c>
      <c r="E85" s="9" t="str">
        <f t="shared" si="64"/>
        <v>ST_BORROW_SECS_SOLD_UNDER_REPO</v>
      </c>
      <c r="F85" s="8">
        <f>_xll.BDH($B85,$E85,"CQ1 2010","","Dir=H","Per=Y","Days=A","Dts=H","cols=14;rows=1")</f>
        <v>12096.804</v>
      </c>
      <c r="G85" s="8">
        <v>8824.4609999999993</v>
      </c>
      <c r="H85" s="8">
        <v>6549.924</v>
      </c>
      <c r="I85" s="8">
        <v>7641.058</v>
      </c>
      <c r="J85" s="8">
        <v>9015.64</v>
      </c>
      <c r="K85" s="8">
        <v>5672.8829999999998</v>
      </c>
      <c r="L85" s="8">
        <v>3858.8710000000001</v>
      </c>
      <c r="M85" s="8">
        <v>2691.549</v>
      </c>
      <c r="N85" s="8">
        <v>1536.6020000000001</v>
      </c>
      <c r="O85" s="8">
        <v>3843.1060000000002</v>
      </c>
      <c r="P85" s="8">
        <v>9797.7440000000006</v>
      </c>
      <c r="Q85" s="8">
        <v>14207.108</v>
      </c>
      <c r="R85" s="8">
        <v>13511.268</v>
      </c>
      <c r="S85" s="8">
        <v>13511.268</v>
      </c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</row>
    <row r="86" spans="1:60" x14ac:dyDescent="0.35">
      <c r="A86" s="9" t="str">
        <f t="shared" si="51"/>
        <v>ANB</v>
      </c>
      <c r="B86" s="9" t="str">
        <f>VLOOKUP(A86,References!$A$2:$B$11,2,FALSE)</f>
        <v>ARNB AB Equity</v>
      </c>
      <c r="C86" s="9" t="str">
        <f t="shared" ref="C86:E86" si="65">C63</f>
        <v>Long Term Debt</v>
      </c>
      <c r="D86" s="9" t="str">
        <f t="shared" si="65"/>
        <v>long_term_debt</v>
      </c>
      <c r="E86" s="9" t="str">
        <f t="shared" si="65"/>
        <v>BS_LT_BORROW</v>
      </c>
      <c r="F86" s="8">
        <f>_xll.BDH($B86,$E86,"CQ1 2010","","Dir=H","Per=Y","Days=A","Dts=H","cols=14;rows=1")</f>
        <v>1687.5</v>
      </c>
      <c r="G86" s="8">
        <v>1687.5</v>
      </c>
      <c r="H86" s="8">
        <v>1687.5</v>
      </c>
      <c r="I86" s="8">
        <v>1687.5</v>
      </c>
      <c r="J86" s="8">
        <v>1687.5</v>
      </c>
      <c r="K86" s="8">
        <v>2000</v>
      </c>
      <c r="L86" s="8">
        <v>2018.19</v>
      </c>
      <c r="M86" s="8">
        <v>2016.2739999999999</v>
      </c>
      <c r="N86" s="8">
        <v>2020.491</v>
      </c>
      <c r="O86" s="8">
        <v>2017.903</v>
      </c>
      <c r="P86" s="8">
        <v>3778.1770000000001</v>
      </c>
      <c r="Q86" s="8">
        <v>3749.2719999999999</v>
      </c>
      <c r="R86" s="8">
        <v>3702.86</v>
      </c>
      <c r="S86" s="8">
        <v>3702.86</v>
      </c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</row>
    <row r="87" spans="1:60" x14ac:dyDescent="0.35">
      <c r="A87" s="9" t="str">
        <f t="shared" si="51"/>
        <v>ANB</v>
      </c>
      <c r="B87" s="9" t="str">
        <f>VLOOKUP(A87,References!$A$2:$B$11,2,FALSE)</f>
        <v>ARNB AB Equity</v>
      </c>
      <c r="C87" s="9" t="str">
        <f t="shared" ref="C87:E87" si="66">C64</f>
        <v>Total Liabilities</v>
      </c>
      <c r="D87" s="9" t="str">
        <f t="shared" si="66"/>
        <v>liabilities</v>
      </c>
      <c r="E87" s="9" t="str">
        <f t="shared" si="66"/>
        <v>BS_TOT_LIAB2</v>
      </c>
      <c r="F87" s="8">
        <f>_xll.BDH($B87,$E87,"CQ1 2010","","Dir=H","Per=Y","Days=A","Dts=H","cols=14;rows=1")</f>
        <v>100638.08100000001</v>
      </c>
      <c r="G87" s="8">
        <v>100844.78</v>
      </c>
      <c r="H87" s="8">
        <v>118729.689</v>
      </c>
      <c r="I87" s="8">
        <v>118747.01</v>
      </c>
      <c r="J87" s="8">
        <v>144028.59599999999</v>
      </c>
      <c r="K87" s="8">
        <v>147789.42000000001</v>
      </c>
      <c r="L87" s="8">
        <v>146084.16899999999</v>
      </c>
      <c r="M87" s="8">
        <v>146635.734</v>
      </c>
      <c r="N87" s="8">
        <v>151798.087</v>
      </c>
      <c r="O87" s="8">
        <v>155099.19099999999</v>
      </c>
      <c r="P87" s="8">
        <v>150629.698</v>
      </c>
      <c r="Q87" s="8">
        <v>161373.92199999999</v>
      </c>
      <c r="R87" s="8">
        <v>180270.43599999999</v>
      </c>
      <c r="S87" s="8">
        <v>180270.43599999999</v>
      </c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</row>
    <row r="88" spans="1:60" x14ac:dyDescent="0.35">
      <c r="A88" s="9" t="str">
        <f t="shared" si="51"/>
        <v>ANB</v>
      </c>
      <c r="B88" s="9" t="str">
        <f>VLOOKUP(A88,References!$A$2:$B$11,2,FALSE)</f>
        <v>ARNB AB Equity</v>
      </c>
      <c r="C88" s="9" t="str">
        <f t="shared" ref="C88:E88" si="67">C65</f>
        <v>Retail Liabilities</v>
      </c>
      <c r="D88" s="9" t="str">
        <f t="shared" si="67"/>
        <v>retail_liabilities</v>
      </c>
      <c r="E88" s="9" t="str">
        <f t="shared" si="67"/>
        <v>NA</v>
      </c>
      <c r="F88" s="8">
        <f>Segments_Y!I30/1000000</f>
        <v>41101.822</v>
      </c>
      <c r="G88" s="8">
        <f>Segments_Y!J30/1000000</f>
        <v>46047.493000000002</v>
      </c>
      <c r="H88" s="8">
        <f>Segments_Y!K30/1000000</f>
        <v>51822.095999999998</v>
      </c>
      <c r="I88" s="8">
        <f>Segments_Y!L30/1000000</f>
        <v>57363.915000000001</v>
      </c>
      <c r="J88" s="8">
        <f>Segments_Y!M30/1000000</f>
        <v>66587.058999999994</v>
      </c>
      <c r="K88" s="8">
        <f>Segments_Y!N30/1000000</f>
        <v>66465.039000000004</v>
      </c>
      <c r="L88" s="8">
        <f>Segments_Y!O30/1000000</f>
        <v>70312.126999999993</v>
      </c>
      <c r="M88" s="8">
        <f>Segments_Y!P30/1000000</f>
        <v>69272.729000000007</v>
      </c>
      <c r="N88" s="8">
        <f>Segments_Y!Q30/1000000</f>
        <v>67303.483999999997</v>
      </c>
      <c r="O88" s="8">
        <f>Segments_Y!R30/1000000</f>
        <v>67106.11</v>
      </c>
      <c r="P88" s="8">
        <f>Segments_Y!S30/1000000</f>
        <v>65167.292999999998</v>
      </c>
      <c r="Q88" s="8">
        <f>Segments_Y!T30/1000000</f>
        <v>70009.289999999994</v>
      </c>
      <c r="R88" s="8">
        <f>Segments_Y!U30/1000000</f>
        <v>72862.043999999994</v>
      </c>
      <c r="S88" s="8" t="e">
        <f>Segments_Y!V30/1000000</f>
        <v>#N/A</v>
      </c>
      <c r="T88" s="8">
        <f>Segments_Y!W30/1000000</f>
        <v>0</v>
      </c>
      <c r="U88" s="8">
        <f>Segments_Y!X30/1000000</f>
        <v>0</v>
      </c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</row>
    <row r="89" spans="1:60" x14ac:dyDescent="0.35">
      <c r="A89" s="9" t="str">
        <f t="shared" si="51"/>
        <v>ANB</v>
      </c>
      <c r="B89" s="9" t="str">
        <f>VLOOKUP(A89,References!$A$2:$B$11,2,FALSE)</f>
        <v>ARNB AB Equity</v>
      </c>
      <c r="C89" s="9" t="str">
        <f t="shared" ref="C89:E89" si="68">C66</f>
        <v>Wholesale Liabilities</v>
      </c>
      <c r="D89" s="9" t="str">
        <f t="shared" si="68"/>
        <v>wholesale_liabilities</v>
      </c>
      <c r="E89" s="9" t="str">
        <f t="shared" si="68"/>
        <v>NA</v>
      </c>
      <c r="F89" s="8">
        <f>Segments_Y!I31/1000000</f>
        <v>45014.061000000002</v>
      </c>
      <c r="G89" s="8">
        <f>Segments_Y!J31/1000000</f>
        <v>43775.014999999999</v>
      </c>
      <c r="H89" s="8">
        <f>Segments_Y!K31/1000000</f>
        <v>57833.016000000003</v>
      </c>
      <c r="I89" s="8">
        <f>Segments_Y!L31/1000000</f>
        <v>51321.417000000001</v>
      </c>
      <c r="J89" s="8">
        <f>Segments_Y!M31/1000000</f>
        <v>66432.278999999995</v>
      </c>
      <c r="K89" s="8">
        <f>Segments_Y!N31/1000000</f>
        <v>72640.877999999997</v>
      </c>
      <c r="L89" s="8">
        <f>Segments_Y!O31/1000000</f>
        <v>69597.993000000002</v>
      </c>
      <c r="M89" s="8">
        <f>Segments_Y!P31/1000000</f>
        <v>70371.879000000001</v>
      </c>
      <c r="N89" s="8">
        <f>Segments_Y!Q31/1000000</f>
        <v>77773.557000000001</v>
      </c>
      <c r="O89" s="8">
        <f>Segments_Y!R31/1000000</f>
        <v>78622.167000000001</v>
      </c>
      <c r="P89" s="8">
        <f>Segments_Y!S31/1000000</f>
        <v>67453.813999999998</v>
      </c>
      <c r="Q89" s="8">
        <f>Segments_Y!T31/1000000</f>
        <v>71041.264999999999</v>
      </c>
      <c r="R89" s="8">
        <f>Segments_Y!U31/1000000</f>
        <v>85898.001000000004</v>
      </c>
      <c r="S89" s="8" t="e">
        <f>Segments_Y!V31/1000000</f>
        <v>#N/A</v>
      </c>
      <c r="T89" s="8">
        <f>Segments_Y!W31/1000000</f>
        <v>0</v>
      </c>
      <c r="U89" s="8">
        <f>Segments_Y!X31/1000000</f>
        <v>0</v>
      </c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</row>
    <row r="90" spans="1:60" x14ac:dyDescent="0.35">
      <c r="A90" s="9" t="str">
        <f t="shared" si="51"/>
        <v>ANB</v>
      </c>
      <c r="B90" s="9" t="str">
        <f>VLOOKUP(A90,References!$A$2:$B$11,2,FALSE)</f>
        <v>ARNB AB Equity</v>
      </c>
      <c r="C90" s="9" t="str">
        <f t="shared" ref="C90:E90" si="69">C67</f>
        <v>Retained Earnings</v>
      </c>
      <c r="D90" s="9" t="str">
        <f t="shared" si="69"/>
        <v>retained_earnings</v>
      </c>
      <c r="E90" s="9" t="str">
        <f t="shared" si="69"/>
        <v>BS_PURE_RETAINED_EARNINGS</v>
      </c>
      <c r="F90" s="8">
        <f>_xll.BDH($B90,$E90,"CQ1 2010","","Dir=H","Per=Y","Days=A","Dts=H","cols=14;rows=1")</f>
        <v>2705.6370000000002</v>
      </c>
      <c r="G90" s="8">
        <v>1066.44</v>
      </c>
      <c r="H90" s="8">
        <v>1579.6569999999999</v>
      </c>
      <c r="I90" s="8">
        <v>2622.1239999999998</v>
      </c>
      <c r="J90" s="8">
        <v>1782.481</v>
      </c>
      <c r="K90" s="8">
        <v>2509.9459999999999</v>
      </c>
      <c r="L90" s="8">
        <v>3172.8470000000002</v>
      </c>
      <c r="M90" s="8">
        <v>3795.4940000000001</v>
      </c>
      <c r="N90" s="8">
        <v>5677.5219999999999</v>
      </c>
      <c r="O90" s="8">
        <v>4627.232</v>
      </c>
      <c r="P90" s="8">
        <v>6137.8670000000002</v>
      </c>
      <c r="Q90" s="8">
        <v>6046.5339999999997</v>
      </c>
      <c r="R90" s="8">
        <v>6819.2439999999997</v>
      </c>
      <c r="S90" s="8">
        <v>6819.2439999999997</v>
      </c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</row>
    <row r="91" spans="1:60" x14ac:dyDescent="0.35">
      <c r="A91" s="9" t="str">
        <f t="shared" si="51"/>
        <v>ANB</v>
      </c>
      <c r="B91" s="9" t="str">
        <f>VLOOKUP(A91,References!$A$2:$B$11,2,FALSE)</f>
        <v>ARNB AB Equity</v>
      </c>
      <c r="C91" s="9" t="str">
        <f t="shared" ref="C91:E91" si="70">C68</f>
        <v>Equity Before Minority</v>
      </c>
      <c r="D91" s="9" t="str">
        <f t="shared" si="70"/>
        <v>equity_before_minority</v>
      </c>
      <c r="E91" s="9" t="str">
        <f t="shared" si="70"/>
        <v>EQTY_BEF_MINORITY_INT_DETAILED</v>
      </c>
      <c r="F91" s="8">
        <f>_xll.BDH($B91,$E91,"CQ1 2010","","Dir=H","Per=Y","Days=A","Dts=H","cols=14;rows=1")</f>
        <v>15290.771000000001</v>
      </c>
      <c r="G91" s="8">
        <v>16624.060000000001</v>
      </c>
      <c r="H91" s="8">
        <v>17804.275000000001</v>
      </c>
      <c r="I91" s="8">
        <v>19080.454000000002</v>
      </c>
      <c r="J91" s="8">
        <v>20601.312999999998</v>
      </c>
      <c r="K91" s="8">
        <v>21893.996999999999</v>
      </c>
      <c r="L91" s="8">
        <v>23235.361000000001</v>
      </c>
      <c r="M91" s="8">
        <v>24369.687000000002</v>
      </c>
      <c r="N91" s="8">
        <v>26520.258999999998</v>
      </c>
      <c r="O91" s="8">
        <v>28308.223000000002</v>
      </c>
      <c r="P91" s="8">
        <v>29734.327000000001</v>
      </c>
      <c r="Q91" s="8">
        <v>31101.094000000001</v>
      </c>
      <c r="R91" s="8">
        <v>32334.364000000001</v>
      </c>
      <c r="S91" s="8">
        <v>32334.364000000001</v>
      </c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</row>
    <row r="92" spans="1:60" x14ac:dyDescent="0.35">
      <c r="A92" s="9" t="str">
        <f t="shared" si="51"/>
        <v>ANB</v>
      </c>
      <c r="B92" s="9" t="str">
        <f>VLOOKUP(A92,References!$A$2:$B$11,2,FALSE)</f>
        <v>ARNB AB Equity</v>
      </c>
      <c r="C92" s="9" t="str">
        <f t="shared" ref="C92:E92" si="71">C69</f>
        <v>Sukuk</v>
      </c>
      <c r="D92" s="9" t="str">
        <f t="shared" si="71"/>
        <v>skuk</v>
      </c>
      <c r="E92" s="9" t="str">
        <f t="shared" si="71"/>
        <v>PFD_EQTY_HYBRID_CAPITAL</v>
      </c>
      <c r="F92" s="8">
        <f>_xll.BDH($B92,$E92,"CQ1 2010","","Dir=H","Per=Y","Days=A","Dts=H","cols=14;rows=1")</f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</row>
    <row r="93" spans="1:60" x14ac:dyDescent="0.35">
      <c r="A93" s="10" t="str">
        <f>A90</f>
        <v>ANB</v>
      </c>
      <c r="B93" s="10" t="str">
        <f>VLOOKUP(A93,References!$A$2:$B$11,2,FALSE)</f>
        <v>ARNB AB Equity</v>
      </c>
      <c r="C93" s="9" t="str">
        <f t="shared" ref="C93:E93" si="72">C70</f>
        <v>Total Equity</v>
      </c>
      <c r="D93" s="9" t="str">
        <f t="shared" si="72"/>
        <v>equity</v>
      </c>
      <c r="E93" s="9" t="str">
        <f t="shared" si="72"/>
        <v>TOTAL_EQUITY</v>
      </c>
      <c r="F93" s="11">
        <f>_xll.BDH($B93,$E93,"CQ1 2010","","Dir=H","Per=Y","Days=A","Dts=H","cols=14;rows=1")</f>
        <v>15396.683999999999</v>
      </c>
      <c r="G93" s="11">
        <v>16729.525000000001</v>
      </c>
      <c r="H93" s="11">
        <v>17909.587</v>
      </c>
      <c r="I93" s="11">
        <v>19188.414000000001</v>
      </c>
      <c r="J93" s="11">
        <v>20639.758999999998</v>
      </c>
      <c r="K93" s="11">
        <v>22631.852999999999</v>
      </c>
      <c r="L93" s="11">
        <v>23924.553</v>
      </c>
      <c r="M93" s="11">
        <v>25065.965</v>
      </c>
      <c r="N93" s="11">
        <v>26556.744999999999</v>
      </c>
      <c r="O93" s="11">
        <v>28343.286</v>
      </c>
      <c r="P93" s="11">
        <v>29766.144</v>
      </c>
      <c r="Q93" s="11">
        <v>31127.737000000001</v>
      </c>
      <c r="R93" s="11">
        <v>32357.656999999999</v>
      </c>
      <c r="S93" s="11">
        <v>32357.656999999999</v>
      </c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</row>
    <row r="94" spans="1:60" x14ac:dyDescent="0.35">
      <c r="A94" s="6" t="s">
        <v>18</v>
      </c>
      <c r="B94" s="6" t="str">
        <f>VLOOKUP(A94,References!$A$2:$B$11,2,FALSE)</f>
        <v>RIBL AB Equity</v>
      </c>
      <c r="C94" s="6" t="str">
        <f t="shared" ref="C94:E94" si="73">C71</f>
        <v>Cash and Cash Equivalents</v>
      </c>
      <c r="D94" s="6" t="str">
        <f t="shared" si="73"/>
        <v>cash_cash_equivalents</v>
      </c>
      <c r="E94" s="6" t="str">
        <f t="shared" si="73"/>
        <v>BS_CASH_NEAR_CASH_ITEM</v>
      </c>
      <c r="F94" s="8">
        <f>_xll.BDH($B94,$E94,"CQ1 2010","","Dir=H","Per=Y","Days=A","Dts=H","cols=14;rows=1")</f>
        <v>23178.560000000001</v>
      </c>
      <c r="G94" s="8">
        <v>17623.476999999999</v>
      </c>
      <c r="H94" s="8">
        <v>26270.523000000001</v>
      </c>
      <c r="I94" s="8">
        <v>20928.548999999999</v>
      </c>
      <c r="J94" s="8">
        <v>25315.736000000001</v>
      </c>
      <c r="K94" s="8">
        <v>20569.929</v>
      </c>
      <c r="L94" s="8">
        <v>21262.177</v>
      </c>
      <c r="M94" s="8">
        <v>18504.255000000001</v>
      </c>
      <c r="N94" s="8">
        <v>16323.172</v>
      </c>
      <c r="O94" s="8">
        <v>29189.487000000001</v>
      </c>
      <c r="P94" s="8">
        <v>41954.124000000003</v>
      </c>
      <c r="Q94" s="8">
        <v>25587.477999999999</v>
      </c>
      <c r="R94" s="8">
        <v>33366.652000000002</v>
      </c>
      <c r="S94" s="8">
        <v>33366.652000000002</v>
      </c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</row>
    <row r="95" spans="1:60" x14ac:dyDescent="0.35">
      <c r="A95" s="6" t="str">
        <f>A94</f>
        <v>Riyad</v>
      </c>
      <c r="B95" s="6" t="str">
        <f>VLOOKUP(A95,References!$A$2:$B$11,2,FALSE)</f>
        <v>RIBL AB Equity</v>
      </c>
      <c r="C95" s="6" t="str">
        <f t="shared" ref="C95:E95" si="74">C72</f>
        <v>ST And LT Investments</v>
      </c>
      <c r="D95" s="6" t="str">
        <f t="shared" si="74"/>
        <v>st_lt_investments</v>
      </c>
      <c r="E95" s="6" t="str">
        <f t="shared" si="74"/>
        <v>ST_AND_LT_INVEST</v>
      </c>
      <c r="F95" s="8">
        <f>_xll.BDH($B95,$E95,"CQ1 2010","","Dir=H","Per=Y","Days=A","Dts=H","cols=14;rows=1")</f>
        <v>33822.440999999999</v>
      </c>
      <c r="G95" s="8">
        <v>36616.17</v>
      </c>
      <c r="H95" s="8">
        <v>36253.851999999999</v>
      </c>
      <c r="I95" s="8">
        <v>43538.091</v>
      </c>
      <c r="J95" s="8">
        <v>46963.269</v>
      </c>
      <c r="K95" s="8">
        <v>44765.404000000002</v>
      </c>
      <c r="L95" s="8">
        <v>45157.381000000001</v>
      </c>
      <c r="M95" s="8">
        <v>46369.902999999998</v>
      </c>
      <c r="N95" s="8">
        <v>47992.771999999997</v>
      </c>
      <c r="O95" s="8">
        <v>53361.415000000001</v>
      </c>
      <c r="P95" s="8">
        <v>56449.805999999997</v>
      </c>
      <c r="Q95" s="8">
        <v>58637.186000000002</v>
      </c>
      <c r="R95" s="8">
        <v>52196.12</v>
      </c>
      <c r="S95" s="8">
        <v>52196.12</v>
      </c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</row>
    <row r="96" spans="1:60" x14ac:dyDescent="0.35">
      <c r="A96" s="6" t="str">
        <f t="shared" ref="A96:A115" si="75">A95</f>
        <v>Riyad</v>
      </c>
      <c r="B96" s="6" t="str">
        <f>VLOOKUP(A96,References!$A$2:$B$11,2,FALSE)</f>
        <v>RIBL AB Equity</v>
      </c>
      <c r="C96" s="6" t="str">
        <f t="shared" ref="C96:E96" si="76">C73</f>
        <v>Total Commercial Loans</v>
      </c>
      <c r="D96" s="6" t="str">
        <f t="shared" si="76"/>
        <v>commercial_loans</v>
      </c>
      <c r="E96" s="6" t="str">
        <f t="shared" si="76"/>
        <v>BS_COMM_LOAN</v>
      </c>
      <c r="F96" s="8">
        <f>_xll.BDH($B96,$E96,"CQ1 2010","","Dir=H","Per=Y","Days=A","Dts=H","cols=14;rows=1")</f>
        <v>81116.778000000006</v>
      </c>
      <c r="G96" s="8">
        <v>79935.672000000006</v>
      </c>
      <c r="H96" s="8">
        <v>79980.612999999998</v>
      </c>
      <c r="I96" s="8">
        <v>89896.448000000004</v>
      </c>
      <c r="J96" s="8">
        <v>87315.665999999997</v>
      </c>
      <c r="K96" s="8">
        <v>96695.781000000003</v>
      </c>
      <c r="L96" s="8">
        <v>105329.79</v>
      </c>
      <c r="M96" s="8">
        <v>96900.432000000001</v>
      </c>
      <c r="N96" s="8">
        <v>105734.879</v>
      </c>
      <c r="O96" s="8">
        <v>117936.182</v>
      </c>
      <c r="P96" s="8">
        <v>127732.882</v>
      </c>
      <c r="Q96" s="8">
        <v>140888.93700000001</v>
      </c>
      <c r="R96" s="8">
        <v>155959.25599999999</v>
      </c>
      <c r="S96" s="8">
        <v>155959.25599999999</v>
      </c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</row>
    <row r="97" spans="1:60" x14ac:dyDescent="0.35">
      <c r="A97" s="6" t="str">
        <f t="shared" si="75"/>
        <v>Riyad</v>
      </c>
      <c r="B97" s="6" t="str">
        <f>VLOOKUP(A97,References!$A$2:$B$11,2,FALSE)</f>
        <v>RIBL AB Equity</v>
      </c>
      <c r="C97" s="6" t="str">
        <f t="shared" ref="C97:E97" si="77">C74</f>
        <v>Total Consumer Loans</v>
      </c>
      <c r="D97" s="6" t="str">
        <f t="shared" si="77"/>
        <v>consumer_loans</v>
      </c>
      <c r="E97" s="6" t="str">
        <f t="shared" si="77"/>
        <v>BS_CONS_LOAN</v>
      </c>
      <c r="F97" s="8">
        <f>_xll.BDH($B97,$E97,"CQ1 2010","","Dir=H","Per=Y","Days=A","Dts=H","cols=14;rows=1")</f>
        <v>21352.501</v>
      </c>
      <c r="G97" s="8">
        <v>26295.258999999998</v>
      </c>
      <c r="H97" s="8">
        <v>30611.851999999999</v>
      </c>
      <c r="I97" s="8">
        <v>34188.101999999999</v>
      </c>
      <c r="J97" s="8">
        <v>39410.425999999999</v>
      </c>
      <c r="K97" s="8">
        <v>38848.981</v>
      </c>
      <c r="L97" s="8">
        <v>38808.584999999999</v>
      </c>
      <c r="M97" s="8">
        <v>42344.837</v>
      </c>
      <c r="N97" s="8">
        <v>45805.03</v>
      </c>
      <c r="O97" s="8">
        <v>56750.038999999997</v>
      </c>
      <c r="P97" s="8">
        <v>64106.481</v>
      </c>
      <c r="Q97" s="8">
        <v>76428.532999999996</v>
      </c>
      <c r="R97" s="8">
        <v>86091.607000000004</v>
      </c>
      <c r="S97" s="8">
        <v>86091.607000000004</v>
      </c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</row>
    <row r="98" spans="1:60" x14ac:dyDescent="0.35">
      <c r="A98" s="6" t="str">
        <f t="shared" si="75"/>
        <v>Riyad</v>
      </c>
      <c r="B98" s="6" t="str">
        <f>VLOOKUP(A98,References!$A$2:$B$11,2,FALSE)</f>
        <v>RIBL AB Equity</v>
      </c>
      <c r="C98" s="6" t="str">
        <f t="shared" ref="C98:E98" si="78">C75</f>
        <v>Total Loans</v>
      </c>
      <c r="D98" s="6" t="str">
        <f t="shared" si="78"/>
        <v>loans</v>
      </c>
      <c r="E98" s="6" t="str">
        <f t="shared" si="78"/>
        <v>BS_TOT_LOAN</v>
      </c>
      <c r="F98" s="8">
        <f>_xll.BDH($B98,$E98,"CQ1 2010","","Dir=H","Per=Y","Days=A","Dts=H","cols=14;rows=1")</f>
        <v>108323.09299999999</v>
      </c>
      <c r="G98" s="8">
        <v>114045.113</v>
      </c>
      <c r="H98" s="8">
        <v>120012.34600000001</v>
      </c>
      <c r="I98" s="8">
        <v>133122.25200000001</v>
      </c>
      <c r="J98" s="8">
        <v>135476.86799999999</v>
      </c>
      <c r="K98" s="8">
        <v>146964.93799999999</v>
      </c>
      <c r="L98" s="8">
        <v>145486.88200000001</v>
      </c>
      <c r="M98" s="8">
        <v>140922.54399999999</v>
      </c>
      <c r="N98" s="8">
        <v>153383.359</v>
      </c>
      <c r="O98" s="8">
        <v>176737.86499999999</v>
      </c>
      <c r="P98" s="8">
        <v>195880.64799999999</v>
      </c>
      <c r="Q98" s="8">
        <v>221804.39199999999</v>
      </c>
      <c r="R98" s="8">
        <v>247119.745</v>
      </c>
      <c r="S98" s="8">
        <v>247119.745</v>
      </c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</row>
    <row r="99" spans="1:60" x14ac:dyDescent="0.35">
      <c r="A99" s="6" t="str">
        <f t="shared" si="75"/>
        <v>Riyad</v>
      </c>
      <c r="B99" s="6" t="str">
        <f>VLOOKUP(A99,References!$A$2:$B$11,2,FALSE)</f>
        <v>RIBL AB Equity</v>
      </c>
      <c r="C99" s="6" t="str">
        <f t="shared" ref="C99:E99" si="79">C76</f>
        <v>Reserve for Loan Losses</v>
      </c>
      <c r="D99" s="6" t="str">
        <f t="shared" si="79"/>
        <v>loan_loss_reserves</v>
      </c>
      <c r="E99" s="6" t="str">
        <f t="shared" si="79"/>
        <v>BS_RSRV_LOAN_LOSS</v>
      </c>
      <c r="F99" s="8">
        <f>_xll.BDH($B99,$E99,"CQ1 2010","","Dir=H","Per=Y","Days=A","Dts=H","cols=14;rows=1")</f>
        <v>2288.3530000000001</v>
      </c>
      <c r="G99" s="8">
        <v>1072.3489999999999</v>
      </c>
      <c r="H99" s="8">
        <v>2541.692</v>
      </c>
      <c r="I99" s="8">
        <v>1931.6949999999999</v>
      </c>
      <c r="J99" s="8">
        <v>1986.5940000000001</v>
      </c>
      <c r="K99" s="8">
        <v>1898.7470000000001</v>
      </c>
      <c r="L99" s="8">
        <v>2577.5149999999999</v>
      </c>
      <c r="M99" s="8">
        <v>2084.9259999999999</v>
      </c>
      <c r="N99" s="8">
        <v>2358.529</v>
      </c>
      <c r="O99" s="8">
        <v>2755.866</v>
      </c>
      <c r="P99" s="8">
        <v>4534.0129999999999</v>
      </c>
      <c r="Q99" s="8">
        <v>4514.1570000000002</v>
      </c>
      <c r="R99" s="8">
        <v>4754.7979999999998</v>
      </c>
      <c r="S99" s="8">
        <v>4754.7979999999998</v>
      </c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</row>
    <row r="100" spans="1:60" x14ac:dyDescent="0.35">
      <c r="A100" s="6" t="str">
        <f t="shared" si="75"/>
        <v>Riyad</v>
      </c>
      <c r="B100" s="6" t="str">
        <f>VLOOKUP(A100,References!$A$2:$B$11,2,FALSE)</f>
        <v>RIBL AB Equity</v>
      </c>
      <c r="C100" s="6" t="str">
        <f t="shared" ref="C100:E100" si="80">C77</f>
        <v>Net Loans</v>
      </c>
      <c r="D100" s="6" t="str">
        <f t="shared" si="80"/>
        <v>net_loans</v>
      </c>
      <c r="E100" s="6" t="str">
        <f t="shared" si="80"/>
        <v>BS_LOAN_MTG</v>
      </c>
      <c r="F100" s="8">
        <f>_xll.BDH($B100,$E100,"CQ1 2010","","Dir=H","Per=Y","Days=A","Dts=H","cols=14;rows=1")</f>
        <v>106034.74</v>
      </c>
      <c r="G100" s="8">
        <v>112972.764</v>
      </c>
      <c r="H100" s="8">
        <v>117470.65399999999</v>
      </c>
      <c r="I100" s="8">
        <v>131190.557</v>
      </c>
      <c r="J100" s="8">
        <v>133490.274</v>
      </c>
      <c r="K100" s="8">
        <v>145066.19099999999</v>
      </c>
      <c r="L100" s="8">
        <v>142909.367</v>
      </c>
      <c r="M100" s="8">
        <v>138837.61799999999</v>
      </c>
      <c r="N100" s="8">
        <v>151024.82999999999</v>
      </c>
      <c r="O100" s="8">
        <v>173981.99900000001</v>
      </c>
      <c r="P100" s="8">
        <v>191346.63500000001</v>
      </c>
      <c r="Q100" s="8">
        <v>217290.23499999999</v>
      </c>
      <c r="R100" s="8">
        <v>242364.94699999999</v>
      </c>
      <c r="S100" s="8">
        <v>242364.94699999999</v>
      </c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</row>
    <row r="101" spans="1:60" x14ac:dyDescent="0.35">
      <c r="A101" s="6" t="str">
        <f t="shared" si="75"/>
        <v>Riyad</v>
      </c>
      <c r="B101" s="6" t="str">
        <f>VLOOKUP(A101,References!$A$2:$B$11,2,FALSE)</f>
        <v>RIBL AB Equity</v>
      </c>
      <c r="C101" s="6" t="str">
        <f t="shared" ref="C101:E101" si="81">C78</f>
        <v>Total Assets</v>
      </c>
      <c r="D101" s="6" t="str">
        <f t="shared" si="81"/>
        <v>assets</v>
      </c>
      <c r="E101" s="6" t="str">
        <f t="shared" si="81"/>
        <v>BS_TOT_ASSET</v>
      </c>
      <c r="F101" s="8">
        <f>_xll.BDH($B101,$E101,"CQ1 2010","","Dir=H","Per=Y","Days=A","Dts=H","cols=14;rows=1")</f>
        <v>173556.43</v>
      </c>
      <c r="G101" s="8">
        <v>180887.39</v>
      </c>
      <c r="H101" s="8">
        <v>190180.83799999999</v>
      </c>
      <c r="I101" s="8">
        <v>205246.47899999999</v>
      </c>
      <c r="J101" s="8">
        <v>214589.29300000001</v>
      </c>
      <c r="K101" s="8">
        <v>223315.875</v>
      </c>
      <c r="L101" s="8">
        <v>217619.00099999999</v>
      </c>
      <c r="M101" s="8">
        <v>216282.171</v>
      </c>
      <c r="N101" s="8">
        <v>229899.576</v>
      </c>
      <c r="O101" s="8">
        <v>265788.87800000003</v>
      </c>
      <c r="P101" s="8">
        <v>310087.90700000001</v>
      </c>
      <c r="Q101" s="8">
        <v>325735.81800000003</v>
      </c>
      <c r="R101" s="8">
        <v>359652.85700000002</v>
      </c>
      <c r="S101" s="8">
        <v>359652.85700000002</v>
      </c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</row>
    <row r="102" spans="1:60" x14ac:dyDescent="0.35">
      <c r="A102" s="6" t="str">
        <f t="shared" si="75"/>
        <v>Riyad</v>
      </c>
      <c r="B102" s="6" t="str">
        <f>VLOOKUP(A102,References!$A$2:$B$11,2,FALSE)</f>
        <v>RIBL AB Equity</v>
      </c>
      <c r="C102" s="6" t="str">
        <f t="shared" ref="C102:E102" si="82">C79</f>
        <v>Retail Assets</v>
      </c>
      <c r="D102" s="6" t="str">
        <f t="shared" si="82"/>
        <v>retail_assets</v>
      </c>
      <c r="E102" s="6" t="str">
        <f t="shared" si="82"/>
        <v>NA</v>
      </c>
      <c r="F102" s="8">
        <f>Segments_Y!I22/1000000</f>
        <v>21877.126</v>
      </c>
      <c r="G102" s="8">
        <f>Segments_Y!J22/1000000</f>
        <v>26678.641</v>
      </c>
      <c r="H102" s="8">
        <f>Segments_Y!K22/1000000</f>
        <v>31972.505000000001</v>
      </c>
      <c r="I102" s="8">
        <f>Segments_Y!L22/1000000</f>
        <v>34852.809000000001</v>
      </c>
      <c r="J102" s="8">
        <f>Segments_Y!M22/1000000</f>
        <v>41995.034</v>
      </c>
      <c r="K102" s="8">
        <f>Segments_Y!N22/1000000</f>
        <v>39686.188000000002</v>
      </c>
      <c r="L102" s="8">
        <f>Segments_Y!O22/1000000</f>
        <v>44895.921999999999</v>
      </c>
      <c r="M102" s="8">
        <f>Segments_Y!P22/1000000</f>
        <v>49248.483</v>
      </c>
      <c r="N102" s="8">
        <f>Segments_Y!Q22/1000000</f>
        <v>56293.608</v>
      </c>
      <c r="O102" s="8">
        <f>Segments_Y!R22/1000000</f>
        <v>71292.635999999999</v>
      </c>
      <c r="P102" s="8">
        <f>Segments_Y!S22/1000000</f>
        <v>77494.744999999995</v>
      </c>
      <c r="Q102" s="8">
        <f>Segments_Y!T22/1000000</f>
        <v>91223.134000000005</v>
      </c>
      <c r="R102" s="8">
        <f>Segments_Y!U22/1000000</f>
        <v>101042.50900000001</v>
      </c>
      <c r="S102" s="8" t="e">
        <f>Segments_Y!V22/1000000</f>
        <v>#N/A</v>
      </c>
      <c r="T102" s="8">
        <f>Segments_Y!W22/1000000</f>
        <v>0</v>
      </c>
      <c r="U102" s="8">
        <f>Segments_Y!X22/1000000</f>
        <v>0</v>
      </c>
      <c r="V102" s="8">
        <f>Segments_Y!Y22/1000000</f>
        <v>0</v>
      </c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</row>
    <row r="103" spans="1:60" x14ac:dyDescent="0.35">
      <c r="A103" s="6" t="str">
        <f t="shared" si="75"/>
        <v>Riyad</v>
      </c>
      <c r="B103" s="6" t="str">
        <f>VLOOKUP(A103,References!$A$2:$B$11,2,FALSE)</f>
        <v>RIBL AB Equity</v>
      </c>
      <c r="C103" s="6" t="str">
        <f t="shared" ref="C103:E103" si="83">C80</f>
        <v>Wholesale Assets</v>
      </c>
      <c r="D103" s="6" t="str">
        <f t="shared" si="83"/>
        <v>wholesale_assets</v>
      </c>
      <c r="E103" s="6" t="str">
        <f t="shared" si="83"/>
        <v>NA</v>
      </c>
      <c r="F103" s="8">
        <f>Segments_Y!I23/1000000</f>
        <v>86364.273000000001</v>
      </c>
      <c r="G103" s="8">
        <f>Segments_Y!J23/1000000</f>
        <v>87441.546000000002</v>
      </c>
      <c r="H103" s="8">
        <f>Segments_Y!K23/1000000</f>
        <v>86682.792000000001</v>
      </c>
      <c r="I103" s="8">
        <f>Segments_Y!L23/1000000</f>
        <v>97331.298999999999</v>
      </c>
      <c r="J103" s="8">
        <f>Segments_Y!M23/1000000</f>
        <v>92530.192999999999</v>
      </c>
      <c r="K103" s="8">
        <f>Segments_Y!N23/1000000</f>
        <v>105782.91</v>
      </c>
      <c r="L103" s="8">
        <f>Segments_Y!O23/1000000</f>
        <v>103624.05</v>
      </c>
      <c r="M103" s="8">
        <f>Segments_Y!P23/1000000</f>
        <v>95886.607999999993</v>
      </c>
      <c r="N103" s="8">
        <f>Segments_Y!Q23/1000000</f>
        <v>110221.41899999999</v>
      </c>
      <c r="O103" s="8">
        <f>Segments_Y!R23/1000000</f>
        <v>122370.875</v>
      </c>
      <c r="P103" s="8">
        <f>Segments_Y!S23/1000000</f>
        <v>133403.533</v>
      </c>
      <c r="Q103" s="8">
        <f>Segments_Y!T23/1000000</f>
        <v>144200.109</v>
      </c>
      <c r="R103" s="8">
        <f>Segments_Y!U23/1000000</f>
        <v>162042.32</v>
      </c>
      <c r="S103" s="8" t="e">
        <f>Segments_Y!V23/1000000</f>
        <v>#N/A</v>
      </c>
      <c r="T103" s="8">
        <f>Segments_Y!W23/1000000</f>
        <v>0</v>
      </c>
      <c r="U103" s="8">
        <f>Segments_Y!X23/1000000</f>
        <v>0</v>
      </c>
      <c r="V103" s="8">
        <f>Segments_Y!Y23/1000000</f>
        <v>0</v>
      </c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</row>
    <row r="104" spans="1:60" x14ac:dyDescent="0.35">
      <c r="A104" s="6" t="str">
        <f t="shared" si="75"/>
        <v>Riyad</v>
      </c>
      <c r="B104" s="6" t="str">
        <f>VLOOKUP(A104,References!$A$2:$B$11,2,FALSE)</f>
        <v>RIBL AB Equity</v>
      </c>
      <c r="C104" s="6" t="str">
        <f t="shared" ref="C104:E104" si="84">C81</f>
        <v>NCBDs</v>
      </c>
      <c r="D104" s="6" t="str">
        <f t="shared" si="84"/>
        <v>ncbds</v>
      </c>
      <c r="E104" s="6" t="str">
        <f t="shared" si="84"/>
        <v>BS_DEMAND_DPST</v>
      </c>
      <c r="F104" s="8">
        <f>_xll.BDH($B104,$E104,"CQ1 2010","","Dir=H","Per=Y","Days=A","Dts=H","cols=14;rows=1")</f>
        <v>47939.991999999998</v>
      </c>
      <c r="G104" s="8">
        <v>58123.709000000003</v>
      </c>
      <c r="H104" s="8">
        <v>67525.144</v>
      </c>
      <c r="I104" s="8">
        <v>67555.264999999999</v>
      </c>
      <c r="J104" s="8">
        <v>71589.237999999998</v>
      </c>
      <c r="K104" s="8">
        <v>72139.543000000005</v>
      </c>
      <c r="L104" s="8">
        <v>77846.981</v>
      </c>
      <c r="M104" s="8">
        <v>81011.365000000005</v>
      </c>
      <c r="N104" s="8">
        <v>86842.195000000007</v>
      </c>
      <c r="O104" s="8">
        <v>93707.805999999997</v>
      </c>
      <c r="P104" s="8">
        <v>116760.93399999999</v>
      </c>
      <c r="Q104" s="8">
        <v>116255.00199999999</v>
      </c>
      <c r="R104" s="8">
        <v>123376.425</v>
      </c>
      <c r="S104" s="8">
        <v>123376.425</v>
      </c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</row>
    <row r="105" spans="1:60" x14ac:dyDescent="0.35">
      <c r="A105" s="6" t="str">
        <f t="shared" si="75"/>
        <v>Riyad</v>
      </c>
      <c r="B105" s="6" t="str">
        <f>VLOOKUP(A105,References!$A$2:$B$11,2,FALSE)</f>
        <v>RIBL AB Equity</v>
      </c>
      <c r="C105" s="6" t="str">
        <f t="shared" ref="C105:E105" si="85">C82</f>
        <v>CBDs</v>
      </c>
      <c r="D105" s="6" t="str">
        <f t="shared" si="85"/>
        <v>cbds</v>
      </c>
      <c r="E105" s="6" t="str">
        <f t="shared" si="85"/>
        <v>INTEREST_BEARING_DEPOSITS_RATIO</v>
      </c>
      <c r="F105" s="8">
        <f>_xll.BDH($B105,$E105,"CQ1 2010","","Dir=H","Per=Y","Days=A","Dts=H","cols=14;rows=1")</f>
        <v>70367.45</v>
      </c>
      <c r="G105" s="8">
        <v>75920.577000000005</v>
      </c>
      <c r="H105" s="8">
        <v>71337.735000000001</v>
      </c>
      <c r="I105" s="8">
        <v>75457.403999999995</v>
      </c>
      <c r="J105" s="8">
        <v>82475.535999999993</v>
      </c>
      <c r="K105" s="8">
        <v>86022.271999999997</v>
      </c>
      <c r="L105" s="8">
        <v>68136.44</v>
      </c>
      <c r="M105" s="8">
        <v>61796.455999999998</v>
      </c>
      <c r="N105" s="8">
        <v>66763.975999999995</v>
      </c>
      <c r="O105" s="8">
        <v>80640.347999999998</v>
      </c>
      <c r="P105" s="8">
        <v>68130.019</v>
      </c>
      <c r="Q105" s="8">
        <v>76380.918999999994</v>
      </c>
      <c r="R105" s="8">
        <v>97372.072</v>
      </c>
      <c r="S105" s="8">
        <v>97372.072</v>
      </c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</row>
    <row r="106" spans="1:60" x14ac:dyDescent="0.35">
      <c r="A106" s="6" t="str">
        <f t="shared" si="75"/>
        <v>Riyad</v>
      </c>
      <c r="B106" s="6" t="str">
        <f>VLOOKUP(A106,References!$A$2:$B$11,2,FALSE)</f>
        <v>RIBL AB Equity</v>
      </c>
      <c r="C106" s="6" t="str">
        <f t="shared" ref="C106:E106" si="86">C83</f>
        <v>Other Deposits</v>
      </c>
      <c r="D106" s="6" t="str">
        <f t="shared" si="86"/>
        <v>other_deposits</v>
      </c>
      <c r="E106" s="6" t="str">
        <f t="shared" si="86"/>
        <v>BS_OTHER_DPST</v>
      </c>
      <c r="F106" s="8">
        <f>_xll.BDH($B106,$E106,"CQ1 2010","","Dir=H","Per=Y","Days=A","Dts=H","cols=14;rows=1")</f>
        <v>8638.0169999999998</v>
      </c>
      <c r="G106" s="8">
        <v>5778.2139999999999</v>
      </c>
      <c r="H106" s="8">
        <v>7351.6880000000001</v>
      </c>
      <c r="I106" s="8">
        <v>10187.210999999999</v>
      </c>
      <c r="J106" s="8">
        <v>10014.659</v>
      </c>
      <c r="K106" s="8">
        <v>9690.3179999999993</v>
      </c>
      <c r="L106" s="8">
        <v>10700.117</v>
      </c>
      <c r="M106" s="8">
        <v>11557.727999999999</v>
      </c>
      <c r="N106" s="8">
        <v>16215.985000000001</v>
      </c>
      <c r="O106" s="8">
        <v>20169.744999999999</v>
      </c>
      <c r="P106" s="8">
        <v>18148.383000000002</v>
      </c>
      <c r="Q106" s="8">
        <v>19042.376</v>
      </c>
      <c r="R106" s="8">
        <v>19258.588</v>
      </c>
      <c r="S106" s="8">
        <v>19258.588</v>
      </c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</row>
    <row r="107" spans="1:60" x14ac:dyDescent="0.35">
      <c r="A107" s="6" t="str">
        <f t="shared" si="75"/>
        <v>Riyad</v>
      </c>
      <c r="B107" s="6" t="str">
        <f>VLOOKUP(A107,References!$A$2:$B$11,2,FALSE)</f>
        <v>RIBL AB Equity</v>
      </c>
      <c r="C107" s="6" t="str">
        <f t="shared" ref="C107:E107" si="87">C84</f>
        <v>Total Deposits</v>
      </c>
      <c r="D107" s="6" t="str">
        <f t="shared" si="87"/>
        <v>deposits</v>
      </c>
      <c r="E107" s="6" t="str">
        <f t="shared" si="87"/>
        <v>BS_CUSTOMER_DEPOSITS</v>
      </c>
      <c r="F107" s="8">
        <f>_xll.BDH($B107,$E107,"CQ1 2010","","Dir=H","Per=Y","Days=A","Dts=H","cols=14;rows=1")</f>
        <v>126945.459</v>
      </c>
      <c r="G107" s="8">
        <v>139822.5</v>
      </c>
      <c r="H107" s="8">
        <v>146214.56700000001</v>
      </c>
      <c r="I107" s="8">
        <v>153199.88</v>
      </c>
      <c r="J107" s="8">
        <v>164079.43299999999</v>
      </c>
      <c r="K107" s="8">
        <v>167852.133</v>
      </c>
      <c r="L107" s="8">
        <v>156683.538</v>
      </c>
      <c r="M107" s="8">
        <v>154365.549</v>
      </c>
      <c r="N107" s="8">
        <v>169822.15599999999</v>
      </c>
      <c r="O107" s="8">
        <v>194517.899</v>
      </c>
      <c r="P107" s="8">
        <v>203039.33600000001</v>
      </c>
      <c r="Q107" s="8">
        <v>211678.29699999999</v>
      </c>
      <c r="R107" s="8">
        <v>240007.08499999999</v>
      </c>
      <c r="S107" s="8">
        <v>240007.08499999999</v>
      </c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</row>
    <row r="108" spans="1:60" x14ac:dyDescent="0.35">
      <c r="A108" s="6" t="str">
        <f t="shared" si="75"/>
        <v>Riyad</v>
      </c>
      <c r="B108" s="6" t="str">
        <f>VLOOKUP(A108,References!$A$2:$B$11,2,FALSE)</f>
        <v>RIBL AB Equity</v>
      </c>
      <c r="C108" s="6" t="str">
        <f t="shared" ref="C108:E108" si="88">C85</f>
        <v>Short Term Debt</v>
      </c>
      <c r="D108" s="6" t="str">
        <f t="shared" si="88"/>
        <v>short_term_debt</v>
      </c>
      <c r="E108" s="6" t="str">
        <f t="shared" si="88"/>
        <v>ST_BORROW_SECS_SOLD_UNDER_REPO</v>
      </c>
      <c r="F108" s="8">
        <f>_xll.BDH($B108,$E108,"CQ1 2010","","Dir=H","Per=Y","Days=A","Dts=H","cols=14;rows=1")</f>
        <v>10636.550999999999</v>
      </c>
      <c r="G108" s="8">
        <v>6241.9480000000003</v>
      </c>
      <c r="H108" s="8">
        <v>6162.9679999999998</v>
      </c>
      <c r="I108" s="8">
        <v>7577.98</v>
      </c>
      <c r="J108" s="8">
        <v>3789.7959999999998</v>
      </c>
      <c r="K108" s="8">
        <v>4499.6930000000002</v>
      </c>
      <c r="L108" s="8">
        <v>8836.7129999999997</v>
      </c>
      <c r="M108" s="8">
        <v>7056.1679999999997</v>
      </c>
      <c r="N108" s="8">
        <v>8580.5139999999992</v>
      </c>
      <c r="O108" s="8">
        <v>13124.48</v>
      </c>
      <c r="P108" s="8">
        <v>41788.902999999998</v>
      </c>
      <c r="Q108" s="8">
        <v>43134.14</v>
      </c>
      <c r="R108" s="8">
        <v>38760.067999999999</v>
      </c>
      <c r="S108" s="8">
        <v>38760.067999999999</v>
      </c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</row>
    <row r="109" spans="1:60" x14ac:dyDescent="0.35">
      <c r="A109" s="6" t="str">
        <f t="shared" si="75"/>
        <v>Riyad</v>
      </c>
      <c r="B109" s="6" t="str">
        <f>VLOOKUP(A109,References!$A$2:$B$11,2,FALSE)</f>
        <v>RIBL AB Equity</v>
      </c>
      <c r="C109" s="6" t="str">
        <f t="shared" ref="C109:E109" si="89">C86</f>
        <v>Long Term Debt</v>
      </c>
      <c r="D109" s="6" t="str">
        <f t="shared" si="89"/>
        <v>long_term_debt</v>
      </c>
      <c r="E109" s="6" t="str">
        <f t="shared" si="89"/>
        <v>BS_LT_BORROW</v>
      </c>
      <c r="F109" s="8">
        <f>_xll.BDH($B109,$E109,"CQ1 2010","","Dir=H","Per=Y","Days=A","Dts=H","cols=14;rows=1")</f>
        <v>1873.723</v>
      </c>
      <c r="G109" s="8">
        <v>0</v>
      </c>
      <c r="H109" s="8">
        <v>0</v>
      </c>
      <c r="I109" s="8">
        <v>4000</v>
      </c>
      <c r="J109" s="8">
        <v>4000</v>
      </c>
      <c r="K109" s="8">
        <v>8011.3130000000001</v>
      </c>
      <c r="L109" s="8">
        <v>8018.3729999999996</v>
      </c>
      <c r="M109" s="8">
        <v>8016.6390000000001</v>
      </c>
      <c r="N109" s="8">
        <v>4003.7829999999999</v>
      </c>
      <c r="O109" s="8">
        <v>4405.0290000000005</v>
      </c>
      <c r="P109" s="8">
        <v>6228.0079999999998</v>
      </c>
      <c r="Q109" s="8">
        <v>9254.5769999999993</v>
      </c>
      <c r="R109" s="8">
        <v>9285.5930000000008</v>
      </c>
      <c r="S109" s="8">
        <v>9285.5930000000008</v>
      </c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</row>
    <row r="110" spans="1:60" x14ac:dyDescent="0.35">
      <c r="A110" s="6" t="str">
        <f t="shared" si="75"/>
        <v>Riyad</v>
      </c>
      <c r="B110" s="6" t="str">
        <f>VLOOKUP(A110,References!$A$2:$B$11,2,FALSE)</f>
        <v>RIBL AB Equity</v>
      </c>
      <c r="C110" s="6" t="str">
        <f t="shared" ref="C110:E110" si="90">C87</f>
        <v>Total Liabilities</v>
      </c>
      <c r="D110" s="6" t="str">
        <f t="shared" si="90"/>
        <v>liabilities</v>
      </c>
      <c r="E110" s="6" t="str">
        <f t="shared" si="90"/>
        <v>BS_TOT_LIAB2</v>
      </c>
      <c r="F110" s="8">
        <f>_xll.BDH($B110,$E110,"CQ1 2010","","Dir=H","Per=Y","Days=A","Dts=H","cols=14;rows=1")</f>
        <v>144323.212</v>
      </c>
      <c r="G110" s="8">
        <v>150729.035</v>
      </c>
      <c r="H110" s="8">
        <v>158217.32800000001</v>
      </c>
      <c r="I110" s="8">
        <v>171376.155</v>
      </c>
      <c r="J110" s="8">
        <v>179052.18799999999</v>
      </c>
      <c r="K110" s="8">
        <v>186770.76300000001</v>
      </c>
      <c r="L110" s="8">
        <v>180645.94</v>
      </c>
      <c r="M110" s="8">
        <v>177659.17800000001</v>
      </c>
      <c r="N110" s="8">
        <v>193125.36</v>
      </c>
      <c r="O110" s="8">
        <v>225217.416</v>
      </c>
      <c r="P110" s="8">
        <v>265732.80900000001</v>
      </c>
      <c r="Q110" s="8">
        <v>278436.04700000002</v>
      </c>
      <c r="R110" s="8">
        <v>303479.50799999997</v>
      </c>
      <c r="S110" s="8">
        <v>303479.50799999997</v>
      </c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</row>
    <row r="111" spans="1:60" x14ac:dyDescent="0.35">
      <c r="A111" s="6" t="str">
        <f t="shared" si="75"/>
        <v>Riyad</v>
      </c>
      <c r="B111" s="6" t="str">
        <f>VLOOKUP(A111,References!$A$2:$B$11,2,FALSE)</f>
        <v>RIBL AB Equity</v>
      </c>
      <c r="C111" s="6" t="str">
        <f t="shared" ref="C111:E111" si="91">C88</f>
        <v>Retail Liabilities</v>
      </c>
      <c r="D111" s="6" t="str">
        <f t="shared" si="91"/>
        <v>retail_liabilities</v>
      </c>
      <c r="E111" s="6" t="str">
        <f t="shared" si="91"/>
        <v>NA</v>
      </c>
      <c r="F111" s="8">
        <f>Segments_Y!I24/1000000</f>
        <v>40919.794000000002</v>
      </c>
      <c r="G111" s="8">
        <f>Segments_Y!J24/1000000</f>
        <v>44693.375999999997</v>
      </c>
      <c r="H111" s="8">
        <f>Segments_Y!K24/1000000</f>
        <v>54103.847999999998</v>
      </c>
      <c r="I111" s="8">
        <f>Segments_Y!L24/1000000</f>
        <v>57272.413999999997</v>
      </c>
      <c r="J111" s="8">
        <f>Segments_Y!M24/1000000</f>
        <v>56764.324000000001</v>
      </c>
      <c r="K111" s="8">
        <f>Segments_Y!N24/1000000</f>
        <v>59657.328000000001</v>
      </c>
      <c r="L111" s="8">
        <f>Segments_Y!O24/1000000</f>
        <v>61273.889000000003</v>
      </c>
      <c r="M111" s="8">
        <f>Segments_Y!P24/1000000</f>
        <v>66096.308999999994</v>
      </c>
      <c r="N111" s="8">
        <f>Segments_Y!Q24/1000000</f>
        <v>80948.66</v>
      </c>
      <c r="O111" s="8">
        <f>Segments_Y!R24/1000000</f>
        <v>87456.194000000003</v>
      </c>
      <c r="P111" s="8">
        <f>Segments_Y!S24/1000000</f>
        <v>92921.097999999998</v>
      </c>
      <c r="Q111" s="8">
        <f>Segments_Y!T24/1000000</f>
        <v>98183.157999999996</v>
      </c>
      <c r="R111" s="8">
        <f>Segments_Y!U24/1000000</f>
        <v>102058.965</v>
      </c>
      <c r="S111" s="8" t="e">
        <f>Segments_Y!V24/1000000</f>
        <v>#N/A</v>
      </c>
      <c r="T111" s="8">
        <f>Segments_Y!W24/1000000</f>
        <v>0</v>
      </c>
      <c r="U111" s="8">
        <f>Segments_Y!X24/1000000</f>
        <v>0</v>
      </c>
      <c r="V111" s="8">
        <f>Segments_Y!Y24/1000000</f>
        <v>0</v>
      </c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</row>
    <row r="112" spans="1:60" x14ac:dyDescent="0.35">
      <c r="A112" s="6" t="str">
        <f t="shared" si="75"/>
        <v>Riyad</v>
      </c>
      <c r="B112" s="6" t="str">
        <f>VLOOKUP(A112,References!$A$2:$B$11,2,FALSE)</f>
        <v>RIBL AB Equity</v>
      </c>
      <c r="C112" s="6" t="str">
        <f t="shared" ref="C112:E112" si="92">C89</f>
        <v>Wholesale Liabilities</v>
      </c>
      <c r="D112" s="6" t="str">
        <f t="shared" si="92"/>
        <v>wholesale_liabilities</v>
      </c>
      <c r="E112" s="6" t="str">
        <f t="shared" si="92"/>
        <v>NA</v>
      </c>
      <c r="F112" s="8">
        <f>Segments_Y!I25/1000000</f>
        <v>87774.172000000006</v>
      </c>
      <c r="G112" s="8">
        <f>Segments_Y!J25/1000000</f>
        <v>95219.691000000006</v>
      </c>
      <c r="H112" s="8">
        <f>Segments_Y!K25/1000000</f>
        <v>92084.229000000007</v>
      </c>
      <c r="I112" s="8">
        <f>Segments_Y!L25/1000000</f>
        <v>96246.225000000006</v>
      </c>
      <c r="J112" s="8">
        <f>Segments_Y!M25/1000000</f>
        <v>106457.015</v>
      </c>
      <c r="K112" s="8">
        <f>Segments_Y!N25/1000000</f>
        <v>107863.92600000001</v>
      </c>
      <c r="L112" s="8">
        <f>Segments_Y!O25/1000000</f>
        <v>94541.328999999998</v>
      </c>
      <c r="M112" s="8">
        <f>Segments_Y!P25/1000000</f>
        <v>87351.53</v>
      </c>
      <c r="N112" s="8">
        <f>Segments_Y!Q25/1000000</f>
        <v>96683.322</v>
      </c>
      <c r="O112" s="8">
        <f>Segments_Y!R25/1000000</f>
        <v>105297.65399999999</v>
      </c>
      <c r="P112" s="8">
        <f>Segments_Y!S25/1000000</f>
        <v>149572.76300000001</v>
      </c>
      <c r="Q112" s="8">
        <f>Segments_Y!T25/1000000</f>
        <v>153233.554</v>
      </c>
      <c r="R112" s="8">
        <f>Segments_Y!U25/1000000</f>
        <v>174405.48499999999</v>
      </c>
      <c r="S112" s="8" t="e">
        <f>Segments_Y!V25/1000000</f>
        <v>#N/A</v>
      </c>
      <c r="T112" s="8">
        <f>Segments_Y!W25/1000000</f>
        <v>0</v>
      </c>
      <c r="U112" s="8">
        <f>Segments_Y!X25/1000000</f>
        <v>0</v>
      </c>
      <c r="V112" s="8">
        <f>Segments_Y!Y25/1000000</f>
        <v>0</v>
      </c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</row>
    <row r="113" spans="1:60" x14ac:dyDescent="0.35">
      <c r="A113" s="6" t="str">
        <f t="shared" si="75"/>
        <v>Riyad</v>
      </c>
      <c r="B113" s="6" t="str">
        <f>VLOOKUP(A113,References!$A$2:$B$11,2,FALSE)</f>
        <v>RIBL AB Equity</v>
      </c>
      <c r="C113" s="6" t="str">
        <f t="shared" ref="C113:E113" si="93">C90</f>
        <v>Retained Earnings</v>
      </c>
      <c r="D113" s="6" t="str">
        <f t="shared" si="93"/>
        <v>retained_earnings</v>
      </c>
      <c r="E113" s="6" t="str">
        <f t="shared" si="93"/>
        <v>BS_PURE_RETAINED_EARNINGS</v>
      </c>
      <c r="F113" s="8">
        <f>_xll.BDH($B113,$E113,"CQ1 2010","","Dir=H","Per=Y","Days=A","Dts=H","cols=14;rows=1")</f>
        <v>610.50400000000002</v>
      </c>
      <c r="G113" s="8">
        <v>872.51800000000003</v>
      </c>
      <c r="H113" s="8">
        <v>1372.0550000000001</v>
      </c>
      <c r="I113" s="8">
        <v>1957.384</v>
      </c>
      <c r="J113" s="8">
        <v>2160.0659999999998</v>
      </c>
      <c r="K113" s="8">
        <v>2847.174</v>
      </c>
      <c r="L113" s="8">
        <v>2604.0390000000002</v>
      </c>
      <c r="M113" s="8">
        <v>2873.5360000000001</v>
      </c>
      <c r="N113" s="8">
        <v>414.55599999999998</v>
      </c>
      <c r="O113" s="8">
        <v>1392.2239999999999</v>
      </c>
      <c r="P113" s="8">
        <v>4928.57</v>
      </c>
      <c r="Q113" s="8">
        <v>4855.1109999999999</v>
      </c>
      <c r="R113" s="8">
        <v>7500.43</v>
      </c>
      <c r="S113" s="8">
        <v>7500.43</v>
      </c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</row>
    <row r="114" spans="1:60" x14ac:dyDescent="0.35">
      <c r="A114" s="6" t="str">
        <f t="shared" si="75"/>
        <v>Riyad</v>
      </c>
      <c r="B114" s="6" t="str">
        <f>VLOOKUP(A114,References!$A$2:$B$11,2,FALSE)</f>
        <v>RIBL AB Equity</v>
      </c>
      <c r="C114" s="6" t="str">
        <f t="shared" ref="C114:E114" si="94">C91</f>
        <v>Equity Before Minority</v>
      </c>
      <c r="D114" s="6" t="str">
        <f t="shared" si="94"/>
        <v>equity_before_minority</v>
      </c>
      <c r="E114" s="6" t="str">
        <f t="shared" si="94"/>
        <v>EQTY_BEF_MINORITY_INT_DETAILED</v>
      </c>
      <c r="F114" s="8">
        <f>_xll.BDH($B114,$E114,"CQ1 2010","","Dir=H","Per=Y","Days=A","Dts=H","cols=14;rows=1")</f>
        <v>29233.218000000001</v>
      </c>
      <c r="G114" s="8">
        <v>30158.355</v>
      </c>
      <c r="H114" s="8">
        <v>31963.51</v>
      </c>
      <c r="I114" s="8">
        <v>33870.324000000001</v>
      </c>
      <c r="J114" s="8">
        <v>35537.105000000003</v>
      </c>
      <c r="K114" s="8">
        <v>36545.112000000001</v>
      </c>
      <c r="L114" s="8">
        <v>36973.061000000002</v>
      </c>
      <c r="M114" s="8">
        <v>38622.993000000002</v>
      </c>
      <c r="N114" s="8">
        <v>36774.216</v>
      </c>
      <c r="O114" s="8">
        <v>40571.462</v>
      </c>
      <c r="P114" s="8">
        <v>44355.097999999998</v>
      </c>
      <c r="Q114" s="8">
        <v>47299.771000000001</v>
      </c>
      <c r="R114" s="8">
        <v>56173.349000000002</v>
      </c>
      <c r="S114" s="8">
        <v>56173.349000000002</v>
      </c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</row>
    <row r="115" spans="1:60" x14ac:dyDescent="0.35">
      <c r="A115" s="6" t="str">
        <f t="shared" si="75"/>
        <v>Riyad</v>
      </c>
      <c r="B115" s="6" t="str">
        <f>VLOOKUP(A115,References!$A$2:$B$11,2,FALSE)</f>
        <v>RIBL AB Equity</v>
      </c>
      <c r="C115" s="6" t="str">
        <f t="shared" ref="C115:E115" si="95">C92</f>
        <v>Sukuk</v>
      </c>
      <c r="D115" s="6" t="str">
        <f t="shared" si="95"/>
        <v>skuk</v>
      </c>
      <c r="E115" s="6" t="str">
        <f t="shared" si="95"/>
        <v>PFD_EQTY_HYBRID_CAPITAL</v>
      </c>
      <c r="F115" s="8">
        <f>_xll.BDH($B115,$E115,"CQ1 2010","","Dir=H","Per=Y","Days=A","Dts=H","cols=14;rows=1")</f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6571.125</v>
      </c>
      <c r="S115" s="8">
        <v>6571.125</v>
      </c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</row>
    <row r="116" spans="1:60" x14ac:dyDescent="0.35">
      <c r="A116" s="7" t="str">
        <f>A113</f>
        <v>Riyad</v>
      </c>
      <c r="B116" s="7" t="str">
        <f>VLOOKUP(A116,References!$A$2:$B$11,2,FALSE)</f>
        <v>RIBL AB Equity</v>
      </c>
      <c r="C116" s="7" t="str">
        <f t="shared" ref="C116:E116" si="96">C93</f>
        <v>Total Equity</v>
      </c>
      <c r="D116" s="7" t="str">
        <f t="shared" si="96"/>
        <v>equity</v>
      </c>
      <c r="E116" s="7" t="str">
        <f t="shared" si="96"/>
        <v>TOTAL_EQUITY</v>
      </c>
      <c r="F116" s="11">
        <f>_xll.BDH($B116,$E116,"CQ1 2010","","Dir=H","Per=Y","Days=A","Dts=H","cols=14;rows=1")</f>
        <v>29233.218000000001</v>
      </c>
      <c r="G116" s="11">
        <v>30158.355</v>
      </c>
      <c r="H116" s="11">
        <v>31963.51</v>
      </c>
      <c r="I116" s="11">
        <v>33870.324000000001</v>
      </c>
      <c r="J116" s="11">
        <v>35537.105000000003</v>
      </c>
      <c r="K116" s="11">
        <v>36545.112000000001</v>
      </c>
      <c r="L116" s="11">
        <v>36973.061000000002</v>
      </c>
      <c r="M116" s="11">
        <v>38622.993000000002</v>
      </c>
      <c r="N116" s="11">
        <v>36774.216</v>
      </c>
      <c r="O116" s="11">
        <v>40571.462</v>
      </c>
      <c r="P116" s="11">
        <v>44355.097999999998</v>
      </c>
      <c r="Q116" s="11">
        <v>47299.771000000001</v>
      </c>
      <c r="R116" s="11">
        <v>56173.349000000002</v>
      </c>
      <c r="S116" s="11">
        <v>56173.349000000002</v>
      </c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</row>
    <row r="117" spans="1:60" x14ac:dyDescent="0.35">
      <c r="A117" s="9" t="s">
        <v>15</v>
      </c>
      <c r="B117" s="9" t="str">
        <f>VLOOKUP(A117,References!$A$2:$B$11,2,FALSE)</f>
        <v>SNB AB Equity</v>
      </c>
      <c r="C117" s="9" t="str">
        <f t="shared" ref="C117:E117" si="97">C94</f>
        <v>Cash and Cash Equivalents</v>
      </c>
      <c r="D117" s="9" t="str">
        <f t="shared" si="97"/>
        <v>cash_cash_equivalents</v>
      </c>
      <c r="E117" s="9" t="str">
        <f t="shared" si="97"/>
        <v>BS_CASH_NEAR_CASH_ITEM</v>
      </c>
      <c r="F117" s="8">
        <f>_xll.BDH($B117,$E117,"CQ1 2010","","Dir=H","Per=Y","Days=A","Dts=H","cols=14;rows=1")</f>
        <v>27932.539000000001</v>
      </c>
      <c r="G117" s="8">
        <v>24702.024000000001</v>
      </c>
      <c r="H117" s="8">
        <v>40298.428</v>
      </c>
      <c r="I117" s="8">
        <v>39089.688000000002</v>
      </c>
      <c r="J117" s="8">
        <v>28818.569</v>
      </c>
      <c r="K117" s="8">
        <v>27559.153999999999</v>
      </c>
      <c r="L117" s="8">
        <v>43441.290999999997</v>
      </c>
      <c r="M117" s="8">
        <v>37969.233999999997</v>
      </c>
      <c r="N117" s="8">
        <v>32514.075000000001</v>
      </c>
      <c r="O117" s="8">
        <v>45382.209000000003</v>
      </c>
      <c r="P117" s="8">
        <v>56823.677000000003</v>
      </c>
      <c r="Q117" s="8">
        <v>52196.800000000003</v>
      </c>
      <c r="R117" s="8">
        <v>41611.004000000001</v>
      </c>
      <c r="S117" s="8">
        <v>41611.004000000001</v>
      </c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</row>
    <row r="118" spans="1:60" x14ac:dyDescent="0.35">
      <c r="A118" s="9" t="str">
        <f>A117</f>
        <v>SNB</v>
      </c>
      <c r="B118" s="9" t="str">
        <f>VLOOKUP(A118,References!$A$2:$B$11,2,FALSE)</f>
        <v>SNB AB Equity</v>
      </c>
      <c r="C118" s="9" t="str">
        <f t="shared" ref="C118:E118" si="98">C95</f>
        <v>ST And LT Investments</v>
      </c>
      <c r="D118" s="9" t="str">
        <f t="shared" si="98"/>
        <v>st_lt_investments</v>
      </c>
      <c r="E118" s="9" t="str">
        <f t="shared" si="98"/>
        <v>ST_AND_LT_INVEST</v>
      </c>
      <c r="F118" s="8">
        <f>_xll.BDH($B118,$E118,"CQ1 2010","","Dir=H","Per=Y","Days=A","Dts=H","cols=14;rows=1")</f>
        <v>108344.914</v>
      </c>
      <c r="G118" s="8">
        <v>120738.337</v>
      </c>
      <c r="H118" s="8">
        <v>116645.93700000001</v>
      </c>
      <c r="I118" s="8">
        <v>125510.01300000001</v>
      </c>
      <c r="J118" s="8">
        <v>153761.56</v>
      </c>
      <c r="K118" s="8">
        <v>134102.44500000001</v>
      </c>
      <c r="L118" s="8">
        <v>111508.97100000001</v>
      </c>
      <c r="M118" s="8">
        <v>114577.825</v>
      </c>
      <c r="N118" s="8">
        <v>118090.208</v>
      </c>
      <c r="O118" s="8">
        <v>134076.57199999999</v>
      </c>
      <c r="P118" s="8">
        <v>144852.69500000001</v>
      </c>
      <c r="Q118" s="8">
        <v>242560.709</v>
      </c>
      <c r="R118" s="8">
        <v>258291.891</v>
      </c>
      <c r="S118" s="8">
        <v>258291.891</v>
      </c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</row>
    <row r="119" spans="1:60" x14ac:dyDescent="0.35">
      <c r="A119" s="9" t="str">
        <f t="shared" ref="A119:A138" si="99">A118</f>
        <v>SNB</v>
      </c>
      <c r="B119" s="9" t="str">
        <f>VLOOKUP(A119,References!$A$2:$B$11,2,FALSE)</f>
        <v>SNB AB Equity</v>
      </c>
      <c r="C119" s="9" t="str">
        <f t="shared" ref="C119:E119" si="100">C96</f>
        <v>Total Commercial Loans</v>
      </c>
      <c r="D119" s="9" t="str">
        <f t="shared" si="100"/>
        <v>commercial_loans</v>
      </c>
      <c r="E119" s="9" t="str">
        <f t="shared" si="100"/>
        <v>BS_COMM_LOAN</v>
      </c>
      <c r="F119" s="8">
        <f>_xll.BDH($B119,$E119,"CQ1 2010","","Dir=H","Per=Y","Days=A","Dts=H","cols=14;rows=1")</f>
        <v>89401.994999999995</v>
      </c>
      <c r="G119" s="8">
        <v>92902.974000000002</v>
      </c>
      <c r="H119" s="8">
        <v>108718.702</v>
      </c>
      <c r="I119" s="8">
        <v>123921.78599999999</v>
      </c>
      <c r="J119" s="8">
        <v>143384.617</v>
      </c>
      <c r="K119" s="8">
        <v>162603.22</v>
      </c>
      <c r="L119" s="8">
        <v>161334.51199999999</v>
      </c>
      <c r="M119" s="8">
        <v>147698.44699999999</v>
      </c>
      <c r="N119" s="8">
        <v>152986.815</v>
      </c>
      <c r="O119" s="8">
        <v>148709.64499999999</v>
      </c>
      <c r="P119" s="8">
        <v>156793.91500000001</v>
      </c>
      <c r="Q119" s="8">
        <v>223856.011</v>
      </c>
      <c r="R119" s="8">
        <v>225350.21900000001</v>
      </c>
      <c r="S119" s="8">
        <v>225350.21900000001</v>
      </c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</row>
    <row r="120" spans="1:60" x14ac:dyDescent="0.35">
      <c r="A120" s="9" t="str">
        <f t="shared" si="99"/>
        <v>SNB</v>
      </c>
      <c r="B120" s="9" t="str">
        <f>VLOOKUP(A120,References!$A$2:$B$11,2,FALSE)</f>
        <v>SNB AB Equity</v>
      </c>
      <c r="C120" s="9" t="str">
        <f t="shared" ref="C120:E120" si="101">C97</f>
        <v>Total Consumer Loans</v>
      </c>
      <c r="D120" s="9" t="str">
        <f t="shared" si="101"/>
        <v>consumer_loans</v>
      </c>
      <c r="E120" s="9" t="str">
        <f t="shared" si="101"/>
        <v>BS_CONS_LOAN</v>
      </c>
      <c r="F120" s="8">
        <f>_xll.BDH($B120,$E120,"CQ1 2010","","Dir=H","Per=Y","Days=A","Dts=H","cols=14;rows=1")</f>
        <v>34829.434000000001</v>
      </c>
      <c r="G120" s="8">
        <v>40202.921000000002</v>
      </c>
      <c r="H120" s="8">
        <v>51563.317000000003</v>
      </c>
      <c r="I120" s="8">
        <v>62763.328999999998</v>
      </c>
      <c r="J120" s="8">
        <v>75215.692999999999</v>
      </c>
      <c r="K120" s="8">
        <v>83080.929000000004</v>
      </c>
      <c r="L120" s="8">
        <v>85314.63</v>
      </c>
      <c r="M120" s="8">
        <v>93646.577000000005</v>
      </c>
      <c r="N120" s="8">
        <v>104602.827</v>
      </c>
      <c r="O120" s="8">
        <v>123710.75</v>
      </c>
      <c r="P120" s="8">
        <v>174642.804</v>
      </c>
      <c r="Q120" s="8">
        <v>262118.10500000001</v>
      </c>
      <c r="R120" s="8">
        <v>294251.75300000003</v>
      </c>
      <c r="S120" s="8">
        <v>294251.75300000003</v>
      </c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</row>
    <row r="121" spans="1:60" x14ac:dyDescent="0.35">
      <c r="A121" s="9" t="str">
        <f t="shared" si="99"/>
        <v>SNB</v>
      </c>
      <c r="B121" s="9" t="str">
        <f>VLOOKUP(A121,References!$A$2:$B$11,2,FALSE)</f>
        <v>SNB AB Equity</v>
      </c>
      <c r="C121" s="9" t="str">
        <f t="shared" ref="C121:E121" si="102">C98</f>
        <v>Total Loans</v>
      </c>
      <c r="D121" s="9" t="str">
        <f t="shared" si="102"/>
        <v>loans</v>
      </c>
      <c r="E121" s="9" t="str">
        <f t="shared" si="102"/>
        <v>BS_TOT_LOAN</v>
      </c>
      <c r="F121" s="8">
        <f>_xll.BDH($B121,$E121,"CQ1 2010","","Dir=H","Per=Y","Days=A","Dts=H","cols=14;rows=1")</f>
        <v>131634.09700000001</v>
      </c>
      <c r="G121" s="8">
        <v>141306.12700000001</v>
      </c>
      <c r="H121" s="8">
        <v>170534.22099999999</v>
      </c>
      <c r="I121" s="8">
        <v>192529.21900000001</v>
      </c>
      <c r="J121" s="8">
        <v>225854.628</v>
      </c>
      <c r="K121" s="8">
        <v>258503.715</v>
      </c>
      <c r="L121" s="8">
        <v>259520.54800000001</v>
      </c>
      <c r="M121" s="8">
        <v>256035.14199999999</v>
      </c>
      <c r="N121" s="8">
        <v>272487.97899999999</v>
      </c>
      <c r="O121" s="8">
        <v>289205.28399999999</v>
      </c>
      <c r="P121" s="8">
        <v>355496.55599999998</v>
      </c>
      <c r="Q121" s="8">
        <v>508584.66899999999</v>
      </c>
      <c r="R121" s="8">
        <v>556718.52300000004</v>
      </c>
      <c r="S121" s="8">
        <v>556718.52300000004</v>
      </c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</row>
    <row r="122" spans="1:60" x14ac:dyDescent="0.35">
      <c r="A122" s="9" t="str">
        <f t="shared" si="99"/>
        <v>SNB</v>
      </c>
      <c r="B122" s="9" t="str">
        <f>VLOOKUP(A122,References!$A$2:$B$11,2,FALSE)</f>
        <v>SNB AB Equity</v>
      </c>
      <c r="C122" s="9" t="str">
        <f t="shared" ref="C122:E122" si="103">C99</f>
        <v>Reserve for Loan Losses</v>
      </c>
      <c r="D122" s="9" t="str">
        <f t="shared" si="103"/>
        <v>loan_loss_reserves</v>
      </c>
      <c r="E122" s="9" t="str">
        <f t="shared" si="103"/>
        <v>BS_RSRV_LOAN_LOSS</v>
      </c>
      <c r="F122" s="8">
        <f>_xll.BDH($B122,$E122,"CQ1 2010","","Dir=H","Per=Y","Days=A","Dts=H","cols=14;rows=1")</f>
        <v>6037.0060000000003</v>
      </c>
      <c r="G122" s="8">
        <v>6016.6310000000003</v>
      </c>
      <c r="H122" s="8">
        <v>7055.1289999999999</v>
      </c>
      <c r="I122" s="8">
        <v>4842.1819999999998</v>
      </c>
      <c r="J122" s="8">
        <v>5132.2650000000003</v>
      </c>
      <c r="K122" s="8">
        <v>5563.6239999999998</v>
      </c>
      <c r="L122" s="8">
        <v>5928.4070000000002</v>
      </c>
      <c r="M122" s="8">
        <v>6800.8959999999997</v>
      </c>
      <c r="N122" s="8">
        <v>7426.0169999999998</v>
      </c>
      <c r="O122" s="8">
        <v>7361.9520000000002</v>
      </c>
      <c r="P122" s="8">
        <v>8791.375</v>
      </c>
      <c r="Q122" s="8">
        <v>11016.607</v>
      </c>
      <c r="R122" s="8">
        <v>11407.864</v>
      </c>
      <c r="S122" s="8">
        <v>11407.864</v>
      </c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</row>
    <row r="123" spans="1:60" x14ac:dyDescent="0.35">
      <c r="A123" s="9" t="str">
        <f t="shared" si="99"/>
        <v>SNB</v>
      </c>
      <c r="B123" s="9" t="str">
        <f>VLOOKUP(A123,References!$A$2:$B$11,2,FALSE)</f>
        <v>SNB AB Equity</v>
      </c>
      <c r="C123" s="9" t="str">
        <f t="shared" ref="C123:E123" si="104">C100</f>
        <v>Net Loans</v>
      </c>
      <c r="D123" s="9" t="str">
        <f t="shared" si="104"/>
        <v>net_loans</v>
      </c>
      <c r="E123" s="9" t="str">
        <f t="shared" si="104"/>
        <v>BS_LOAN_MTG</v>
      </c>
      <c r="F123" s="8">
        <f>_xll.BDH($B123,$E123,"CQ1 2010","","Dir=H","Per=Y","Days=A","Dts=H","cols=14;rows=1")</f>
        <v>125597.091</v>
      </c>
      <c r="G123" s="8">
        <v>135289.49600000001</v>
      </c>
      <c r="H123" s="8">
        <v>163479.092</v>
      </c>
      <c r="I123" s="8">
        <v>187687.03700000001</v>
      </c>
      <c r="J123" s="8">
        <v>220722.36300000001</v>
      </c>
      <c r="K123" s="8">
        <v>252940.09099999999</v>
      </c>
      <c r="L123" s="8">
        <v>253592.141</v>
      </c>
      <c r="M123" s="8">
        <v>249234.24600000001</v>
      </c>
      <c r="N123" s="8">
        <v>265061.962</v>
      </c>
      <c r="O123" s="8">
        <v>281843.33199999999</v>
      </c>
      <c r="P123" s="8">
        <v>346705.18099999998</v>
      </c>
      <c r="Q123" s="8">
        <v>497568.06199999998</v>
      </c>
      <c r="R123" s="8">
        <v>545310.65899999999</v>
      </c>
      <c r="S123" s="8">
        <v>545310.65899999999</v>
      </c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</row>
    <row r="124" spans="1:60" x14ac:dyDescent="0.35">
      <c r="A124" s="9" t="str">
        <f t="shared" si="99"/>
        <v>SNB</v>
      </c>
      <c r="B124" s="9" t="str">
        <f>VLOOKUP(A124,References!$A$2:$B$11,2,FALSE)</f>
        <v>SNB AB Equity</v>
      </c>
      <c r="C124" s="9" t="str">
        <f t="shared" ref="C124:E124" si="105">C101</f>
        <v>Total Assets</v>
      </c>
      <c r="D124" s="9" t="str">
        <f t="shared" si="105"/>
        <v>assets</v>
      </c>
      <c r="E124" s="9" t="str">
        <f t="shared" si="105"/>
        <v>BS_TOT_ASSET</v>
      </c>
      <c r="F124" s="8">
        <f>_xll.BDH($B124,$E124,"CQ1 2010","","Dir=H","Per=Y","Days=A","Dts=H","cols=14;rows=1")</f>
        <v>282371.99200000003</v>
      </c>
      <c r="G124" s="8">
        <v>301198.16100000002</v>
      </c>
      <c r="H124" s="8">
        <v>345320.13299999997</v>
      </c>
      <c r="I124" s="8">
        <v>377287.24099999998</v>
      </c>
      <c r="J124" s="8">
        <v>434878.08399999997</v>
      </c>
      <c r="K124" s="8">
        <v>448642.04</v>
      </c>
      <c r="L124" s="8">
        <v>442657.11700000003</v>
      </c>
      <c r="M124" s="8">
        <v>444791.70199999999</v>
      </c>
      <c r="N124" s="8">
        <v>452176.76799999998</v>
      </c>
      <c r="O124" s="8">
        <v>506818.74599999998</v>
      </c>
      <c r="P124" s="8">
        <v>599443.04099999997</v>
      </c>
      <c r="Q124" s="8">
        <v>914147.44499999995</v>
      </c>
      <c r="R124" s="8">
        <v>945496.16599999997</v>
      </c>
      <c r="S124" s="8">
        <v>945496.16599999997</v>
      </c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</row>
    <row r="125" spans="1:60" x14ac:dyDescent="0.35">
      <c r="A125" s="9" t="str">
        <f t="shared" si="99"/>
        <v>SNB</v>
      </c>
      <c r="B125" s="9" t="str">
        <f>VLOOKUP(A125,References!$A$2:$B$11,2,FALSE)</f>
        <v>SNB AB Equity</v>
      </c>
      <c r="C125" s="9" t="str">
        <f t="shared" ref="C125:E125" si="106">C102</f>
        <v>Retail Assets</v>
      </c>
      <c r="D125" s="9" t="str">
        <f t="shared" si="106"/>
        <v>retail_assets</v>
      </c>
      <c r="E125" s="9" t="str">
        <f t="shared" si="106"/>
        <v>NA</v>
      </c>
      <c r="F125" s="8" t="e">
        <f>Segments_Y!I34/1000000</f>
        <v>#N/A</v>
      </c>
      <c r="G125" s="8" t="e">
        <f>Segments_Y!J34/1000000</f>
        <v>#N/A</v>
      </c>
      <c r="H125" s="8" t="e">
        <f>Segments_Y!K34/1000000</f>
        <v>#N/A</v>
      </c>
      <c r="I125" s="8">
        <f>Segments_Y!L34/1000000</f>
        <v>75251.356</v>
      </c>
      <c r="J125" s="8">
        <f>Segments_Y!M34/1000000</f>
        <v>88915.468999999997</v>
      </c>
      <c r="K125" s="8">
        <f>Segments_Y!N34/1000000</f>
        <v>99916.346000000005</v>
      </c>
      <c r="L125" s="8">
        <f>Segments_Y!O34/1000000</f>
        <v>104971.649</v>
      </c>
      <c r="M125" s="8">
        <f>Segments_Y!P34/1000000</f>
        <v>116530.257</v>
      </c>
      <c r="N125" s="8">
        <f>Segments_Y!Q34/1000000</f>
        <v>134020.88200000001</v>
      </c>
      <c r="O125" s="8">
        <f>Segments_Y!R34/1000000</f>
        <v>154249.478</v>
      </c>
      <c r="P125" s="8">
        <f>Segments_Y!S34/1000000</f>
        <v>223615.56599999999</v>
      </c>
      <c r="Q125" s="8">
        <f>Segments_Y!T34/1000000</f>
        <v>339622.10200000001</v>
      </c>
      <c r="R125" s="8">
        <f>Segments_Y!U34/1000000</f>
        <v>380314.31900000002</v>
      </c>
      <c r="S125" s="8" t="e">
        <f>Segments_Y!V34/1000000</f>
        <v>#N/A</v>
      </c>
      <c r="T125" s="8">
        <f>Segments_Y!W34/1000000</f>
        <v>0</v>
      </c>
      <c r="U125" s="8">
        <f>Segments_Y!X34/1000000</f>
        <v>0</v>
      </c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</row>
    <row r="126" spans="1:60" x14ac:dyDescent="0.35">
      <c r="A126" s="9" t="str">
        <f t="shared" si="99"/>
        <v>SNB</v>
      </c>
      <c r="B126" s="9" t="str">
        <f>VLOOKUP(A126,References!$A$2:$B$11,2,FALSE)</f>
        <v>SNB AB Equity</v>
      </c>
      <c r="C126" s="9" t="str">
        <f t="shared" ref="C126:E126" si="107">C103</f>
        <v>Wholesale Assets</v>
      </c>
      <c r="D126" s="9" t="str">
        <f t="shared" si="107"/>
        <v>wholesale_assets</v>
      </c>
      <c r="E126" s="9" t="str">
        <f t="shared" si="107"/>
        <v>NA</v>
      </c>
      <c r="F126" s="8" t="e">
        <f>Segments_Y!I35/1000000</f>
        <v>#N/A</v>
      </c>
      <c r="G126" s="8" t="e">
        <f>Segments_Y!J35/1000000</f>
        <v>#N/A</v>
      </c>
      <c r="H126" s="8" t="e">
        <f>Segments_Y!K35/1000000</f>
        <v>#N/A</v>
      </c>
      <c r="I126" s="8" t="e">
        <f>Segments_Y!L35/1000000</f>
        <v>#N/A</v>
      </c>
      <c r="J126" s="8" t="e">
        <f>Segments_Y!M35/1000000</f>
        <v>#N/A</v>
      </c>
      <c r="K126" s="8" t="e">
        <f>Segments_Y!N35/1000000</f>
        <v>#N/A</v>
      </c>
      <c r="L126" s="8" t="e">
        <f>Segments_Y!O35/1000000</f>
        <v>#N/A</v>
      </c>
      <c r="M126" s="8" t="e">
        <f>Segments_Y!P35/1000000</f>
        <v>#N/A</v>
      </c>
      <c r="N126" s="8" t="e">
        <f>Segments_Y!Q35/1000000</f>
        <v>#N/A</v>
      </c>
      <c r="O126" s="8" t="e">
        <f>Segments_Y!R35/1000000</f>
        <v>#N/A</v>
      </c>
      <c r="P126" s="8">
        <f>Segments_Y!S35/1000000</f>
        <v>331948.65899999999</v>
      </c>
      <c r="Q126" s="8">
        <f>Segments_Y!T35/1000000</f>
        <v>532110.26800000004</v>
      </c>
      <c r="R126" s="8">
        <f>Segments_Y!U35/1000000</f>
        <v>519029.66899999999</v>
      </c>
      <c r="S126" s="8" t="e">
        <f>Segments_Y!V35/1000000</f>
        <v>#N/A</v>
      </c>
      <c r="T126" s="8">
        <f>Segments_Y!W35/1000000</f>
        <v>0</v>
      </c>
      <c r="U126" s="8">
        <f>Segments_Y!X35/1000000</f>
        <v>0</v>
      </c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</row>
    <row r="127" spans="1:60" x14ac:dyDescent="0.35">
      <c r="A127" s="9" t="str">
        <f t="shared" si="99"/>
        <v>SNB</v>
      </c>
      <c r="B127" s="9" t="str">
        <f>VLOOKUP(A127,References!$A$2:$B$11,2,FALSE)</f>
        <v>SNB AB Equity</v>
      </c>
      <c r="C127" s="9" t="str">
        <f t="shared" ref="C127:E127" si="108">C104</f>
        <v>NCBDs</v>
      </c>
      <c r="D127" s="9" t="str">
        <f t="shared" si="108"/>
        <v>ncbds</v>
      </c>
      <c r="E127" s="9" t="str">
        <f t="shared" si="108"/>
        <v>BS_DEMAND_DPST</v>
      </c>
      <c r="F127" s="8">
        <f>_xll.BDH($B127,$E127,"CQ1 2010","","Dir=H","Per=Y","Days=A","Dts=H","cols=14;rows=1")</f>
        <v>142116.55300000001</v>
      </c>
      <c r="G127" s="8">
        <v>168565.00599999999</v>
      </c>
      <c r="H127" s="8">
        <v>190156.46</v>
      </c>
      <c r="I127" s="8">
        <v>234988.516</v>
      </c>
      <c r="J127" s="8">
        <v>251905.75399999999</v>
      </c>
      <c r="K127" s="8">
        <v>228925.01</v>
      </c>
      <c r="L127" s="8">
        <v>223632.826</v>
      </c>
      <c r="M127" s="8">
        <v>237768.74400000001</v>
      </c>
      <c r="N127" s="8">
        <v>254744.356</v>
      </c>
      <c r="O127" s="8">
        <v>250700.13699999999</v>
      </c>
      <c r="P127" s="8">
        <v>319375.60499999998</v>
      </c>
      <c r="Q127" s="8">
        <v>454313.11</v>
      </c>
      <c r="R127" s="8">
        <v>427245.25199999998</v>
      </c>
      <c r="S127" s="8">
        <v>427245.25199999998</v>
      </c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</row>
    <row r="128" spans="1:60" x14ac:dyDescent="0.35">
      <c r="A128" s="9" t="str">
        <f t="shared" si="99"/>
        <v>SNB</v>
      </c>
      <c r="B128" s="9" t="str">
        <f>VLOOKUP(A128,References!$A$2:$B$11,2,FALSE)</f>
        <v>SNB AB Equity</v>
      </c>
      <c r="C128" s="9" t="str">
        <f t="shared" ref="C128:E128" si="109">C105</f>
        <v>CBDs</v>
      </c>
      <c r="D128" s="9" t="str">
        <f t="shared" si="109"/>
        <v>cbds</v>
      </c>
      <c r="E128" s="9" t="str">
        <f t="shared" si="109"/>
        <v>INTEREST_BEARING_DEPOSITS_RATIO</v>
      </c>
      <c r="F128" s="8">
        <f>_xll.BDH($B128,$E128,"CQ1 2010","","Dir=H","Per=Y","Days=A","Dts=H","cols=14;rows=1")</f>
        <v>75861.623000000007</v>
      </c>
      <c r="G128" s="8">
        <v>60575.512000000002</v>
      </c>
      <c r="H128" s="8">
        <v>70679.587</v>
      </c>
      <c r="I128" s="8">
        <v>53243.379000000001</v>
      </c>
      <c r="J128" s="8">
        <v>67186.313999999998</v>
      </c>
      <c r="K128" s="8">
        <v>76326.682000000001</v>
      </c>
      <c r="L128" s="8">
        <v>79172.176999999996</v>
      </c>
      <c r="M128" s="8">
        <v>58095.01</v>
      </c>
      <c r="N128" s="8">
        <v>49873.499000000003</v>
      </c>
      <c r="O128" s="8">
        <v>90023.429000000004</v>
      </c>
      <c r="P128" s="8">
        <v>82930.812999999995</v>
      </c>
      <c r="Q128" s="8">
        <v>111552.70699999999</v>
      </c>
      <c r="R128" s="8">
        <v>116646.379</v>
      </c>
      <c r="S128" s="8">
        <v>116646.379</v>
      </c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</row>
    <row r="129" spans="1:60" x14ac:dyDescent="0.35">
      <c r="A129" s="9" t="str">
        <f t="shared" si="99"/>
        <v>SNB</v>
      </c>
      <c r="B129" s="9" t="str">
        <f>VLOOKUP(A129,References!$A$2:$B$11,2,FALSE)</f>
        <v>SNB AB Equity</v>
      </c>
      <c r="C129" s="9" t="str">
        <f t="shared" ref="C129:E129" si="110">C106</f>
        <v>Other Deposits</v>
      </c>
      <c r="D129" s="9" t="str">
        <f t="shared" si="110"/>
        <v>other_deposits</v>
      </c>
      <c r="E129" s="9" t="str">
        <f t="shared" si="110"/>
        <v>BS_OTHER_DPST</v>
      </c>
      <c r="F129" s="8">
        <f>_xll.BDH($B129,$E129,"CQ1 2010","","Dir=H","Per=Y","Days=A","Dts=H","cols=14;rows=1")</f>
        <v>11182.004999999999</v>
      </c>
      <c r="G129" s="8">
        <v>10317.040000000001</v>
      </c>
      <c r="H129" s="8">
        <v>12694.043</v>
      </c>
      <c r="I129" s="8">
        <v>12369.527</v>
      </c>
      <c r="J129" s="8">
        <v>14003.423000000001</v>
      </c>
      <c r="K129" s="8">
        <v>18614.672999999999</v>
      </c>
      <c r="L129" s="8">
        <v>12812.888000000001</v>
      </c>
      <c r="M129" s="8">
        <v>13078.366</v>
      </c>
      <c r="N129" s="8">
        <v>14083.171</v>
      </c>
      <c r="O129" s="8">
        <v>12665.749</v>
      </c>
      <c r="P129" s="8">
        <v>14112.303</v>
      </c>
      <c r="Q129" s="8">
        <v>22708.062000000002</v>
      </c>
      <c r="R129" s="8">
        <v>24391.445</v>
      </c>
      <c r="S129" s="8">
        <v>24391.445</v>
      </c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</row>
    <row r="130" spans="1:60" x14ac:dyDescent="0.35">
      <c r="A130" s="9" t="str">
        <f t="shared" si="99"/>
        <v>SNB</v>
      </c>
      <c r="B130" s="9" t="str">
        <f>VLOOKUP(A130,References!$A$2:$B$11,2,FALSE)</f>
        <v>SNB AB Equity</v>
      </c>
      <c r="C130" s="9" t="str">
        <f t="shared" ref="C130:E130" si="111">C107</f>
        <v>Total Deposits</v>
      </c>
      <c r="D130" s="9" t="str">
        <f t="shared" si="111"/>
        <v>deposits</v>
      </c>
      <c r="E130" s="9" t="str">
        <f t="shared" si="111"/>
        <v>BS_CUSTOMER_DEPOSITS</v>
      </c>
      <c r="F130" s="8">
        <f>_xll.BDH($B130,$E130,"CQ1 2010","","Dir=H","Per=Y","Days=A","Dts=H","cols=14;rows=1")</f>
        <v>229160.18100000001</v>
      </c>
      <c r="G130" s="8">
        <v>239457.55799999999</v>
      </c>
      <c r="H130" s="8">
        <v>273530.09000000003</v>
      </c>
      <c r="I130" s="8">
        <v>300601.42200000002</v>
      </c>
      <c r="J130" s="8">
        <v>333095.49099999998</v>
      </c>
      <c r="K130" s="8">
        <v>323866.36499999999</v>
      </c>
      <c r="L130" s="8">
        <v>315617.891</v>
      </c>
      <c r="M130" s="8">
        <v>308942.12</v>
      </c>
      <c r="N130" s="8">
        <v>318701.02600000001</v>
      </c>
      <c r="O130" s="8">
        <v>353389.315</v>
      </c>
      <c r="P130" s="8">
        <v>416418.72100000002</v>
      </c>
      <c r="Q130" s="8">
        <v>588573.87899999996</v>
      </c>
      <c r="R130" s="8">
        <v>568283.076</v>
      </c>
      <c r="S130" s="8">
        <v>568283.076</v>
      </c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</row>
    <row r="131" spans="1:60" x14ac:dyDescent="0.35">
      <c r="A131" s="9" t="str">
        <f t="shared" si="99"/>
        <v>SNB</v>
      </c>
      <c r="B131" s="9" t="str">
        <f>VLOOKUP(A131,References!$A$2:$B$11,2,FALSE)</f>
        <v>SNB AB Equity</v>
      </c>
      <c r="C131" s="9" t="str">
        <f t="shared" ref="C131:E131" si="112">C108</f>
        <v>Short Term Debt</v>
      </c>
      <c r="D131" s="9" t="str">
        <f t="shared" si="112"/>
        <v>short_term_debt</v>
      </c>
      <c r="E131" s="9" t="str">
        <f t="shared" si="112"/>
        <v>ST_BORROW_SECS_SOLD_UNDER_REPO</v>
      </c>
      <c r="F131" s="8">
        <f>_xll.BDH($B131,$E131,"CQ1 2010","","Dir=H","Per=Y","Days=A","Dts=H","cols=14;rows=1")</f>
        <v>14331.698</v>
      </c>
      <c r="G131" s="8">
        <v>19939.666000000001</v>
      </c>
      <c r="H131" s="8">
        <v>25574.175999999999</v>
      </c>
      <c r="I131" s="8">
        <v>24732.201000000001</v>
      </c>
      <c r="J131" s="8">
        <v>35449.487999999998</v>
      </c>
      <c r="K131" s="8">
        <v>48100.767</v>
      </c>
      <c r="L131" s="8">
        <v>45474.074000000001</v>
      </c>
      <c r="M131" s="8">
        <v>48557.940999999999</v>
      </c>
      <c r="N131" s="8">
        <v>45962.85</v>
      </c>
      <c r="O131" s="8">
        <v>62186.044000000002</v>
      </c>
      <c r="P131" s="8">
        <v>75028.157000000007</v>
      </c>
      <c r="Q131" s="8">
        <v>117565.288</v>
      </c>
      <c r="R131" s="8">
        <v>150994.91899999999</v>
      </c>
      <c r="S131" s="8">
        <v>150994.91899999999</v>
      </c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</row>
    <row r="132" spans="1:60" x14ac:dyDescent="0.35">
      <c r="A132" s="9" t="str">
        <f t="shared" si="99"/>
        <v>SNB</v>
      </c>
      <c r="B132" s="9" t="str">
        <f>VLOOKUP(A132,References!$A$2:$B$11,2,FALSE)</f>
        <v>SNB AB Equity</v>
      </c>
      <c r="C132" s="9" t="str">
        <f t="shared" ref="C132:E132" si="113">C109</f>
        <v>Long Term Debt</v>
      </c>
      <c r="D132" s="9" t="str">
        <f t="shared" si="113"/>
        <v>long_term_debt</v>
      </c>
      <c r="E132" s="9" t="str">
        <f t="shared" si="113"/>
        <v>BS_LT_BORROW</v>
      </c>
      <c r="F132" s="8">
        <f>_xll.BDH($B132,$E132,"CQ1 2010","","Dir=H","Per=Y","Days=A","Dts=H","cols=14;rows=1")</f>
        <v>0</v>
      </c>
      <c r="G132" s="8">
        <v>0</v>
      </c>
      <c r="H132" s="8">
        <v>0</v>
      </c>
      <c r="I132" s="8">
        <v>1511.25</v>
      </c>
      <c r="J132" s="8">
        <v>9550.4959999999992</v>
      </c>
      <c r="K132" s="8">
        <v>9940.7170000000006</v>
      </c>
      <c r="L132" s="8">
        <v>9917.7649999999994</v>
      </c>
      <c r="M132" s="8">
        <v>10250.31</v>
      </c>
      <c r="N132" s="8">
        <v>9430.9069999999992</v>
      </c>
      <c r="O132" s="8">
        <v>2841.25</v>
      </c>
      <c r="P132" s="8">
        <v>3527.6410000000001</v>
      </c>
      <c r="Q132" s="8">
        <v>8194.7420000000002</v>
      </c>
      <c r="R132" s="8">
        <v>14808.967000000001</v>
      </c>
      <c r="S132" s="8">
        <v>14808.967000000001</v>
      </c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</row>
    <row r="133" spans="1:60" x14ac:dyDescent="0.35">
      <c r="A133" s="9" t="str">
        <f t="shared" si="99"/>
        <v>SNB</v>
      </c>
      <c r="B133" s="9" t="str">
        <f>VLOOKUP(A133,References!$A$2:$B$11,2,FALSE)</f>
        <v>SNB AB Equity</v>
      </c>
      <c r="C133" s="9" t="str">
        <f t="shared" ref="C133:E133" si="114">C110</f>
        <v>Total Liabilities</v>
      </c>
      <c r="D133" s="9" t="str">
        <f t="shared" si="114"/>
        <v>liabilities</v>
      </c>
      <c r="E133" s="9" t="str">
        <f t="shared" si="114"/>
        <v>BS_TOT_LIAB2</v>
      </c>
      <c r="F133" s="8">
        <f>_xll.BDH($B133,$E133,"CQ1 2010","","Dir=H","Per=Y","Days=A","Dts=H","cols=14;rows=1")</f>
        <v>249515.299</v>
      </c>
      <c r="G133" s="8">
        <v>265612.90700000001</v>
      </c>
      <c r="H133" s="8">
        <v>305915.98800000001</v>
      </c>
      <c r="I133" s="8">
        <v>334751.06099999999</v>
      </c>
      <c r="J133" s="8">
        <v>387957.19300000003</v>
      </c>
      <c r="K133" s="8">
        <v>393096.48300000001</v>
      </c>
      <c r="L133" s="8">
        <v>382731.39899999998</v>
      </c>
      <c r="M133" s="8">
        <v>380516.10399999999</v>
      </c>
      <c r="N133" s="8">
        <v>386508.05900000001</v>
      </c>
      <c r="O133" s="8">
        <v>437475.897</v>
      </c>
      <c r="P133" s="8">
        <v>519228.06</v>
      </c>
      <c r="Q133" s="8">
        <v>751377.93299999996</v>
      </c>
      <c r="R133" s="8">
        <v>778718.53500000003</v>
      </c>
      <c r="S133" s="8">
        <v>778718.53500000003</v>
      </c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</row>
    <row r="134" spans="1:60" x14ac:dyDescent="0.35">
      <c r="A134" s="9" t="str">
        <f t="shared" si="99"/>
        <v>SNB</v>
      </c>
      <c r="B134" s="9" t="str">
        <f>VLOOKUP(A134,References!$A$2:$B$11,2,FALSE)</f>
        <v>SNB AB Equity</v>
      </c>
      <c r="C134" s="9" t="str">
        <f t="shared" ref="C134:E134" si="115">C111</f>
        <v>Retail Liabilities</v>
      </c>
      <c r="D134" s="9" t="str">
        <f t="shared" si="115"/>
        <v>retail_liabilities</v>
      </c>
      <c r="E134" s="9" t="str">
        <f t="shared" si="115"/>
        <v>NA</v>
      </c>
      <c r="F134" s="8" t="e">
        <f>Segments_Y!I36/1000000</f>
        <v>#N/A</v>
      </c>
      <c r="G134" s="8" t="e">
        <f>Segments_Y!J36/1000000</f>
        <v>#N/A</v>
      </c>
      <c r="H134" s="8" t="e">
        <f>Segments_Y!K36/1000000</f>
        <v>#N/A</v>
      </c>
      <c r="I134" s="8">
        <f>Segments_Y!L36/1000000</f>
        <v>145880.81</v>
      </c>
      <c r="J134" s="8">
        <f>Segments_Y!M36/1000000</f>
        <v>143199.68900000001</v>
      </c>
      <c r="K134" s="8">
        <f>Segments_Y!N36/1000000</f>
        <v>185373.09700000001</v>
      </c>
      <c r="L134" s="8">
        <f>Segments_Y!O36/1000000</f>
        <v>201637.47</v>
      </c>
      <c r="M134" s="8">
        <f>Segments_Y!P36/1000000</f>
        <v>242116</v>
      </c>
      <c r="N134" s="8">
        <f>Segments_Y!Q36/1000000</f>
        <v>254924.84599999999</v>
      </c>
      <c r="O134" s="8">
        <f>Segments_Y!R36/1000000</f>
        <v>221023.704</v>
      </c>
      <c r="P134" s="8">
        <f>Segments_Y!S36/1000000</f>
        <v>248003.88800000001</v>
      </c>
      <c r="Q134" s="8">
        <f>Segments_Y!T36/1000000</f>
        <v>346731.28200000001</v>
      </c>
      <c r="R134" s="8">
        <f>Segments_Y!U36/1000000</f>
        <v>343085.72399999999</v>
      </c>
      <c r="S134" s="8" t="e">
        <f>Segments_Y!V36/1000000</f>
        <v>#N/A</v>
      </c>
      <c r="T134" s="8">
        <f>Segments_Y!W36/1000000</f>
        <v>0</v>
      </c>
      <c r="U134" s="8">
        <f>Segments_Y!X36/1000000</f>
        <v>0</v>
      </c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</row>
    <row r="135" spans="1:60" x14ac:dyDescent="0.35">
      <c r="A135" s="9" t="str">
        <f t="shared" si="99"/>
        <v>SNB</v>
      </c>
      <c r="B135" s="9" t="str">
        <f>VLOOKUP(A135,References!$A$2:$B$11,2,FALSE)</f>
        <v>SNB AB Equity</v>
      </c>
      <c r="C135" s="9" t="str">
        <f t="shared" ref="C135:E135" si="116">C112</f>
        <v>Wholesale Liabilities</v>
      </c>
      <c r="D135" s="9" t="str">
        <f t="shared" si="116"/>
        <v>wholesale_liabilities</v>
      </c>
      <c r="E135" s="9" t="str">
        <f t="shared" si="116"/>
        <v>NA</v>
      </c>
      <c r="F135" s="8" t="e">
        <f>Segments_Y!I37/1000000</f>
        <v>#N/A</v>
      </c>
      <c r="G135" s="8" t="e">
        <f>Segments_Y!J37/1000000</f>
        <v>#N/A</v>
      </c>
      <c r="H135" s="8" t="e">
        <f>Segments_Y!K37/1000000</f>
        <v>#N/A</v>
      </c>
      <c r="I135" s="8" t="e">
        <f>Segments_Y!L37/1000000</f>
        <v>#N/A</v>
      </c>
      <c r="J135" s="8" t="e">
        <f>Segments_Y!M37/1000000</f>
        <v>#N/A</v>
      </c>
      <c r="K135" s="8" t="e">
        <f>Segments_Y!N37/1000000</f>
        <v>#N/A</v>
      </c>
      <c r="L135" s="8" t="e">
        <f>Segments_Y!O37/1000000</f>
        <v>#N/A</v>
      </c>
      <c r="M135" s="8" t="e">
        <f>Segments_Y!P37/1000000</f>
        <v>#N/A</v>
      </c>
      <c r="N135" s="8" t="e">
        <f>Segments_Y!Q37/1000000</f>
        <v>#N/A</v>
      </c>
      <c r="O135" s="8" t="e">
        <f>Segments_Y!R37/1000000</f>
        <v>#N/A</v>
      </c>
      <c r="P135" s="8">
        <f>Segments_Y!S37/1000000</f>
        <v>233671.96799999999</v>
      </c>
      <c r="Q135" s="8">
        <f>Segments_Y!T37/1000000</f>
        <v>371303.56699999998</v>
      </c>
      <c r="R135" s="8">
        <f>Segments_Y!U37/1000000</f>
        <v>403053.45199999999</v>
      </c>
      <c r="S135" s="8" t="e">
        <f>Segments_Y!V37/1000000</f>
        <v>#N/A</v>
      </c>
      <c r="T135" s="8">
        <f>Segments_Y!W37/1000000</f>
        <v>0</v>
      </c>
      <c r="U135" s="8">
        <f>Segments_Y!X37/1000000</f>
        <v>0</v>
      </c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</row>
    <row r="136" spans="1:60" x14ac:dyDescent="0.35">
      <c r="A136" s="9" t="str">
        <f t="shared" si="99"/>
        <v>SNB</v>
      </c>
      <c r="B136" s="9" t="str">
        <f>VLOOKUP(A136,References!$A$2:$B$11,2,FALSE)</f>
        <v>SNB AB Equity</v>
      </c>
      <c r="C136" s="9" t="str">
        <f t="shared" ref="C136:E136" si="117">C113</f>
        <v>Retained Earnings</v>
      </c>
      <c r="D136" s="9" t="str">
        <f t="shared" si="117"/>
        <v>retained_earnings</v>
      </c>
      <c r="E136" s="9" t="str">
        <f t="shared" si="117"/>
        <v>BS_PURE_RETAINED_EARNINGS</v>
      </c>
      <c r="F136" s="8">
        <f>_xll.BDH($B136,$E136,"CQ1 2010","","Dir=H","Per=Y","Days=A","Dts=H","cols=14;rows=1")</f>
        <v>3807.7910000000002</v>
      </c>
      <c r="G136" s="8">
        <v>5226.884</v>
      </c>
      <c r="H136" s="8">
        <v>7051.299</v>
      </c>
      <c r="I136" s="8">
        <v>9699.26</v>
      </c>
      <c r="J136" s="8">
        <v>7371.9350000000004</v>
      </c>
      <c r="K136" s="8">
        <v>9833.777</v>
      </c>
      <c r="L136" s="8">
        <v>13549.487999999999</v>
      </c>
      <c r="M136" s="8">
        <v>18158.718000000001</v>
      </c>
      <c r="N136" s="8">
        <v>6790.2209999999995</v>
      </c>
      <c r="O136" s="8">
        <v>6176.4840000000004</v>
      </c>
      <c r="P136" s="8">
        <v>14401.446</v>
      </c>
      <c r="Q136" s="8">
        <v>13211.79</v>
      </c>
      <c r="R136" s="8">
        <v>19278.912</v>
      </c>
      <c r="S136" s="8">
        <v>19278.912</v>
      </c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</row>
    <row r="137" spans="1:60" x14ac:dyDescent="0.35">
      <c r="A137" s="9" t="str">
        <f t="shared" si="99"/>
        <v>SNB</v>
      </c>
      <c r="B137" s="9" t="str">
        <f>VLOOKUP(A137,References!$A$2:$B$11,2,FALSE)</f>
        <v>SNB AB Equity</v>
      </c>
      <c r="C137" s="9" t="str">
        <f t="shared" ref="C137:E137" si="118">C114</f>
        <v>Equity Before Minority</v>
      </c>
      <c r="D137" s="9" t="str">
        <f t="shared" si="118"/>
        <v>equity_before_minority</v>
      </c>
      <c r="E137" s="9" t="str">
        <f t="shared" si="118"/>
        <v>EQTY_BEF_MINORITY_INT_DETAILED</v>
      </c>
      <c r="F137" s="8">
        <f>_xll.BDH($B137,$E137,"CQ1 2010","","Dir=H","Per=Y","Days=A","Dts=H","cols=14;rows=1")</f>
        <v>31272.258000000002</v>
      </c>
      <c r="G137" s="8">
        <v>34165.218000000001</v>
      </c>
      <c r="H137" s="8">
        <v>37703.631000000001</v>
      </c>
      <c r="I137" s="8">
        <v>40933.906999999999</v>
      </c>
      <c r="J137" s="8">
        <v>45213.637000000002</v>
      </c>
      <c r="K137" s="8">
        <v>54162.485999999997</v>
      </c>
      <c r="L137" s="8">
        <v>58737.614999999998</v>
      </c>
      <c r="M137" s="8">
        <v>63040.548999999999</v>
      </c>
      <c r="N137" s="8">
        <v>64736.917000000001</v>
      </c>
      <c r="O137" s="8">
        <v>68442.596999999994</v>
      </c>
      <c r="P137" s="8">
        <v>79410.096000000005</v>
      </c>
      <c r="Q137" s="8">
        <v>162197.94200000001</v>
      </c>
      <c r="R137" s="8">
        <v>165973.13399999999</v>
      </c>
      <c r="S137" s="8">
        <v>165973.13399999999</v>
      </c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</row>
    <row r="138" spans="1:60" x14ac:dyDescent="0.35">
      <c r="A138" s="9" t="str">
        <f t="shared" si="99"/>
        <v>SNB</v>
      </c>
      <c r="B138" s="9" t="str">
        <f>VLOOKUP(A138,References!$A$2:$B$11,2,FALSE)</f>
        <v>SNB AB Equity</v>
      </c>
      <c r="C138" s="9" t="str">
        <f t="shared" ref="C138:E138" si="119">C115</f>
        <v>Sukuk</v>
      </c>
      <c r="D138" s="9" t="str">
        <f t="shared" si="119"/>
        <v>skuk</v>
      </c>
      <c r="E138" s="9" t="str">
        <f t="shared" si="119"/>
        <v>PFD_EQTY_HYBRID_CAPITAL</v>
      </c>
      <c r="F138" s="8">
        <f>_xll.BDH($B138,$E138,"CQ1 2010","","Dir=H","Per=Y","Days=A","Dts=H","cols=14;rows=1")</f>
        <v>0</v>
      </c>
      <c r="G138" s="8">
        <v>0</v>
      </c>
      <c r="H138" s="8">
        <v>0</v>
      </c>
      <c r="I138" s="8">
        <v>0</v>
      </c>
      <c r="J138" s="8">
        <v>0</v>
      </c>
      <c r="K138" s="8">
        <v>5700</v>
      </c>
      <c r="L138" s="8">
        <v>5700</v>
      </c>
      <c r="M138" s="8">
        <v>7000</v>
      </c>
      <c r="N138" s="8">
        <v>7000</v>
      </c>
      <c r="O138" s="8">
        <v>7000</v>
      </c>
      <c r="P138" s="8">
        <v>10200</v>
      </c>
      <c r="Q138" s="8">
        <v>12187.5</v>
      </c>
      <c r="R138" s="8">
        <v>15487.5</v>
      </c>
      <c r="S138" s="8">
        <v>15487.5</v>
      </c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</row>
    <row r="139" spans="1:60" x14ac:dyDescent="0.35">
      <c r="A139" s="10" t="str">
        <f>A136</f>
        <v>SNB</v>
      </c>
      <c r="B139" s="10" t="str">
        <f>VLOOKUP(A139,References!$A$2:$B$11,2,FALSE)</f>
        <v>SNB AB Equity</v>
      </c>
      <c r="C139" s="9" t="str">
        <f t="shared" ref="C139:E139" si="120">C116</f>
        <v>Total Equity</v>
      </c>
      <c r="D139" s="9" t="str">
        <f t="shared" si="120"/>
        <v>equity</v>
      </c>
      <c r="E139" s="9" t="str">
        <f t="shared" si="120"/>
        <v>TOTAL_EQUITY</v>
      </c>
      <c r="F139" s="11">
        <f>_xll.BDH($B139,$E139,"CQ1 2010","","Dir=H","Per=Y","Days=A","Dts=H","cols=14;rows=1")</f>
        <v>32856.692999999999</v>
      </c>
      <c r="G139" s="11">
        <v>35585.254000000001</v>
      </c>
      <c r="H139" s="11">
        <v>39404.144999999997</v>
      </c>
      <c r="I139" s="11">
        <v>42536.18</v>
      </c>
      <c r="J139" s="11">
        <v>46920.891000000003</v>
      </c>
      <c r="K139" s="11">
        <v>55545.557000000001</v>
      </c>
      <c r="L139" s="11">
        <v>59925.718000000001</v>
      </c>
      <c r="M139" s="11">
        <v>64275.597999999998</v>
      </c>
      <c r="N139" s="11">
        <v>65668.709000000003</v>
      </c>
      <c r="O139" s="11">
        <v>69342.849000000002</v>
      </c>
      <c r="P139" s="11">
        <v>80214.981</v>
      </c>
      <c r="Q139" s="11">
        <v>162769.51199999999</v>
      </c>
      <c r="R139" s="11">
        <v>166777.63099999999</v>
      </c>
      <c r="S139" s="11">
        <v>166777.63099999999</v>
      </c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</row>
    <row r="140" spans="1:60" x14ac:dyDescent="0.35">
      <c r="A140" s="6" t="s">
        <v>20</v>
      </c>
      <c r="B140" s="6" t="str">
        <f>VLOOKUP(A140,References!$A$2:$B$11,2,FALSE)</f>
        <v>RJHI AB Equity</v>
      </c>
      <c r="C140" s="6" t="str">
        <f t="shared" ref="C140:E140" si="121">C117</f>
        <v>Cash and Cash Equivalents</v>
      </c>
      <c r="D140" s="6" t="str">
        <f t="shared" si="121"/>
        <v>cash_cash_equivalents</v>
      </c>
      <c r="E140" s="6" t="str">
        <f t="shared" si="121"/>
        <v>BS_CASH_NEAR_CASH_ITEM</v>
      </c>
      <c r="F140" s="8">
        <f>_xll.BDH($B140,$E140,"CQ1 2010","","Dir=H","Per=Y","Days=A","Dts=H","cols=14;rows=1")</f>
        <v>19475.196</v>
      </c>
      <c r="G140" s="8">
        <v>20419.467000000001</v>
      </c>
      <c r="H140" s="8">
        <v>31266.492999999999</v>
      </c>
      <c r="I140" s="8">
        <v>29970.266</v>
      </c>
      <c r="J140" s="8">
        <v>33585.377</v>
      </c>
      <c r="K140" s="8">
        <v>27053.716</v>
      </c>
      <c r="L140" s="8">
        <v>42149.904999999999</v>
      </c>
      <c r="M140" s="8">
        <v>48282.470999999998</v>
      </c>
      <c r="N140" s="8">
        <v>43246.042999999998</v>
      </c>
      <c r="O140" s="8">
        <v>39294.099000000002</v>
      </c>
      <c r="P140" s="8">
        <v>47362.521999999997</v>
      </c>
      <c r="Q140" s="8">
        <v>40363.449000000001</v>
      </c>
      <c r="R140" s="8">
        <v>42052.495999999999</v>
      </c>
      <c r="S140" s="8">
        <v>42052.495999999999</v>
      </c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</row>
    <row r="141" spans="1:60" x14ac:dyDescent="0.35">
      <c r="A141" s="6" t="str">
        <f>A140</f>
        <v>Rajhi</v>
      </c>
      <c r="B141" s="6" t="str">
        <f>VLOOKUP(A141,References!$A$2:$B$11,2,FALSE)</f>
        <v>RJHI AB Equity</v>
      </c>
      <c r="C141" s="6" t="str">
        <f t="shared" ref="C141:E141" si="122">C118</f>
        <v>ST And LT Investments</v>
      </c>
      <c r="D141" s="6" t="str">
        <f t="shared" si="122"/>
        <v>st_lt_investments</v>
      </c>
      <c r="E141" s="6" t="str">
        <f t="shared" si="122"/>
        <v>ST_AND_LT_INVEST</v>
      </c>
      <c r="F141" s="8">
        <f>_xll.BDH($B141,$E141,"CQ1 2010","","Dir=H","Per=Y","Days=A","Dts=H","cols=14;rows=1")</f>
        <v>28246.882000000001</v>
      </c>
      <c r="G141" s="8">
        <v>38802.491999999998</v>
      </c>
      <c r="H141" s="8">
        <v>40542.529000000002</v>
      </c>
      <c r="I141" s="8">
        <v>39573.057999999997</v>
      </c>
      <c r="J141" s="8">
        <v>42549.623</v>
      </c>
      <c r="K141" s="8">
        <v>41151.345999999998</v>
      </c>
      <c r="L141" s="8">
        <v>35274.466999999997</v>
      </c>
      <c r="M141" s="8">
        <v>37590.273000000001</v>
      </c>
      <c r="N141" s="8">
        <v>44187.402000000002</v>
      </c>
      <c r="O141" s="8">
        <v>48030.243999999999</v>
      </c>
      <c r="P141" s="8">
        <v>61587.303999999996</v>
      </c>
      <c r="Q141" s="8">
        <v>85549.611000000004</v>
      </c>
      <c r="R141" s="8">
        <v>102690.283</v>
      </c>
      <c r="S141" s="8">
        <v>102690.283</v>
      </c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</row>
    <row r="142" spans="1:60" x14ac:dyDescent="0.35">
      <c r="A142" s="6" t="str">
        <f t="shared" ref="A142:A161" si="123">A141</f>
        <v>Rajhi</v>
      </c>
      <c r="B142" s="6" t="str">
        <f>VLOOKUP(A142,References!$A$2:$B$11,2,FALSE)</f>
        <v>RJHI AB Equity</v>
      </c>
      <c r="C142" s="6" t="str">
        <f t="shared" ref="C142:E142" si="124">C119</f>
        <v>Total Commercial Loans</v>
      </c>
      <c r="D142" s="6" t="str">
        <f t="shared" si="124"/>
        <v>commercial_loans</v>
      </c>
      <c r="E142" s="6" t="str">
        <f t="shared" si="124"/>
        <v>BS_COMM_LOAN</v>
      </c>
      <c r="F142" s="8">
        <f>_xll.BDH($B142,$E142,"CQ1 2010","","Dir=H","Per=Y","Days=A","Dts=H","cols=14;rows=1")</f>
        <v>55947.142999999996</v>
      </c>
      <c r="G142" s="8">
        <v>58345.088000000003</v>
      </c>
      <c r="H142" s="8">
        <v>56497.383000000002</v>
      </c>
      <c r="I142" s="8">
        <v>54500.144999999997</v>
      </c>
      <c r="J142" s="8">
        <v>61536.241999999998</v>
      </c>
      <c r="K142" s="8">
        <v>50686.175000000003</v>
      </c>
      <c r="L142" s="8">
        <v>67647.892999999996</v>
      </c>
      <c r="M142" s="8">
        <v>71500.994999999995</v>
      </c>
      <c r="N142" s="8">
        <v>66045.296000000002</v>
      </c>
      <c r="O142" s="8">
        <v>61459.430999999997</v>
      </c>
      <c r="P142" s="8">
        <v>66467.475000000006</v>
      </c>
      <c r="Q142" s="8">
        <v>89142.792000000001</v>
      </c>
      <c r="R142" s="8">
        <v>140357.19399999999</v>
      </c>
      <c r="S142" s="8">
        <v>140357.19399999999</v>
      </c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</row>
    <row r="143" spans="1:60" x14ac:dyDescent="0.35">
      <c r="A143" s="6" t="str">
        <f t="shared" si="123"/>
        <v>Rajhi</v>
      </c>
      <c r="B143" s="6" t="str">
        <f>VLOOKUP(A143,References!$A$2:$B$11,2,FALSE)</f>
        <v>RJHI AB Equity</v>
      </c>
      <c r="C143" s="6" t="str">
        <f t="shared" ref="C143:E143" si="125">C120</f>
        <v>Total Consumer Loans</v>
      </c>
      <c r="D143" s="6" t="str">
        <f t="shared" si="125"/>
        <v>consumer_loans</v>
      </c>
      <c r="E143" s="6" t="str">
        <f t="shared" si="125"/>
        <v>BS_CONS_LOAN</v>
      </c>
      <c r="F143" s="8">
        <f>_xll.BDH($B143,$E143,"CQ1 2010","","Dir=H","Per=Y","Days=A","Dts=H","cols=14;rows=1")</f>
        <v>66289.653999999995</v>
      </c>
      <c r="G143" s="8">
        <v>85606.163</v>
      </c>
      <c r="H143" s="8">
        <v>120276.776</v>
      </c>
      <c r="I143" s="8">
        <v>131665.29300000001</v>
      </c>
      <c r="J143" s="8">
        <v>146395.201</v>
      </c>
      <c r="K143" s="8">
        <v>162995.592</v>
      </c>
      <c r="L143" s="8">
        <v>161111.33100000001</v>
      </c>
      <c r="M143" s="8">
        <v>165819.609</v>
      </c>
      <c r="N143" s="8">
        <v>171255.06899999999</v>
      </c>
      <c r="O143" s="8">
        <v>192926.177</v>
      </c>
      <c r="P143" s="8">
        <v>254270.86799999999</v>
      </c>
      <c r="Q143" s="8">
        <v>369450.685</v>
      </c>
      <c r="R143" s="8">
        <v>432923.86099999998</v>
      </c>
      <c r="S143" s="8">
        <v>432923.86099999998</v>
      </c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</row>
    <row r="144" spans="1:60" x14ac:dyDescent="0.35">
      <c r="A144" s="6" t="str">
        <f t="shared" si="123"/>
        <v>Rajhi</v>
      </c>
      <c r="B144" s="6" t="str">
        <f>VLOOKUP(A144,References!$A$2:$B$11,2,FALSE)</f>
        <v>RJHI AB Equity</v>
      </c>
      <c r="C144" s="6" t="str">
        <f t="shared" ref="C144:E144" si="126">C121</f>
        <v>Total Loans</v>
      </c>
      <c r="D144" s="6" t="str">
        <f t="shared" si="126"/>
        <v>loans</v>
      </c>
      <c r="E144" s="6" t="str">
        <f t="shared" si="126"/>
        <v>BS_TOT_LOAN</v>
      </c>
      <c r="F144" s="8">
        <f>_xll.BDH($B144,$E144,"CQ1 2010","","Dir=H","Per=Y","Days=A","Dts=H","cols=14;rows=1")</f>
        <v>124042.802</v>
      </c>
      <c r="G144" s="8">
        <v>144349.16</v>
      </c>
      <c r="H144" s="8">
        <v>177066.29699999999</v>
      </c>
      <c r="I144" s="8">
        <v>191132.076</v>
      </c>
      <c r="J144" s="8">
        <v>211134.28599999999</v>
      </c>
      <c r="K144" s="8">
        <v>216234.62299999999</v>
      </c>
      <c r="L144" s="8">
        <v>231626.82500000001</v>
      </c>
      <c r="M144" s="8">
        <v>239090.783</v>
      </c>
      <c r="N144" s="8">
        <v>239590.677</v>
      </c>
      <c r="O144" s="8">
        <v>256702.40100000001</v>
      </c>
      <c r="P144" s="8">
        <v>323183.45699999999</v>
      </c>
      <c r="Q144" s="8">
        <v>462028.81099999999</v>
      </c>
      <c r="R144" s="8">
        <v>576365.772</v>
      </c>
      <c r="S144" s="8">
        <v>576365.772</v>
      </c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</row>
    <row r="145" spans="1:60" x14ac:dyDescent="0.35">
      <c r="A145" s="6" t="str">
        <f t="shared" si="123"/>
        <v>Rajhi</v>
      </c>
      <c r="B145" s="6" t="str">
        <f>VLOOKUP(A145,References!$A$2:$B$11,2,FALSE)</f>
        <v>RJHI AB Equity</v>
      </c>
      <c r="C145" s="6" t="str">
        <f t="shared" ref="C145:E145" si="127">C122</f>
        <v>Reserve for Loan Losses</v>
      </c>
      <c r="D145" s="6" t="str">
        <f t="shared" si="127"/>
        <v>loan_loss_reserves</v>
      </c>
      <c r="E145" s="6" t="str">
        <f t="shared" si="127"/>
        <v>BS_RSRV_LOAN_LOSS</v>
      </c>
      <c r="F145" s="8">
        <f>_xll.BDH($B145,$E145,"CQ1 2010","","Dir=H","Per=Y","Days=A","Dts=H","cols=14;rows=1")</f>
        <v>3666.0729999999999</v>
      </c>
      <c r="G145" s="8">
        <v>3659.9270000000001</v>
      </c>
      <c r="H145" s="8">
        <v>4832.6809999999996</v>
      </c>
      <c r="I145" s="8">
        <v>4318.8509999999997</v>
      </c>
      <c r="J145" s="8">
        <v>5194.326</v>
      </c>
      <c r="K145" s="8">
        <v>5773.3990000000003</v>
      </c>
      <c r="L145" s="8">
        <v>6632.701</v>
      </c>
      <c r="M145" s="8">
        <v>5555.21</v>
      </c>
      <c r="N145" s="8">
        <v>7832.4709999999995</v>
      </c>
      <c r="O145" s="8">
        <v>7019.5959999999995</v>
      </c>
      <c r="P145" s="8">
        <v>7471.3559999999998</v>
      </c>
      <c r="Q145" s="8">
        <v>9198.1540000000005</v>
      </c>
      <c r="R145" s="8">
        <v>8027.6580000000004</v>
      </c>
      <c r="S145" s="8">
        <v>8027.6580000000004</v>
      </c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</row>
    <row r="146" spans="1:60" x14ac:dyDescent="0.35">
      <c r="A146" s="6" t="str">
        <f t="shared" si="123"/>
        <v>Rajhi</v>
      </c>
      <c r="B146" s="6" t="str">
        <f>VLOOKUP(A146,References!$A$2:$B$11,2,FALSE)</f>
        <v>RJHI AB Equity</v>
      </c>
      <c r="C146" s="6" t="str">
        <f t="shared" ref="C146:E146" si="128">C123</f>
        <v>Net Loans</v>
      </c>
      <c r="D146" s="6" t="str">
        <f t="shared" si="128"/>
        <v>net_loans</v>
      </c>
      <c r="E146" s="6" t="str">
        <f t="shared" si="128"/>
        <v>BS_LOAN_MTG</v>
      </c>
      <c r="F146" s="8">
        <f>_xll.BDH($B146,$E146,"CQ1 2010","","Dir=H","Per=Y","Days=A","Dts=H","cols=14;rows=1")</f>
        <v>120376.72900000001</v>
      </c>
      <c r="G146" s="8">
        <v>140689.23300000001</v>
      </c>
      <c r="H146" s="8">
        <v>172233.61600000001</v>
      </c>
      <c r="I146" s="8">
        <v>186813.22500000001</v>
      </c>
      <c r="J146" s="8">
        <v>205939.96</v>
      </c>
      <c r="K146" s="8">
        <v>210461.22399999999</v>
      </c>
      <c r="L146" s="8">
        <v>224994.12400000001</v>
      </c>
      <c r="M146" s="8">
        <v>233535.573</v>
      </c>
      <c r="N146" s="8">
        <v>231758.20600000001</v>
      </c>
      <c r="O146" s="8">
        <v>249682.80499999999</v>
      </c>
      <c r="P146" s="8">
        <v>315712.10100000002</v>
      </c>
      <c r="Q146" s="8">
        <v>452830.65700000001</v>
      </c>
      <c r="R146" s="8">
        <v>568338.11399999994</v>
      </c>
      <c r="S146" s="8">
        <v>568338.11399999994</v>
      </c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</row>
    <row r="147" spans="1:60" x14ac:dyDescent="0.35">
      <c r="A147" s="6" t="str">
        <f t="shared" si="123"/>
        <v>Rajhi</v>
      </c>
      <c r="B147" s="6" t="str">
        <f>VLOOKUP(A147,References!$A$2:$B$11,2,FALSE)</f>
        <v>RJHI AB Equity</v>
      </c>
      <c r="C147" s="6" t="str">
        <f t="shared" ref="C147:E147" si="129">C124</f>
        <v>Total Assets</v>
      </c>
      <c r="D147" s="6" t="str">
        <f t="shared" si="129"/>
        <v>assets</v>
      </c>
      <c r="E147" s="6" t="str">
        <f t="shared" si="129"/>
        <v>BS_TOT_ASSET</v>
      </c>
      <c r="F147" s="8">
        <f>_xll.BDH($B147,$E147,"CQ1 2010","","Dir=H","Per=Y","Days=A","Dts=H","cols=14;rows=1")</f>
        <v>184840.91</v>
      </c>
      <c r="G147" s="8">
        <v>220731.08499999999</v>
      </c>
      <c r="H147" s="8">
        <v>267382.56199999998</v>
      </c>
      <c r="I147" s="8">
        <v>279870.685</v>
      </c>
      <c r="J147" s="8">
        <v>307711.55499999999</v>
      </c>
      <c r="K147" s="8">
        <v>315619.64799999999</v>
      </c>
      <c r="L147" s="8">
        <v>339711.81699999998</v>
      </c>
      <c r="M147" s="8">
        <v>343116.52799999999</v>
      </c>
      <c r="N147" s="8">
        <v>364030.84399999998</v>
      </c>
      <c r="O147" s="8">
        <v>384086.576</v>
      </c>
      <c r="P147" s="8">
        <v>468824.723</v>
      </c>
      <c r="Q147" s="8">
        <v>623644.62800000003</v>
      </c>
      <c r="R147" s="8">
        <v>762366.022</v>
      </c>
      <c r="S147" s="8">
        <v>762366.022</v>
      </c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</row>
    <row r="148" spans="1:60" x14ac:dyDescent="0.35">
      <c r="A148" s="6" t="str">
        <f t="shared" si="123"/>
        <v>Rajhi</v>
      </c>
      <c r="B148" s="6" t="str">
        <f>VLOOKUP(A148,References!$A$2:$B$11,2,FALSE)</f>
        <v>RJHI AB Equity</v>
      </c>
      <c r="C148" s="6" t="str">
        <f t="shared" ref="C148:E148" si="130">C125</f>
        <v>Retail Assets</v>
      </c>
      <c r="D148" s="6" t="str">
        <f t="shared" si="130"/>
        <v>retail_assets</v>
      </c>
      <c r="E148" s="6" t="str">
        <f t="shared" si="130"/>
        <v>NA</v>
      </c>
      <c r="F148" s="8">
        <f>Segments_Y!I40/1000000</f>
        <v>82397.368000000002</v>
      </c>
      <c r="G148" s="8">
        <f>Segments_Y!J40/1000000</f>
        <v>103331.875</v>
      </c>
      <c r="H148" s="8">
        <f>Segments_Y!K40/1000000</f>
        <v>128452.44</v>
      </c>
      <c r="I148" s="8">
        <f>Segments_Y!L40/1000000</f>
        <v>141604.24</v>
      </c>
      <c r="J148" s="8">
        <f>Segments_Y!M40/1000000</f>
        <v>158098.603</v>
      </c>
      <c r="K148" s="8">
        <f>Segments_Y!N40/1000000</f>
        <v>165964.00700000001</v>
      </c>
      <c r="L148" s="8">
        <f>Segments_Y!O40/1000000</f>
        <v>177178.353</v>
      </c>
      <c r="M148" s="8">
        <f>Segments_Y!P40/1000000</f>
        <v>183538.671</v>
      </c>
      <c r="N148" s="8">
        <f>Segments_Y!Q40/1000000</f>
        <v>186924.99100000001</v>
      </c>
      <c r="O148" s="8">
        <f>Segments_Y!R40/1000000</f>
        <v>208945.66800000001</v>
      </c>
      <c r="P148" s="8">
        <f>Segments_Y!S40/1000000</f>
        <v>268108.81699999998</v>
      </c>
      <c r="Q148" s="8">
        <f>Segments_Y!T40/1000000</f>
        <v>381273.64</v>
      </c>
      <c r="R148" s="8">
        <f>Segments_Y!U40/1000000</f>
        <v>458403.446</v>
      </c>
      <c r="S148" s="8" t="e">
        <f>Segments_Y!V40/1000000</f>
        <v>#N/A</v>
      </c>
      <c r="T148" s="8">
        <f>Segments_Y!W40/1000000</f>
        <v>0</v>
      </c>
      <c r="U148" s="8">
        <f>Segments_Y!X40/1000000</f>
        <v>0</v>
      </c>
      <c r="V148" s="8">
        <f>Segments_Y!Y40/1000000</f>
        <v>0</v>
      </c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</row>
    <row r="149" spans="1:60" x14ac:dyDescent="0.35">
      <c r="A149" s="6" t="str">
        <f t="shared" si="123"/>
        <v>Rajhi</v>
      </c>
      <c r="B149" s="6" t="str">
        <f>VLOOKUP(A149,References!$A$2:$B$11,2,FALSE)</f>
        <v>RJHI AB Equity</v>
      </c>
      <c r="C149" s="6" t="str">
        <f t="shared" ref="C149:E149" si="131">C126</f>
        <v>Wholesale Assets</v>
      </c>
      <c r="D149" s="6" t="str">
        <f t="shared" si="131"/>
        <v>wholesale_assets</v>
      </c>
      <c r="E149" s="6" t="str">
        <f t="shared" si="131"/>
        <v>NA</v>
      </c>
      <c r="F149" s="8">
        <f>Segments_Y!I41/1000000</f>
        <v>47568.053</v>
      </c>
      <c r="G149" s="8">
        <f>Segments_Y!J41/1000000</f>
        <v>47548.618999999999</v>
      </c>
      <c r="H149" s="8">
        <f>Segments_Y!K41/1000000</f>
        <v>54591.453000000001</v>
      </c>
      <c r="I149" s="8">
        <f>Segments_Y!L41/1000000</f>
        <v>58082.364999999998</v>
      </c>
      <c r="J149" s="8">
        <f>Segments_Y!M41/1000000</f>
        <v>62393.737999999998</v>
      </c>
      <c r="K149" s="8">
        <f>Segments_Y!N41/1000000</f>
        <v>55517.678</v>
      </c>
      <c r="L149" s="8">
        <f>Segments_Y!O41/1000000</f>
        <v>61796.699000000001</v>
      </c>
      <c r="M149" s="8">
        <f>Segments_Y!P41/1000000</f>
        <v>63535.243999999999</v>
      </c>
      <c r="N149" s="8">
        <f>Segments_Y!Q41/1000000</f>
        <v>62102.305999999997</v>
      </c>
      <c r="O149" s="8">
        <f>Segments_Y!R41/1000000</f>
        <v>59406.741000000002</v>
      </c>
      <c r="P149" s="8">
        <f>Segments_Y!S41/1000000</f>
        <v>66837.087</v>
      </c>
      <c r="Q149" s="8">
        <f>Segments_Y!T41/1000000</f>
        <v>91815.182000000001</v>
      </c>
      <c r="R149" s="8">
        <f>Segments_Y!U41/1000000</f>
        <v>133149.99</v>
      </c>
      <c r="S149" s="8" t="e">
        <f>Segments_Y!V41/1000000</f>
        <v>#N/A</v>
      </c>
      <c r="T149" s="8">
        <f>Segments_Y!W41/1000000</f>
        <v>0</v>
      </c>
      <c r="U149" s="8">
        <f>Segments_Y!X41/1000000</f>
        <v>0</v>
      </c>
      <c r="V149" s="8">
        <f>Segments_Y!Y41/1000000</f>
        <v>0</v>
      </c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</row>
    <row r="150" spans="1:60" x14ac:dyDescent="0.35">
      <c r="A150" s="6" t="str">
        <f t="shared" si="123"/>
        <v>Rajhi</v>
      </c>
      <c r="B150" s="6" t="str">
        <f>VLOOKUP(A150,References!$A$2:$B$11,2,FALSE)</f>
        <v>RJHI AB Equity</v>
      </c>
      <c r="C150" s="6" t="str">
        <f t="shared" ref="C150:E150" si="132">C127</f>
        <v>NCBDs</v>
      </c>
      <c r="D150" s="6" t="str">
        <f t="shared" si="132"/>
        <v>ncbds</v>
      </c>
      <c r="E150" s="6" t="str">
        <f t="shared" si="132"/>
        <v>BS_DEMAND_DPST</v>
      </c>
      <c r="F150" s="8">
        <f>_xll.BDH($B150,$E150,"CQ1 2010","","Dir=H","Per=Y","Days=A","Dts=H","cols=14;rows=1")</f>
        <v>130902.99400000001</v>
      </c>
      <c r="G150" s="8">
        <v>164817.55799999999</v>
      </c>
      <c r="H150" s="8">
        <v>189817.66800000001</v>
      </c>
      <c r="I150" s="8">
        <v>206275.54300000001</v>
      </c>
      <c r="J150" s="8">
        <v>228791.014</v>
      </c>
      <c r="K150" s="8">
        <v>240988.12</v>
      </c>
      <c r="L150" s="8">
        <v>245707.815</v>
      </c>
      <c r="M150" s="8">
        <v>251729.76800000001</v>
      </c>
      <c r="N150" s="8">
        <v>268416.842</v>
      </c>
      <c r="O150" s="8">
        <v>284299.85100000002</v>
      </c>
      <c r="P150" s="8">
        <v>327572.511</v>
      </c>
      <c r="Q150" s="8">
        <v>374725.35200000001</v>
      </c>
      <c r="R150" s="8">
        <v>351549.46799999999</v>
      </c>
      <c r="S150" s="8">
        <v>351549.46799999999</v>
      </c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</row>
    <row r="151" spans="1:60" x14ac:dyDescent="0.35">
      <c r="A151" s="6" t="str">
        <f t="shared" si="123"/>
        <v>Rajhi</v>
      </c>
      <c r="B151" s="6" t="str">
        <f>VLOOKUP(A151,References!$A$2:$B$11,2,FALSE)</f>
        <v>RJHI AB Equity</v>
      </c>
      <c r="C151" s="6" t="str">
        <f t="shared" ref="C151:E151" si="133">C128</f>
        <v>CBDs</v>
      </c>
      <c r="D151" s="6" t="str">
        <f t="shared" si="133"/>
        <v>cbds</v>
      </c>
      <c r="E151" s="6" t="str">
        <f t="shared" si="133"/>
        <v>INTEREST_BEARING_DEPOSITS_RATIO</v>
      </c>
      <c r="F151" s="8">
        <f>_xll.BDH($B151,$E151,"CQ1 2010","","Dir=H","Per=Y","Days=A","Dts=H","cols=14;rows=1")</f>
        <v>9527.0959999999995</v>
      </c>
      <c r="G151" s="8">
        <v>10029.948</v>
      </c>
      <c r="H151" s="8">
        <v>27945.242999999999</v>
      </c>
      <c r="I151" s="8">
        <v>20723.082999999999</v>
      </c>
      <c r="J151" s="8">
        <v>22513.661</v>
      </c>
      <c r="K151" s="8">
        <v>10389.516</v>
      </c>
      <c r="L151" s="8">
        <v>21645.585999999999</v>
      </c>
      <c r="M151" s="8">
        <v>15917.263000000001</v>
      </c>
      <c r="N151" s="8">
        <v>18689.224999999999</v>
      </c>
      <c r="O151" s="8">
        <v>22126.225999999999</v>
      </c>
      <c r="P151" s="8">
        <v>43017.281999999999</v>
      </c>
      <c r="Q151" s="8">
        <v>130293.061</v>
      </c>
      <c r="R151" s="8">
        <v>202039.26</v>
      </c>
      <c r="S151" s="8">
        <v>202039.26</v>
      </c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</row>
    <row r="152" spans="1:60" x14ac:dyDescent="0.35">
      <c r="A152" s="6" t="str">
        <f t="shared" si="123"/>
        <v>Rajhi</v>
      </c>
      <c r="B152" s="6" t="str">
        <f>VLOOKUP(A152,References!$A$2:$B$11,2,FALSE)</f>
        <v>RJHI AB Equity</v>
      </c>
      <c r="C152" s="6" t="str">
        <f t="shared" ref="C152:E152" si="134">C129</f>
        <v>Other Deposits</v>
      </c>
      <c r="D152" s="6" t="str">
        <f t="shared" si="134"/>
        <v>other_deposits</v>
      </c>
      <c r="E152" s="6" t="str">
        <f t="shared" si="134"/>
        <v>BS_OTHER_DPST</v>
      </c>
      <c r="F152" s="8">
        <f>_xll.BDH($B152,$E152,"CQ1 2010","","Dir=H","Per=Y","Days=A","Dts=H","cols=14;rows=1")</f>
        <v>2633.9470000000001</v>
      </c>
      <c r="G152" s="8">
        <v>2885.4459999999999</v>
      </c>
      <c r="H152" s="8">
        <v>3631.7269999999999</v>
      </c>
      <c r="I152" s="8">
        <v>4590.4870000000001</v>
      </c>
      <c r="J152" s="8">
        <v>4772.3720000000003</v>
      </c>
      <c r="K152" s="8">
        <v>4850.1329999999998</v>
      </c>
      <c r="L152" s="8">
        <v>5239.7349999999997</v>
      </c>
      <c r="M152" s="8">
        <v>5409.4139999999998</v>
      </c>
      <c r="N152" s="8">
        <v>6803.058</v>
      </c>
      <c r="O152" s="8">
        <v>5979.7460000000001</v>
      </c>
      <c r="P152" s="8">
        <v>12041.21</v>
      </c>
      <c r="Q152" s="8">
        <v>7053.8</v>
      </c>
      <c r="R152" s="8">
        <v>11335.96</v>
      </c>
      <c r="S152" s="8">
        <v>11335.96</v>
      </c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</row>
    <row r="153" spans="1:60" x14ac:dyDescent="0.35">
      <c r="A153" s="6" t="str">
        <f t="shared" si="123"/>
        <v>Rajhi</v>
      </c>
      <c r="B153" s="6" t="str">
        <f>VLOOKUP(A153,References!$A$2:$B$11,2,FALSE)</f>
        <v>RJHI AB Equity</v>
      </c>
      <c r="C153" s="6" t="str">
        <f t="shared" ref="C153:E153" si="135">C130</f>
        <v>Total Deposits</v>
      </c>
      <c r="D153" s="6" t="str">
        <f t="shared" si="135"/>
        <v>deposits</v>
      </c>
      <c r="E153" s="6" t="str">
        <f t="shared" si="135"/>
        <v>BS_CUSTOMER_DEPOSITS</v>
      </c>
      <c r="F153" s="8">
        <f>_xll.BDH($B153,$E153,"CQ1 2010","","Dir=H","Per=Y","Days=A","Dts=H","cols=14;rows=1")</f>
        <v>143064.03700000001</v>
      </c>
      <c r="G153" s="8">
        <v>177732.95199999999</v>
      </c>
      <c r="H153" s="8">
        <v>221394.63800000001</v>
      </c>
      <c r="I153" s="8">
        <v>231589.11300000001</v>
      </c>
      <c r="J153" s="8">
        <v>256077.04699999999</v>
      </c>
      <c r="K153" s="8">
        <v>256227.769</v>
      </c>
      <c r="L153" s="8">
        <v>272593.136</v>
      </c>
      <c r="M153" s="8">
        <v>273056.44500000001</v>
      </c>
      <c r="N153" s="8">
        <v>293909.125</v>
      </c>
      <c r="O153" s="8">
        <v>312405.82299999997</v>
      </c>
      <c r="P153" s="8">
        <v>382631.00300000003</v>
      </c>
      <c r="Q153" s="8">
        <v>512072.21299999999</v>
      </c>
      <c r="R153" s="8">
        <v>564924.68799999997</v>
      </c>
      <c r="S153" s="8">
        <v>564924.68799999997</v>
      </c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</row>
    <row r="154" spans="1:60" x14ac:dyDescent="0.35">
      <c r="A154" s="6" t="str">
        <f t="shared" si="123"/>
        <v>Rajhi</v>
      </c>
      <c r="B154" s="6" t="str">
        <f>VLOOKUP(A154,References!$A$2:$B$11,2,FALSE)</f>
        <v>RJHI AB Equity</v>
      </c>
      <c r="C154" s="6" t="str">
        <f t="shared" ref="C154:E154" si="136">C131</f>
        <v>Short Term Debt</v>
      </c>
      <c r="D154" s="6" t="str">
        <f t="shared" si="136"/>
        <v>short_term_debt</v>
      </c>
      <c r="E154" s="6" t="str">
        <f t="shared" si="136"/>
        <v>ST_BORROW_SECS_SOLD_UNDER_REPO</v>
      </c>
      <c r="F154" s="8">
        <f>_xll.BDH($B154,$E154,"CQ1 2010","","Dir=H","Per=Y","Days=A","Dts=H","cols=14;rows=1")</f>
        <v>5414.1809999999996</v>
      </c>
      <c r="G154" s="8">
        <v>2717.2939999999999</v>
      </c>
      <c r="H154" s="8">
        <v>2235.2449999999999</v>
      </c>
      <c r="I154" s="8">
        <v>3639.7089999999998</v>
      </c>
      <c r="J154" s="8">
        <v>2135.2370000000001</v>
      </c>
      <c r="K154" s="8">
        <v>4558.2240000000002</v>
      </c>
      <c r="L154" s="8">
        <v>8916.9699999999993</v>
      </c>
      <c r="M154" s="8">
        <v>5522.567</v>
      </c>
      <c r="N154" s="8">
        <v>7289.6239999999998</v>
      </c>
      <c r="O154" s="8">
        <v>2219.6039999999998</v>
      </c>
      <c r="P154" s="8">
        <v>10764.061</v>
      </c>
      <c r="Q154" s="8">
        <v>17952.14</v>
      </c>
      <c r="R154" s="8">
        <v>70839.116999999998</v>
      </c>
      <c r="S154" s="8">
        <v>70839.116999999998</v>
      </c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</row>
    <row r="155" spans="1:60" x14ac:dyDescent="0.35">
      <c r="A155" s="6" t="str">
        <f t="shared" si="123"/>
        <v>Rajhi</v>
      </c>
      <c r="B155" s="6" t="str">
        <f>VLOOKUP(A155,References!$A$2:$B$11,2,FALSE)</f>
        <v>RJHI AB Equity</v>
      </c>
      <c r="C155" s="6" t="str">
        <f t="shared" ref="C155:E155" si="137">C132</f>
        <v>Long Term Debt</v>
      </c>
      <c r="D155" s="6" t="str">
        <f t="shared" si="137"/>
        <v>long_term_debt</v>
      </c>
      <c r="E155" s="6" t="str">
        <f t="shared" si="137"/>
        <v>BS_LT_BORROW</v>
      </c>
      <c r="F155" s="8">
        <f>_xll.BDH($B155,$E155,"CQ1 2010","","Dir=H","Per=Y","Days=A","Dts=H","cols=14;rows=1")</f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1294.6890000000001</v>
      </c>
      <c r="P155" s="8">
        <v>1128.1410000000001</v>
      </c>
      <c r="Q155" s="8">
        <v>927.76400000000001</v>
      </c>
      <c r="R155" s="8">
        <v>723.12199999999996</v>
      </c>
      <c r="S155" s="8">
        <v>723.12199999999996</v>
      </c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</row>
    <row r="156" spans="1:60" x14ac:dyDescent="0.35">
      <c r="A156" s="6" t="str">
        <f t="shared" si="123"/>
        <v>Rajhi</v>
      </c>
      <c r="B156" s="6" t="str">
        <f>VLOOKUP(A156,References!$A$2:$B$11,2,FALSE)</f>
        <v>RJHI AB Equity</v>
      </c>
      <c r="C156" s="6" t="str">
        <f t="shared" ref="C156:E156" si="138">C133</f>
        <v>Total Liabilities</v>
      </c>
      <c r="D156" s="6" t="str">
        <f t="shared" si="138"/>
        <v>liabilities</v>
      </c>
      <c r="E156" s="6" t="str">
        <f t="shared" si="138"/>
        <v>BS_TOT_LIAB2</v>
      </c>
      <c r="F156" s="8">
        <f>_xll.BDH($B156,$E156,"CQ1 2010","","Dir=H","Per=Y","Days=A","Dts=H","cols=14;rows=1")</f>
        <v>154523.12100000001</v>
      </c>
      <c r="G156" s="8">
        <v>187242.35500000001</v>
      </c>
      <c r="H156" s="8">
        <v>230913.82500000001</v>
      </c>
      <c r="I156" s="8">
        <v>241372.97</v>
      </c>
      <c r="J156" s="8">
        <v>265815.36099999998</v>
      </c>
      <c r="K156" s="8">
        <v>268980.59399999998</v>
      </c>
      <c r="L156" s="8">
        <v>287764.94500000001</v>
      </c>
      <c r="M156" s="8">
        <v>287365.61</v>
      </c>
      <c r="N156" s="8">
        <v>315724.978</v>
      </c>
      <c r="O156" s="8">
        <v>332894.91899999999</v>
      </c>
      <c r="P156" s="8">
        <v>410706.20500000002</v>
      </c>
      <c r="Q156" s="8">
        <v>556363.06400000001</v>
      </c>
      <c r="R156" s="8">
        <v>662140.98699999996</v>
      </c>
      <c r="S156" s="8">
        <v>662140.98699999996</v>
      </c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</row>
    <row r="157" spans="1:60" x14ac:dyDescent="0.35">
      <c r="A157" s="6" t="str">
        <f t="shared" si="123"/>
        <v>Rajhi</v>
      </c>
      <c r="B157" s="6" t="str">
        <f>VLOOKUP(A157,References!$A$2:$B$11,2,FALSE)</f>
        <v>RJHI AB Equity</v>
      </c>
      <c r="C157" s="6" t="str">
        <f t="shared" ref="C157:E157" si="139">C134</f>
        <v>Retail Liabilities</v>
      </c>
      <c r="D157" s="6" t="str">
        <f t="shared" si="139"/>
        <v>retail_liabilities</v>
      </c>
      <c r="E157" s="6" t="str">
        <f t="shared" si="139"/>
        <v>NA</v>
      </c>
      <c r="F157" s="8">
        <f>Segments_Y!I42/1000000</f>
        <v>106730.12300000001</v>
      </c>
      <c r="G157" s="8">
        <f>Segments_Y!J42/1000000</f>
        <v>135608.23499999999</v>
      </c>
      <c r="H157" s="8">
        <f>Segments_Y!K42/1000000</f>
        <v>173997.75899999999</v>
      </c>
      <c r="I157" s="8">
        <f>Segments_Y!L42/1000000</f>
        <v>191041.33900000001</v>
      </c>
      <c r="J157" s="8">
        <f>Segments_Y!M42/1000000</f>
        <v>211093.97899999999</v>
      </c>
      <c r="K157" s="8">
        <f>Segments_Y!N42/1000000</f>
        <v>242821.617</v>
      </c>
      <c r="L157" s="8">
        <f>Segments_Y!O42/1000000</f>
        <v>243517.07399999999</v>
      </c>
      <c r="M157" s="8">
        <f>Segments_Y!P42/1000000</f>
        <v>249098.60399999999</v>
      </c>
      <c r="N157" s="8">
        <f>Segments_Y!Q42/1000000</f>
        <v>273115.32</v>
      </c>
      <c r="O157" s="8">
        <f>Segments_Y!R42/1000000</f>
        <v>289628.30900000001</v>
      </c>
      <c r="P157" s="8">
        <f>Segments_Y!S42/1000000</f>
        <v>289583.83600000001</v>
      </c>
      <c r="Q157" s="8">
        <f>Segments_Y!T42/1000000</f>
        <v>319479.16700000002</v>
      </c>
      <c r="R157" s="8">
        <f>Segments_Y!U42/1000000</f>
        <v>294470.41600000003</v>
      </c>
      <c r="S157" s="8" t="e">
        <f>Segments_Y!V42/1000000</f>
        <v>#N/A</v>
      </c>
      <c r="T157" s="8">
        <f>Segments_Y!W42/1000000</f>
        <v>0</v>
      </c>
      <c r="U157" s="8">
        <f>Segments_Y!X42/1000000</f>
        <v>0</v>
      </c>
      <c r="V157" s="8">
        <f>Segments_Y!Y42/1000000</f>
        <v>0</v>
      </c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</row>
    <row r="158" spans="1:60" x14ac:dyDescent="0.35">
      <c r="A158" s="6" t="str">
        <f t="shared" si="123"/>
        <v>Rajhi</v>
      </c>
      <c r="B158" s="6" t="str">
        <f>VLOOKUP(A158,References!$A$2:$B$11,2,FALSE)</f>
        <v>RJHI AB Equity</v>
      </c>
      <c r="C158" s="6" t="str">
        <f t="shared" ref="C158:E158" si="140">C135</f>
        <v>Wholesale Liabilities</v>
      </c>
      <c r="D158" s="6" t="str">
        <f t="shared" si="140"/>
        <v>wholesale_liabilities</v>
      </c>
      <c r="E158" s="6" t="str">
        <f t="shared" si="140"/>
        <v>NA</v>
      </c>
      <c r="F158" s="8">
        <f>Segments_Y!I43/1000000</f>
        <v>42679.042999999998</v>
      </c>
      <c r="G158" s="8">
        <f>Segments_Y!J43/1000000</f>
        <v>45570.953000000001</v>
      </c>
      <c r="H158" s="8">
        <f>Segments_Y!K43/1000000</f>
        <v>54324.760999999999</v>
      </c>
      <c r="I158" s="8">
        <f>Segments_Y!L43/1000000</f>
        <v>45810.275999999998</v>
      </c>
      <c r="J158" s="8">
        <f>Segments_Y!M43/1000000</f>
        <v>50906.847999999998</v>
      </c>
      <c r="K158" s="8">
        <f>Segments_Y!N43/1000000</f>
        <v>16418.368999999999</v>
      </c>
      <c r="L158" s="8">
        <f>Segments_Y!O43/1000000</f>
        <v>33307.548999999999</v>
      </c>
      <c r="M158" s="8">
        <f>Segments_Y!P43/1000000</f>
        <v>27343.603999999999</v>
      </c>
      <c r="N158" s="8">
        <f>Segments_Y!Q43/1000000</f>
        <v>28763.133000000002</v>
      </c>
      <c r="O158" s="8">
        <f>Segments_Y!R43/1000000</f>
        <v>34753.212</v>
      </c>
      <c r="P158" s="8">
        <f>Segments_Y!S43/1000000</f>
        <v>108514.833</v>
      </c>
      <c r="Q158" s="8">
        <f>Segments_Y!T43/1000000</f>
        <v>207879.26500000001</v>
      </c>
      <c r="R158" s="8">
        <f>Segments_Y!U43/1000000</f>
        <v>278627.53499999997</v>
      </c>
      <c r="S158" s="8" t="e">
        <f>Segments_Y!V43/1000000</f>
        <v>#N/A</v>
      </c>
      <c r="T158" s="8">
        <f>Segments_Y!W43/1000000</f>
        <v>0</v>
      </c>
      <c r="U158" s="8">
        <f>Segments_Y!X43/1000000</f>
        <v>0</v>
      </c>
      <c r="V158" s="8">
        <f>Segments_Y!Y43/1000000</f>
        <v>0</v>
      </c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</row>
    <row r="159" spans="1:60" x14ac:dyDescent="0.35">
      <c r="A159" s="6" t="str">
        <f t="shared" si="123"/>
        <v>Rajhi</v>
      </c>
      <c r="B159" s="6" t="str">
        <f>VLOOKUP(A159,References!$A$2:$B$11,2,FALSE)</f>
        <v>RJHI AB Equity</v>
      </c>
      <c r="C159" s="6" t="str">
        <f t="shared" ref="C159:E159" si="141">C136</f>
        <v>Retained Earnings</v>
      </c>
      <c r="D159" s="6" t="str">
        <f t="shared" si="141"/>
        <v>retained_earnings</v>
      </c>
      <c r="E159" s="6" t="str">
        <f t="shared" si="141"/>
        <v>BS_PURE_RETAINED_EARNINGS</v>
      </c>
      <c r="F159" s="8">
        <f>_xll.BDH($B159,$E159,"CQ1 2010","","Dir=H","Per=Y","Days=A","Dts=H","cols=14;rows=1")</f>
        <v>205.905</v>
      </c>
      <c r="G159" s="8">
        <v>32.279000000000003</v>
      </c>
      <c r="H159" s="8">
        <v>1148.4359999999999</v>
      </c>
      <c r="I159" s="8">
        <v>4086.4229999999998</v>
      </c>
      <c r="J159" s="8">
        <v>4828.8450000000003</v>
      </c>
      <c r="K159" s="8">
        <v>8666.2999999999993</v>
      </c>
      <c r="L159" s="8">
        <v>12236.01</v>
      </c>
      <c r="M159" s="8">
        <v>13906.736000000001</v>
      </c>
      <c r="N159" s="8">
        <v>12499.171</v>
      </c>
      <c r="O159" s="8">
        <v>868.06600000000003</v>
      </c>
      <c r="P159" s="8">
        <v>8253.2459999999992</v>
      </c>
      <c r="Q159" s="8">
        <v>16999.456999999999</v>
      </c>
      <c r="R159" s="8">
        <v>9864.8979999999992</v>
      </c>
      <c r="S159" s="8">
        <v>9864.8979999999992</v>
      </c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</row>
    <row r="160" spans="1:60" x14ac:dyDescent="0.35">
      <c r="A160" s="6" t="str">
        <f t="shared" si="123"/>
        <v>Rajhi</v>
      </c>
      <c r="B160" s="6" t="str">
        <f>VLOOKUP(A160,References!$A$2:$B$11,2,FALSE)</f>
        <v>RJHI AB Equity</v>
      </c>
      <c r="C160" s="6" t="str">
        <f t="shared" ref="C160:E160" si="142">C137</f>
        <v>Equity Before Minority</v>
      </c>
      <c r="D160" s="6" t="str">
        <f t="shared" si="142"/>
        <v>equity_before_minority</v>
      </c>
      <c r="E160" s="6" t="str">
        <f t="shared" si="142"/>
        <v>EQTY_BEF_MINORITY_INT_DETAILED</v>
      </c>
      <c r="F160" s="8">
        <f>_xll.BDH($B160,$E160,"CQ1 2010","","Dir=H","Per=Y","Days=A","Dts=H","cols=14;rows=1")</f>
        <v>30317.789000000001</v>
      </c>
      <c r="G160" s="8">
        <v>33488.730000000003</v>
      </c>
      <c r="H160" s="8">
        <v>36468.737000000001</v>
      </c>
      <c r="I160" s="8">
        <v>38497.714999999997</v>
      </c>
      <c r="J160" s="8">
        <v>41896.194000000003</v>
      </c>
      <c r="K160" s="8">
        <v>46639.053999999996</v>
      </c>
      <c r="L160" s="8">
        <v>51946.872000000003</v>
      </c>
      <c r="M160" s="8">
        <v>55750.917999999998</v>
      </c>
      <c r="N160" s="8">
        <v>48305.866000000002</v>
      </c>
      <c r="O160" s="8">
        <v>51191.656999999999</v>
      </c>
      <c r="P160" s="8">
        <v>58118.517999999996</v>
      </c>
      <c r="Q160" s="8">
        <v>67281.563999999998</v>
      </c>
      <c r="R160" s="8">
        <v>100225.035</v>
      </c>
      <c r="S160" s="8">
        <v>100225.035</v>
      </c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</row>
    <row r="161" spans="1:60" x14ac:dyDescent="0.35">
      <c r="A161" s="6" t="str">
        <f t="shared" si="123"/>
        <v>Rajhi</v>
      </c>
      <c r="B161" s="6" t="str">
        <f>VLOOKUP(A161,References!$A$2:$B$11,2,FALSE)</f>
        <v>RJHI AB Equity</v>
      </c>
      <c r="C161" s="6" t="str">
        <f t="shared" ref="C161:E161" si="143">C138</f>
        <v>Sukuk</v>
      </c>
      <c r="D161" s="6" t="str">
        <f t="shared" si="143"/>
        <v>skuk</v>
      </c>
      <c r="E161" s="6" t="str">
        <f t="shared" si="143"/>
        <v>PFD_EQTY_HYBRID_CAPITAL</v>
      </c>
      <c r="F161" s="8">
        <f>_xll.BDH($B161,$E161,"CQ1 2010","","Dir=H","Per=Y","Days=A","Dts=H","cols=14;rows=1")</f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16500</v>
      </c>
      <c r="S161" s="8">
        <v>16500</v>
      </c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</row>
    <row r="162" spans="1:60" x14ac:dyDescent="0.35">
      <c r="A162" s="7" t="str">
        <f>A159</f>
        <v>Rajhi</v>
      </c>
      <c r="B162" s="7" t="str">
        <f>VLOOKUP(A162,References!$A$2:$B$11,2,FALSE)</f>
        <v>RJHI AB Equity</v>
      </c>
      <c r="C162" s="7" t="str">
        <f t="shared" ref="C162:E162" si="144">C139</f>
        <v>Total Equity</v>
      </c>
      <c r="D162" s="7" t="str">
        <f t="shared" si="144"/>
        <v>equity</v>
      </c>
      <c r="E162" s="7" t="str">
        <f t="shared" si="144"/>
        <v>TOTAL_EQUITY</v>
      </c>
      <c r="F162" s="11">
        <f>_xll.BDH($B162,$E162,"CQ1 2010","","Dir=H","Per=Y","Days=A","Dts=H","cols=14;rows=1")</f>
        <v>30317.789000000001</v>
      </c>
      <c r="G162" s="11">
        <v>33488.730000000003</v>
      </c>
      <c r="H162" s="11">
        <v>36468.737000000001</v>
      </c>
      <c r="I162" s="11">
        <v>38497.714999999997</v>
      </c>
      <c r="J162" s="11">
        <v>41896.194000000003</v>
      </c>
      <c r="K162" s="11">
        <v>46639.053999999996</v>
      </c>
      <c r="L162" s="11">
        <v>51946.872000000003</v>
      </c>
      <c r="M162" s="11">
        <v>55750.917999999998</v>
      </c>
      <c r="N162" s="11">
        <v>48305.866000000002</v>
      </c>
      <c r="O162" s="11">
        <v>51191.656999999999</v>
      </c>
      <c r="P162" s="11">
        <v>58118.517999999996</v>
      </c>
      <c r="Q162" s="11">
        <v>67281.563999999998</v>
      </c>
      <c r="R162" s="11">
        <v>100225.035</v>
      </c>
      <c r="S162" s="11">
        <v>100225.035</v>
      </c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</row>
    <row r="163" spans="1:60" x14ac:dyDescent="0.35">
      <c r="A163" s="9" t="s">
        <v>22</v>
      </c>
      <c r="B163" s="9" t="str">
        <f>VLOOKUP(A163,References!$A$2:$B$11,2,FALSE)</f>
        <v>BJAZ AB Equity</v>
      </c>
      <c r="C163" s="9" t="str">
        <f t="shared" ref="C163:E163" si="145">C140</f>
        <v>Cash and Cash Equivalents</v>
      </c>
      <c r="D163" s="9" t="str">
        <f t="shared" si="145"/>
        <v>cash_cash_equivalents</v>
      </c>
      <c r="E163" s="9" t="str">
        <f t="shared" si="145"/>
        <v>BS_CASH_NEAR_CASH_ITEM</v>
      </c>
      <c r="F163" s="8">
        <f>_xll.BDH($B163,$E163,"CQ1 2010","","Dir=H","Per=Y","Days=A","Dts=H","cols=14;rows=1")</f>
        <v>2607.89</v>
      </c>
      <c r="G163" s="8">
        <v>4379.0429999999997</v>
      </c>
      <c r="H163" s="8">
        <v>7082.4210000000003</v>
      </c>
      <c r="I163" s="8">
        <v>7306.1580000000004</v>
      </c>
      <c r="J163" s="8">
        <v>6552.1409999999996</v>
      </c>
      <c r="K163" s="8">
        <v>3728.0439999999999</v>
      </c>
      <c r="L163" s="8">
        <v>5196.8149999999996</v>
      </c>
      <c r="M163" s="8">
        <v>5975.067</v>
      </c>
      <c r="N163" s="8">
        <v>4965.1220000000003</v>
      </c>
      <c r="O163" s="8">
        <v>5477.6869999999999</v>
      </c>
      <c r="P163" s="8">
        <v>5248.2939999999999</v>
      </c>
      <c r="Q163" s="8">
        <v>5386.8710000000001</v>
      </c>
      <c r="R163" s="8">
        <v>6243.2209999999995</v>
      </c>
      <c r="S163" s="8">
        <v>6243.2209999999995</v>
      </c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</row>
    <row r="164" spans="1:60" x14ac:dyDescent="0.35">
      <c r="A164" s="9" t="str">
        <f>A163</f>
        <v>Aljazira</v>
      </c>
      <c r="B164" s="9" t="str">
        <f>VLOOKUP(A164,References!$A$2:$B$11,2,FALSE)</f>
        <v>BJAZ AB Equity</v>
      </c>
      <c r="C164" s="9" t="str">
        <f t="shared" ref="C164:E164" si="146">C141</f>
        <v>ST And LT Investments</v>
      </c>
      <c r="D164" s="9" t="str">
        <f t="shared" si="146"/>
        <v>st_lt_investments</v>
      </c>
      <c r="E164" s="9" t="str">
        <f t="shared" si="146"/>
        <v>ST_AND_LT_INVEST</v>
      </c>
      <c r="F164" s="8">
        <f>_xll.BDH($B164,$E164,"CQ1 2010","","Dir=H","Per=Y","Days=A","Dts=H","cols=14;rows=1")</f>
        <v>4546.1710000000003</v>
      </c>
      <c r="G164" s="8">
        <v>5396.915</v>
      </c>
      <c r="H164" s="8">
        <v>8994.3940000000002</v>
      </c>
      <c r="I164" s="8">
        <v>12597.125</v>
      </c>
      <c r="J164" s="8">
        <v>11334.97</v>
      </c>
      <c r="K164" s="8">
        <v>11272.601000000001</v>
      </c>
      <c r="L164" s="8">
        <v>16292.744000000001</v>
      </c>
      <c r="M164" s="8">
        <v>20360.546999999999</v>
      </c>
      <c r="N164" s="8">
        <v>24052.275000000001</v>
      </c>
      <c r="O164" s="8">
        <v>27618.763999999999</v>
      </c>
      <c r="P164" s="8">
        <v>29895.473000000002</v>
      </c>
      <c r="Q164" s="8">
        <v>31433.805</v>
      </c>
      <c r="R164" s="8">
        <v>34634.053</v>
      </c>
      <c r="S164" s="8">
        <v>34634.053</v>
      </c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</row>
    <row r="165" spans="1:60" x14ac:dyDescent="0.35">
      <c r="A165" s="9" t="str">
        <f t="shared" ref="A165:A184" si="147">A164</f>
        <v>Aljazira</v>
      </c>
      <c r="B165" s="9" t="str">
        <f>VLOOKUP(A165,References!$A$2:$B$11,2,FALSE)</f>
        <v>BJAZ AB Equity</v>
      </c>
      <c r="C165" s="9" t="str">
        <f t="shared" ref="C165:E165" si="148">C142</f>
        <v>Total Commercial Loans</v>
      </c>
      <c r="D165" s="9" t="str">
        <f t="shared" si="148"/>
        <v>commercial_loans</v>
      </c>
      <c r="E165" s="9" t="str">
        <f t="shared" si="148"/>
        <v>BS_COMM_LOAN</v>
      </c>
      <c r="F165" s="8">
        <f>_xll.BDH($B165,$E165,"CQ1 2010","","Dir=H","Per=Y","Days=A","Dts=H","cols=14;rows=1")</f>
        <v>15194.843999999999</v>
      </c>
      <c r="G165" s="8">
        <v>16169.004999999999</v>
      </c>
      <c r="H165" s="8">
        <v>19593.526000000002</v>
      </c>
      <c r="I165" s="8">
        <v>22822.891</v>
      </c>
      <c r="J165" s="8">
        <v>26360.157999999999</v>
      </c>
      <c r="K165" s="8">
        <v>25930.633000000002</v>
      </c>
      <c r="L165" s="8">
        <v>24329.749</v>
      </c>
      <c r="M165" s="8">
        <v>21550.526999999998</v>
      </c>
      <c r="N165" s="8">
        <v>21137.891</v>
      </c>
      <c r="O165" s="8">
        <v>25486.098999999998</v>
      </c>
      <c r="P165" s="8">
        <v>27303.432000000001</v>
      </c>
      <c r="Q165" s="8">
        <v>34844.008000000002</v>
      </c>
      <c r="R165" s="8">
        <v>40953.561000000002</v>
      </c>
      <c r="S165" s="8">
        <v>40953.561000000002</v>
      </c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</row>
    <row r="166" spans="1:60" x14ac:dyDescent="0.35">
      <c r="A166" s="9" t="str">
        <f t="shared" si="147"/>
        <v>Aljazira</v>
      </c>
      <c r="B166" s="9" t="str">
        <f>VLOOKUP(A166,References!$A$2:$B$11,2,FALSE)</f>
        <v>BJAZ AB Equity</v>
      </c>
      <c r="C166" s="9" t="str">
        <f t="shared" ref="C166:E166" si="149">C143</f>
        <v>Total Consumer Loans</v>
      </c>
      <c r="D166" s="9" t="str">
        <f t="shared" si="149"/>
        <v>consumer_loans</v>
      </c>
      <c r="E166" s="9" t="str">
        <f t="shared" si="149"/>
        <v>BS_CONS_LOAN</v>
      </c>
      <c r="F166" s="8">
        <f>_xll.BDH($B166,$E166,"CQ1 2010","","Dir=H","Per=Y","Days=A","Dts=H","cols=14;rows=1")</f>
        <v>4559.6480000000001</v>
      </c>
      <c r="G166" s="8">
        <v>7230.96</v>
      </c>
      <c r="H166" s="8">
        <v>10498.093000000001</v>
      </c>
      <c r="I166" s="8">
        <v>12184.052</v>
      </c>
      <c r="J166" s="8">
        <v>14868.491</v>
      </c>
      <c r="K166" s="8">
        <v>16151.645</v>
      </c>
      <c r="L166" s="8">
        <v>17650.96</v>
      </c>
      <c r="M166" s="8">
        <v>18016.579000000002</v>
      </c>
      <c r="N166" s="8">
        <v>19596.752</v>
      </c>
      <c r="O166" s="8">
        <v>24102.559000000001</v>
      </c>
      <c r="P166" s="8">
        <v>27237.63</v>
      </c>
      <c r="Q166" s="8">
        <v>28512.513999999999</v>
      </c>
      <c r="R166" s="8">
        <v>30824.659</v>
      </c>
      <c r="S166" s="8">
        <v>30824.659</v>
      </c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</row>
    <row r="167" spans="1:60" x14ac:dyDescent="0.35">
      <c r="A167" s="9" t="str">
        <f t="shared" si="147"/>
        <v>Aljazira</v>
      </c>
      <c r="B167" s="9" t="str">
        <f>VLOOKUP(A167,References!$A$2:$B$11,2,FALSE)</f>
        <v>BJAZ AB Equity</v>
      </c>
      <c r="C167" s="9" t="str">
        <f t="shared" ref="C167:E167" si="150">C144</f>
        <v>Total Loans</v>
      </c>
      <c r="D167" s="9" t="str">
        <f t="shared" si="150"/>
        <v>loans</v>
      </c>
      <c r="E167" s="9" t="str">
        <f t="shared" si="150"/>
        <v>BS_TOT_LOAN</v>
      </c>
      <c r="F167" s="8">
        <f>_xll.BDH($B167,$E167,"CQ1 2010","","Dir=H","Per=Y","Days=A","Dts=H","cols=14;rows=1")</f>
        <v>19828.506000000001</v>
      </c>
      <c r="G167" s="8">
        <v>24517.895</v>
      </c>
      <c r="H167" s="8">
        <v>31274.552</v>
      </c>
      <c r="I167" s="8">
        <v>35656.186000000002</v>
      </c>
      <c r="J167" s="8">
        <v>41883.048000000003</v>
      </c>
      <c r="K167" s="8">
        <v>42788.451000000001</v>
      </c>
      <c r="L167" s="8">
        <v>42855.262999999999</v>
      </c>
      <c r="M167" s="8">
        <v>40494.574999999997</v>
      </c>
      <c r="N167" s="8">
        <v>41830.396000000001</v>
      </c>
      <c r="O167" s="8">
        <v>50669.286</v>
      </c>
      <c r="P167" s="8">
        <v>56154.207999999999</v>
      </c>
      <c r="Q167" s="8">
        <v>65072.472999999998</v>
      </c>
      <c r="R167" s="8">
        <v>73317.653999999995</v>
      </c>
      <c r="S167" s="8">
        <v>73317.653999999995</v>
      </c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</row>
    <row r="168" spans="1:60" x14ac:dyDescent="0.35">
      <c r="A168" s="9" t="str">
        <f t="shared" si="147"/>
        <v>Aljazira</v>
      </c>
      <c r="B168" s="9" t="str">
        <f>VLOOKUP(A168,References!$A$2:$B$11,2,FALSE)</f>
        <v>BJAZ AB Equity</v>
      </c>
      <c r="C168" s="9" t="str">
        <f t="shared" ref="C168:E168" si="151">C145</f>
        <v>Reserve for Loan Losses</v>
      </c>
      <c r="D168" s="9" t="str">
        <f t="shared" si="151"/>
        <v>loan_loss_reserves</v>
      </c>
      <c r="E168" s="9" t="str">
        <f t="shared" si="151"/>
        <v>BS_RSRV_LOAN_LOSS</v>
      </c>
      <c r="F168" s="8">
        <f>_xll.BDH($B168,$E168,"CQ1 2010","","Dir=H","Per=Y","Days=A","Dts=H","cols=14;rows=1")</f>
        <v>1124.0640000000001</v>
      </c>
      <c r="G168" s="8">
        <v>1210.444</v>
      </c>
      <c r="H168" s="8">
        <v>1377.77</v>
      </c>
      <c r="I168" s="8">
        <v>661.42700000000002</v>
      </c>
      <c r="J168" s="8">
        <v>638.49699999999996</v>
      </c>
      <c r="K168" s="8">
        <v>614.60400000000004</v>
      </c>
      <c r="L168" s="8">
        <v>756.56799999999998</v>
      </c>
      <c r="M168" s="8">
        <v>704.72900000000004</v>
      </c>
      <c r="N168" s="8">
        <v>933.505</v>
      </c>
      <c r="O168" s="8">
        <v>1009.167</v>
      </c>
      <c r="P168" s="8">
        <v>2192.9969999999998</v>
      </c>
      <c r="Q168" s="8">
        <v>2637.9969999999998</v>
      </c>
      <c r="R168" s="8">
        <v>2718.645</v>
      </c>
      <c r="S168" s="8">
        <v>2718.645</v>
      </c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</row>
    <row r="169" spans="1:60" x14ac:dyDescent="0.35">
      <c r="A169" s="9" t="str">
        <f t="shared" si="147"/>
        <v>Aljazira</v>
      </c>
      <c r="B169" s="9" t="str">
        <f>VLOOKUP(A169,References!$A$2:$B$11,2,FALSE)</f>
        <v>BJAZ AB Equity</v>
      </c>
      <c r="C169" s="9" t="str">
        <f t="shared" ref="C169:E169" si="152">C146</f>
        <v>Net Loans</v>
      </c>
      <c r="D169" s="9" t="str">
        <f t="shared" si="152"/>
        <v>net_loans</v>
      </c>
      <c r="E169" s="9" t="str">
        <f t="shared" si="152"/>
        <v>BS_LOAN_MTG</v>
      </c>
      <c r="F169" s="8">
        <f>_xll.BDH($B169,$E169,"CQ1 2010","","Dir=H","Per=Y","Days=A","Dts=H","cols=14;rows=1")</f>
        <v>18704.441999999999</v>
      </c>
      <c r="G169" s="8">
        <v>23307.451000000001</v>
      </c>
      <c r="H169" s="8">
        <v>29896.781999999999</v>
      </c>
      <c r="I169" s="8">
        <v>34994.758999999998</v>
      </c>
      <c r="J169" s="8">
        <v>41244.550999999999</v>
      </c>
      <c r="K169" s="8">
        <v>42173.847000000002</v>
      </c>
      <c r="L169" s="8">
        <v>42098.695</v>
      </c>
      <c r="M169" s="8">
        <v>39789.845999999998</v>
      </c>
      <c r="N169" s="8">
        <v>40896.891000000003</v>
      </c>
      <c r="O169" s="8">
        <v>49660.118999999999</v>
      </c>
      <c r="P169" s="8">
        <v>53961.211000000003</v>
      </c>
      <c r="Q169" s="8">
        <v>62434.476000000002</v>
      </c>
      <c r="R169" s="8">
        <v>70599.009000000005</v>
      </c>
      <c r="S169" s="8">
        <v>70599.009000000005</v>
      </c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</row>
    <row r="170" spans="1:60" x14ac:dyDescent="0.35">
      <c r="A170" s="9" t="str">
        <f t="shared" si="147"/>
        <v>Aljazira</v>
      </c>
      <c r="B170" s="9" t="str">
        <f>VLOOKUP(A170,References!$A$2:$B$11,2,FALSE)</f>
        <v>BJAZ AB Equity</v>
      </c>
      <c r="C170" s="9" t="str">
        <f t="shared" ref="C170:E170" si="153">C147</f>
        <v>Total Assets</v>
      </c>
      <c r="D170" s="9" t="str">
        <f t="shared" si="153"/>
        <v>assets</v>
      </c>
      <c r="E170" s="9" t="str">
        <f t="shared" si="153"/>
        <v>BS_TOT_ASSET</v>
      </c>
      <c r="F170" s="8">
        <f>_xll.BDH($B170,$E170,"CQ1 2010","","Dir=H","Per=Y","Days=A","Dts=H","cols=14;rows=1")</f>
        <v>33018.220999999998</v>
      </c>
      <c r="G170" s="8">
        <v>38898.25</v>
      </c>
      <c r="H170" s="8">
        <v>50781.402000000002</v>
      </c>
      <c r="I170" s="8">
        <v>59976.408000000003</v>
      </c>
      <c r="J170" s="8">
        <v>66553.929000000004</v>
      </c>
      <c r="K170" s="8">
        <v>63264.133999999998</v>
      </c>
      <c r="L170" s="8">
        <v>66319.368000000002</v>
      </c>
      <c r="M170" s="8">
        <v>68287.455000000002</v>
      </c>
      <c r="N170" s="8">
        <v>73003.198000000004</v>
      </c>
      <c r="O170" s="8">
        <v>86544.343999999997</v>
      </c>
      <c r="P170" s="8">
        <v>92088.873999999996</v>
      </c>
      <c r="Q170" s="8">
        <v>102827.321</v>
      </c>
      <c r="R170" s="8">
        <v>115848.79700000001</v>
      </c>
      <c r="S170" s="8">
        <v>115848.79700000001</v>
      </c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</row>
    <row r="171" spans="1:60" x14ac:dyDescent="0.35">
      <c r="A171" s="9" t="str">
        <f t="shared" si="147"/>
        <v>Aljazira</v>
      </c>
      <c r="B171" s="9" t="str">
        <f>VLOOKUP(A171,References!$A$2:$B$11,2,FALSE)</f>
        <v>BJAZ AB Equity</v>
      </c>
      <c r="C171" s="9" t="str">
        <f t="shared" ref="C171:E171" si="154">C148</f>
        <v>Retail Assets</v>
      </c>
      <c r="D171" s="9" t="str">
        <f t="shared" si="154"/>
        <v>retail_assets</v>
      </c>
      <c r="E171" s="9" t="str">
        <f t="shared" si="154"/>
        <v>NA</v>
      </c>
      <c r="F171" s="8">
        <f>Segments_Y!I46/1000000</f>
        <v>6228.8760000000002</v>
      </c>
      <c r="G171" s="8">
        <f>Segments_Y!J46/1000000</f>
        <v>9303.0280000000002</v>
      </c>
      <c r="H171" s="8">
        <f>Segments_Y!K46/1000000</f>
        <v>13062.986999999999</v>
      </c>
      <c r="I171" s="8">
        <f>Segments_Y!L46/1000000</f>
        <v>17379.558000000001</v>
      </c>
      <c r="J171" s="8">
        <f>Segments_Y!M46/1000000</f>
        <v>18939.307000000001</v>
      </c>
      <c r="K171" s="8">
        <f>Segments_Y!N46/1000000</f>
        <v>19624.233</v>
      </c>
      <c r="L171" s="8">
        <f>Segments_Y!O46/1000000</f>
        <v>20166.78</v>
      </c>
      <c r="M171" s="8">
        <f>Segments_Y!P46/1000000</f>
        <v>19810.851999999999</v>
      </c>
      <c r="N171" s="8">
        <f>Segments_Y!Q46/1000000</f>
        <v>21658.835999999999</v>
      </c>
      <c r="O171" s="8">
        <f>Segments_Y!R46/1000000</f>
        <v>27568.359</v>
      </c>
      <c r="P171" s="8">
        <f>Segments_Y!S46/1000000</f>
        <v>30563.365000000002</v>
      </c>
      <c r="Q171" s="8">
        <f>Segments_Y!T46/1000000</f>
        <v>34768.519999999997</v>
      </c>
      <c r="R171" s="8">
        <f>Segments_Y!U46/1000000</f>
        <v>35719.470999999998</v>
      </c>
      <c r="S171" s="8" t="e">
        <f>Segments_Y!V46/1000000</f>
        <v>#N/A</v>
      </c>
      <c r="T171" s="8">
        <f>Segments_Y!W46/1000000</f>
        <v>0</v>
      </c>
      <c r="U171" s="8">
        <f>Segments_Y!X46/1000000</f>
        <v>0</v>
      </c>
      <c r="V171" s="8">
        <f>Segments_Y!Y46/1000000</f>
        <v>0</v>
      </c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</row>
    <row r="172" spans="1:60" x14ac:dyDescent="0.35">
      <c r="A172" s="9" t="str">
        <f t="shared" si="147"/>
        <v>Aljazira</v>
      </c>
      <c r="B172" s="9" t="str">
        <f>VLOOKUP(A172,References!$A$2:$B$11,2,FALSE)</f>
        <v>BJAZ AB Equity</v>
      </c>
      <c r="C172" s="9" t="str">
        <f t="shared" ref="C172:E172" si="155">C149</f>
        <v>Wholesale Assets</v>
      </c>
      <c r="D172" s="9" t="str">
        <f t="shared" si="155"/>
        <v>wholesale_assets</v>
      </c>
      <c r="E172" s="9" t="str">
        <f t="shared" si="155"/>
        <v>NA</v>
      </c>
      <c r="F172" s="8">
        <f>Segments_Y!I47/1000000</f>
        <v>13986.811</v>
      </c>
      <c r="G172" s="8">
        <f>Segments_Y!J47/1000000</f>
        <v>15465.984</v>
      </c>
      <c r="H172" s="8">
        <f>Segments_Y!K47/1000000</f>
        <v>18140.294000000002</v>
      </c>
      <c r="I172" s="8">
        <f>Segments_Y!L47/1000000</f>
        <v>20558.555</v>
      </c>
      <c r="J172" s="8">
        <f>Segments_Y!M47/1000000</f>
        <v>23577.234</v>
      </c>
      <c r="K172" s="8">
        <f>Segments_Y!N47/1000000</f>
        <v>23027.684000000001</v>
      </c>
      <c r="L172" s="8">
        <f>Segments_Y!O47/1000000</f>
        <v>22681.991000000002</v>
      </c>
      <c r="M172" s="8">
        <f>Segments_Y!P47/1000000</f>
        <v>19820.983</v>
      </c>
      <c r="N172" s="8">
        <f>Segments_Y!Q47/1000000</f>
        <v>18738.072</v>
      </c>
      <c r="O172" s="8">
        <f>Segments_Y!R47/1000000</f>
        <v>22083.463</v>
      </c>
      <c r="P172" s="8">
        <f>Segments_Y!S47/1000000</f>
        <v>23467.253000000001</v>
      </c>
      <c r="Q172" s="8">
        <f>Segments_Y!T47/1000000</f>
        <v>28579.132000000001</v>
      </c>
      <c r="R172" s="8">
        <f>Segments_Y!U47/1000000</f>
        <v>33694.784</v>
      </c>
      <c r="S172" s="8" t="e">
        <f>Segments_Y!V47/1000000</f>
        <v>#N/A</v>
      </c>
      <c r="T172" s="8">
        <f>Segments_Y!W47/1000000</f>
        <v>0</v>
      </c>
      <c r="U172" s="8">
        <f>Segments_Y!X47/1000000</f>
        <v>0</v>
      </c>
      <c r="V172" s="8">
        <f>Segments_Y!Y47/1000000</f>
        <v>0</v>
      </c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</row>
    <row r="173" spans="1:60" x14ac:dyDescent="0.35">
      <c r="A173" s="9" t="str">
        <f t="shared" si="147"/>
        <v>Aljazira</v>
      </c>
      <c r="B173" s="9" t="str">
        <f>VLOOKUP(A173,References!$A$2:$B$11,2,FALSE)</f>
        <v>BJAZ AB Equity</v>
      </c>
      <c r="C173" s="9" t="str">
        <f t="shared" ref="C173:E173" si="156">C150</f>
        <v>NCBDs</v>
      </c>
      <c r="D173" s="9" t="str">
        <f t="shared" si="156"/>
        <v>ncbds</v>
      </c>
      <c r="E173" s="9" t="str">
        <f t="shared" si="156"/>
        <v>BS_DEMAND_DPST</v>
      </c>
      <c r="F173" s="8">
        <f>_xll.BDH($B173,$E173,"CQ1 2010","","Dir=H","Per=Y","Days=A","Dts=H","cols=14;rows=1")</f>
        <v>7522.24</v>
      </c>
      <c r="G173" s="8">
        <v>10052.986000000001</v>
      </c>
      <c r="H173" s="8">
        <v>16697.066999999999</v>
      </c>
      <c r="I173" s="8">
        <v>19158.001</v>
      </c>
      <c r="J173" s="8">
        <v>26436.758999999998</v>
      </c>
      <c r="K173" s="8">
        <v>24945.425999999999</v>
      </c>
      <c r="L173" s="8">
        <v>25522.256000000001</v>
      </c>
      <c r="M173" s="8">
        <v>24990.18</v>
      </c>
      <c r="N173" s="8">
        <v>26607.39</v>
      </c>
      <c r="O173" s="8">
        <v>30839.375</v>
      </c>
      <c r="P173" s="8">
        <v>37411.39</v>
      </c>
      <c r="Q173" s="8">
        <v>38504.625</v>
      </c>
      <c r="R173" s="8">
        <v>38217.209000000003</v>
      </c>
      <c r="S173" s="8">
        <v>38217.209000000003</v>
      </c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</row>
    <row r="174" spans="1:60" x14ac:dyDescent="0.35">
      <c r="A174" s="9" t="str">
        <f t="shared" si="147"/>
        <v>Aljazira</v>
      </c>
      <c r="B174" s="9" t="str">
        <f>VLOOKUP(A174,References!$A$2:$B$11,2,FALSE)</f>
        <v>BJAZ AB Equity</v>
      </c>
      <c r="C174" s="9" t="str">
        <f t="shared" ref="C174:E174" si="157">C151</f>
        <v>CBDs</v>
      </c>
      <c r="D174" s="9" t="str">
        <f t="shared" si="157"/>
        <v>cbds</v>
      </c>
      <c r="E174" s="9" t="str">
        <f t="shared" si="157"/>
        <v>INTEREST_BEARING_DEPOSITS_RATIO</v>
      </c>
      <c r="F174" s="8">
        <f>_xll.BDH($B174,$E174,"CQ1 2010","","Dir=H","Per=Y","Days=A","Dts=H","cols=14;rows=1")</f>
        <v>19233.170999999998</v>
      </c>
      <c r="G174" s="8">
        <v>20639.89</v>
      </c>
      <c r="H174" s="8">
        <v>23135.13</v>
      </c>
      <c r="I174" s="8">
        <v>27432.544000000002</v>
      </c>
      <c r="J174" s="8">
        <v>27129.742999999999</v>
      </c>
      <c r="K174" s="8">
        <v>23587.187000000002</v>
      </c>
      <c r="L174" s="8">
        <v>25167.026999999998</v>
      </c>
      <c r="M174" s="8">
        <v>24172.492999999999</v>
      </c>
      <c r="N174" s="8">
        <v>23907.276000000002</v>
      </c>
      <c r="O174" s="8">
        <v>30259.54</v>
      </c>
      <c r="P174" s="8">
        <v>28827.823</v>
      </c>
      <c r="Q174" s="8">
        <v>38041.385000000002</v>
      </c>
      <c r="R174" s="8">
        <v>45661.284</v>
      </c>
      <c r="S174" s="8">
        <v>45661.284</v>
      </c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</row>
    <row r="175" spans="1:60" x14ac:dyDescent="0.35">
      <c r="A175" s="9" t="str">
        <f t="shared" si="147"/>
        <v>Aljazira</v>
      </c>
      <c r="B175" s="9" t="str">
        <f>VLOOKUP(A175,References!$A$2:$B$11,2,FALSE)</f>
        <v>BJAZ AB Equity</v>
      </c>
      <c r="C175" s="9" t="str">
        <f t="shared" ref="C175:E175" si="158">C152</f>
        <v>Other Deposits</v>
      </c>
      <c r="D175" s="9" t="str">
        <f t="shared" si="158"/>
        <v>other_deposits</v>
      </c>
      <c r="E175" s="9" t="str">
        <f t="shared" si="158"/>
        <v>BS_OTHER_DPST</v>
      </c>
      <c r="F175" s="8">
        <f>_xll.BDH($B175,$E175,"CQ1 2010","","Dir=H","Per=Y","Days=A","Dts=H","cols=14;rows=1")</f>
        <v>589.50699999999995</v>
      </c>
      <c r="G175" s="8">
        <v>465.65499999999997</v>
      </c>
      <c r="H175" s="8">
        <v>843.09299999999996</v>
      </c>
      <c r="I175" s="8">
        <v>1491.98</v>
      </c>
      <c r="J175" s="8">
        <v>1002.771</v>
      </c>
      <c r="K175" s="8">
        <v>1232.58</v>
      </c>
      <c r="L175" s="8">
        <v>913.07100000000003</v>
      </c>
      <c r="M175" s="8">
        <v>1115.693</v>
      </c>
      <c r="N175" s="8">
        <v>1289.432</v>
      </c>
      <c r="O175" s="8">
        <v>1597.8789999999999</v>
      </c>
      <c r="P175" s="8">
        <v>1764.3989999999999</v>
      </c>
      <c r="Q175" s="8">
        <v>1819.1389999999999</v>
      </c>
      <c r="R175" s="8">
        <v>2144.346</v>
      </c>
      <c r="S175" s="8">
        <v>2144.346</v>
      </c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</row>
    <row r="176" spans="1:60" x14ac:dyDescent="0.35">
      <c r="A176" s="9" t="str">
        <f t="shared" si="147"/>
        <v>Aljazira</v>
      </c>
      <c r="B176" s="9" t="str">
        <f>VLOOKUP(A176,References!$A$2:$B$11,2,FALSE)</f>
        <v>BJAZ AB Equity</v>
      </c>
      <c r="C176" s="9" t="str">
        <f t="shared" ref="C176:E176" si="159">C153</f>
        <v>Total Deposits</v>
      </c>
      <c r="D176" s="9" t="str">
        <f t="shared" si="159"/>
        <v>deposits</v>
      </c>
      <c r="E176" s="9" t="str">
        <f t="shared" si="159"/>
        <v>BS_CUSTOMER_DEPOSITS</v>
      </c>
      <c r="F176" s="8">
        <f>_xll.BDH($B176,$E176,"CQ1 2010","","Dir=H","Per=Y","Days=A","Dts=H","cols=14;rows=1")</f>
        <v>27344.918000000001</v>
      </c>
      <c r="G176" s="8">
        <v>31158.530999999999</v>
      </c>
      <c r="H176" s="8">
        <v>40675.29</v>
      </c>
      <c r="I176" s="8">
        <v>48082.525000000001</v>
      </c>
      <c r="J176" s="8">
        <v>54569.273000000001</v>
      </c>
      <c r="K176" s="8">
        <v>49765.192999999999</v>
      </c>
      <c r="L176" s="8">
        <v>51602.353999999999</v>
      </c>
      <c r="M176" s="8">
        <v>50278.366000000002</v>
      </c>
      <c r="N176" s="8">
        <v>51804.097999999998</v>
      </c>
      <c r="O176" s="8">
        <v>62696.794000000002</v>
      </c>
      <c r="P176" s="8">
        <v>68003.611999999994</v>
      </c>
      <c r="Q176" s="8">
        <v>78365.149000000005</v>
      </c>
      <c r="R176" s="8">
        <v>86022.839000000007</v>
      </c>
      <c r="S176" s="8">
        <v>86022.839000000007</v>
      </c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</row>
    <row r="177" spans="1:60" x14ac:dyDescent="0.35">
      <c r="A177" s="9" t="str">
        <f t="shared" si="147"/>
        <v>Aljazira</v>
      </c>
      <c r="B177" s="9" t="str">
        <f>VLOOKUP(A177,References!$A$2:$B$11,2,FALSE)</f>
        <v>BJAZ AB Equity</v>
      </c>
      <c r="C177" s="9" t="str">
        <f t="shared" ref="C177:E177" si="160">C154</f>
        <v>Short Term Debt</v>
      </c>
      <c r="D177" s="9" t="str">
        <f t="shared" si="160"/>
        <v>short_term_debt</v>
      </c>
      <c r="E177" s="9" t="str">
        <f t="shared" si="160"/>
        <v>ST_BORROW_SECS_SOLD_UNDER_REPO</v>
      </c>
      <c r="F177" s="8">
        <f>_xll.BDH($B177,$E177,"CQ1 2010","","Dir=H","Per=Y","Days=A","Dts=H","cols=14;rows=1")</f>
        <v>388.71899999999999</v>
      </c>
      <c r="G177" s="8">
        <v>1305.778</v>
      </c>
      <c r="H177" s="8">
        <v>3286.0439999999999</v>
      </c>
      <c r="I177" s="8">
        <v>4358.7380000000003</v>
      </c>
      <c r="J177" s="8">
        <v>3736.4760000000001</v>
      </c>
      <c r="K177" s="8">
        <v>4057.3110000000001</v>
      </c>
      <c r="L177" s="8">
        <v>3545.1120000000001</v>
      </c>
      <c r="M177" s="8">
        <v>6172.5450000000001</v>
      </c>
      <c r="N177" s="8">
        <v>6423.43</v>
      </c>
      <c r="O177" s="8">
        <v>8320.5769999999993</v>
      </c>
      <c r="P177" s="8">
        <v>8602.61</v>
      </c>
      <c r="Q177" s="8">
        <v>6477.93</v>
      </c>
      <c r="R177" s="8">
        <v>12175.689</v>
      </c>
      <c r="S177" s="8">
        <v>12175.689</v>
      </c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</row>
    <row r="178" spans="1:60" x14ac:dyDescent="0.35">
      <c r="A178" s="9" t="str">
        <f t="shared" si="147"/>
        <v>Aljazira</v>
      </c>
      <c r="B178" s="9" t="str">
        <f>VLOOKUP(A178,References!$A$2:$B$11,2,FALSE)</f>
        <v>BJAZ AB Equity</v>
      </c>
      <c r="C178" s="9" t="str">
        <f t="shared" ref="C178:E178" si="161">C155</f>
        <v>Long Term Debt</v>
      </c>
      <c r="D178" s="9" t="str">
        <f t="shared" si="161"/>
        <v>long_term_debt</v>
      </c>
      <c r="E178" s="9" t="str">
        <f t="shared" si="161"/>
        <v>BS_LT_BORROW</v>
      </c>
      <c r="F178" s="8">
        <f>_xll.BDH($B178,$E178,"CQ1 2010","","Dir=H","Per=Y","Days=A","Dts=H","cols=14;rows=1")</f>
        <v>0</v>
      </c>
      <c r="G178" s="8">
        <v>1000</v>
      </c>
      <c r="H178" s="8">
        <v>1000</v>
      </c>
      <c r="I178" s="8">
        <v>1000</v>
      </c>
      <c r="J178" s="8">
        <v>1000</v>
      </c>
      <c r="K178" s="8">
        <v>1006.936</v>
      </c>
      <c r="L178" s="8">
        <v>2006.471</v>
      </c>
      <c r="M178" s="8">
        <v>2006.3820000000001</v>
      </c>
      <c r="N178" s="8">
        <v>2008.202</v>
      </c>
      <c r="O178" s="8">
        <v>2311.7109999999998</v>
      </c>
      <c r="P178" s="8">
        <v>2257.1210000000001</v>
      </c>
      <c r="Q178" s="8">
        <v>2216.6999999999998</v>
      </c>
      <c r="R178" s="8">
        <v>2165.8180000000002</v>
      </c>
      <c r="S178" s="8">
        <v>2165.8180000000002</v>
      </c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</row>
    <row r="179" spans="1:60" x14ac:dyDescent="0.35">
      <c r="A179" s="9" t="str">
        <f t="shared" si="147"/>
        <v>Aljazira</v>
      </c>
      <c r="B179" s="9" t="str">
        <f>VLOOKUP(A179,References!$A$2:$B$11,2,FALSE)</f>
        <v>BJAZ AB Equity</v>
      </c>
      <c r="C179" s="9" t="str">
        <f t="shared" ref="C179:E179" si="162">C156</f>
        <v>Total Liabilities</v>
      </c>
      <c r="D179" s="9" t="str">
        <f t="shared" si="162"/>
        <v>liabilities</v>
      </c>
      <c r="E179" s="9" t="str">
        <f t="shared" si="162"/>
        <v>BS_TOT_LIAB2</v>
      </c>
      <c r="F179" s="8">
        <f>_xll.BDH($B179,$E179,"CQ1 2010","","Dir=H","Per=Y","Days=A","Dts=H","cols=14;rows=1")</f>
        <v>28212.539000000001</v>
      </c>
      <c r="G179" s="8">
        <v>33961.387000000002</v>
      </c>
      <c r="H179" s="8">
        <v>45769.548999999999</v>
      </c>
      <c r="I179" s="8">
        <v>54247.862999999998</v>
      </c>
      <c r="J179" s="8">
        <v>60395.883000000002</v>
      </c>
      <c r="K179" s="8">
        <v>55850.665000000001</v>
      </c>
      <c r="L179" s="8">
        <v>58215.841999999997</v>
      </c>
      <c r="M179" s="8">
        <v>59458.616000000002</v>
      </c>
      <c r="N179" s="8">
        <v>61758.726000000002</v>
      </c>
      <c r="O179" s="8">
        <v>74954.827000000005</v>
      </c>
      <c r="P179" s="8">
        <v>80724.375</v>
      </c>
      <c r="Q179" s="8">
        <v>88932.25</v>
      </c>
      <c r="R179" s="8">
        <v>102239.75599999999</v>
      </c>
      <c r="S179" s="8">
        <v>102239.75599999999</v>
      </c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</row>
    <row r="180" spans="1:60" x14ac:dyDescent="0.35">
      <c r="A180" s="9" t="str">
        <f t="shared" si="147"/>
        <v>Aljazira</v>
      </c>
      <c r="B180" s="9" t="str">
        <f>VLOOKUP(A180,References!$A$2:$B$11,2,FALSE)</f>
        <v>BJAZ AB Equity</v>
      </c>
      <c r="C180" s="9" t="str">
        <f t="shared" ref="C180:E180" si="163">C157</f>
        <v>Retail Liabilities</v>
      </c>
      <c r="D180" s="9" t="str">
        <f t="shared" si="163"/>
        <v>retail_liabilities</v>
      </c>
      <c r="E180" s="9" t="str">
        <f t="shared" si="163"/>
        <v>NA</v>
      </c>
      <c r="F180" s="8">
        <f>Segments_Y!I48/1000000</f>
        <v>11276.2</v>
      </c>
      <c r="G180" s="8">
        <f>Segments_Y!J48/1000000</f>
        <v>12565.174999999999</v>
      </c>
      <c r="H180" s="8">
        <f>Segments_Y!K48/1000000</f>
        <v>15767.984</v>
      </c>
      <c r="I180" s="8">
        <f>Segments_Y!L48/1000000</f>
        <v>19038.108</v>
      </c>
      <c r="J180" s="8">
        <f>Segments_Y!M48/1000000</f>
        <v>26094.025000000001</v>
      </c>
      <c r="K180" s="8">
        <f>Segments_Y!N48/1000000</f>
        <v>26115.784</v>
      </c>
      <c r="L180" s="8">
        <f>Segments_Y!O48/1000000</f>
        <v>28108.647000000001</v>
      </c>
      <c r="M180" s="8">
        <f>Segments_Y!P48/1000000</f>
        <v>35539.607000000004</v>
      </c>
      <c r="N180" s="8">
        <f>Segments_Y!Q48/1000000</f>
        <v>33317.305999999997</v>
      </c>
      <c r="O180" s="8">
        <f>Segments_Y!R48/1000000</f>
        <v>42038.284</v>
      </c>
      <c r="P180" s="8">
        <f>Segments_Y!S48/1000000</f>
        <v>42056.851000000002</v>
      </c>
      <c r="Q180" s="8">
        <f>Segments_Y!T48/1000000</f>
        <v>49372.447999999997</v>
      </c>
      <c r="R180" s="8">
        <f>Segments_Y!U48/1000000</f>
        <v>49072.703000000001</v>
      </c>
      <c r="S180" s="8" t="e">
        <f>Segments_Y!V48/1000000</f>
        <v>#N/A</v>
      </c>
      <c r="T180" s="8">
        <f>Segments_Y!W48/1000000</f>
        <v>0</v>
      </c>
      <c r="U180" s="8">
        <f>Segments_Y!X48/1000000</f>
        <v>0</v>
      </c>
      <c r="V180" s="8">
        <f>Segments_Y!Y48/1000000</f>
        <v>0</v>
      </c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</row>
    <row r="181" spans="1:60" x14ac:dyDescent="0.35">
      <c r="A181" s="9" t="str">
        <f t="shared" si="147"/>
        <v>Aljazira</v>
      </c>
      <c r="B181" s="9" t="str">
        <f>VLOOKUP(A181,References!$A$2:$B$11,2,FALSE)</f>
        <v>BJAZ AB Equity</v>
      </c>
      <c r="C181" s="9" t="str">
        <f t="shared" ref="C181:E181" si="164">C158</f>
        <v>Wholesale Liabilities</v>
      </c>
      <c r="D181" s="9" t="str">
        <f t="shared" si="164"/>
        <v>wholesale_liabilities</v>
      </c>
      <c r="E181" s="9" t="str">
        <f t="shared" si="164"/>
        <v>NA</v>
      </c>
      <c r="F181" s="8">
        <f>Segments_Y!I49/1000000</f>
        <v>3151.6039999999998</v>
      </c>
      <c r="G181" s="8">
        <f>Segments_Y!J49/1000000</f>
        <v>18419.473999999998</v>
      </c>
      <c r="H181" s="8">
        <f>Segments_Y!K49/1000000</f>
        <v>24366.949000000001</v>
      </c>
      <c r="I181" s="8">
        <f>Segments_Y!L49/1000000</f>
        <v>27287.895</v>
      </c>
      <c r="J181" s="8">
        <f>Segments_Y!M49/1000000</f>
        <v>24601.413</v>
      </c>
      <c r="K181" s="8">
        <f>Segments_Y!N49/1000000</f>
        <v>21097.563999999998</v>
      </c>
      <c r="L181" s="8">
        <f>Segments_Y!O49/1000000</f>
        <v>19347.975999999999</v>
      </c>
      <c r="M181" s="8">
        <f>Segments_Y!P49/1000000</f>
        <v>14563.513999999999</v>
      </c>
      <c r="N181" s="8">
        <f>Segments_Y!Q49/1000000</f>
        <v>18666.181</v>
      </c>
      <c r="O181" s="8">
        <f>Segments_Y!R49/1000000</f>
        <v>20757.629000000001</v>
      </c>
      <c r="P181" s="8">
        <f>Segments_Y!S49/1000000</f>
        <v>24398.194</v>
      </c>
      <c r="Q181" s="8">
        <f>Segments_Y!T49/1000000</f>
        <v>27578.632000000001</v>
      </c>
      <c r="R181" s="8">
        <f>Segments_Y!U49/1000000</f>
        <v>35339.718000000001</v>
      </c>
      <c r="S181" s="8" t="e">
        <f>Segments_Y!V49/1000000</f>
        <v>#N/A</v>
      </c>
      <c r="T181" s="8">
        <f>Segments_Y!W49/1000000</f>
        <v>0</v>
      </c>
      <c r="U181" s="8">
        <f>Segments_Y!X49/1000000</f>
        <v>0</v>
      </c>
      <c r="V181" s="8">
        <f>Segments_Y!Y49/1000000</f>
        <v>0</v>
      </c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</row>
    <row r="182" spans="1:60" x14ac:dyDescent="0.35">
      <c r="A182" s="9" t="str">
        <f t="shared" si="147"/>
        <v>Aljazira</v>
      </c>
      <c r="B182" s="9" t="str">
        <f>VLOOKUP(A182,References!$A$2:$B$11,2,FALSE)</f>
        <v>BJAZ AB Equity</v>
      </c>
      <c r="C182" s="9" t="str">
        <f t="shared" ref="C182:E182" si="165">C159</f>
        <v>Retained Earnings</v>
      </c>
      <c r="D182" s="9" t="str">
        <f t="shared" si="165"/>
        <v>retained_earnings</v>
      </c>
      <c r="E182" s="9" t="str">
        <f t="shared" si="165"/>
        <v>BS_PURE_RETAINED_EARNINGS</v>
      </c>
      <c r="F182" s="8">
        <f>_xll.BDH($B182,$E182,"CQ1 2010","","Dir=H","Per=Y","Days=A","Dts=H","cols=14;rows=1")</f>
        <v>48.779000000000003</v>
      </c>
      <c r="G182" s="8">
        <v>6.2869999999999999</v>
      </c>
      <c r="H182" s="8">
        <v>381.99700000000001</v>
      </c>
      <c r="I182" s="8">
        <v>896.39599999999996</v>
      </c>
      <c r="J182" s="8">
        <v>825.86300000000006</v>
      </c>
      <c r="K182" s="8">
        <v>1791.0060000000001</v>
      </c>
      <c r="L182" s="8">
        <v>2302.2109999999998</v>
      </c>
      <c r="M182" s="8">
        <v>1526.5409999999999</v>
      </c>
      <c r="N182" s="8">
        <v>253.196</v>
      </c>
      <c r="O182" s="8">
        <v>505.005</v>
      </c>
      <c r="P182" s="8">
        <v>598.32100000000003</v>
      </c>
      <c r="Q182" s="8">
        <v>1017.35</v>
      </c>
      <c r="R182" s="8">
        <v>1094.7929999999999</v>
      </c>
      <c r="S182" s="8">
        <v>1094.7929999999999</v>
      </c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</row>
    <row r="183" spans="1:60" x14ac:dyDescent="0.35">
      <c r="A183" s="9" t="str">
        <f t="shared" si="147"/>
        <v>Aljazira</v>
      </c>
      <c r="B183" s="9" t="str">
        <f>VLOOKUP(A183,References!$A$2:$B$11,2,FALSE)</f>
        <v>BJAZ AB Equity</v>
      </c>
      <c r="C183" s="9" t="str">
        <f t="shared" ref="C183:E183" si="166">C160</f>
        <v>Equity Before Minority</v>
      </c>
      <c r="D183" s="9" t="str">
        <f t="shared" si="166"/>
        <v>equity_before_minority</v>
      </c>
      <c r="E183" s="9" t="str">
        <f t="shared" si="166"/>
        <v>EQTY_BEF_MINORITY_INT_DETAILED</v>
      </c>
      <c r="F183" s="8">
        <f>_xll.BDH($B183,$E183,"CQ1 2010","","Dir=H","Per=Y","Days=A","Dts=H","cols=14;rows=1")</f>
        <v>4515.518</v>
      </c>
      <c r="G183" s="8">
        <v>4732.5370000000003</v>
      </c>
      <c r="H183" s="8">
        <v>5011.8530000000001</v>
      </c>
      <c r="I183" s="8">
        <v>5728.5450000000001</v>
      </c>
      <c r="J183" s="8">
        <v>6158.0460000000003</v>
      </c>
      <c r="K183" s="8">
        <v>7413.4690000000001</v>
      </c>
      <c r="L183" s="8">
        <v>8103.5259999999998</v>
      </c>
      <c r="M183" s="8">
        <v>8828.8389999999999</v>
      </c>
      <c r="N183" s="8">
        <v>11244.472</v>
      </c>
      <c r="O183" s="8">
        <v>11589.517</v>
      </c>
      <c r="P183" s="8">
        <v>11364.499</v>
      </c>
      <c r="Q183" s="8">
        <v>13895.071</v>
      </c>
      <c r="R183" s="8">
        <v>13609.040999999999</v>
      </c>
      <c r="S183" s="8">
        <v>13609.040999999999</v>
      </c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</row>
    <row r="184" spans="1:60" x14ac:dyDescent="0.35">
      <c r="A184" s="9" t="str">
        <f t="shared" si="147"/>
        <v>Aljazira</v>
      </c>
      <c r="B184" s="9" t="str">
        <f>VLOOKUP(A184,References!$A$2:$B$11,2,FALSE)</f>
        <v>BJAZ AB Equity</v>
      </c>
      <c r="C184" s="9" t="str">
        <f t="shared" ref="C184:E184" si="167">C161</f>
        <v>Sukuk</v>
      </c>
      <c r="D184" s="9" t="str">
        <f t="shared" si="167"/>
        <v>skuk</v>
      </c>
      <c r="E184" s="9" t="str">
        <f t="shared" si="167"/>
        <v>PFD_EQTY_HYBRID_CAPITAL</v>
      </c>
      <c r="F184" s="8">
        <f>_xll.BDH($B184,$E184,"CQ1 2010","","Dir=H","Per=Y","Days=A","Dts=H","cols=14;rows=1")</f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1875</v>
      </c>
      <c r="R184" s="8">
        <v>1875</v>
      </c>
      <c r="S184" s="8">
        <v>1875</v>
      </c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</row>
    <row r="185" spans="1:60" x14ac:dyDescent="0.35">
      <c r="A185" s="10" t="str">
        <f>A182</f>
        <v>Aljazira</v>
      </c>
      <c r="B185" s="10" t="str">
        <f>VLOOKUP(A185,References!$A$2:$B$11,2,FALSE)</f>
        <v>BJAZ AB Equity</v>
      </c>
      <c r="C185" s="9" t="str">
        <f t="shared" ref="C185:E185" si="168">C162</f>
        <v>Total Equity</v>
      </c>
      <c r="D185" s="9" t="str">
        <f t="shared" si="168"/>
        <v>equity</v>
      </c>
      <c r="E185" s="9" t="str">
        <f t="shared" si="168"/>
        <v>TOTAL_EQUITY</v>
      </c>
      <c r="F185" s="11">
        <f>_xll.BDH($B185,$E185,"CQ1 2010","","Dir=H","Per=Y","Days=A","Dts=H","cols=14;rows=1")</f>
        <v>4805.6819999999998</v>
      </c>
      <c r="G185" s="11">
        <v>4936.8630000000003</v>
      </c>
      <c r="H185" s="11">
        <v>5011.8530000000001</v>
      </c>
      <c r="I185" s="11">
        <v>5728.5450000000001</v>
      </c>
      <c r="J185" s="11">
        <v>6158.0460000000003</v>
      </c>
      <c r="K185" s="11">
        <v>7413.4690000000001</v>
      </c>
      <c r="L185" s="11">
        <v>8103.5259999999998</v>
      </c>
      <c r="M185" s="11">
        <v>8828.8389999999999</v>
      </c>
      <c r="N185" s="11">
        <v>11244.472</v>
      </c>
      <c r="O185" s="11">
        <v>11589.517</v>
      </c>
      <c r="P185" s="11">
        <v>11364.499</v>
      </c>
      <c r="Q185" s="11">
        <v>13895.071</v>
      </c>
      <c r="R185" s="11">
        <v>13609.040999999999</v>
      </c>
      <c r="S185" s="11">
        <v>13609.040999999999</v>
      </c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</row>
    <row r="186" spans="1:60" x14ac:dyDescent="0.35">
      <c r="A186" s="6" t="s">
        <v>23</v>
      </c>
      <c r="B186" s="6" t="str">
        <f>VLOOKUP(A186,References!$A$2:$B$11,2,FALSE)</f>
        <v>ALBI AB Equity</v>
      </c>
      <c r="C186" s="6" t="str">
        <f t="shared" ref="C186:E186" si="169">C163</f>
        <v>Cash and Cash Equivalents</v>
      </c>
      <c r="D186" s="6" t="str">
        <f t="shared" si="169"/>
        <v>cash_cash_equivalents</v>
      </c>
      <c r="E186" s="6" t="str">
        <f t="shared" si="169"/>
        <v>BS_CASH_NEAR_CASH_ITEM</v>
      </c>
      <c r="F186" s="8">
        <f>_xll.BDH($B186,$E186,"CQ1 2010","","Dir=H","Per=Y","Days=A","Dts=H","cols=14;rows=1")</f>
        <v>2497.2820000000002</v>
      </c>
      <c r="G186" s="8">
        <v>5834.7020000000002</v>
      </c>
      <c r="H186" s="8">
        <v>2932.3690000000001</v>
      </c>
      <c r="I186" s="8">
        <v>4186.9979999999996</v>
      </c>
      <c r="J186" s="8">
        <v>4467.7039999999997</v>
      </c>
      <c r="K186" s="8">
        <v>4602.1210000000001</v>
      </c>
      <c r="L186" s="8">
        <v>4528.8249999999998</v>
      </c>
      <c r="M186" s="8">
        <v>5688.9309999999996</v>
      </c>
      <c r="N186" s="8">
        <v>6438.201</v>
      </c>
      <c r="O186" s="8">
        <v>7915.8519999999999</v>
      </c>
      <c r="P186" s="8">
        <v>5745.3530000000001</v>
      </c>
      <c r="Q186" s="8">
        <v>6096.6440000000002</v>
      </c>
      <c r="R186" s="8">
        <v>8710.9159999999993</v>
      </c>
      <c r="S186" s="8">
        <v>8710.9159999999993</v>
      </c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</row>
    <row r="187" spans="1:60" x14ac:dyDescent="0.35">
      <c r="A187" s="6" t="str">
        <f>A186</f>
        <v>Albilad</v>
      </c>
      <c r="B187" s="6" t="str">
        <f>VLOOKUP(A187,References!$A$2:$B$11,2,FALSE)</f>
        <v>ALBI AB Equity</v>
      </c>
      <c r="C187" s="6" t="str">
        <f t="shared" ref="C187:E187" si="170">C164</f>
        <v>ST And LT Investments</v>
      </c>
      <c r="D187" s="6" t="str">
        <f t="shared" si="170"/>
        <v>st_lt_investments</v>
      </c>
      <c r="E187" s="6" t="str">
        <f t="shared" si="170"/>
        <v>ST_AND_LT_INVEST</v>
      </c>
      <c r="F187" s="8">
        <f>_xll.BDH($B187,$E187,"CQ1 2010","","Dir=H","Per=Y","Days=A","Dts=H","cols=14;rows=1")</f>
        <v>1610.9179999999999</v>
      </c>
      <c r="G187" s="8">
        <v>951.45799999999997</v>
      </c>
      <c r="H187" s="8">
        <v>1537.26</v>
      </c>
      <c r="I187" s="8">
        <v>1667.069</v>
      </c>
      <c r="J187" s="8">
        <v>2635.33</v>
      </c>
      <c r="K187" s="8">
        <v>2948.9349999999999</v>
      </c>
      <c r="L187" s="8">
        <v>4080.9450000000002</v>
      </c>
      <c r="M187" s="8">
        <v>5140.0169999999998</v>
      </c>
      <c r="N187" s="8">
        <v>6465.71</v>
      </c>
      <c r="O187" s="8">
        <v>10988.226000000001</v>
      </c>
      <c r="P187" s="8">
        <v>14883.679</v>
      </c>
      <c r="Q187" s="8">
        <v>17092.232</v>
      </c>
      <c r="R187" s="8">
        <v>20600.125</v>
      </c>
      <c r="S187" s="8">
        <v>20600.125</v>
      </c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</row>
    <row r="188" spans="1:60" x14ac:dyDescent="0.35">
      <c r="A188" s="6" t="str">
        <f t="shared" ref="A188:A207" si="171">A187</f>
        <v>Albilad</v>
      </c>
      <c r="B188" s="6" t="str">
        <f>VLOOKUP(A188,References!$A$2:$B$11,2,FALSE)</f>
        <v>ALBI AB Equity</v>
      </c>
      <c r="C188" s="6" t="str">
        <f t="shared" ref="C188:E188" si="172">C165</f>
        <v>Total Commercial Loans</v>
      </c>
      <c r="D188" s="6" t="str">
        <f t="shared" si="172"/>
        <v>commercial_loans</v>
      </c>
      <c r="E188" s="6" t="str">
        <f t="shared" si="172"/>
        <v>BS_COMM_LOAN</v>
      </c>
      <c r="F188" s="8">
        <f>_xll.BDH($B188,$E188,"CQ1 2010","","Dir=H","Per=Y","Days=A","Dts=H","cols=14;rows=1")</f>
        <v>7008.0479999999998</v>
      </c>
      <c r="G188" s="8">
        <v>7270.4279999999999</v>
      </c>
      <c r="H188" s="8">
        <v>9677.8179999999993</v>
      </c>
      <c r="I188" s="8">
        <v>12168.902</v>
      </c>
      <c r="J188" s="8">
        <v>16441.756000000001</v>
      </c>
      <c r="K188" s="8">
        <v>22895.129000000001</v>
      </c>
      <c r="L188" s="8">
        <v>24005.48</v>
      </c>
      <c r="M188" s="8">
        <v>28628.698</v>
      </c>
      <c r="N188" s="8">
        <v>30235.332999999999</v>
      </c>
      <c r="O188" s="8">
        <v>32229.091</v>
      </c>
      <c r="P188" s="8">
        <v>35812.044999999998</v>
      </c>
      <c r="Q188" s="8">
        <v>43442.370999999999</v>
      </c>
      <c r="R188" s="8">
        <v>46469.072</v>
      </c>
      <c r="S188" s="8">
        <v>46469.072</v>
      </c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</row>
    <row r="189" spans="1:60" x14ac:dyDescent="0.35">
      <c r="A189" s="6" t="str">
        <f t="shared" si="171"/>
        <v>Albilad</v>
      </c>
      <c r="B189" s="6" t="str">
        <f>VLOOKUP(A189,References!$A$2:$B$11,2,FALSE)</f>
        <v>ALBI AB Equity</v>
      </c>
      <c r="C189" s="6" t="str">
        <f t="shared" ref="C189:E189" si="173">C166</f>
        <v>Total Consumer Loans</v>
      </c>
      <c r="D189" s="6" t="str">
        <f t="shared" si="173"/>
        <v>consumer_loans</v>
      </c>
      <c r="E189" s="6" t="str">
        <f t="shared" si="173"/>
        <v>BS_CONS_LOAN</v>
      </c>
      <c r="F189" s="8">
        <f>_xll.BDH($B189,$E189,"CQ1 2010","","Dir=H","Per=Y","Days=A","Dts=H","cols=14;rows=1")</f>
        <v>4481.5519999999997</v>
      </c>
      <c r="G189" s="8">
        <v>5641.9120000000003</v>
      </c>
      <c r="H189" s="8">
        <v>7750.2749999999996</v>
      </c>
      <c r="I189" s="8">
        <v>9609.83</v>
      </c>
      <c r="J189" s="8">
        <v>10280.608</v>
      </c>
      <c r="K189" s="8">
        <v>11708.958000000001</v>
      </c>
      <c r="L189" s="8">
        <v>12671.433000000001</v>
      </c>
      <c r="M189" s="8">
        <v>15535.505999999999</v>
      </c>
      <c r="N189" s="8">
        <v>21339.772000000001</v>
      </c>
      <c r="O189" s="8">
        <v>28168.32</v>
      </c>
      <c r="P189" s="8">
        <v>35821.656000000003</v>
      </c>
      <c r="Q189" s="8">
        <v>41189.659</v>
      </c>
      <c r="R189" s="8">
        <v>46309.328999999998</v>
      </c>
      <c r="S189" s="8">
        <v>46309.328999999998</v>
      </c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</row>
    <row r="190" spans="1:60" x14ac:dyDescent="0.35">
      <c r="A190" s="6" t="str">
        <f t="shared" si="171"/>
        <v>Albilad</v>
      </c>
      <c r="B190" s="6" t="str">
        <f>VLOOKUP(A190,References!$A$2:$B$11,2,FALSE)</f>
        <v>ALBI AB Equity</v>
      </c>
      <c r="C190" s="6" t="str">
        <f t="shared" ref="C190:E190" si="174">C167</f>
        <v>Total Loans</v>
      </c>
      <c r="D190" s="6" t="str">
        <f t="shared" si="174"/>
        <v>loans</v>
      </c>
      <c r="E190" s="6" t="str">
        <f t="shared" si="174"/>
        <v>BS_TOT_LOAN</v>
      </c>
      <c r="F190" s="8">
        <f>_xll.BDH($B190,$E190,"CQ1 2010","","Dir=H","Per=Y","Days=A","Dts=H","cols=14;rows=1")</f>
        <v>12922.855</v>
      </c>
      <c r="G190" s="8">
        <v>14663.825000000001</v>
      </c>
      <c r="H190" s="8">
        <v>19349.695</v>
      </c>
      <c r="I190" s="8">
        <v>24310.734</v>
      </c>
      <c r="J190" s="8">
        <v>29180.368999999999</v>
      </c>
      <c r="K190" s="8">
        <v>35118.849000000002</v>
      </c>
      <c r="L190" s="8">
        <v>37184.038</v>
      </c>
      <c r="M190" s="8">
        <v>44696.38</v>
      </c>
      <c r="N190" s="8">
        <v>52303.731</v>
      </c>
      <c r="O190" s="8">
        <v>61133.324000000001</v>
      </c>
      <c r="P190" s="8">
        <v>72478.892999999996</v>
      </c>
      <c r="Q190" s="8">
        <v>85574.812000000005</v>
      </c>
      <c r="R190" s="8">
        <v>94024.835999999996</v>
      </c>
      <c r="S190" s="8">
        <v>94024.835999999996</v>
      </c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</row>
    <row r="191" spans="1:60" x14ac:dyDescent="0.35">
      <c r="A191" s="6" t="str">
        <f t="shared" si="171"/>
        <v>Albilad</v>
      </c>
      <c r="B191" s="6" t="str">
        <f>VLOOKUP(A191,References!$A$2:$B$11,2,FALSE)</f>
        <v>ALBI AB Equity</v>
      </c>
      <c r="C191" s="6" t="str">
        <f t="shared" ref="C191:E191" si="175">C168</f>
        <v>Reserve for Loan Losses</v>
      </c>
      <c r="D191" s="6" t="str">
        <f t="shared" si="175"/>
        <v>loan_loss_reserves</v>
      </c>
      <c r="E191" s="6" t="str">
        <f t="shared" si="175"/>
        <v>BS_RSRV_LOAN_LOSS</v>
      </c>
      <c r="F191" s="8">
        <f>_xll.BDH($B191,$E191,"CQ1 2010","","Dir=H","Per=Y","Days=A","Dts=H","cols=14;rows=1")</f>
        <v>633.029</v>
      </c>
      <c r="G191" s="8">
        <v>884.07899999999995</v>
      </c>
      <c r="H191" s="8">
        <v>1094.019</v>
      </c>
      <c r="I191" s="8">
        <v>895.31100000000004</v>
      </c>
      <c r="J191" s="8">
        <v>825.09900000000005</v>
      </c>
      <c r="K191" s="8">
        <v>864.226</v>
      </c>
      <c r="L191" s="8">
        <v>1005.651</v>
      </c>
      <c r="M191" s="8">
        <v>1248.951</v>
      </c>
      <c r="N191" s="8">
        <v>1715.616</v>
      </c>
      <c r="O191" s="8">
        <v>1842.787</v>
      </c>
      <c r="P191" s="8">
        <v>2363.913</v>
      </c>
      <c r="Q191" s="8">
        <v>2641.498</v>
      </c>
      <c r="R191" s="8">
        <v>2845.6309999999999</v>
      </c>
      <c r="S191" s="8">
        <v>2845.6309999999999</v>
      </c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</row>
    <row r="192" spans="1:60" x14ac:dyDescent="0.35">
      <c r="A192" s="6" t="str">
        <f t="shared" si="171"/>
        <v>Albilad</v>
      </c>
      <c r="B192" s="6" t="str">
        <f>VLOOKUP(A192,References!$A$2:$B$11,2,FALSE)</f>
        <v>ALBI AB Equity</v>
      </c>
      <c r="C192" s="6" t="str">
        <f t="shared" ref="C192:E192" si="176">C169</f>
        <v>Net Loans</v>
      </c>
      <c r="D192" s="6" t="str">
        <f t="shared" si="176"/>
        <v>net_loans</v>
      </c>
      <c r="E192" s="6" t="str">
        <f t="shared" si="176"/>
        <v>BS_LOAN_MTG</v>
      </c>
      <c r="F192" s="8">
        <f>_xll.BDH($B192,$E192,"CQ1 2010","","Dir=H","Per=Y","Days=A","Dts=H","cols=14;rows=1")</f>
        <v>12289.825999999999</v>
      </c>
      <c r="G192" s="8">
        <v>13779.745999999999</v>
      </c>
      <c r="H192" s="8">
        <v>18255.675999999999</v>
      </c>
      <c r="I192" s="8">
        <v>23415.422999999999</v>
      </c>
      <c r="J192" s="8">
        <v>28355.27</v>
      </c>
      <c r="K192" s="8">
        <v>34254.623</v>
      </c>
      <c r="L192" s="8">
        <v>36178.387000000002</v>
      </c>
      <c r="M192" s="8">
        <v>43447.428999999996</v>
      </c>
      <c r="N192" s="8">
        <v>50588.114999999998</v>
      </c>
      <c r="O192" s="8">
        <v>59290.536999999997</v>
      </c>
      <c r="P192" s="8">
        <v>70114.98</v>
      </c>
      <c r="Q192" s="8">
        <v>82933.313999999998</v>
      </c>
      <c r="R192" s="8">
        <v>91179.205000000002</v>
      </c>
      <c r="S192" s="8">
        <v>91179.205000000002</v>
      </c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</row>
    <row r="193" spans="1:60" x14ac:dyDescent="0.35">
      <c r="A193" s="6" t="str">
        <f t="shared" si="171"/>
        <v>Albilad</v>
      </c>
      <c r="B193" s="6" t="str">
        <f>VLOOKUP(A193,References!$A$2:$B$11,2,FALSE)</f>
        <v>ALBI AB Equity</v>
      </c>
      <c r="C193" s="6" t="str">
        <f t="shared" ref="C193:E193" si="177">C170</f>
        <v>Total Assets</v>
      </c>
      <c r="D193" s="6" t="str">
        <f t="shared" si="177"/>
        <v>assets</v>
      </c>
      <c r="E193" s="6" t="str">
        <f t="shared" si="177"/>
        <v>BS_TOT_ASSET</v>
      </c>
      <c r="F193" s="8">
        <f>_xll.BDH($B193,$E193,"CQ1 2010","","Dir=H","Per=Y","Days=A","Dts=H","cols=14;rows=1")</f>
        <v>21116.686000000002</v>
      </c>
      <c r="G193" s="8">
        <v>27727.169000000002</v>
      </c>
      <c r="H193" s="8">
        <v>29777.501</v>
      </c>
      <c r="I193" s="8">
        <v>36323.307999999997</v>
      </c>
      <c r="J193" s="8">
        <v>45229.913999999997</v>
      </c>
      <c r="K193" s="8">
        <v>51220.41</v>
      </c>
      <c r="L193" s="8">
        <v>53748.67</v>
      </c>
      <c r="M193" s="8">
        <v>63207.675999999999</v>
      </c>
      <c r="N193" s="8">
        <v>73636.126000000004</v>
      </c>
      <c r="O193" s="8">
        <v>86003.432000000001</v>
      </c>
      <c r="P193" s="8">
        <v>95754.285999999993</v>
      </c>
      <c r="Q193" s="8">
        <v>110853.704</v>
      </c>
      <c r="R193" s="8">
        <v>129542.856</v>
      </c>
      <c r="S193" s="8">
        <v>129542.856</v>
      </c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</row>
    <row r="194" spans="1:60" x14ac:dyDescent="0.35">
      <c r="A194" s="6" t="str">
        <f t="shared" si="171"/>
        <v>Albilad</v>
      </c>
      <c r="B194" s="6" t="str">
        <f>VLOOKUP(A194,References!$A$2:$B$11,2,FALSE)</f>
        <v>ALBI AB Equity</v>
      </c>
      <c r="C194" s="6" t="str">
        <f t="shared" ref="C194:E194" si="178">C171</f>
        <v>Retail Assets</v>
      </c>
      <c r="D194" s="6" t="str">
        <f t="shared" si="178"/>
        <v>retail_assets</v>
      </c>
      <c r="E194" s="6" t="str">
        <f t="shared" si="178"/>
        <v>NA</v>
      </c>
      <c r="F194" s="23">
        <f>Segments_Y!I52/1000000</f>
        <v>6194.8159999999998</v>
      </c>
      <c r="G194" s="23">
        <f>Segments_Y!J52/1000000</f>
        <v>7507.8190000000004</v>
      </c>
      <c r="H194" s="23">
        <f>Segments_Y!K52/1000000</f>
        <v>9780.4979999999996</v>
      </c>
      <c r="I194" s="23">
        <f>Segments_Y!L52/1000000</f>
        <v>12229.036</v>
      </c>
      <c r="J194" s="23">
        <f>Segments_Y!M52/1000000</f>
        <v>13141.895</v>
      </c>
      <c r="K194" s="23">
        <f>Segments_Y!N52/1000000</f>
        <v>15818.492</v>
      </c>
      <c r="L194" s="23">
        <f>Segments_Y!O52/1000000</f>
        <v>18343.093000000001</v>
      </c>
      <c r="M194" s="23">
        <f>Segments_Y!P52/1000000</f>
        <v>19226.563999999998</v>
      </c>
      <c r="N194" s="23">
        <f>Segments_Y!Q52/1000000</f>
        <v>28182.812000000002</v>
      </c>
      <c r="O194" s="23">
        <f>Segments_Y!R52/1000000</f>
        <v>35937.1</v>
      </c>
      <c r="P194" s="23">
        <f>Segments_Y!S52/1000000</f>
        <v>43684.277000000002</v>
      </c>
      <c r="Q194" s="23">
        <f>Segments_Y!T52/1000000</f>
        <v>50918.04</v>
      </c>
      <c r="R194" s="23">
        <f>Segments_Y!U52/1000000</f>
        <v>58022.131000000001</v>
      </c>
      <c r="S194" s="23" t="e">
        <f>Segments_Y!V52/1000000</f>
        <v>#N/A</v>
      </c>
      <c r="T194" s="23">
        <f>Segments_Y!W52/1000000</f>
        <v>0</v>
      </c>
      <c r="U194" s="23">
        <f>Segments_Y!X52/1000000</f>
        <v>0</v>
      </c>
      <c r="V194" s="23">
        <f>Segments_Y!Y52/1000000</f>
        <v>0</v>
      </c>
      <c r="W194" s="23"/>
      <c r="X194" s="23"/>
      <c r="Y194" s="23"/>
      <c r="Z194" s="23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</row>
    <row r="195" spans="1:60" x14ac:dyDescent="0.35">
      <c r="A195" s="6" t="str">
        <f t="shared" si="171"/>
        <v>Albilad</v>
      </c>
      <c r="B195" s="6" t="str">
        <f>VLOOKUP(A195,References!$A$2:$B$11,2,FALSE)</f>
        <v>ALBI AB Equity</v>
      </c>
      <c r="C195" s="6" t="str">
        <f t="shared" ref="C195:E195" si="179">C172</f>
        <v>Wholesale Assets</v>
      </c>
      <c r="D195" s="6" t="str">
        <f t="shared" si="179"/>
        <v>wholesale_assets</v>
      </c>
      <c r="E195" s="6" t="str">
        <f t="shared" si="179"/>
        <v>NA</v>
      </c>
      <c r="F195" s="23">
        <f>Segments_Y!I53/1000000</f>
        <v>8047.0320000000002</v>
      </c>
      <c r="G195" s="23">
        <f>Segments_Y!J53/1000000</f>
        <v>9832.5030000000006</v>
      </c>
      <c r="H195" s="23">
        <f>Segments_Y!K53/1000000</f>
        <v>11572.55</v>
      </c>
      <c r="I195" s="23">
        <f>Segments_Y!L53/1000000</f>
        <v>14777.653</v>
      </c>
      <c r="J195" s="23">
        <f>Segments_Y!M53/1000000</f>
        <v>19234.995999999999</v>
      </c>
      <c r="K195" s="23">
        <f>Segments_Y!N53/1000000</f>
        <v>22793.026999999998</v>
      </c>
      <c r="L195" s="23">
        <f>Segments_Y!O53/1000000</f>
        <v>22537.142</v>
      </c>
      <c r="M195" s="23">
        <f>Segments_Y!P53/1000000</f>
        <v>25567.342000000001</v>
      </c>
      <c r="N195" s="23">
        <f>Segments_Y!Q53/1000000</f>
        <v>27273.496999999999</v>
      </c>
      <c r="O195" s="23">
        <f>Segments_Y!R53/1000000</f>
        <v>30644.541000000001</v>
      </c>
      <c r="P195" s="23">
        <f>Segments_Y!S53/1000000</f>
        <v>33586.851000000002</v>
      </c>
      <c r="Q195" s="23">
        <f>Segments_Y!T53/1000000</f>
        <v>38374.069000000003</v>
      </c>
      <c r="R195" s="23">
        <f>Segments_Y!U53/1000000</f>
        <v>44450.264000000003</v>
      </c>
      <c r="S195" s="23" t="e">
        <f>Segments_Y!V53/1000000</f>
        <v>#N/A</v>
      </c>
      <c r="T195" s="23">
        <f>Segments_Y!W53/1000000</f>
        <v>0</v>
      </c>
      <c r="U195" s="23">
        <f>Segments_Y!X53/1000000</f>
        <v>0</v>
      </c>
      <c r="V195" s="23">
        <f>Segments_Y!Y53/1000000</f>
        <v>0</v>
      </c>
      <c r="W195" s="23"/>
      <c r="X195" s="23"/>
      <c r="Y195" s="23"/>
      <c r="Z195" s="23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</row>
    <row r="196" spans="1:60" x14ac:dyDescent="0.35">
      <c r="A196" s="6" t="str">
        <f t="shared" si="171"/>
        <v>Albilad</v>
      </c>
      <c r="B196" s="6" t="str">
        <f>VLOOKUP(A196,References!$A$2:$B$11,2,FALSE)</f>
        <v>ALBI AB Equity</v>
      </c>
      <c r="C196" s="6" t="str">
        <f t="shared" ref="C196:E196" si="180">C173</f>
        <v>NCBDs</v>
      </c>
      <c r="D196" s="6" t="str">
        <f t="shared" si="180"/>
        <v>ncbds</v>
      </c>
      <c r="E196" s="6" t="str">
        <f t="shared" si="180"/>
        <v>BS_DEMAND_DPST</v>
      </c>
      <c r="F196" s="8">
        <f>_xll.BDH($B196,$E196,"CQ1 2010","","Dir=H","Per=Y","Days=A","Dts=H","cols=14;rows=1")</f>
        <v>11372.005999999999</v>
      </c>
      <c r="G196" s="8">
        <v>18582.335999999999</v>
      </c>
      <c r="H196" s="8">
        <v>18472.482</v>
      </c>
      <c r="I196" s="8">
        <v>22640.800999999999</v>
      </c>
      <c r="J196" s="8">
        <v>26867.287</v>
      </c>
      <c r="K196" s="8">
        <v>28502.322</v>
      </c>
      <c r="L196" s="8">
        <v>26974.543000000001</v>
      </c>
      <c r="M196" s="8">
        <v>27442.213</v>
      </c>
      <c r="N196" s="8">
        <v>29290.546999999999</v>
      </c>
      <c r="O196" s="8">
        <v>33669.862999999998</v>
      </c>
      <c r="P196" s="8">
        <v>40185.061999999998</v>
      </c>
      <c r="Q196" s="8">
        <v>41833.517</v>
      </c>
      <c r="R196" s="8">
        <v>47470.750999999997</v>
      </c>
      <c r="S196" s="8">
        <v>47470.750999999997</v>
      </c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</row>
    <row r="197" spans="1:60" x14ac:dyDescent="0.35">
      <c r="A197" s="6" t="str">
        <f t="shared" si="171"/>
        <v>Albilad</v>
      </c>
      <c r="B197" s="6" t="str">
        <f>VLOOKUP(A197,References!$A$2:$B$11,2,FALSE)</f>
        <v>ALBI AB Equity</v>
      </c>
      <c r="C197" s="6" t="str">
        <f t="shared" ref="C197:E197" si="181">C174</f>
        <v>CBDs</v>
      </c>
      <c r="D197" s="6" t="str">
        <f t="shared" si="181"/>
        <v>cbds</v>
      </c>
      <c r="E197" s="6" t="str">
        <f t="shared" si="181"/>
        <v>INTEREST_BEARING_DEPOSITS_RATIO</v>
      </c>
      <c r="F197" s="8">
        <f>_xll.BDH($B197,$E197,"CQ1 2010","","Dir=H","Per=Y","Days=A","Dts=H","cols=14;rows=1")</f>
        <v>5298.2979999999998</v>
      </c>
      <c r="G197" s="8">
        <v>4121.42</v>
      </c>
      <c r="H197" s="8">
        <v>4791.808</v>
      </c>
      <c r="I197" s="8">
        <v>5824.9949999999999</v>
      </c>
      <c r="J197" s="8">
        <v>9041.23</v>
      </c>
      <c r="K197" s="8">
        <v>12778.909</v>
      </c>
      <c r="L197" s="8">
        <v>12434.761</v>
      </c>
      <c r="M197" s="8">
        <v>19434.232</v>
      </c>
      <c r="N197" s="8">
        <v>26805.127</v>
      </c>
      <c r="O197" s="8">
        <v>31771.365000000002</v>
      </c>
      <c r="P197" s="8">
        <v>29322.403999999999</v>
      </c>
      <c r="Q197" s="8">
        <v>36092.184000000001</v>
      </c>
      <c r="R197" s="8">
        <v>44223.652999999998</v>
      </c>
      <c r="S197" s="8">
        <v>44223.652999999998</v>
      </c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</row>
    <row r="198" spans="1:60" x14ac:dyDescent="0.35">
      <c r="A198" s="6" t="str">
        <f t="shared" si="171"/>
        <v>Albilad</v>
      </c>
      <c r="B198" s="6" t="str">
        <f>VLOOKUP(A198,References!$A$2:$B$11,2,FALSE)</f>
        <v>ALBI AB Equity</v>
      </c>
      <c r="C198" s="6" t="str">
        <f t="shared" ref="C198:E198" si="182">C175</f>
        <v>Other Deposits</v>
      </c>
      <c r="D198" s="6" t="str">
        <f t="shared" si="182"/>
        <v>other_deposits</v>
      </c>
      <c r="E198" s="6" t="str">
        <f t="shared" si="182"/>
        <v>BS_OTHER_DPST</v>
      </c>
      <c r="F198" s="8">
        <f>_xll.BDH($B198,$E198,"CQ1 2010","","Dir=H","Per=Y","Days=A","Dts=H","cols=14;rows=1")</f>
        <v>262.11099999999999</v>
      </c>
      <c r="G198" s="8">
        <v>334.178</v>
      </c>
      <c r="H198" s="8">
        <v>477.334</v>
      </c>
      <c r="I198" s="8">
        <v>641.92200000000003</v>
      </c>
      <c r="J198" s="8">
        <v>815.22500000000002</v>
      </c>
      <c r="K198" s="8">
        <v>898.22900000000004</v>
      </c>
      <c r="L198" s="8">
        <v>825.41099999999994</v>
      </c>
      <c r="M198" s="8">
        <v>906.51400000000001</v>
      </c>
      <c r="N198" s="8">
        <v>1079.92</v>
      </c>
      <c r="O198" s="8">
        <v>1664.3150000000001</v>
      </c>
      <c r="P198" s="8">
        <v>2045.423</v>
      </c>
      <c r="Q198" s="8">
        <v>3184.7930000000001</v>
      </c>
      <c r="R198" s="8">
        <v>3148.3429999999998</v>
      </c>
      <c r="S198" s="8">
        <v>3148.3429999999998</v>
      </c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</row>
    <row r="199" spans="1:60" x14ac:dyDescent="0.35">
      <c r="A199" s="6" t="str">
        <f t="shared" si="171"/>
        <v>Albilad</v>
      </c>
      <c r="B199" s="6" t="str">
        <f>VLOOKUP(A199,References!$A$2:$B$11,2,FALSE)</f>
        <v>ALBI AB Equity</v>
      </c>
      <c r="C199" s="6" t="str">
        <f t="shared" ref="C199:E199" si="183">C176</f>
        <v>Total Deposits</v>
      </c>
      <c r="D199" s="6" t="str">
        <f t="shared" si="183"/>
        <v>deposits</v>
      </c>
      <c r="E199" s="6" t="str">
        <f t="shared" si="183"/>
        <v>BS_CUSTOMER_DEPOSITS</v>
      </c>
      <c r="F199" s="8">
        <f>_xll.BDH($B199,$E199,"CQ1 2010","","Dir=H","Per=Y","Days=A","Dts=H","cols=14;rows=1")</f>
        <v>16932.415000000001</v>
      </c>
      <c r="G199" s="8">
        <v>23037.934000000001</v>
      </c>
      <c r="H199" s="8">
        <v>23741.624</v>
      </c>
      <c r="I199" s="8">
        <v>29107.718000000001</v>
      </c>
      <c r="J199" s="8">
        <v>36723.741999999998</v>
      </c>
      <c r="K199" s="8">
        <v>42179.46</v>
      </c>
      <c r="L199" s="8">
        <v>40234.714999999997</v>
      </c>
      <c r="M199" s="8">
        <v>47782.959000000003</v>
      </c>
      <c r="N199" s="8">
        <v>57175.593999999997</v>
      </c>
      <c r="O199" s="8">
        <v>67105.543000000005</v>
      </c>
      <c r="P199" s="8">
        <v>71552.888999999996</v>
      </c>
      <c r="Q199" s="8">
        <v>81110.494000000006</v>
      </c>
      <c r="R199" s="8">
        <v>94842.747000000003</v>
      </c>
      <c r="S199" s="8">
        <v>94842.747000000003</v>
      </c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</row>
    <row r="200" spans="1:60" x14ac:dyDescent="0.35">
      <c r="A200" s="6" t="str">
        <f t="shared" si="171"/>
        <v>Albilad</v>
      </c>
      <c r="B200" s="6" t="str">
        <f>VLOOKUP(A200,References!$A$2:$B$11,2,FALSE)</f>
        <v>ALBI AB Equity</v>
      </c>
      <c r="C200" s="6" t="str">
        <f t="shared" ref="C200:E200" si="184">C177</f>
        <v>Short Term Debt</v>
      </c>
      <c r="D200" s="6" t="str">
        <f t="shared" si="184"/>
        <v>short_term_debt</v>
      </c>
      <c r="E200" s="6" t="str">
        <f t="shared" si="184"/>
        <v>ST_BORROW_SECS_SOLD_UNDER_REPO</v>
      </c>
      <c r="F200" s="8">
        <f>_xll.BDH($B200,$E200,"CQ1 2010","","Dir=H","Per=Y","Days=A","Dts=H","cols=14;rows=1")</f>
        <v>382.42899999999997</v>
      </c>
      <c r="G200" s="8">
        <v>421.83699999999999</v>
      </c>
      <c r="H200" s="8">
        <v>570.83000000000004</v>
      </c>
      <c r="I200" s="8">
        <v>975.61599999999999</v>
      </c>
      <c r="J200" s="8">
        <v>1191.018</v>
      </c>
      <c r="K200" s="8">
        <v>1421.652</v>
      </c>
      <c r="L200" s="8">
        <v>3002.605</v>
      </c>
      <c r="M200" s="8">
        <v>3761.4549999999999</v>
      </c>
      <c r="N200" s="8">
        <v>3100.7910000000002</v>
      </c>
      <c r="O200" s="8">
        <v>645.12</v>
      </c>
      <c r="P200" s="8">
        <v>5402.93</v>
      </c>
      <c r="Q200" s="8">
        <v>8777.2270000000008</v>
      </c>
      <c r="R200" s="8">
        <v>10621.441000000001</v>
      </c>
      <c r="S200" s="8">
        <v>10621.441000000001</v>
      </c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</row>
    <row r="201" spans="1:60" x14ac:dyDescent="0.35">
      <c r="A201" s="6" t="str">
        <f t="shared" si="171"/>
        <v>Albilad</v>
      </c>
      <c r="B201" s="6" t="str">
        <f>VLOOKUP(A201,References!$A$2:$B$11,2,FALSE)</f>
        <v>ALBI AB Equity</v>
      </c>
      <c r="C201" s="6" t="str">
        <f t="shared" ref="C201:E201" si="185">C178</f>
        <v>Long Term Debt</v>
      </c>
      <c r="D201" s="6" t="str">
        <f t="shared" si="185"/>
        <v>long_term_debt</v>
      </c>
      <c r="E201" s="6" t="str">
        <f t="shared" si="185"/>
        <v>BS_LT_BORROW</v>
      </c>
      <c r="F201" s="8">
        <f>_xll.BDH($B201,$E201,"CQ1 2010","","Dir=H","Per=Y","Days=A","Dts=H","cols=14;rows=1")</f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2007.047</v>
      </c>
      <c r="M201" s="8">
        <v>2006.575</v>
      </c>
      <c r="N201" s="8">
        <v>2008.587</v>
      </c>
      <c r="O201" s="8">
        <v>2540.2330000000002</v>
      </c>
      <c r="P201" s="8">
        <v>2454.442</v>
      </c>
      <c r="Q201" s="8">
        <v>3498.8150000000001</v>
      </c>
      <c r="R201" s="8">
        <v>3560.1849999999999</v>
      </c>
      <c r="S201" s="8">
        <v>3560.1849999999999</v>
      </c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</row>
    <row r="202" spans="1:60" x14ac:dyDescent="0.35">
      <c r="A202" s="6" t="str">
        <f t="shared" si="171"/>
        <v>Albilad</v>
      </c>
      <c r="B202" s="6" t="str">
        <f>VLOOKUP(A202,References!$A$2:$B$11,2,FALSE)</f>
        <v>ALBI AB Equity</v>
      </c>
      <c r="C202" s="6" t="str">
        <f t="shared" ref="C202:E202" si="186">C179</f>
        <v>Total Liabilities</v>
      </c>
      <c r="D202" s="6" t="str">
        <f t="shared" si="186"/>
        <v>liabilities</v>
      </c>
      <c r="E202" s="6" t="str">
        <f t="shared" si="186"/>
        <v>BS_TOT_LIAB2</v>
      </c>
      <c r="F202" s="8">
        <f>_xll.BDH($B202,$E202,"CQ1 2010","","Dir=H","Per=Y","Days=A","Dts=H","cols=14;rows=1")</f>
        <v>18013.724999999999</v>
      </c>
      <c r="G202" s="8">
        <v>24310.919000000002</v>
      </c>
      <c r="H202" s="8">
        <v>25406.685000000001</v>
      </c>
      <c r="I202" s="8">
        <v>31222.419000000002</v>
      </c>
      <c r="J202" s="8">
        <v>39338.561000000002</v>
      </c>
      <c r="K202" s="8">
        <v>44778.171000000002</v>
      </c>
      <c r="L202" s="8">
        <v>46596.786</v>
      </c>
      <c r="M202" s="8">
        <v>55618.883000000002</v>
      </c>
      <c r="N202" s="8">
        <v>65803.176999999996</v>
      </c>
      <c r="O202" s="8">
        <v>76577.509000000005</v>
      </c>
      <c r="P202" s="8">
        <v>85013.388999999996</v>
      </c>
      <c r="Q202" s="8">
        <v>98873.614000000001</v>
      </c>
      <c r="R202" s="8">
        <v>116143.908</v>
      </c>
      <c r="S202" s="8">
        <v>116143.908</v>
      </c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</row>
    <row r="203" spans="1:60" x14ac:dyDescent="0.35">
      <c r="A203" s="6" t="str">
        <f t="shared" si="171"/>
        <v>Albilad</v>
      </c>
      <c r="B203" s="6" t="str">
        <f>VLOOKUP(A203,References!$A$2:$B$11,2,FALSE)</f>
        <v>ALBI AB Equity</v>
      </c>
      <c r="C203" s="6" t="str">
        <f t="shared" ref="C203:E203" si="187">C180</f>
        <v>Retail Liabilities</v>
      </c>
      <c r="D203" s="6" t="str">
        <f t="shared" si="187"/>
        <v>retail_liabilities</v>
      </c>
      <c r="E203" s="6" t="str">
        <f t="shared" si="187"/>
        <v>NA</v>
      </c>
      <c r="F203" s="23">
        <f>Segments_Y!I54/1000000</f>
        <v>11867.061</v>
      </c>
      <c r="G203" s="23">
        <f>Segments_Y!J54/1000000</f>
        <v>14094.315000000001</v>
      </c>
      <c r="H203" s="23">
        <f>Segments_Y!K54/1000000</f>
        <v>16498.105</v>
      </c>
      <c r="I203" s="23">
        <f>Segments_Y!L54/1000000</f>
        <v>19067.695</v>
      </c>
      <c r="J203" s="23">
        <f>Segments_Y!M54/1000000</f>
        <v>24688.067999999999</v>
      </c>
      <c r="K203" s="23">
        <f>Segments_Y!N54/1000000</f>
        <v>24928.55</v>
      </c>
      <c r="L203" s="23">
        <f>Segments_Y!O54/1000000</f>
        <v>25620.006000000001</v>
      </c>
      <c r="M203" s="23">
        <f>Segments_Y!P54/1000000</f>
        <v>31939.534</v>
      </c>
      <c r="N203" s="23">
        <f>Segments_Y!Q54/1000000</f>
        <v>41433.180999999997</v>
      </c>
      <c r="O203" s="23">
        <f>Segments_Y!R54/1000000</f>
        <v>52244.834000000003</v>
      </c>
      <c r="P203" s="23">
        <f>Segments_Y!S54/1000000</f>
        <v>55560.853999999999</v>
      </c>
      <c r="Q203" s="23">
        <f>Segments_Y!T54/1000000</f>
        <v>58258.732000000004</v>
      </c>
      <c r="R203" s="23">
        <f>Segments_Y!U54/1000000</f>
        <v>59423.523999999998</v>
      </c>
      <c r="S203" s="23" t="e">
        <f>Segments_Y!V54/1000000</f>
        <v>#N/A</v>
      </c>
      <c r="T203" s="23">
        <f>Segments_Y!W54/1000000</f>
        <v>0</v>
      </c>
      <c r="U203" s="23">
        <f>Segments_Y!X54/1000000</f>
        <v>0</v>
      </c>
      <c r="V203" s="23">
        <f>Segments_Y!Y54/1000000</f>
        <v>0</v>
      </c>
      <c r="W203" s="23"/>
      <c r="X203" s="23"/>
      <c r="Y203" s="23"/>
      <c r="Z203" s="23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</row>
    <row r="204" spans="1:60" x14ac:dyDescent="0.35">
      <c r="A204" s="6" t="str">
        <f t="shared" si="171"/>
        <v>Albilad</v>
      </c>
      <c r="B204" s="6" t="str">
        <f>VLOOKUP(A204,References!$A$2:$B$11,2,FALSE)</f>
        <v>ALBI AB Equity</v>
      </c>
      <c r="C204" s="6" t="str">
        <f t="shared" ref="C204:E204" si="188">C181</f>
        <v>Wholesale Liabilities</v>
      </c>
      <c r="D204" s="6" t="str">
        <f t="shared" si="188"/>
        <v>wholesale_liabilities</v>
      </c>
      <c r="E204" s="6" t="str">
        <f t="shared" si="188"/>
        <v>NA</v>
      </c>
      <c r="F204" s="23">
        <f>Segments_Y!I55/1000000</f>
        <v>5461.0889999999999</v>
      </c>
      <c r="G204" s="23">
        <f>Segments_Y!J55/1000000</f>
        <v>8952.875</v>
      </c>
      <c r="H204" s="23">
        <f>Segments_Y!K55/1000000</f>
        <v>7320.37</v>
      </c>
      <c r="I204" s="23">
        <f>Segments_Y!L55/1000000</f>
        <v>10114.583000000001</v>
      </c>
      <c r="J204" s="23">
        <f>Segments_Y!M55/1000000</f>
        <v>12123.331</v>
      </c>
      <c r="K204" s="23">
        <f>Segments_Y!N55/1000000</f>
        <v>7881.4009999999998</v>
      </c>
      <c r="L204" s="23">
        <f>Segments_Y!O55/1000000</f>
        <v>8180.5330000000004</v>
      </c>
      <c r="M204" s="23">
        <f>Segments_Y!P55/1000000</f>
        <v>11782.08</v>
      </c>
      <c r="N204" s="23">
        <f>Segments_Y!Q55/1000000</f>
        <v>11755.989</v>
      </c>
      <c r="O204" s="23">
        <f>Segments_Y!R55/1000000</f>
        <v>12954.957</v>
      </c>
      <c r="P204" s="23">
        <f>Segments_Y!S55/1000000</f>
        <v>14912.087</v>
      </c>
      <c r="Q204" s="23">
        <f>Segments_Y!T55/1000000</f>
        <v>19122.996999999999</v>
      </c>
      <c r="R204" s="23">
        <f>Segments_Y!U55/1000000</f>
        <v>23526.969000000001</v>
      </c>
      <c r="S204" s="23" t="e">
        <f>Segments_Y!V55/1000000</f>
        <v>#N/A</v>
      </c>
      <c r="T204" s="23">
        <f>Segments_Y!W55/1000000</f>
        <v>0</v>
      </c>
      <c r="U204" s="23">
        <f>Segments_Y!X55/1000000</f>
        <v>0</v>
      </c>
      <c r="V204" s="23">
        <f>Segments_Y!Y55/1000000</f>
        <v>0</v>
      </c>
      <c r="W204" s="23"/>
      <c r="X204" s="23"/>
      <c r="Y204" s="23"/>
      <c r="Z204" s="23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</row>
    <row r="205" spans="1:60" x14ac:dyDescent="0.35">
      <c r="A205" s="6" t="str">
        <f t="shared" si="171"/>
        <v>Albilad</v>
      </c>
      <c r="B205" s="6" t="str">
        <f>VLOOKUP(A205,References!$A$2:$B$11,2,FALSE)</f>
        <v>ALBI AB Equity</v>
      </c>
      <c r="C205" s="6" t="str">
        <f t="shared" ref="C205:E205" si="189">C182</f>
        <v>Retained Earnings</v>
      </c>
      <c r="D205" s="6" t="str">
        <f t="shared" si="189"/>
        <v>retained_earnings</v>
      </c>
      <c r="E205" s="6" t="str">
        <f t="shared" si="189"/>
        <v>BS_PURE_RETAINED_EARNINGS</v>
      </c>
      <c r="F205" s="8">
        <f>_xll.BDH($B205,$E205,"CQ1 2010","","Dir=H","Per=Y","Days=A","Dts=H","cols=14;rows=1")</f>
        <v>69.239999999999995</v>
      </c>
      <c r="G205" s="8">
        <v>316.45800000000003</v>
      </c>
      <c r="H205" s="8">
        <v>1022.811</v>
      </c>
      <c r="I205" s="8">
        <v>547.53499999999997</v>
      </c>
      <c r="J205" s="8">
        <v>1195.557</v>
      </c>
      <c r="K205" s="8">
        <v>591.31700000000001</v>
      </c>
      <c r="L205" s="8">
        <v>260.18799999999999</v>
      </c>
      <c r="M205" s="8">
        <v>530.80499999999995</v>
      </c>
      <c r="N205" s="8">
        <v>483.44099999999997</v>
      </c>
      <c r="O205" s="8">
        <v>1118.8900000000001</v>
      </c>
      <c r="P205" s="8">
        <v>1755.951</v>
      </c>
      <c r="Q205" s="8">
        <v>522.05799999999999</v>
      </c>
      <c r="R205" s="8">
        <v>1589.93</v>
      </c>
      <c r="S205" s="8">
        <v>1589.93</v>
      </c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</row>
    <row r="206" spans="1:60" x14ac:dyDescent="0.35">
      <c r="A206" s="6" t="str">
        <f t="shared" si="171"/>
        <v>Albilad</v>
      </c>
      <c r="B206" s="6" t="str">
        <f>VLOOKUP(A206,References!$A$2:$B$11,2,FALSE)</f>
        <v>ALBI AB Equity</v>
      </c>
      <c r="C206" s="6" t="str">
        <f t="shared" ref="C206:E206" si="190">C183</f>
        <v>Equity Before Minority</v>
      </c>
      <c r="D206" s="6" t="str">
        <f t="shared" si="190"/>
        <v>equity_before_minority</v>
      </c>
      <c r="E206" s="6" t="str">
        <f t="shared" si="190"/>
        <v>EQTY_BEF_MINORITY_INT_DETAILED</v>
      </c>
      <c r="F206" s="8">
        <f>_xll.BDH($B206,$E206,"CQ1 2010","","Dir=H","Per=Y","Days=A","Dts=H","cols=14;rows=1")</f>
        <v>3102.9609999999998</v>
      </c>
      <c r="G206" s="8">
        <v>3416.25</v>
      </c>
      <c r="H206" s="8">
        <v>4370.8159999999998</v>
      </c>
      <c r="I206" s="8">
        <v>5100.8890000000001</v>
      </c>
      <c r="J206" s="8">
        <v>5891.3530000000001</v>
      </c>
      <c r="K206" s="8">
        <v>6442.2389999999996</v>
      </c>
      <c r="L206" s="8">
        <v>7111.9780000000001</v>
      </c>
      <c r="M206" s="8">
        <v>7588.7929999999997</v>
      </c>
      <c r="N206" s="8">
        <v>7832.9489999999996</v>
      </c>
      <c r="O206" s="8">
        <v>9425.9230000000007</v>
      </c>
      <c r="P206" s="8">
        <v>10740.897000000001</v>
      </c>
      <c r="Q206" s="8">
        <v>11980.09</v>
      </c>
      <c r="R206" s="8">
        <v>13398.948</v>
      </c>
      <c r="S206" s="8">
        <v>13398.948</v>
      </c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</row>
    <row r="207" spans="1:60" x14ac:dyDescent="0.35">
      <c r="A207" s="6" t="str">
        <f t="shared" si="171"/>
        <v>Albilad</v>
      </c>
      <c r="B207" s="6" t="str">
        <f>VLOOKUP(A207,References!$A$2:$B$11,2,FALSE)</f>
        <v>ALBI AB Equity</v>
      </c>
      <c r="C207" s="6" t="str">
        <f t="shared" ref="C207:E207" si="191">C184</f>
        <v>Sukuk</v>
      </c>
      <c r="D207" s="6" t="str">
        <f t="shared" si="191"/>
        <v>skuk</v>
      </c>
      <c r="E207" s="6" t="str">
        <f t="shared" si="191"/>
        <v>PFD_EQTY_HYBRID_CAPITAL</v>
      </c>
      <c r="F207" s="8">
        <f>_xll.BDH($B207,$E207,"CQ1 2010","","Dir=H","Per=Y","Days=A","Dts=H","cols=14;rows=1")</f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</row>
    <row r="208" spans="1:60" x14ac:dyDescent="0.35">
      <c r="A208" s="7" t="str">
        <f>A205</f>
        <v>Albilad</v>
      </c>
      <c r="B208" s="7" t="str">
        <f>VLOOKUP(A208,References!$A$2:$B$11,2,FALSE)</f>
        <v>ALBI AB Equity</v>
      </c>
      <c r="C208" s="7" t="str">
        <f t="shared" ref="C208:E208" si="192">C185</f>
        <v>Total Equity</v>
      </c>
      <c r="D208" s="7" t="str">
        <f t="shared" si="192"/>
        <v>equity</v>
      </c>
      <c r="E208" s="7" t="str">
        <f t="shared" si="192"/>
        <v>TOTAL_EQUITY</v>
      </c>
      <c r="F208" s="11">
        <f>_xll.BDH($B208,$E208,"CQ1 2010","","Dir=H","Per=Y","Days=A","Dts=H","cols=14;rows=1")</f>
        <v>3102.9609999999998</v>
      </c>
      <c r="G208" s="11">
        <v>3416.25</v>
      </c>
      <c r="H208" s="11">
        <v>4370.8159999999998</v>
      </c>
      <c r="I208" s="11">
        <v>5100.8890000000001</v>
      </c>
      <c r="J208" s="11">
        <v>5891.3530000000001</v>
      </c>
      <c r="K208" s="11">
        <v>6442.2389999999996</v>
      </c>
      <c r="L208" s="11">
        <v>7151.884</v>
      </c>
      <c r="M208" s="11">
        <v>7588.7929999999997</v>
      </c>
      <c r="N208" s="11">
        <v>7832.9489999999996</v>
      </c>
      <c r="O208" s="11">
        <v>9425.9230000000007</v>
      </c>
      <c r="P208" s="11">
        <v>10740.897000000001</v>
      </c>
      <c r="Q208" s="11">
        <v>11980.09</v>
      </c>
      <c r="R208" s="11">
        <v>13398.948</v>
      </c>
      <c r="S208" s="11">
        <v>13398.948</v>
      </c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</row>
    <row r="209" spans="1:60" x14ac:dyDescent="0.35">
      <c r="A209" s="9" t="s">
        <v>21</v>
      </c>
      <c r="B209" s="9" t="str">
        <f>VLOOKUP(A209,References!$A$2:$B$11,2,FALSE)</f>
        <v>SIBC AB Equity</v>
      </c>
      <c r="C209" s="9" t="str">
        <f t="shared" ref="C209:E209" si="193">C186</f>
        <v>Cash and Cash Equivalents</v>
      </c>
      <c r="D209" s="9" t="str">
        <f t="shared" si="193"/>
        <v>cash_cash_equivalents</v>
      </c>
      <c r="E209" s="9" t="str">
        <f t="shared" si="193"/>
        <v>BS_CASH_NEAR_CASH_ITEM</v>
      </c>
      <c r="F209" s="8">
        <f>_xll.BDH($B209,$E209,"CQ1 2010","","Dir=H","Per=Y","Days=A","Dts=H","cols=14;rows=1")</f>
        <v>1442.0809999999999</v>
      </c>
      <c r="G209" s="8">
        <v>1934.171</v>
      </c>
      <c r="H209" s="8">
        <v>7335.643</v>
      </c>
      <c r="I209" s="8">
        <v>6307.0290000000005</v>
      </c>
      <c r="J209" s="8">
        <v>9127.6939999999995</v>
      </c>
      <c r="K209" s="8">
        <v>4086.9870000000001</v>
      </c>
      <c r="L209" s="8">
        <v>5684.3379999999997</v>
      </c>
      <c r="M209" s="8">
        <v>5263.4380000000001</v>
      </c>
      <c r="N209" s="8">
        <v>4871.9319999999998</v>
      </c>
      <c r="O209" s="8">
        <v>10218.816000000001</v>
      </c>
      <c r="P209" s="8">
        <v>8323.49</v>
      </c>
      <c r="Q209" s="8">
        <v>5932.9480000000003</v>
      </c>
      <c r="R209" s="8">
        <v>6401.2579999999998</v>
      </c>
      <c r="S209" s="8">
        <v>6401.2579999999998</v>
      </c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</row>
    <row r="210" spans="1:60" x14ac:dyDescent="0.35">
      <c r="A210" s="9" t="str">
        <f>A209</f>
        <v>SAIB</v>
      </c>
      <c r="B210" s="9" t="str">
        <f>VLOOKUP(A210,References!$A$2:$B$11,2,FALSE)</f>
        <v>SIBC AB Equity</v>
      </c>
      <c r="C210" s="9" t="str">
        <f t="shared" ref="C210:E210" si="194">C187</f>
        <v>ST And LT Investments</v>
      </c>
      <c r="D210" s="9" t="str">
        <f t="shared" si="194"/>
        <v>st_lt_investments</v>
      </c>
      <c r="E210" s="9" t="str">
        <f t="shared" si="194"/>
        <v>ST_AND_LT_INVEST</v>
      </c>
      <c r="F210" s="8">
        <f>_xll.BDH($B210,$E210,"CQ1 2010","","Dir=H","Per=Y","Days=A","Dts=H","cols=14;rows=1")</f>
        <v>8060.0110000000004</v>
      </c>
      <c r="G210" s="8">
        <v>8893.0619999999999</v>
      </c>
      <c r="H210" s="8">
        <v>10911.960999999999</v>
      </c>
      <c r="I210" s="8">
        <v>17696.494999999999</v>
      </c>
      <c r="J210" s="8">
        <v>22396.949000000001</v>
      </c>
      <c r="K210" s="8">
        <v>19135.807000000001</v>
      </c>
      <c r="L210" s="8">
        <v>21866.617999999999</v>
      </c>
      <c r="M210" s="8">
        <v>22432.7</v>
      </c>
      <c r="N210" s="8">
        <v>25356.837</v>
      </c>
      <c r="O210" s="8">
        <v>26633.159</v>
      </c>
      <c r="P210" s="8">
        <v>30960.521000000001</v>
      </c>
      <c r="Q210" s="8">
        <v>29293.732</v>
      </c>
      <c r="R210" s="8">
        <v>28631.94</v>
      </c>
      <c r="S210" s="8">
        <v>28631.94</v>
      </c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</row>
    <row r="211" spans="1:60" x14ac:dyDescent="0.35">
      <c r="A211" s="9" t="str">
        <f t="shared" ref="A211:A230" si="195">A210</f>
        <v>SAIB</v>
      </c>
      <c r="B211" s="9" t="str">
        <f>VLOOKUP(A211,References!$A$2:$B$11,2,FALSE)</f>
        <v>SIBC AB Equity</v>
      </c>
      <c r="C211" s="9" t="str">
        <f t="shared" ref="C211:E211" si="196">C188</f>
        <v>Total Commercial Loans</v>
      </c>
      <c r="D211" s="9" t="str">
        <f t="shared" si="196"/>
        <v>commercial_loans</v>
      </c>
      <c r="E211" s="9" t="str">
        <f t="shared" si="196"/>
        <v>BS_COMM_LOAN</v>
      </c>
      <c r="F211" s="8">
        <f>_xll.BDH($B211,$E211,"CQ1 2010","","Dir=H","Per=Y","Days=A","Dts=H","cols=14;rows=1")</f>
        <v>24208.205000000002</v>
      </c>
      <c r="G211" s="8">
        <v>19391.475999999999</v>
      </c>
      <c r="H211" s="8">
        <v>24300.367999999999</v>
      </c>
      <c r="I211" s="8">
        <v>34168.743999999999</v>
      </c>
      <c r="J211" s="8">
        <v>40587.49</v>
      </c>
      <c r="K211" s="8">
        <v>41658.065999999999</v>
      </c>
      <c r="L211" s="8">
        <v>40067.703999999998</v>
      </c>
      <c r="M211" s="8">
        <v>39966.478000000003</v>
      </c>
      <c r="N211" s="8">
        <v>40923.091999999997</v>
      </c>
      <c r="O211" s="8">
        <v>41574.767999999996</v>
      </c>
      <c r="P211" s="8">
        <v>41210.213000000003</v>
      </c>
      <c r="Q211" s="8">
        <v>43198.873</v>
      </c>
      <c r="R211" s="8">
        <v>53693.053999999996</v>
      </c>
      <c r="S211" s="8">
        <v>53693.053999999996</v>
      </c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</row>
    <row r="212" spans="1:60" x14ac:dyDescent="0.35">
      <c r="A212" s="9" t="str">
        <f t="shared" si="195"/>
        <v>SAIB</v>
      </c>
      <c r="B212" s="9" t="str">
        <f>VLOOKUP(A212,References!$A$2:$B$11,2,FALSE)</f>
        <v>SIBC AB Equity</v>
      </c>
      <c r="C212" s="9" t="str">
        <f t="shared" ref="C212:E212" si="197">C189</f>
        <v>Total Consumer Loans</v>
      </c>
      <c r="D212" s="9" t="str">
        <f t="shared" si="197"/>
        <v>consumer_loans</v>
      </c>
      <c r="E212" s="9" t="str">
        <f t="shared" si="197"/>
        <v>BS_CONS_LOAN</v>
      </c>
      <c r="F212" s="8">
        <f>_xll.BDH($B212,$E212,"CQ1 2010","","Dir=H","Per=Y","Days=A","Dts=H","cols=14;rows=1")</f>
        <v>4463.3900000000003</v>
      </c>
      <c r="G212" s="8">
        <v>5425.7479999999996</v>
      </c>
      <c r="H212" s="8">
        <v>6178.17</v>
      </c>
      <c r="I212" s="8">
        <v>9464.36</v>
      </c>
      <c r="J212" s="8">
        <v>11737.126</v>
      </c>
      <c r="K212" s="8">
        <v>13615.177</v>
      </c>
      <c r="L212" s="8">
        <v>16566.115000000002</v>
      </c>
      <c r="M212" s="8">
        <v>16841.887999999999</v>
      </c>
      <c r="N212" s="8">
        <v>14747.49</v>
      </c>
      <c r="O212" s="8">
        <v>13718.075000000001</v>
      </c>
      <c r="P212" s="8">
        <v>11354.428</v>
      </c>
      <c r="Q212" s="8">
        <v>10017.784</v>
      </c>
      <c r="R212" s="8">
        <v>10647.243</v>
      </c>
      <c r="S212" s="8">
        <v>10647.243</v>
      </c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</row>
    <row r="213" spans="1:60" x14ac:dyDescent="0.35">
      <c r="A213" s="9" t="str">
        <f t="shared" si="195"/>
        <v>SAIB</v>
      </c>
      <c r="B213" s="9" t="str">
        <f>VLOOKUP(A213,References!$A$2:$B$11,2,FALSE)</f>
        <v>SIBC AB Equity</v>
      </c>
      <c r="C213" s="9" t="str">
        <f t="shared" ref="C213:E213" si="198">C190</f>
        <v>Total Loans</v>
      </c>
      <c r="D213" s="9" t="str">
        <f t="shared" si="198"/>
        <v>loans</v>
      </c>
      <c r="E213" s="9" t="str">
        <f t="shared" si="198"/>
        <v>BS_TOT_LOAN</v>
      </c>
      <c r="F213" s="8">
        <f>_xll.BDH($B213,$E213,"CQ1 2010","","Dir=H","Per=Y","Days=A","Dts=H","cols=14;rows=1")</f>
        <v>32979.383000000002</v>
      </c>
      <c r="G213" s="8">
        <v>29359.692999999999</v>
      </c>
      <c r="H213" s="8">
        <v>34867.18</v>
      </c>
      <c r="I213" s="8">
        <v>48270.946000000004</v>
      </c>
      <c r="J213" s="8">
        <v>58295.106</v>
      </c>
      <c r="K213" s="8">
        <v>61107.521999999997</v>
      </c>
      <c r="L213" s="8">
        <v>61243.896000000001</v>
      </c>
      <c r="M213" s="8">
        <v>60663.065000000002</v>
      </c>
      <c r="N213" s="8">
        <v>61208.105000000003</v>
      </c>
      <c r="O213" s="8">
        <v>59518.491999999998</v>
      </c>
      <c r="P213" s="8">
        <v>56829.317999999999</v>
      </c>
      <c r="Q213" s="8">
        <v>59760.966</v>
      </c>
      <c r="R213" s="8">
        <v>70688.066999999995</v>
      </c>
      <c r="S213" s="8">
        <v>70688.066999999995</v>
      </c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</row>
    <row r="214" spans="1:60" x14ac:dyDescent="0.35">
      <c r="A214" s="9" t="str">
        <f t="shared" si="195"/>
        <v>SAIB</v>
      </c>
      <c r="B214" s="9" t="str">
        <f>VLOOKUP(A214,References!$A$2:$B$11,2,FALSE)</f>
        <v>SIBC AB Equity</v>
      </c>
      <c r="C214" s="9" t="str">
        <f t="shared" ref="C214:E214" si="199">C191</f>
        <v>Reserve for Loan Losses</v>
      </c>
      <c r="D214" s="9" t="str">
        <f t="shared" si="199"/>
        <v>loan_loss_reserves</v>
      </c>
      <c r="E214" s="9" t="str">
        <f t="shared" si="199"/>
        <v>BS_RSRV_LOAN_LOSS</v>
      </c>
      <c r="F214" s="8">
        <f>_xll.BDH($B214,$E214,"CQ1 2010","","Dir=H","Per=Y","Days=A","Dts=H","cols=14;rows=1")</f>
        <v>1977.4839999999999</v>
      </c>
      <c r="G214" s="8">
        <v>2245.6</v>
      </c>
      <c r="H214" s="8">
        <v>816.48800000000006</v>
      </c>
      <c r="I214" s="8">
        <v>704.07500000000005</v>
      </c>
      <c r="J214" s="8">
        <v>822.59199999999998</v>
      </c>
      <c r="K214" s="8">
        <v>838.71600000000001</v>
      </c>
      <c r="L214" s="8">
        <v>994.84400000000005</v>
      </c>
      <c r="M214" s="8">
        <v>1074.7809999999999</v>
      </c>
      <c r="N214" s="8">
        <v>1795.576</v>
      </c>
      <c r="O214" s="8">
        <v>2405.585</v>
      </c>
      <c r="P214" s="8">
        <v>1755.424</v>
      </c>
      <c r="Q214" s="8">
        <v>1962.615</v>
      </c>
      <c r="R214" s="8">
        <v>1804.8689999999999</v>
      </c>
      <c r="S214" s="8">
        <v>1804.8689999999999</v>
      </c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</row>
    <row r="215" spans="1:60" x14ac:dyDescent="0.35">
      <c r="A215" s="9" t="str">
        <f t="shared" si="195"/>
        <v>SAIB</v>
      </c>
      <c r="B215" s="9" t="str">
        <f>VLOOKUP(A215,References!$A$2:$B$11,2,FALSE)</f>
        <v>SIBC AB Equity</v>
      </c>
      <c r="C215" s="9" t="str">
        <f t="shared" ref="C215:E215" si="200">C192</f>
        <v>Net Loans</v>
      </c>
      <c r="D215" s="9" t="str">
        <f t="shared" si="200"/>
        <v>net_loans</v>
      </c>
      <c r="E215" s="9" t="str">
        <f t="shared" si="200"/>
        <v>BS_LOAN_MTG</v>
      </c>
      <c r="F215" s="8">
        <f>_xll.BDH($B215,$E215,"CQ1 2010","","Dir=H","Per=Y","Days=A","Dts=H","cols=14;rows=1")</f>
        <v>31001.899000000001</v>
      </c>
      <c r="G215" s="8">
        <v>27114.093000000001</v>
      </c>
      <c r="H215" s="8">
        <v>34050.692000000003</v>
      </c>
      <c r="I215" s="8">
        <v>47566.870999999999</v>
      </c>
      <c r="J215" s="8">
        <v>57472.514000000003</v>
      </c>
      <c r="K215" s="8">
        <v>60268.805999999997</v>
      </c>
      <c r="L215" s="8">
        <v>60249.052000000003</v>
      </c>
      <c r="M215" s="8">
        <v>59588.284</v>
      </c>
      <c r="N215" s="8">
        <v>59412.529000000002</v>
      </c>
      <c r="O215" s="8">
        <v>57112.906999999999</v>
      </c>
      <c r="P215" s="8">
        <v>55073.894</v>
      </c>
      <c r="Q215" s="8">
        <v>57798.351000000002</v>
      </c>
      <c r="R215" s="8">
        <v>68883.198000000004</v>
      </c>
      <c r="S215" s="8">
        <v>68883.198000000004</v>
      </c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</row>
    <row r="216" spans="1:60" x14ac:dyDescent="0.35">
      <c r="A216" s="9" t="str">
        <f t="shared" si="195"/>
        <v>SAIB</v>
      </c>
      <c r="B216" s="9" t="str">
        <f>VLOOKUP(A216,References!$A$2:$B$11,2,FALSE)</f>
        <v>SIBC AB Equity</v>
      </c>
      <c r="C216" s="9" t="str">
        <f t="shared" ref="C216:E216" si="201">C193</f>
        <v>Total Assets</v>
      </c>
      <c r="D216" s="9" t="str">
        <f t="shared" si="201"/>
        <v>assets</v>
      </c>
      <c r="E216" s="9" t="str">
        <f t="shared" si="201"/>
        <v>BS_TOT_ASSET</v>
      </c>
      <c r="F216" s="8">
        <f>_xll.BDH($B216,$E216,"CQ1 2010","","Dir=H","Per=Y","Days=A","Dts=H","cols=14;rows=1")</f>
        <v>51491.233</v>
      </c>
      <c r="G216" s="8">
        <v>51945.582000000002</v>
      </c>
      <c r="H216" s="8">
        <v>59066.65</v>
      </c>
      <c r="I216" s="8">
        <v>80495.413</v>
      </c>
      <c r="J216" s="8">
        <v>93626.44</v>
      </c>
      <c r="K216" s="8">
        <v>93578.335999999996</v>
      </c>
      <c r="L216" s="8">
        <v>93047.410999999993</v>
      </c>
      <c r="M216" s="8">
        <v>93796.218999999997</v>
      </c>
      <c r="N216" s="8">
        <v>96069.907999999996</v>
      </c>
      <c r="O216" s="8">
        <v>100814.59600000001</v>
      </c>
      <c r="P216" s="8">
        <v>99884.532000000007</v>
      </c>
      <c r="Q216" s="8">
        <v>101619.304</v>
      </c>
      <c r="R216" s="8">
        <v>109070.61199999999</v>
      </c>
      <c r="S216" s="8">
        <v>109070.61199999999</v>
      </c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</row>
    <row r="217" spans="1:60" x14ac:dyDescent="0.35">
      <c r="A217" s="9" t="str">
        <f t="shared" si="195"/>
        <v>SAIB</v>
      </c>
      <c r="B217" s="9" t="str">
        <f>VLOOKUP(A217,References!$A$2:$B$11,2,FALSE)</f>
        <v>SIBC AB Equity</v>
      </c>
      <c r="C217" s="9" t="str">
        <f t="shared" ref="C217:E217" si="202">C194</f>
        <v>Retail Assets</v>
      </c>
      <c r="D217" s="9" t="str">
        <f t="shared" si="202"/>
        <v>retail_assets</v>
      </c>
      <c r="E217" s="9" t="str">
        <f t="shared" si="202"/>
        <v>NA</v>
      </c>
      <c r="F217" s="23">
        <f>Segments_Y!I58/1000000</f>
        <v>12620.407999999999</v>
      </c>
      <c r="G217" s="23">
        <f>Segments_Y!J58/1000000</f>
        <v>13241.687</v>
      </c>
      <c r="H217" s="23">
        <f>Segments_Y!K58/1000000</f>
        <v>14932.16</v>
      </c>
      <c r="I217" s="23">
        <f>Segments_Y!L58/1000000</f>
        <v>19760.596000000001</v>
      </c>
      <c r="J217" s="23">
        <f>Segments_Y!M58/1000000</f>
        <v>23193.046999999999</v>
      </c>
      <c r="K217" s="23">
        <f>Segments_Y!N58/1000000</f>
        <v>26218.149000000001</v>
      </c>
      <c r="L217" s="23">
        <f>Segments_Y!O58/1000000</f>
        <v>28418.146000000001</v>
      </c>
      <c r="M217" s="23">
        <f>Segments_Y!P58/1000000</f>
        <v>27699.852999999999</v>
      </c>
      <c r="N217" s="23">
        <f>Segments_Y!Q58/1000000</f>
        <v>23677.143</v>
      </c>
      <c r="O217" s="23">
        <f>Segments_Y!R58/1000000</f>
        <v>20790.581999999999</v>
      </c>
      <c r="P217" s="23">
        <f>Segments_Y!S58/1000000</f>
        <v>19296.534</v>
      </c>
      <c r="Q217" s="23">
        <f>Segments_Y!T58/1000000</f>
        <v>19373.169999999998</v>
      </c>
      <c r="R217" s="23">
        <f>Segments_Y!U58/1000000</f>
        <v>21294.409</v>
      </c>
      <c r="S217" s="23" t="e">
        <f>Segments_Y!V58/1000000</f>
        <v>#N/A</v>
      </c>
      <c r="T217" s="23">
        <f>Segments_Y!W58/1000000</f>
        <v>0</v>
      </c>
      <c r="U217" s="23">
        <f>Segments_Y!X58/1000000</f>
        <v>0</v>
      </c>
      <c r="V217" s="23">
        <f>Segments_Y!Y58/1000000</f>
        <v>0</v>
      </c>
      <c r="W217" s="23"/>
      <c r="X217" s="23"/>
      <c r="Y217" s="23"/>
      <c r="Z217" s="23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</row>
    <row r="218" spans="1:60" x14ac:dyDescent="0.35">
      <c r="A218" s="9" t="str">
        <f t="shared" si="195"/>
        <v>SAIB</v>
      </c>
      <c r="B218" s="9" t="str">
        <f>VLOOKUP(A218,References!$A$2:$B$11,2,FALSE)</f>
        <v>SIBC AB Equity</v>
      </c>
      <c r="C218" s="9" t="str">
        <f t="shared" ref="C218:E218" si="203">C195</f>
        <v>Wholesale Assets</v>
      </c>
      <c r="D218" s="9" t="str">
        <f t="shared" si="203"/>
        <v>wholesale_assets</v>
      </c>
      <c r="E218" s="9" t="str">
        <f t="shared" si="203"/>
        <v>NA</v>
      </c>
      <c r="F218" s="23">
        <f>Segments_Y!I59/1000000</f>
        <v>21134.600999999999</v>
      </c>
      <c r="G218" s="23">
        <f>Segments_Y!J59/1000000</f>
        <v>17321.895</v>
      </c>
      <c r="H218" s="23">
        <f>Segments_Y!K59/1000000</f>
        <v>22204.026999999998</v>
      </c>
      <c r="I218" s="23">
        <f>Segments_Y!L59/1000000</f>
        <v>30357.079000000002</v>
      </c>
      <c r="J218" s="23">
        <f>Segments_Y!M59/1000000</f>
        <v>38278.086000000003</v>
      </c>
      <c r="K218" s="23">
        <f>Segments_Y!N59/1000000</f>
        <v>38261.792999999998</v>
      </c>
      <c r="L218" s="23">
        <f>Segments_Y!O59/1000000</f>
        <v>35602.347999999998</v>
      </c>
      <c r="M218" s="23">
        <f>Segments_Y!P59/1000000</f>
        <v>35564.17</v>
      </c>
      <c r="N218" s="23">
        <f>Segments_Y!Q59/1000000</f>
        <v>35870.048999999999</v>
      </c>
      <c r="O218" s="23">
        <f>Segments_Y!R59/1000000</f>
        <v>36304.955999999998</v>
      </c>
      <c r="P218" s="23">
        <f>Segments_Y!S59/1000000</f>
        <v>35423.919999999998</v>
      </c>
      <c r="Q218" s="23">
        <f>Segments_Y!T59/1000000</f>
        <v>37850.491000000002</v>
      </c>
      <c r="R218" s="23">
        <f>Segments_Y!U59/1000000</f>
        <v>47288.72</v>
      </c>
      <c r="S218" s="23" t="e">
        <f>Segments_Y!V59/1000000</f>
        <v>#N/A</v>
      </c>
      <c r="T218" s="23">
        <f>Segments_Y!W59/1000000</f>
        <v>0</v>
      </c>
      <c r="U218" s="23">
        <f>Segments_Y!X59/1000000</f>
        <v>0</v>
      </c>
      <c r="V218" s="23">
        <f>Segments_Y!Y59/1000000</f>
        <v>0</v>
      </c>
      <c r="W218" s="23"/>
      <c r="X218" s="23"/>
      <c r="Y218" s="23"/>
      <c r="Z218" s="23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</row>
    <row r="219" spans="1:60" x14ac:dyDescent="0.35">
      <c r="A219" s="9" t="str">
        <f t="shared" si="195"/>
        <v>SAIB</v>
      </c>
      <c r="B219" s="9" t="str">
        <f>VLOOKUP(A219,References!$A$2:$B$11,2,FALSE)</f>
        <v>SIBC AB Equity</v>
      </c>
      <c r="C219" s="9" t="str">
        <f t="shared" ref="C219:E219" si="204">C196</f>
        <v>NCBDs</v>
      </c>
      <c r="D219" s="9" t="str">
        <f t="shared" si="204"/>
        <v>ncbds</v>
      </c>
      <c r="E219" s="9" t="str">
        <f t="shared" si="204"/>
        <v>BS_DEMAND_DPST</v>
      </c>
      <c r="F219" s="8">
        <f>_xll.BDH($B219,$E219,"CQ1 2010","","Dir=H","Per=Y","Days=A","Dts=H","cols=14;rows=1")</f>
        <v>4792.027</v>
      </c>
      <c r="G219" s="8">
        <v>7394.0129999999999</v>
      </c>
      <c r="H219" s="8">
        <v>9517.5889999999999</v>
      </c>
      <c r="I219" s="8">
        <v>13332.031000000001</v>
      </c>
      <c r="J219" s="8">
        <v>19649.244999999999</v>
      </c>
      <c r="K219" s="8">
        <v>20876.355</v>
      </c>
      <c r="L219" s="8">
        <v>23955.017</v>
      </c>
      <c r="M219" s="8">
        <v>24585.587</v>
      </c>
      <c r="N219" s="8">
        <v>24113.707999999999</v>
      </c>
      <c r="O219" s="8">
        <v>25865.987000000001</v>
      </c>
      <c r="P219" s="8">
        <v>32485.21</v>
      </c>
      <c r="Q219" s="8">
        <v>31951.963</v>
      </c>
      <c r="R219" s="8">
        <v>27766.576000000001</v>
      </c>
      <c r="S219" s="8">
        <v>27766.576000000001</v>
      </c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</row>
    <row r="220" spans="1:60" x14ac:dyDescent="0.35">
      <c r="A220" s="9" t="str">
        <f t="shared" si="195"/>
        <v>SAIB</v>
      </c>
      <c r="B220" s="9" t="str">
        <f>VLOOKUP(A220,References!$A$2:$B$11,2,FALSE)</f>
        <v>SIBC AB Equity</v>
      </c>
      <c r="C220" s="9" t="str">
        <f t="shared" ref="C220:E220" si="205">C197</f>
        <v>CBDs</v>
      </c>
      <c r="D220" s="9" t="str">
        <f t="shared" si="205"/>
        <v>cbds</v>
      </c>
      <c r="E220" s="9" t="str">
        <f t="shared" si="205"/>
        <v>INTEREST_BEARING_DEPOSITS_RATIO</v>
      </c>
      <c r="F220" s="8">
        <f>_xll.BDH($B220,$E220,"CQ1 2010","","Dir=H","Per=Y","Days=A","Dts=H","cols=14;rows=1")</f>
        <v>18182.235000000001</v>
      </c>
      <c r="G220" s="8">
        <v>25150.744999999999</v>
      </c>
      <c r="H220" s="8">
        <v>30426.528999999999</v>
      </c>
      <c r="I220" s="8">
        <v>42753.082999999999</v>
      </c>
      <c r="J220" s="8">
        <v>50041.195</v>
      </c>
      <c r="K220" s="8">
        <v>48725.684000000001</v>
      </c>
      <c r="L220" s="8">
        <v>40751.349000000002</v>
      </c>
      <c r="M220" s="8">
        <v>41483.375999999997</v>
      </c>
      <c r="N220" s="8">
        <v>38567.175999999999</v>
      </c>
      <c r="O220" s="8">
        <v>41668.139000000003</v>
      </c>
      <c r="P220" s="8">
        <v>25589.616000000002</v>
      </c>
      <c r="Q220" s="8">
        <v>27292.451000000001</v>
      </c>
      <c r="R220" s="8">
        <v>38342.999000000003</v>
      </c>
      <c r="S220" s="8">
        <v>38342.999000000003</v>
      </c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</row>
    <row r="221" spans="1:60" x14ac:dyDescent="0.35">
      <c r="A221" s="9" t="str">
        <f t="shared" si="195"/>
        <v>SAIB</v>
      </c>
      <c r="B221" s="9" t="str">
        <f>VLOOKUP(A221,References!$A$2:$B$11,2,FALSE)</f>
        <v>SIBC AB Equity</v>
      </c>
      <c r="C221" s="9" t="str">
        <f t="shared" ref="C221:E221" si="206">C198</f>
        <v>Other Deposits</v>
      </c>
      <c r="D221" s="9" t="str">
        <f t="shared" si="206"/>
        <v>other_deposits</v>
      </c>
      <c r="E221" s="9" t="str">
        <f t="shared" si="206"/>
        <v>BS_OTHER_DPST</v>
      </c>
      <c r="F221" s="8">
        <f>_xll.BDH($B221,$E221,"CQ1 2010","","Dir=H","Per=Y","Days=A","Dts=H","cols=14;rows=1")</f>
        <v>14240.88</v>
      </c>
      <c r="G221" s="8">
        <v>4225.7340000000004</v>
      </c>
      <c r="H221" s="8">
        <v>469.45299999999997</v>
      </c>
      <c r="I221" s="8">
        <v>958.73299999999995</v>
      </c>
      <c r="J221" s="8">
        <v>1042.971</v>
      </c>
      <c r="K221" s="8">
        <v>916.44299999999998</v>
      </c>
      <c r="L221" s="8">
        <v>933.95899999999995</v>
      </c>
      <c r="M221" s="8">
        <v>873.65700000000004</v>
      </c>
      <c r="N221" s="8">
        <v>1008.985</v>
      </c>
      <c r="O221" s="8">
        <v>1523.9280000000001</v>
      </c>
      <c r="P221" s="8">
        <v>2068.7629999999999</v>
      </c>
      <c r="Q221" s="8">
        <v>2240.5830000000001</v>
      </c>
      <c r="R221" s="8">
        <v>3468.951</v>
      </c>
      <c r="S221" s="8">
        <v>3468.951</v>
      </c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</row>
    <row r="222" spans="1:60" x14ac:dyDescent="0.35">
      <c r="A222" s="9" t="str">
        <f t="shared" si="195"/>
        <v>SAIB</v>
      </c>
      <c r="B222" s="9" t="str">
        <f>VLOOKUP(A222,References!$A$2:$B$11,2,FALSE)</f>
        <v>SIBC AB Equity</v>
      </c>
      <c r="C222" s="9" t="str">
        <f t="shared" ref="C222:E222" si="207">C199</f>
        <v>Total Deposits</v>
      </c>
      <c r="D222" s="9" t="str">
        <f t="shared" si="207"/>
        <v>deposits</v>
      </c>
      <c r="E222" s="9" t="str">
        <f t="shared" si="207"/>
        <v>BS_CUSTOMER_DEPOSITS</v>
      </c>
      <c r="F222" s="8">
        <f>_xll.BDH($B222,$E222,"CQ1 2010","","Dir=H","Per=Y","Days=A","Dts=H","cols=14;rows=1")</f>
        <v>37215.142</v>
      </c>
      <c r="G222" s="8">
        <v>36770.491999999998</v>
      </c>
      <c r="H222" s="8">
        <v>40413.571000000004</v>
      </c>
      <c r="I222" s="8">
        <v>57043.847000000002</v>
      </c>
      <c r="J222" s="8">
        <v>70733.410999999993</v>
      </c>
      <c r="K222" s="8">
        <v>70518.482000000004</v>
      </c>
      <c r="L222" s="8">
        <v>65640.324999999997</v>
      </c>
      <c r="M222" s="8">
        <v>66942.62</v>
      </c>
      <c r="N222" s="8">
        <v>63689.868999999999</v>
      </c>
      <c r="O222" s="8">
        <v>69058.054000000004</v>
      </c>
      <c r="P222" s="8">
        <v>60143.589</v>
      </c>
      <c r="Q222" s="8">
        <v>61484.997000000003</v>
      </c>
      <c r="R222" s="8">
        <v>69578.525999999998</v>
      </c>
      <c r="S222" s="8">
        <v>69578.525999999998</v>
      </c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</row>
    <row r="223" spans="1:60" x14ac:dyDescent="0.35">
      <c r="A223" s="9" t="str">
        <f t="shared" si="195"/>
        <v>SAIB</v>
      </c>
      <c r="B223" s="9" t="str">
        <f>VLOOKUP(A223,References!$A$2:$B$11,2,FALSE)</f>
        <v>SIBC AB Equity</v>
      </c>
      <c r="C223" s="9" t="str">
        <f t="shared" ref="C223:E223" si="208">C200</f>
        <v>Short Term Debt</v>
      </c>
      <c r="D223" s="9" t="str">
        <f t="shared" si="208"/>
        <v>short_term_debt</v>
      </c>
      <c r="E223" s="9" t="str">
        <f t="shared" si="208"/>
        <v>ST_BORROW_SECS_SOLD_UNDER_REPO</v>
      </c>
      <c r="F223" s="8">
        <f>_xll.BDH($B223,$E223,"CQ1 2010","","Dir=H","Per=Y","Days=A","Dts=H","cols=14;rows=1")</f>
        <v>4896.0129999999999</v>
      </c>
      <c r="G223" s="8">
        <v>4224.1719999999996</v>
      </c>
      <c r="H223" s="8">
        <v>6269.0450000000001</v>
      </c>
      <c r="I223" s="8">
        <v>9828.232</v>
      </c>
      <c r="J223" s="8">
        <v>5002.0879999999997</v>
      </c>
      <c r="K223" s="8">
        <v>5329.1480000000001</v>
      </c>
      <c r="L223" s="8">
        <v>8996.7160000000003</v>
      </c>
      <c r="M223" s="8">
        <v>7609.6859999999997</v>
      </c>
      <c r="N223" s="8">
        <v>12620.832</v>
      </c>
      <c r="O223" s="8">
        <v>13788.191000000001</v>
      </c>
      <c r="P223" s="8">
        <v>20073.083999999999</v>
      </c>
      <c r="Q223" s="8">
        <v>21792.608</v>
      </c>
      <c r="R223" s="8">
        <v>20892.47</v>
      </c>
      <c r="S223" s="8">
        <v>20892.47</v>
      </c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</row>
    <row r="224" spans="1:60" x14ac:dyDescent="0.35">
      <c r="A224" s="9" t="str">
        <f t="shared" si="195"/>
        <v>SAIB</v>
      </c>
      <c r="B224" s="9" t="str">
        <f>VLOOKUP(A224,References!$A$2:$B$11,2,FALSE)</f>
        <v>SIBC AB Equity</v>
      </c>
      <c r="C224" s="9" t="str">
        <f t="shared" ref="C224:E224" si="209">C201</f>
        <v>Long Term Debt</v>
      </c>
      <c r="D224" s="9" t="str">
        <f t="shared" si="209"/>
        <v>long_term_debt</v>
      </c>
      <c r="E224" s="9" t="str">
        <f t="shared" si="209"/>
        <v>BS_LT_BORROW</v>
      </c>
      <c r="F224" s="8">
        <f>_xll.BDH($B224,$E224,"CQ1 2010","","Dir=H","Per=Y","Days=A","Dts=H","cols=14;rows=1")</f>
        <v>500</v>
      </c>
      <c r="G224" s="8">
        <v>1500</v>
      </c>
      <c r="H224" s="8">
        <v>2000</v>
      </c>
      <c r="I224" s="8">
        <v>2000</v>
      </c>
      <c r="J224" s="8">
        <v>4000</v>
      </c>
      <c r="K224" s="8">
        <v>4011.0210000000002</v>
      </c>
      <c r="L224" s="8">
        <v>4034.56</v>
      </c>
      <c r="M224" s="8">
        <v>4017.8910000000001</v>
      </c>
      <c r="N224" s="8">
        <v>4036.0320000000002</v>
      </c>
      <c r="O224" s="8">
        <v>2265.3409999999999</v>
      </c>
      <c r="P224" s="8">
        <v>2260.953</v>
      </c>
      <c r="Q224" s="8">
        <v>231.89</v>
      </c>
      <c r="R224" s="8">
        <v>202.601</v>
      </c>
      <c r="S224" s="8">
        <v>202.601</v>
      </c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</row>
    <row r="225" spans="1:60" x14ac:dyDescent="0.35">
      <c r="A225" s="9" t="str">
        <f t="shared" si="195"/>
        <v>SAIB</v>
      </c>
      <c r="B225" s="9" t="str">
        <f>VLOOKUP(A225,References!$A$2:$B$11,2,FALSE)</f>
        <v>SIBC AB Equity</v>
      </c>
      <c r="C225" s="9" t="str">
        <f t="shared" ref="C225:E225" si="210">C202</f>
        <v>Total Liabilities</v>
      </c>
      <c r="D225" s="9" t="str">
        <f t="shared" si="210"/>
        <v>liabilities</v>
      </c>
      <c r="E225" s="9" t="str">
        <f t="shared" si="210"/>
        <v>BS_TOT_LIAB2</v>
      </c>
      <c r="F225" s="8">
        <f>_xll.BDH($B225,$E225,"CQ1 2010","","Dir=H","Per=Y","Days=A","Dts=H","cols=14;rows=1")</f>
        <v>43349.858999999997</v>
      </c>
      <c r="G225" s="8">
        <v>43388.286</v>
      </c>
      <c r="H225" s="8">
        <v>49687.824000000001</v>
      </c>
      <c r="I225" s="8">
        <v>70242.638000000006</v>
      </c>
      <c r="J225" s="8">
        <v>81774.308000000005</v>
      </c>
      <c r="K225" s="8">
        <v>81541.873999999996</v>
      </c>
      <c r="L225" s="8">
        <v>79713.869000000006</v>
      </c>
      <c r="M225" s="8">
        <v>79517.152000000002</v>
      </c>
      <c r="N225" s="8">
        <v>82663.839999999997</v>
      </c>
      <c r="O225" s="8">
        <v>86807.589000000007</v>
      </c>
      <c r="P225" s="8">
        <v>84553.498999999996</v>
      </c>
      <c r="Q225" s="8">
        <v>85317.828999999998</v>
      </c>
      <c r="R225" s="8">
        <v>92280.915999999997</v>
      </c>
      <c r="S225" s="8">
        <v>92280.915999999997</v>
      </c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</row>
    <row r="226" spans="1:60" x14ac:dyDescent="0.35">
      <c r="A226" s="9" t="str">
        <f t="shared" si="195"/>
        <v>SAIB</v>
      </c>
      <c r="B226" s="9" t="str">
        <f>VLOOKUP(A226,References!$A$2:$B$11,2,FALSE)</f>
        <v>SIBC AB Equity</v>
      </c>
      <c r="C226" s="9" t="str">
        <f t="shared" ref="C226:E226" si="211">C203</f>
        <v>Retail Liabilities</v>
      </c>
      <c r="D226" s="9" t="str">
        <f t="shared" si="211"/>
        <v>retail_liabilities</v>
      </c>
      <c r="E226" s="9" t="str">
        <f t="shared" si="211"/>
        <v>NA</v>
      </c>
      <c r="F226" s="23">
        <f>Segments_Y!I60/1000000</f>
        <v>10915.248</v>
      </c>
      <c r="G226" s="23">
        <f>Segments_Y!J60/1000000</f>
        <v>14641.59</v>
      </c>
      <c r="H226" s="23">
        <f>Segments_Y!K60/1000000</f>
        <v>14073.387000000001</v>
      </c>
      <c r="I226" s="23">
        <f>Segments_Y!L60/1000000</f>
        <v>19283.662</v>
      </c>
      <c r="J226" s="23">
        <f>Segments_Y!M60/1000000</f>
        <v>16980.001</v>
      </c>
      <c r="K226" s="23">
        <f>Segments_Y!N60/1000000</f>
        <v>54395.563000000002</v>
      </c>
      <c r="L226" s="23">
        <f>Segments_Y!O60/1000000</f>
        <v>47560.355000000003</v>
      </c>
      <c r="M226" s="23">
        <f>Segments_Y!P60/1000000</f>
        <v>50538.379000000001</v>
      </c>
      <c r="N226" s="23">
        <f>Segments_Y!Q60/1000000</f>
        <v>22382.296999999999</v>
      </c>
      <c r="O226" s="23">
        <f>Segments_Y!R60/1000000</f>
        <v>19590.723999999998</v>
      </c>
      <c r="P226" s="23">
        <f>Segments_Y!S60/1000000</f>
        <v>21593.865000000002</v>
      </c>
      <c r="Q226" s="23">
        <f>Segments_Y!T60/1000000</f>
        <v>23104.834999999999</v>
      </c>
      <c r="R226" s="23">
        <f>Segments_Y!U60/1000000</f>
        <v>24714.662</v>
      </c>
      <c r="S226" s="23" t="e">
        <f>Segments_Y!V60/1000000</f>
        <v>#N/A</v>
      </c>
      <c r="T226" s="23">
        <f>Segments_Y!W60/1000000</f>
        <v>0</v>
      </c>
      <c r="U226" s="23">
        <f>Segments_Y!X60/1000000</f>
        <v>0</v>
      </c>
      <c r="V226" s="23">
        <f>Segments_Y!Y60/1000000</f>
        <v>0</v>
      </c>
      <c r="W226" s="23"/>
      <c r="X226" s="23"/>
      <c r="Y226" s="23"/>
      <c r="Z226" s="23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</row>
    <row r="227" spans="1:60" x14ac:dyDescent="0.35">
      <c r="A227" s="9" t="str">
        <f t="shared" si="195"/>
        <v>SAIB</v>
      </c>
      <c r="B227" s="9" t="str">
        <f>VLOOKUP(A227,References!$A$2:$B$11,2,FALSE)</f>
        <v>SIBC AB Equity</v>
      </c>
      <c r="C227" s="9" t="str">
        <f t="shared" ref="C227:E227" si="212">C204</f>
        <v>Wholesale Liabilities</v>
      </c>
      <c r="D227" s="9" t="str">
        <f t="shared" si="212"/>
        <v>wholesale_liabilities</v>
      </c>
      <c r="E227" s="9" t="str">
        <f t="shared" si="212"/>
        <v>NA</v>
      </c>
      <c r="F227" s="23">
        <f>Segments_Y!I61/1000000</f>
        <v>26660.874</v>
      </c>
      <c r="G227" s="23">
        <f>Segments_Y!J61/1000000</f>
        <v>21290.879000000001</v>
      </c>
      <c r="H227" s="23">
        <f>Segments_Y!K61/1000000</f>
        <v>5233.4520000000002</v>
      </c>
      <c r="I227" s="23">
        <f>Segments_Y!L61/1000000</f>
        <v>5184.0389999999998</v>
      </c>
      <c r="J227" s="23">
        <f>Segments_Y!M61/1000000</f>
        <v>12107.762000000001</v>
      </c>
      <c r="K227" s="23">
        <f>Segments_Y!N61/1000000</f>
        <v>14704.564</v>
      </c>
      <c r="L227" s="23">
        <f>Segments_Y!O61/1000000</f>
        <v>8539.3819999999996</v>
      </c>
      <c r="M227" s="23">
        <f>Segments_Y!P61/1000000</f>
        <v>7974.9769999999999</v>
      </c>
      <c r="N227" s="23">
        <f>Segments_Y!Q61/1000000</f>
        <v>6088.3789999999999</v>
      </c>
      <c r="O227" s="23">
        <f>Segments_Y!R61/1000000</f>
        <v>7879.0879999999997</v>
      </c>
      <c r="P227" s="23">
        <f>Segments_Y!S61/1000000</f>
        <v>6887.7659999999996</v>
      </c>
      <c r="Q227" s="23">
        <f>Segments_Y!T61/1000000</f>
        <v>8876.3799999999992</v>
      </c>
      <c r="R227" s="23">
        <f>Segments_Y!U61/1000000</f>
        <v>10182.709999999999</v>
      </c>
      <c r="S227" s="23" t="e">
        <f>Segments_Y!V61/1000000</f>
        <v>#N/A</v>
      </c>
      <c r="T227" s="23">
        <f>Segments_Y!W61/1000000</f>
        <v>0</v>
      </c>
      <c r="U227" s="23">
        <f>Segments_Y!X61/1000000</f>
        <v>0</v>
      </c>
      <c r="V227" s="23">
        <f>Segments_Y!Y61/1000000</f>
        <v>0</v>
      </c>
      <c r="W227" s="23"/>
      <c r="X227" s="23"/>
      <c r="Y227" s="23"/>
      <c r="Z227" s="23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</row>
    <row r="228" spans="1:60" x14ac:dyDescent="0.35">
      <c r="A228" s="9" t="str">
        <f t="shared" si="195"/>
        <v>SAIB</v>
      </c>
      <c r="B228" s="9" t="str">
        <f>VLOOKUP(A228,References!$A$2:$B$11,2,FALSE)</f>
        <v>SIBC AB Equity</v>
      </c>
      <c r="C228" s="9" t="str">
        <f t="shared" ref="C228:E228" si="213">C205</f>
        <v>Retained Earnings</v>
      </c>
      <c r="D228" s="9" t="str">
        <f t="shared" si="213"/>
        <v>retained_earnings</v>
      </c>
      <c r="E228" s="9" t="str">
        <f t="shared" si="213"/>
        <v>BS_PURE_RETAINED_EARNINGS</v>
      </c>
      <c r="F228" s="8">
        <f>_xll.BDH($B228,$E228,"CQ1 2010","","Dir=H","Per=Y","Days=A","Dts=H","cols=14;rows=1")</f>
        <v>1124.4359999999999</v>
      </c>
      <c r="G228" s="8">
        <v>330.54199999999997</v>
      </c>
      <c r="H228" s="8">
        <v>597.97900000000004</v>
      </c>
      <c r="I228" s="8">
        <v>1085.3130000000001</v>
      </c>
      <c r="J228" s="8">
        <v>1139.7919999999999</v>
      </c>
      <c r="K228" s="8">
        <v>1100.9490000000001</v>
      </c>
      <c r="L228" s="8">
        <v>826.77499999999998</v>
      </c>
      <c r="M228" s="8">
        <v>1284.8579999999999</v>
      </c>
      <c r="N228" s="8">
        <v>172.66</v>
      </c>
      <c r="O228" s="8">
        <v>230.09700000000001</v>
      </c>
      <c r="P228" s="8">
        <v>847.05700000000002</v>
      </c>
      <c r="Q228" s="8">
        <v>715.41200000000003</v>
      </c>
      <c r="R228" s="8">
        <v>956.64</v>
      </c>
      <c r="S228" s="8">
        <v>956.64</v>
      </c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</row>
    <row r="229" spans="1:60" x14ac:dyDescent="0.35">
      <c r="A229" s="9" t="str">
        <f t="shared" si="195"/>
        <v>SAIB</v>
      </c>
      <c r="B229" s="9" t="str">
        <f>VLOOKUP(A229,References!$A$2:$B$11,2,FALSE)</f>
        <v>SIBC AB Equity</v>
      </c>
      <c r="C229" s="9" t="str">
        <f t="shared" ref="C229:E229" si="214">C206</f>
        <v>Equity Before Minority</v>
      </c>
      <c r="D229" s="9" t="str">
        <f t="shared" si="214"/>
        <v>equity_before_minority</v>
      </c>
      <c r="E229" s="9" t="str">
        <f t="shared" si="214"/>
        <v>EQTY_BEF_MINORITY_INT_DETAILED</v>
      </c>
      <c r="F229" s="8">
        <f>_xll.BDH($B229,$E229,"CQ1 2010","","Dir=H","Per=Y","Days=A","Dts=H","cols=14;rows=1")</f>
        <v>8103.2650000000003</v>
      </c>
      <c r="G229" s="8">
        <v>8557.2960000000003</v>
      </c>
      <c r="H229" s="8">
        <v>9378.8259999999991</v>
      </c>
      <c r="I229" s="8">
        <v>10252.775</v>
      </c>
      <c r="J229" s="8">
        <v>11852.132</v>
      </c>
      <c r="K229" s="8">
        <v>12036.462</v>
      </c>
      <c r="L229" s="8">
        <v>13333.541999999999</v>
      </c>
      <c r="M229" s="8">
        <v>14279.066999999999</v>
      </c>
      <c r="N229" s="8">
        <v>13406.067999999999</v>
      </c>
      <c r="O229" s="8">
        <v>14007.007</v>
      </c>
      <c r="P229" s="8">
        <v>15331.032999999999</v>
      </c>
      <c r="Q229" s="8">
        <v>16301.475</v>
      </c>
      <c r="R229" s="8">
        <v>16789.696</v>
      </c>
      <c r="S229" s="8">
        <v>16789.696</v>
      </c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</row>
    <row r="230" spans="1:60" x14ac:dyDescent="0.35">
      <c r="A230" s="9" t="str">
        <f t="shared" si="195"/>
        <v>SAIB</v>
      </c>
      <c r="B230" s="9" t="str">
        <f>VLOOKUP(A230,References!$A$2:$B$11,2,FALSE)</f>
        <v>SIBC AB Equity</v>
      </c>
      <c r="C230" s="9" t="str">
        <f t="shared" ref="C230:E230" si="215">C207</f>
        <v>Sukuk</v>
      </c>
      <c r="D230" s="9" t="str">
        <f t="shared" si="215"/>
        <v>skuk</v>
      </c>
      <c r="E230" s="9" t="str">
        <f t="shared" si="215"/>
        <v>PFD_EQTY_HYBRID_CAPITAL</v>
      </c>
      <c r="F230" s="8">
        <f>_xll.BDH($B230,$E230,"CQ1 2010","","Dir=H","Per=Y","Days=A","Dts=H","cols=14;rows=1")</f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500</v>
      </c>
      <c r="M230" s="8">
        <v>785</v>
      </c>
      <c r="N230" s="8">
        <v>1785</v>
      </c>
      <c r="O230" s="8">
        <v>2000</v>
      </c>
      <c r="P230" s="8">
        <v>2000</v>
      </c>
      <c r="Q230" s="8">
        <v>1500</v>
      </c>
      <c r="R230" s="8">
        <v>3215</v>
      </c>
      <c r="S230" s="8">
        <v>3215</v>
      </c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</row>
    <row r="231" spans="1:60" x14ac:dyDescent="0.35">
      <c r="A231" s="10" t="str">
        <f>A228</f>
        <v>SAIB</v>
      </c>
      <c r="B231" s="10" t="str">
        <f>VLOOKUP(A231,References!$A$2:$B$11,2,FALSE)</f>
        <v>SIBC AB Equity</v>
      </c>
      <c r="C231" s="9" t="str">
        <f t="shared" ref="C231:E231" si="216">C208</f>
        <v>Total Equity</v>
      </c>
      <c r="D231" s="9" t="str">
        <f t="shared" si="216"/>
        <v>equity</v>
      </c>
      <c r="E231" s="9" t="str">
        <f t="shared" si="216"/>
        <v>TOTAL_EQUITY</v>
      </c>
      <c r="F231" s="11">
        <f>_xll.BDH($B231,$E231,"CQ1 2010","","Dir=H","Per=Y","Days=A","Dts=H","cols=14;rows=1")</f>
        <v>8141.3739999999998</v>
      </c>
      <c r="G231" s="11">
        <v>8557.2960000000003</v>
      </c>
      <c r="H231" s="11">
        <v>9378.8259999999991</v>
      </c>
      <c r="I231" s="11">
        <v>10252.775</v>
      </c>
      <c r="J231" s="11">
        <v>11852.132</v>
      </c>
      <c r="K231" s="11">
        <v>12036.462</v>
      </c>
      <c r="L231" s="11">
        <v>13333.541999999999</v>
      </c>
      <c r="M231" s="11">
        <v>14279.066999999999</v>
      </c>
      <c r="N231" s="11">
        <v>13406.067999999999</v>
      </c>
      <c r="O231" s="11">
        <v>14007.007</v>
      </c>
      <c r="P231" s="11">
        <v>15331.032999999999</v>
      </c>
      <c r="Q231" s="11">
        <v>16301.475</v>
      </c>
      <c r="R231" s="11">
        <v>16789.696</v>
      </c>
      <c r="S231" s="11">
        <v>16789.696</v>
      </c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B4B4-D060-4CDA-B637-E7B395162B27}">
  <sheetPr codeName="Sheet1">
    <tabColor theme="9" tint="0.79998168889431442"/>
  </sheetPr>
  <dimension ref="A1:BH139"/>
  <sheetViews>
    <sheetView tabSelected="1" topLeftCell="E1" workbookViewId="0">
      <selection activeCell="M106" sqref="M106"/>
    </sheetView>
  </sheetViews>
  <sheetFormatPr defaultRowHeight="14.5" x14ac:dyDescent="0.35"/>
  <cols>
    <col min="1" max="1" width="6.90625" bestFit="1" customWidth="1"/>
    <col min="2" max="2" width="16.36328125" customWidth="1"/>
    <col min="3" max="3" width="38.54296875" bestFit="1" customWidth="1"/>
    <col min="4" max="4" width="38.54296875" customWidth="1"/>
    <col min="5" max="5" width="22.1796875" customWidth="1"/>
    <col min="6" max="6" width="10.08984375" bestFit="1" customWidth="1"/>
    <col min="7" max="11" width="10.453125" bestFit="1" customWidth="1"/>
    <col min="12" max="18" width="10.08984375" bestFit="1" customWidth="1"/>
    <col min="19" max="40" width="9.6328125" bestFit="1" customWidth="1"/>
    <col min="41" max="41" width="10.1796875" bestFit="1" customWidth="1"/>
    <col min="42" max="57" width="9.6328125" bestFit="1" customWidth="1"/>
    <col min="58" max="58" width="9.6328125" customWidth="1"/>
    <col min="59" max="60" width="10.08984375" bestFit="1" customWidth="1"/>
  </cols>
  <sheetData>
    <row r="1" spans="1:60" x14ac:dyDescent="0.35">
      <c r="A1" s="5" t="s">
        <v>150</v>
      </c>
      <c r="B1" s="5" t="s">
        <v>151</v>
      </c>
      <c r="C1" s="5" t="s">
        <v>152</v>
      </c>
      <c r="D1" s="5" t="s">
        <v>324</v>
      </c>
      <c r="E1" s="5" t="s">
        <v>153</v>
      </c>
      <c r="F1" s="26">
        <v>2010</v>
      </c>
      <c r="G1" s="26">
        <v>2011</v>
      </c>
      <c r="H1" s="26">
        <v>2012</v>
      </c>
      <c r="I1" s="26">
        <v>2013</v>
      </c>
      <c r="J1" s="26">
        <v>2014</v>
      </c>
      <c r="K1" s="26">
        <v>2015</v>
      </c>
      <c r="L1" s="26">
        <v>2016</v>
      </c>
      <c r="M1" s="26">
        <v>2017</v>
      </c>
      <c r="N1" s="26">
        <v>2018</v>
      </c>
      <c r="O1" s="26">
        <v>2019</v>
      </c>
      <c r="P1" s="26">
        <v>2020</v>
      </c>
      <c r="Q1" s="26">
        <v>2021</v>
      </c>
      <c r="R1" s="26">
        <v>2022</v>
      </c>
      <c r="S1" s="5">
        <v>2023</v>
      </c>
      <c r="T1" s="5">
        <v>2024</v>
      </c>
      <c r="U1" s="5">
        <v>2025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</row>
    <row r="2" spans="1:60" x14ac:dyDescent="0.35">
      <c r="A2" s="6" t="s">
        <v>14</v>
      </c>
      <c r="B2" s="6" t="str">
        <f>VLOOKUP(A2,References!$A$2:$B$11,2,FALSE)</f>
        <v>BSFR AB Equity</v>
      </c>
      <c r="C2" s="6" t="s">
        <v>161</v>
      </c>
      <c r="D2" s="6" t="str">
        <f>VLOOKUP(C2,References!$J$2:$K$51,2,FALSE)</f>
        <v>operating_margin</v>
      </c>
      <c r="E2" s="6" t="s">
        <v>154</v>
      </c>
      <c r="F2" s="8">
        <f>_xll.BDH($B2,$E2,"CQ1 2010","","Dir=H","Per=Y","Days=A","Dts=H","cols=14;rows=1")</f>
        <v>62.100299999999997</v>
      </c>
      <c r="G2" s="8">
        <v>62.087499999999999</v>
      </c>
      <c r="H2" s="8">
        <v>58.2241</v>
      </c>
      <c r="I2" s="8">
        <v>46.2209</v>
      </c>
      <c r="J2" s="8">
        <v>59.334899999999998</v>
      </c>
      <c r="K2" s="8">
        <v>61.945799999999998</v>
      </c>
      <c r="L2" s="8">
        <v>52.444600000000001</v>
      </c>
      <c r="M2" s="8">
        <v>51.258699999999997</v>
      </c>
      <c r="N2" s="8">
        <v>48.500399999999999</v>
      </c>
      <c r="O2" s="8">
        <v>49.7164</v>
      </c>
      <c r="P2" s="8">
        <v>26.339700000000001</v>
      </c>
      <c r="Q2" s="8">
        <v>49.442999999999998</v>
      </c>
      <c r="R2" s="8">
        <v>46.842399999999998</v>
      </c>
      <c r="S2" s="8">
        <v>46.842399999999998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</row>
    <row r="3" spans="1:60" x14ac:dyDescent="0.35">
      <c r="A3" s="6" t="str">
        <f>A2</f>
        <v>BSF</v>
      </c>
      <c r="B3" s="6" t="str">
        <f>VLOOKUP(A3,References!$A$2:$B$11,2,FALSE)</f>
        <v>BSFR AB Equity</v>
      </c>
      <c r="C3" s="6" t="s">
        <v>48</v>
      </c>
      <c r="D3" s="6" t="str">
        <f>VLOOKUP(C3,References!$J$2:$K$51,2,FALSE)</f>
        <v>profit_margin</v>
      </c>
      <c r="E3" s="6" t="s">
        <v>51</v>
      </c>
      <c r="F3" s="8">
        <f>_xll.BDH($B3,$E3,"CQ1 2010","","Dir=H","Per=Y","Days=A","Dts=H","cols=14;rows=1")</f>
        <v>62.181899999999999</v>
      </c>
      <c r="G3" s="8">
        <v>61.7408</v>
      </c>
      <c r="H3" s="8">
        <v>58.258899999999997</v>
      </c>
      <c r="I3" s="8">
        <v>46.284799999999997</v>
      </c>
      <c r="J3" s="8">
        <v>59.348399999999998</v>
      </c>
      <c r="K3" s="8">
        <v>62.058900000000001</v>
      </c>
      <c r="L3" s="8">
        <v>52.546199999999999</v>
      </c>
      <c r="M3" s="8">
        <v>51.368699999999997</v>
      </c>
      <c r="N3" s="8">
        <v>20.591999999999999</v>
      </c>
      <c r="O3" s="8">
        <v>42.790500000000002</v>
      </c>
      <c r="P3" s="8">
        <v>20.259699999999999</v>
      </c>
      <c r="Q3" s="8">
        <v>44.450200000000002</v>
      </c>
      <c r="R3" s="8">
        <v>41.826099999999997</v>
      </c>
      <c r="S3" s="8">
        <v>41.826099999999997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</row>
    <row r="4" spans="1:60" x14ac:dyDescent="0.35">
      <c r="A4" s="6" t="str">
        <f t="shared" ref="A4:A11" si="0">A3</f>
        <v>BSF</v>
      </c>
      <c r="B4" s="6" t="str">
        <f>VLOOKUP(A4,References!$A$2:$B$11,2,FALSE)</f>
        <v>BSFR AB Equity</v>
      </c>
      <c r="C4" s="6" t="s">
        <v>214</v>
      </c>
      <c r="D4" s="6" t="str">
        <f>VLOOKUP(C4,References!$J$2:$K$51,2,FALSE)</f>
        <v>net_interest_margin</v>
      </c>
      <c r="E4" s="6" t="s">
        <v>52</v>
      </c>
      <c r="F4" s="8">
        <f>_xll.BDH($B4,$E4,"CQ1 2010","","Dir=H","Per=Y","Days=A","Dts=H","cols=14;rows=1")</f>
        <v>2.9131</v>
      </c>
      <c r="G4" s="8">
        <v>2.8006000000000002</v>
      </c>
      <c r="H4" s="8">
        <v>2.6114000000000002</v>
      </c>
      <c r="I4" s="8">
        <v>2.3616999999999999</v>
      </c>
      <c r="J4" s="8">
        <v>2.4310999999999998</v>
      </c>
      <c r="K4" s="8">
        <v>2.4182000000000001</v>
      </c>
      <c r="L4" s="8">
        <v>2.4224999999999999</v>
      </c>
      <c r="M4" s="8">
        <v>2.68</v>
      </c>
      <c r="N4" s="8">
        <v>2.9651000000000001</v>
      </c>
      <c r="O4" s="8">
        <v>3.1221000000000001</v>
      </c>
      <c r="P4" s="8">
        <v>3.0689000000000002</v>
      </c>
      <c r="Q4" s="8">
        <v>3.0104000000000002</v>
      </c>
      <c r="R4" s="8">
        <v>3.1032000000000002</v>
      </c>
      <c r="S4" s="8">
        <v>3.1032000000000002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</row>
    <row r="5" spans="1:60" x14ac:dyDescent="0.35">
      <c r="A5" s="6" t="str">
        <f t="shared" si="0"/>
        <v>BSF</v>
      </c>
      <c r="B5" s="6" t="str">
        <f>VLOOKUP(A5,References!$A$2:$B$11,2,FALSE)</f>
        <v>BSFR AB Equity</v>
      </c>
      <c r="C5" s="6" t="s">
        <v>162</v>
      </c>
      <c r="D5" s="6" t="str">
        <f>VLOOKUP(C5,References!$J$2:$K$51,2,FALSE)</f>
        <v>sales_per_employee</v>
      </c>
      <c r="E5" s="6" t="s">
        <v>155</v>
      </c>
      <c r="F5" s="8">
        <f>_xll.BDH($B5,$E5,"CQ1 2010","","Dir=H","Per=Y","Days=A","Dts=H","cols=14;rows=1")</f>
        <v>1918171.9351999999</v>
      </c>
      <c r="G5" s="8">
        <v>1868368.0057000001</v>
      </c>
      <c r="H5" s="8">
        <v>2218496.0776999998</v>
      </c>
      <c r="I5" s="8">
        <v>2038512.7175</v>
      </c>
      <c r="J5" s="8">
        <v>2163162.3986999998</v>
      </c>
      <c r="K5" s="8">
        <v>2283849.7037999998</v>
      </c>
      <c r="L5" s="8">
        <v>2596570.3681000001</v>
      </c>
      <c r="M5" s="8">
        <v>2858199.2187999999</v>
      </c>
      <c r="N5" s="8">
        <v>2888701.3544999999</v>
      </c>
      <c r="O5" s="8">
        <v>3149910.2735000001</v>
      </c>
      <c r="P5" s="8">
        <v>3011580.0068999999</v>
      </c>
      <c r="Q5" s="8">
        <v>2754849.5162</v>
      </c>
      <c r="R5" s="8">
        <v>3358533.6554</v>
      </c>
      <c r="S5" s="8">
        <v>3358533.6554</v>
      </c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</row>
    <row r="6" spans="1:60" x14ac:dyDescent="0.35">
      <c r="A6" s="6" t="str">
        <f t="shared" si="0"/>
        <v>BSF</v>
      </c>
      <c r="B6" s="6" t="str">
        <f>VLOOKUP(A6,References!$A$2:$B$11,2,FALSE)</f>
        <v>BSFR AB Equity</v>
      </c>
      <c r="C6" s="6" t="s">
        <v>163</v>
      </c>
      <c r="D6" s="6" t="str">
        <f>VLOOKUP(C6,References!$J$2:$K$51,2,FALSE)</f>
        <v>efficiency_ratio</v>
      </c>
      <c r="E6" s="6" t="s">
        <v>50</v>
      </c>
      <c r="F6" s="8">
        <f>_xll.BDH($B6,$E6,"CQ1 2010","","Dir=H","Per=Y","Days=A","Dts=H","cols=14;rows=1")</f>
        <v>28.634599999999999</v>
      </c>
      <c r="G6" s="8">
        <v>32.707700000000003</v>
      </c>
      <c r="H6" s="8">
        <v>30.917200000000001</v>
      </c>
      <c r="I6" s="8">
        <v>33.392800000000001</v>
      </c>
      <c r="J6" s="8">
        <v>33.168700000000001</v>
      </c>
      <c r="K6" s="8">
        <v>33.204000000000001</v>
      </c>
      <c r="L6" s="8">
        <v>33.468000000000004</v>
      </c>
      <c r="M6" s="8">
        <v>36.321100000000001</v>
      </c>
      <c r="N6" s="8">
        <v>35.216799999999999</v>
      </c>
      <c r="O6" s="8">
        <v>33.076000000000001</v>
      </c>
      <c r="P6" s="8">
        <v>32.877299999999998</v>
      </c>
      <c r="Q6" s="8">
        <v>32.943800000000003</v>
      </c>
      <c r="R6" s="8">
        <v>33.081099999999999</v>
      </c>
      <c r="S6" s="8">
        <v>33.081099999999999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</row>
    <row r="7" spans="1:60" x14ac:dyDescent="0.35">
      <c r="A7" s="6" t="str">
        <f t="shared" si="0"/>
        <v>BSF</v>
      </c>
      <c r="B7" s="6" t="str">
        <f>VLOOKUP(A7,References!$A$2:$B$11,2,FALSE)</f>
        <v>BSFR AB Equity</v>
      </c>
      <c r="C7" s="6" t="s">
        <v>164</v>
      </c>
      <c r="D7" s="6" t="str">
        <f>VLOOKUP(C7,References!$J$2:$K$51,2,FALSE)</f>
        <v>tier_1_capital_ratio</v>
      </c>
      <c r="E7" s="6" t="s">
        <v>156</v>
      </c>
      <c r="F7" s="8">
        <f>_xll.BDH($B7,$E7,"CQ1 2010","","Dir=H","Per=Y","Days=A","Dts=H","cols=14;rows=1")</f>
        <v>14.18</v>
      </c>
      <c r="G7" s="8">
        <v>13.95</v>
      </c>
      <c r="H7" s="8">
        <v>14.65</v>
      </c>
      <c r="I7" s="8">
        <v>13.9</v>
      </c>
      <c r="J7" s="8">
        <v>14.78</v>
      </c>
      <c r="K7" s="8">
        <v>14.96</v>
      </c>
      <c r="L7" s="8">
        <v>15.76</v>
      </c>
      <c r="M7" s="8">
        <v>17.52</v>
      </c>
      <c r="N7" s="8">
        <v>17.71</v>
      </c>
      <c r="O7" s="8">
        <v>18.32</v>
      </c>
      <c r="P7" s="8">
        <v>20.56</v>
      </c>
      <c r="Q7" s="8">
        <v>19.940000000000001</v>
      </c>
      <c r="R7" s="8">
        <v>18.899999999999999</v>
      </c>
      <c r="S7" s="8">
        <v>18.899999999999999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</row>
    <row r="8" spans="1:60" x14ac:dyDescent="0.35">
      <c r="A8" s="6" t="str">
        <f t="shared" si="0"/>
        <v>BSF</v>
      </c>
      <c r="B8" s="6" t="str">
        <f>VLOOKUP(A8,References!$A$2:$B$11,2,FALSE)</f>
        <v>BSFR AB Equity</v>
      </c>
      <c r="C8" s="6" t="s">
        <v>165</v>
      </c>
      <c r="D8" s="6" t="str">
        <f>VLOOKUP(C8,References!$J$2:$K$51,2,FALSE)</f>
        <v>employee_count</v>
      </c>
      <c r="E8" s="6" t="s">
        <v>157</v>
      </c>
      <c r="F8" s="8">
        <f>_xll.BDH($B8,$E8,"CQ1 2010","","Dir=H","Per=Y","Days=A","Dts=H","cols=14;rows=1")</f>
        <v>2594</v>
      </c>
      <c r="G8" s="8">
        <v>2788</v>
      </c>
      <c r="H8" s="8">
        <v>2677</v>
      </c>
      <c r="I8" s="8">
        <v>2988</v>
      </c>
      <c r="J8" s="8">
        <v>3085</v>
      </c>
      <c r="K8" s="8">
        <v>3207</v>
      </c>
      <c r="L8" s="8">
        <v>3233</v>
      </c>
      <c r="M8" s="8">
        <v>3072</v>
      </c>
      <c r="N8" s="8">
        <v>3027</v>
      </c>
      <c r="O8" s="8">
        <v>2998</v>
      </c>
      <c r="P8" s="8">
        <v>2881</v>
      </c>
      <c r="Q8" s="8">
        <v>2997</v>
      </c>
      <c r="R8" s="8">
        <v>3105</v>
      </c>
      <c r="S8" s="8">
        <v>3105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</row>
    <row r="9" spans="1:60" x14ac:dyDescent="0.35">
      <c r="A9" s="6" t="str">
        <f t="shared" si="0"/>
        <v>BSF</v>
      </c>
      <c r="B9" s="6" t="str">
        <f>VLOOKUP(A9,References!$A$2:$B$11,2,FALSE)</f>
        <v>BSFR AB Equity</v>
      </c>
      <c r="C9" s="6" t="s">
        <v>215</v>
      </c>
      <c r="D9" s="6" t="str">
        <f>VLOOKUP(C9,References!$J$2:$K$51,2,FALSE)</f>
        <v>return_on_equity</v>
      </c>
      <c r="E9" s="6" t="s">
        <v>158</v>
      </c>
      <c r="F9" s="8">
        <f>_xll.BDH($B9,$E9,"CQ1 2010","","Dir=H","Per=Y","Days=A","Dts=H","cols=14;rows=1")</f>
        <v>16.6053</v>
      </c>
      <c r="G9" s="8">
        <v>15.4595</v>
      </c>
      <c r="H9" s="8">
        <v>14.2418</v>
      </c>
      <c r="I9" s="8">
        <v>10.481</v>
      </c>
      <c r="J9" s="8">
        <v>14.153700000000001</v>
      </c>
      <c r="K9" s="8">
        <v>14.962199999999999</v>
      </c>
      <c r="L9" s="8">
        <v>12.277200000000001</v>
      </c>
      <c r="M9" s="8">
        <v>11.511900000000001</v>
      </c>
      <c r="N9" s="8">
        <v>4.4880000000000004</v>
      </c>
      <c r="O9" s="8">
        <v>9.7635000000000005</v>
      </c>
      <c r="P9" s="8">
        <v>4.6444999999999999</v>
      </c>
      <c r="Q9" s="8">
        <v>10.0989</v>
      </c>
      <c r="R9" s="8">
        <v>10.4489</v>
      </c>
      <c r="S9" s="8">
        <v>10.4489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</row>
    <row r="10" spans="1:60" x14ac:dyDescent="0.35">
      <c r="A10" s="6" t="str">
        <f t="shared" si="0"/>
        <v>BSF</v>
      </c>
      <c r="B10" s="6" t="str">
        <f>VLOOKUP(A10,References!$A$2:$B$11,2,FALSE)</f>
        <v>BSFR AB Equity</v>
      </c>
      <c r="C10" s="6" t="s">
        <v>166</v>
      </c>
      <c r="D10" s="6" t="str">
        <f>VLOOKUP(C10,References!$J$2:$K$51,2,FALSE)</f>
        <v>return_on_assets</v>
      </c>
      <c r="E10" s="6" t="s">
        <v>159</v>
      </c>
      <c r="F10" s="8">
        <f>_xll.BDH($B10,$E10,"CQ1 2010","","Dir=H","Per=Y","Days=A","Dts=H","cols=14;rows=1")</f>
        <v>2.2978999999999998</v>
      </c>
      <c r="G10" s="8">
        <v>2.2078000000000002</v>
      </c>
      <c r="H10" s="8">
        <v>2.0217999999999998</v>
      </c>
      <c r="I10" s="8">
        <v>1.4676</v>
      </c>
      <c r="J10" s="8">
        <v>1.9599</v>
      </c>
      <c r="K10" s="8">
        <v>2.1671999999999998</v>
      </c>
      <c r="L10" s="8">
        <v>1.8133999999999999</v>
      </c>
      <c r="M10" s="8">
        <v>1.7822</v>
      </c>
      <c r="N10" s="8">
        <v>0.73229999999999995</v>
      </c>
      <c r="O10" s="8">
        <v>1.6911</v>
      </c>
      <c r="P10" s="8">
        <v>0.83079999999999998</v>
      </c>
      <c r="Q10" s="8">
        <v>1.6834</v>
      </c>
      <c r="R10" s="8">
        <v>1.5965</v>
      </c>
      <c r="S10" s="8">
        <v>1.5965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</row>
    <row r="11" spans="1:60" x14ac:dyDescent="0.35">
      <c r="A11" s="6" t="str">
        <f t="shared" si="0"/>
        <v>BSF</v>
      </c>
      <c r="B11" s="6" t="str">
        <f>VLOOKUP(A11,References!$A$2:$B$11,2,FALSE)</f>
        <v>BSFR AB Equity</v>
      </c>
      <c r="C11" s="6" t="s">
        <v>167</v>
      </c>
      <c r="D11" s="6" t="str">
        <f>VLOOKUP(C11,References!$J$2:$K$51,2,FALSE)</f>
        <v>dividend_payout_ratio</v>
      </c>
      <c r="E11" s="6" t="s">
        <v>160</v>
      </c>
      <c r="F11" s="8">
        <f>_xll.BDH($B11,$E11,"CQ1 2010","","Dir=H","Per=Y","Days=A","Dts=H","cols=14;rows=1")</f>
        <v>25.819299999999998</v>
      </c>
      <c r="G11" s="8">
        <v>18.6508</v>
      </c>
      <c r="H11" s="8">
        <v>23.985700000000001</v>
      </c>
      <c r="I11" s="8">
        <v>15.031700000000001</v>
      </c>
      <c r="J11" s="8">
        <v>17.1343</v>
      </c>
      <c r="K11" s="8">
        <v>15.855499999999999</v>
      </c>
      <c r="L11" s="8">
        <v>35.951900000000002</v>
      </c>
      <c r="M11" s="8">
        <v>47.527000000000001</v>
      </c>
      <c r="N11" s="8">
        <v>141.57249999999999</v>
      </c>
      <c r="O11" s="8">
        <v>75.597300000000004</v>
      </c>
      <c r="P11" s="8">
        <v>31.025500000000001</v>
      </c>
      <c r="Q11" s="8">
        <v>52.175800000000002</v>
      </c>
      <c r="R11" s="8">
        <v>55.410600000000002</v>
      </c>
      <c r="S11" s="8">
        <v>55.410600000000002</v>
      </c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</row>
    <row r="12" spans="1:60" x14ac:dyDescent="0.35">
      <c r="A12" s="9" t="s">
        <v>16</v>
      </c>
      <c r="B12" s="9" t="str">
        <f>VLOOKUP(A12,References!$A$2:$B$11,2,FALSE)</f>
        <v>ALINMA AB Equity</v>
      </c>
      <c r="C12" s="9" t="str">
        <f>C2</f>
        <v>Operating Margin</v>
      </c>
      <c r="D12" s="9" t="str">
        <f>VLOOKUP(C12,References!$J$2:$K$51,2,FALSE)</f>
        <v>operating_margin</v>
      </c>
      <c r="E12" s="9" t="s">
        <v>154</v>
      </c>
      <c r="F12" s="8">
        <f>_xll.BDH($B12,$E12,"CQ1 2010","","Dir=H","Per=Y","Days=A","Dts=H","cols=14;rows=1")</f>
        <v>2.2724000000000002</v>
      </c>
      <c r="G12" s="8">
        <v>30.620100000000001</v>
      </c>
      <c r="H12" s="8">
        <v>40.046500000000002</v>
      </c>
      <c r="I12" s="8">
        <v>43.403599999999997</v>
      </c>
      <c r="J12" s="8">
        <v>47.191800000000001</v>
      </c>
      <c r="K12" s="8">
        <v>46.603000000000002</v>
      </c>
      <c r="L12" s="8">
        <v>43.489100000000001</v>
      </c>
      <c r="M12" s="8">
        <v>44.1111</v>
      </c>
      <c r="N12" s="8">
        <v>50.904000000000003</v>
      </c>
      <c r="O12" s="8">
        <v>47.830800000000004</v>
      </c>
      <c r="P12" s="8">
        <v>36.266199999999998</v>
      </c>
      <c r="Q12" s="8">
        <v>42.569899999999997</v>
      </c>
      <c r="R12" s="8">
        <v>46.320799999999998</v>
      </c>
      <c r="S12" s="8">
        <v>46.320799999999998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</row>
    <row r="13" spans="1:60" x14ac:dyDescent="0.35">
      <c r="A13" s="9" t="str">
        <f>A12</f>
        <v>Alinma</v>
      </c>
      <c r="B13" s="9" t="str">
        <f>VLOOKUP(A13,References!$A$2:$B$11,2,FALSE)</f>
        <v>ALINMA AB Equity</v>
      </c>
      <c r="C13" s="9" t="str">
        <f t="shared" ref="C13:C86" si="1">C3</f>
        <v>Profit Margin</v>
      </c>
      <c r="D13" s="9" t="str">
        <f>VLOOKUP(C13,References!$J$2:$K$51,2,FALSE)</f>
        <v>profit_margin</v>
      </c>
      <c r="E13" s="9" t="s">
        <v>51</v>
      </c>
      <c r="F13" s="8">
        <f>_xll.BDH($B13,$E13,"CQ1 2010","","Dir=H","Per=Y","Days=A","Dts=H","cols=14;rows=1")</f>
        <v>2.2724000000000002</v>
      </c>
      <c r="G13" s="8">
        <v>30.620100000000001</v>
      </c>
      <c r="H13" s="8">
        <v>39.321800000000003</v>
      </c>
      <c r="I13" s="8">
        <v>42.957500000000003</v>
      </c>
      <c r="J13" s="8">
        <v>46.865699999999997</v>
      </c>
      <c r="K13" s="8">
        <v>46.26</v>
      </c>
      <c r="L13" s="8">
        <v>43.118299999999998</v>
      </c>
      <c r="M13" s="8">
        <v>43.991500000000002</v>
      </c>
      <c r="N13" s="8">
        <v>56.011800000000001</v>
      </c>
      <c r="O13" s="8">
        <v>42.882899999999999</v>
      </c>
      <c r="P13" s="8">
        <v>32.449599999999997</v>
      </c>
      <c r="Q13" s="8">
        <v>37.994</v>
      </c>
      <c r="R13" s="8">
        <v>41.581499999999998</v>
      </c>
      <c r="S13" s="8">
        <v>41.581499999999998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</row>
    <row r="14" spans="1:60" x14ac:dyDescent="0.35">
      <c r="A14" s="9" t="str">
        <f t="shared" ref="A14:A21" si="2">A13</f>
        <v>Alinma</v>
      </c>
      <c r="B14" s="9" t="str">
        <f>VLOOKUP(A14,References!$A$2:$B$11,2,FALSE)</f>
        <v>ALINMA AB Equity</v>
      </c>
      <c r="C14" s="9" t="str">
        <f t="shared" si="1"/>
        <v>Net Interest Margin (NIM)</v>
      </c>
      <c r="D14" s="9" t="str">
        <f>VLOOKUP(C14,References!$J$2:$K$51,2,FALSE)</f>
        <v>net_interest_margin</v>
      </c>
      <c r="E14" s="9" t="s">
        <v>52</v>
      </c>
      <c r="F14" s="8">
        <f>_xll.BDH($B14,$E14,"CQ1 2010","","Dir=H","Per=Y","Days=A","Dts=H","cols=14;rows=1")</f>
        <v>3.0962000000000001</v>
      </c>
      <c r="G14" s="8">
        <v>3.9348999999999998</v>
      </c>
      <c r="H14" s="8">
        <v>3.7706</v>
      </c>
      <c r="I14" s="8">
        <v>3.5735999999999999</v>
      </c>
      <c r="J14" s="8">
        <v>3.2711000000000001</v>
      </c>
      <c r="K14" s="8">
        <v>3.0122</v>
      </c>
      <c r="L14" s="8">
        <v>3.0533000000000001</v>
      </c>
      <c r="M14" s="8">
        <v>3.5169000000000001</v>
      </c>
      <c r="N14" s="8">
        <v>3.4861</v>
      </c>
      <c r="O14" s="8">
        <v>3.7797000000000001</v>
      </c>
      <c r="P14" s="8">
        <v>3.5371000000000001</v>
      </c>
      <c r="Q14" s="8">
        <v>3.3574000000000002</v>
      </c>
      <c r="R14" s="8">
        <v>3.4384000000000001</v>
      </c>
      <c r="S14" s="8">
        <v>3.4384000000000001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</row>
    <row r="15" spans="1:60" x14ac:dyDescent="0.35">
      <c r="A15" s="9" t="str">
        <f t="shared" si="2"/>
        <v>Alinma</v>
      </c>
      <c r="B15" s="9" t="str">
        <f>VLOOKUP(A15,References!$A$2:$B$11,2,FALSE)</f>
        <v>ALINMA AB Equity</v>
      </c>
      <c r="C15" s="9" t="str">
        <f t="shared" si="1"/>
        <v>Sales per Employee</v>
      </c>
      <c r="D15" s="9" t="str">
        <f>VLOOKUP(C15,References!$J$2:$K$51,2,FALSE)</f>
        <v>sales_per_employee</v>
      </c>
      <c r="E15" s="9" t="s">
        <v>155</v>
      </c>
      <c r="F15" s="8">
        <f>_xll.BDH($B15,$E15,"CQ1 2010","","Dir=H","Per=Y","Days=A","Dts=H","cols=14;rows=1")</f>
        <v>588593.43429999996</v>
      </c>
      <c r="G15" s="8">
        <v>1051512.4202000001</v>
      </c>
      <c r="H15" s="8">
        <v>1277547.6804</v>
      </c>
      <c r="I15" s="8">
        <v>1516409.6096000001</v>
      </c>
      <c r="J15" s="8">
        <v>1635974.6906999999</v>
      </c>
      <c r="K15" s="8">
        <v>1938183.3521</v>
      </c>
      <c r="L15" s="8">
        <v>2002721.243</v>
      </c>
      <c r="M15" s="8">
        <v>2362206.3772999998</v>
      </c>
      <c r="N15" s="8">
        <v>2563677.2859</v>
      </c>
      <c r="O15" s="8">
        <v>2829747.0214</v>
      </c>
      <c r="P15" s="8">
        <v>2654623.4567999998</v>
      </c>
      <c r="Q15" s="8">
        <v>2337949.6951000001</v>
      </c>
      <c r="R15" s="8">
        <v>2775335.4188999999</v>
      </c>
      <c r="S15" s="8">
        <v>2775335.4188999999</v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</row>
    <row r="16" spans="1:60" x14ac:dyDescent="0.35">
      <c r="A16" s="9" t="str">
        <f t="shared" si="2"/>
        <v>Alinma</v>
      </c>
      <c r="B16" s="9" t="str">
        <f>VLOOKUP(A16,References!$A$2:$B$11,2,FALSE)</f>
        <v>ALINMA AB Equity</v>
      </c>
      <c r="C16" s="9" t="str">
        <f t="shared" si="1"/>
        <v>Efficiency Ratio</v>
      </c>
      <c r="D16" s="9" t="str">
        <f>VLOOKUP(C16,References!$J$2:$K$51,2,FALSE)</f>
        <v>efficiency_ratio</v>
      </c>
      <c r="E16" s="9" t="s">
        <v>50</v>
      </c>
      <c r="F16" s="8">
        <f>_xll.BDH($B16,$E16,"CQ1 2010","","Dir=H","Per=Y","Days=A","Dts=H","cols=14;rows=1")</f>
        <v>97.2517</v>
      </c>
      <c r="G16" s="8">
        <v>59.947699999999998</v>
      </c>
      <c r="H16" s="8">
        <v>50.656199999999998</v>
      </c>
      <c r="I16" s="8">
        <v>43.423699999999997</v>
      </c>
      <c r="J16" s="8">
        <v>45.229399999999998</v>
      </c>
      <c r="K16" s="8">
        <v>45.243499999999997</v>
      </c>
      <c r="L16" s="8">
        <v>48.604300000000002</v>
      </c>
      <c r="M16" s="8">
        <v>41.108400000000003</v>
      </c>
      <c r="N16" s="8">
        <v>38.302</v>
      </c>
      <c r="O16" s="8">
        <v>37.052900000000001</v>
      </c>
      <c r="P16" s="8">
        <v>36.941200000000002</v>
      </c>
      <c r="Q16" s="8">
        <v>35.479500000000002</v>
      </c>
      <c r="R16" s="8">
        <v>34.722499999999997</v>
      </c>
      <c r="S16" s="8">
        <v>34.722499999999997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</row>
    <row r="17" spans="1:60" x14ac:dyDescent="0.35">
      <c r="A17" s="9" t="str">
        <f t="shared" si="2"/>
        <v>Alinma</v>
      </c>
      <c r="B17" s="9" t="str">
        <f>VLOOKUP(A17,References!$A$2:$B$11,2,FALSE)</f>
        <v>ALINMA AB Equity</v>
      </c>
      <c r="C17" s="9" t="str">
        <f t="shared" si="1"/>
        <v>Tier 1 Capital Ratio</v>
      </c>
      <c r="D17" s="9" t="str">
        <f>VLOOKUP(C17,References!$J$2:$K$51,2,FALSE)</f>
        <v>tier_1_capital_ratio</v>
      </c>
      <c r="E17" s="9" t="s">
        <v>156</v>
      </c>
      <c r="F17" s="8">
        <f>_xll.BDH($B17,$E17,"CQ1 2010","","Dir=H","Per=Y","Days=A","Dts=H","cols=14;rows=1")</f>
        <v>75</v>
      </c>
      <c r="G17" s="11">
        <v>44</v>
      </c>
      <c r="H17" s="11">
        <v>32</v>
      </c>
      <c r="I17" s="11">
        <v>28</v>
      </c>
      <c r="J17" s="11">
        <v>26</v>
      </c>
      <c r="K17" s="11">
        <v>22</v>
      </c>
      <c r="L17" s="11">
        <v>20</v>
      </c>
      <c r="M17" s="11">
        <v>19.66</v>
      </c>
      <c r="N17" s="11">
        <v>19.89</v>
      </c>
      <c r="O17" s="11">
        <v>19.11</v>
      </c>
      <c r="P17" s="11">
        <v>18.100000000000001</v>
      </c>
      <c r="Q17" s="11">
        <v>22</v>
      </c>
      <c r="R17" s="11">
        <v>18.600000000000001</v>
      </c>
      <c r="S17" s="11">
        <v>18.600000000000001</v>
      </c>
      <c r="T17" s="11"/>
      <c r="U17" s="11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</row>
    <row r="18" spans="1:60" x14ac:dyDescent="0.35">
      <c r="A18" s="9" t="str">
        <f t="shared" si="2"/>
        <v>Alinma</v>
      </c>
      <c r="B18" s="9" t="str">
        <f>VLOOKUP(A18,References!$A$2:$B$11,2,FALSE)</f>
        <v>ALINMA AB Equity</v>
      </c>
      <c r="C18" s="9" t="str">
        <f t="shared" si="1"/>
        <v>Number of Employees</v>
      </c>
      <c r="D18" s="9" t="str">
        <f>VLOOKUP(C18,References!$J$2:$K$51,2,FALSE)</f>
        <v>employee_count</v>
      </c>
      <c r="E18" s="9" t="s">
        <v>157</v>
      </c>
      <c r="F18" s="8">
        <f>_xll.BDH($B18,$E18,"CQ1 2010","","Dir=H","Per=Y","Days=A","Dts=H","cols=14;rows=1")</f>
        <v>1188</v>
      </c>
      <c r="G18" s="8">
        <v>1409</v>
      </c>
      <c r="H18" s="8">
        <v>1552</v>
      </c>
      <c r="I18" s="8">
        <v>1665</v>
      </c>
      <c r="J18" s="8">
        <v>1778</v>
      </c>
      <c r="K18" s="8">
        <v>1778</v>
      </c>
      <c r="L18" s="8">
        <v>2156</v>
      </c>
      <c r="M18" s="8">
        <v>2258</v>
      </c>
      <c r="N18" s="8">
        <v>2417</v>
      </c>
      <c r="O18" s="8">
        <v>2518</v>
      </c>
      <c r="P18" s="8">
        <v>2592</v>
      </c>
      <c r="Q18" s="8">
        <v>3280</v>
      </c>
      <c r="R18" s="8">
        <v>3676</v>
      </c>
      <c r="S18" s="8">
        <v>3676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</row>
    <row r="19" spans="1:60" x14ac:dyDescent="0.35">
      <c r="A19" s="9" t="str">
        <f t="shared" si="2"/>
        <v>Alinma</v>
      </c>
      <c r="B19" s="9" t="str">
        <f>VLOOKUP(A19,References!$A$2:$B$11,2,FALSE)</f>
        <v>ALINMA AB Equity</v>
      </c>
      <c r="C19" s="9" t="str">
        <f t="shared" si="1"/>
        <v>Return on Equity</v>
      </c>
      <c r="D19" s="9" t="str">
        <f>VLOOKUP(C19,References!$J$2:$K$51,2,FALSE)</f>
        <v>return_on_equity</v>
      </c>
      <c r="E19" s="9" t="s">
        <v>158</v>
      </c>
      <c r="F19" s="8">
        <f>_xll.BDH($B19,$E19,"CQ1 2010","","Dir=H","Per=Y","Days=A","Dts=H","cols=14;rows=1")</f>
        <v>9.74E-2</v>
      </c>
      <c r="G19" s="8">
        <v>2.7374000000000001</v>
      </c>
      <c r="H19" s="8">
        <v>4.5037000000000003</v>
      </c>
      <c r="I19" s="8">
        <v>5.9992000000000001</v>
      </c>
      <c r="J19" s="8">
        <v>7.2728999999999999</v>
      </c>
      <c r="K19" s="8">
        <v>8.1010000000000009</v>
      </c>
      <c r="L19" s="8">
        <v>8.0055999999999994</v>
      </c>
      <c r="M19" s="8">
        <v>10.1784</v>
      </c>
      <c r="N19" s="8">
        <v>13.7217</v>
      </c>
      <c r="O19" s="8">
        <v>11.589700000000001</v>
      </c>
      <c r="P19" s="8">
        <v>8.3885000000000005</v>
      </c>
      <c r="Q19" s="8">
        <v>10.8073</v>
      </c>
      <c r="R19" s="8">
        <v>13.6882</v>
      </c>
      <c r="S19" s="8">
        <v>13.6882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</row>
    <row r="20" spans="1:60" x14ac:dyDescent="0.35">
      <c r="A20" s="9" t="str">
        <f t="shared" si="2"/>
        <v>Alinma</v>
      </c>
      <c r="B20" s="9" t="str">
        <f>VLOOKUP(A20,References!$A$2:$B$11,2,FALSE)</f>
        <v>ALINMA AB Equity</v>
      </c>
      <c r="C20" s="9" t="str">
        <f t="shared" si="1"/>
        <v>Return on Assets</v>
      </c>
      <c r="D20" s="9" t="str">
        <f>VLOOKUP(C20,References!$J$2:$K$51,2,FALSE)</f>
        <v>return_on_assets</v>
      </c>
      <c r="E20" s="9" t="s">
        <v>159</v>
      </c>
      <c r="F20" s="8">
        <f>_xll.BDH($B20,$E20,"CQ1 2010","","Dir=H","Per=Y","Days=A","Dts=H","cols=14;rows=1")</f>
        <v>6.9099999999999995E-2</v>
      </c>
      <c r="G20" s="8">
        <v>1.3595999999999999</v>
      </c>
      <c r="H20" s="8">
        <v>1.6149</v>
      </c>
      <c r="I20" s="8">
        <v>1.7173</v>
      </c>
      <c r="J20" s="8">
        <v>1.7578</v>
      </c>
      <c r="K20" s="8">
        <v>1.7336</v>
      </c>
      <c r="L20" s="8">
        <v>1.5530999999999999</v>
      </c>
      <c r="M20" s="8">
        <v>1.8328</v>
      </c>
      <c r="N20" s="8">
        <v>2.4182000000000001</v>
      </c>
      <c r="O20" s="8">
        <v>2.0007999999999999</v>
      </c>
      <c r="P20" s="8">
        <v>1.3619000000000001</v>
      </c>
      <c r="Q20" s="8">
        <v>1.6403000000000001</v>
      </c>
      <c r="R20" s="8">
        <v>1.9251</v>
      </c>
      <c r="S20" s="8">
        <v>1.9251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</row>
    <row r="21" spans="1:60" x14ac:dyDescent="0.35">
      <c r="A21" s="9" t="str">
        <f t="shared" si="2"/>
        <v>Alinma</v>
      </c>
      <c r="B21" s="9" t="str">
        <f>VLOOKUP(A21,References!$A$2:$B$11,2,FALSE)</f>
        <v>ALINMA AB Equity</v>
      </c>
      <c r="C21" s="9" t="str">
        <f t="shared" si="1"/>
        <v>Dividend Payout Ratio</v>
      </c>
      <c r="D21" s="9" t="str">
        <f>VLOOKUP(C21,References!$J$2:$K$51,2,FALSE)</f>
        <v>dividend_payout_ratio</v>
      </c>
      <c r="E21" s="9" t="s">
        <v>160</v>
      </c>
      <c r="F21" s="8">
        <f>_xll.BDH($B21,$E21,"CQ1 2010","","Dir=H","Per=Y","Days=A","Dts=H","cols=14;rows=1")</f>
        <v>0</v>
      </c>
      <c r="G21" s="8">
        <v>0</v>
      </c>
      <c r="H21" s="8">
        <v>0</v>
      </c>
      <c r="I21" s="8">
        <v>0</v>
      </c>
      <c r="J21" s="8">
        <v>58.9315</v>
      </c>
      <c r="K21" s="8">
        <v>50.683300000000003</v>
      </c>
      <c r="L21" s="8">
        <v>49.5901</v>
      </c>
      <c r="M21" s="8">
        <v>59.261699999999998</v>
      </c>
      <c r="N21" s="8">
        <v>52.152299999999997</v>
      </c>
      <c r="O21" s="8">
        <v>0</v>
      </c>
      <c r="P21" s="8">
        <v>30.518899999999999</v>
      </c>
      <c r="Q21" s="8">
        <v>55.023499999999999</v>
      </c>
      <c r="R21" s="8">
        <v>52.573700000000002</v>
      </c>
      <c r="S21" s="8">
        <v>52.573700000000002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</row>
    <row r="22" spans="1:60" x14ac:dyDescent="0.35">
      <c r="A22" s="6" t="s">
        <v>17</v>
      </c>
      <c r="B22" s="6" t="str">
        <f>VLOOKUP(A22,References!$A$2:$B$11,2,FALSE)</f>
        <v>SABB AB Equity</v>
      </c>
      <c r="C22" s="6" t="str">
        <f t="shared" si="1"/>
        <v>Operating Margin</v>
      </c>
      <c r="D22" s="6" t="str">
        <f>VLOOKUP(C22,References!$J$2:$K$51,2,FALSE)</f>
        <v>operating_margin</v>
      </c>
      <c r="E22" s="6" t="s">
        <v>154</v>
      </c>
      <c r="F22" s="8">
        <f>_xll.BDH($B22,$E22,"CQ1 2010","","Dir=H","Per=Y","Days=A","Dts=H","cols=14;rows=1")</f>
        <v>37.186599999999999</v>
      </c>
      <c r="G22" s="8">
        <v>55.451900000000002</v>
      </c>
      <c r="H22" s="8">
        <v>58.103099999999998</v>
      </c>
      <c r="I22" s="8">
        <v>60.368099999999998</v>
      </c>
      <c r="J22" s="8">
        <v>61.668399999999998</v>
      </c>
      <c r="K22" s="8">
        <v>60.682899999999997</v>
      </c>
      <c r="L22" s="8">
        <v>53.101999999999997</v>
      </c>
      <c r="M22" s="8">
        <v>51.942</v>
      </c>
      <c r="N22" s="8">
        <v>62.056800000000003</v>
      </c>
      <c r="O22" s="8">
        <v>30.974</v>
      </c>
      <c r="P22" s="8">
        <v>31.2529</v>
      </c>
      <c r="Q22" s="8">
        <v>41.462200000000003</v>
      </c>
      <c r="R22" s="8">
        <v>48.263599999999997</v>
      </c>
      <c r="S22" s="8">
        <v>48.263599999999997</v>
      </c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</row>
    <row r="23" spans="1:60" x14ac:dyDescent="0.35">
      <c r="A23" s="6" t="str">
        <f>A22</f>
        <v>SABB</v>
      </c>
      <c r="B23" s="6" t="str">
        <f>VLOOKUP(A23,References!$A$2:$B$11,2,FALSE)</f>
        <v>SABB AB Equity</v>
      </c>
      <c r="C23" s="6" t="str">
        <f t="shared" si="1"/>
        <v>Profit Margin</v>
      </c>
      <c r="D23" s="6" t="str">
        <f>VLOOKUP(C23,References!$J$2:$K$51,2,FALSE)</f>
        <v>profit_margin</v>
      </c>
      <c r="E23" s="6" t="s">
        <v>51</v>
      </c>
      <c r="F23" s="8">
        <f>_xll.BDH($B23,$E23,"CQ1 2010","","Dir=H","Per=Y","Days=A","Dts=H","cols=14;rows=1")</f>
        <v>38.015799999999999</v>
      </c>
      <c r="G23" s="8">
        <v>56.7117</v>
      </c>
      <c r="H23" s="8">
        <v>60.168500000000002</v>
      </c>
      <c r="I23" s="8">
        <v>62.404899999999998</v>
      </c>
      <c r="J23" s="8">
        <v>63.292200000000001</v>
      </c>
      <c r="K23" s="8">
        <v>62.566099999999999</v>
      </c>
      <c r="L23" s="8">
        <v>53.9861</v>
      </c>
      <c r="M23" s="8">
        <v>52.863199999999999</v>
      </c>
      <c r="N23" s="8">
        <v>34.6479</v>
      </c>
      <c r="O23" s="8">
        <v>27.854299999999999</v>
      </c>
      <c r="P23" s="8">
        <v>-42.800600000000003</v>
      </c>
      <c r="Q23" s="8">
        <v>35.000100000000003</v>
      </c>
      <c r="R23" s="8">
        <v>42.085599999999999</v>
      </c>
      <c r="S23" s="8">
        <v>42.085599999999999</v>
      </c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</row>
    <row r="24" spans="1:60" x14ac:dyDescent="0.35">
      <c r="A24" s="6" t="str">
        <f t="shared" ref="A24:A31" si="3">A23</f>
        <v>SABB</v>
      </c>
      <c r="B24" s="6" t="str">
        <f>VLOOKUP(A24,References!$A$2:$B$11,2,FALSE)</f>
        <v>SABB AB Equity</v>
      </c>
      <c r="C24" s="6" t="str">
        <f t="shared" si="1"/>
        <v>Net Interest Margin (NIM)</v>
      </c>
      <c r="D24" s="6" t="str">
        <f>VLOOKUP(C24,References!$J$2:$K$51,2,FALSE)</f>
        <v>net_interest_margin</v>
      </c>
      <c r="E24" s="6" t="s">
        <v>52</v>
      </c>
      <c r="F24" s="8">
        <f>_xll.BDH($B24,$E24,"CQ1 2010","","Dir=H","Per=Y","Days=A","Dts=H","cols=14;rows=1")</f>
        <v>2.9944000000000002</v>
      </c>
      <c r="G24" s="8">
        <v>2.7648999999999999</v>
      </c>
      <c r="H24" s="8">
        <v>2.6650999999999998</v>
      </c>
      <c r="I24" s="8">
        <v>2.6534</v>
      </c>
      <c r="J24" s="8">
        <v>2.6253000000000002</v>
      </c>
      <c r="K24" s="8">
        <v>2.5183</v>
      </c>
      <c r="L24" s="8">
        <v>2.8475999999999999</v>
      </c>
      <c r="M24" s="8">
        <v>3.1953</v>
      </c>
      <c r="N24" s="8">
        <v>3.4556</v>
      </c>
      <c r="O24" s="8">
        <v>3.7277</v>
      </c>
      <c r="P24" s="8">
        <v>3.0663999999999998</v>
      </c>
      <c r="Q24" s="8">
        <v>2.4314</v>
      </c>
      <c r="R24" s="8">
        <v>2.8140000000000001</v>
      </c>
      <c r="S24" s="8">
        <v>2.8140000000000001</v>
      </c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</row>
    <row r="25" spans="1:60" x14ac:dyDescent="0.35">
      <c r="A25" s="6" t="str">
        <f t="shared" si="3"/>
        <v>SABB</v>
      </c>
      <c r="B25" s="6" t="str">
        <f>VLOOKUP(A25,References!$A$2:$B$11,2,FALSE)</f>
        <v>SABB AB Equity</v>
      </c>
      <c r="C25" s="6" t="str">
        <f t="shared" si="1"/>
        <v>Sales per Employee</v>
      </c>
      <c r="D25" s="6" t="str">
        <f>VLOOKUP(C25,References!$J$2:$K$51,2,FALSE)</f>
        <v>sales_per_employee</v>
      </c>
      <c r="E25" s="6" t="s">
        <v>155</v>
      </c>
      <c r="F25" s="8">
        <f>_xll.BDH($B25,$E25,"CQ1 2010","","Dir=H","Per=Y","Days=A","Dts=H","cols=14;rows=1")</f>
        <v>1603855.7095999999</v>
      </c>
      <c r="G25" s="8">
        <v>1789016.0101999999</v>
      </c>
      <c r="H25" s="8">
        <v>2007637.9140999999</v>
      </c>
      <c r="I25" s="8">
        <v>2126074.4142</v>
      </c>
      <c r="J25" s="8">
        <v>2203863.9106999999</v>
      </c>
      <c r="K25" s="8">
        <v>2167806.7226999998</v>
      </c>
      <c r="L25" s="8">
        <v>2091814.9055999999</v>
      </c>
      <c r="M25" s="8">
        <v>2584792.2157999999</v>
      </c>
      <c r="N25" s="8">
        <v>2807294.5443000002</v>
      </c>
      <c r="O25" s="8">
        <v>1952623.3589000001</v>
      </c>
      <c r="P25" s="8">
        <v>2013538.5778999999</v>
      </c>
      <c r="Q25" s="8">
        <v>1951673.9563</v>
      </c>
      <c r="R25" s="8">
        <v>2795759.6850999999</v>
      </c>
      <c r="S25" s="8">
        <v>2795759.6850999999</v>
      </c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</row>
    <row r="26" spans="1:60" x14ac:dyDescent="0.35">
      <c r="A26" s="6" t="str">
        <f t="shared" si="3"/>
        <v>SABB</v>
      </c>
      <c r="B26" s="6" t="str">
        <f>VLOOKUP(A26,References!$A$2:$B$11,2,FALSE)</f>
        <v>SABB AB Equity</v>
      </c>
      <c r="C26" s="6" t="str">
        <f t="shared" si="1"/>
        <v>Efficiency Ratio</v>
      </c>
      <c r="D26" s="6" t="str">
        <f>VLOOKUP(C26,References!$J$2:$K$51,2,FALSE)</f>
        <v>efficiency_ratio</v>
      </c>
      <c r="E26" s="6" t="s">
        <v>50</v>
      </c>
      <c r="F26" s="8">
        <f>_xll.BDH($B26,$E26,"CQ1 2010","","Dir=H","Per=Y","Days=A","Dts=H","cols=14;rows=1")</f>
        <v>36.321199999999997</v>
      </c>
      <c r="G26" s="8">
        <v>32.730400000000003</v>
      </c>
      <c r="H26" s="8">
        <v>30.907900000000001</v>
      </c>
      <c r="I26" s="8">
        <v>30.790099999999999</v>
      </c>
      <c r="J26" s="8">
        <v>29.1416</v>
      </c>
      <c r="K26" s="8">
        <v>30.1738</v>
      </c>
      <c r="L26" s="8">
        <v>30.3766</v>
      </c>
      <c r="M26" s="8">
        <v>30.948699999999999</v>
      </c>
      <c r="N26" s="8">
        <v>30.046399999999998</v>
      </c>
      <c r="O26" s="8">
        <v>39.610100000000003</v>
      </c>
      <c r="P26" s="8">
        <v>47.452100000000002</v>
      </c>
      <c r="Q26" s="8">
        <v>44.652200000000001</v>
      </c>
      <c r="R26" s="8">
        <v>37.765099999999997</v>
      </c>
      <c r="S26" s="8">
        <v>37.765099999999997</v>
      </c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</row>
    <row r="27" spans="1:60" x14ac:dyDescent="0.35">
      <c r="A27" s="6" t="str">
        <f t="shared" si="3"/>
        <v>SABB</v>
      </c>
      <c r="B27" s="6" t="str">
        <f>VLOOKUP(A27,References!$A$2:$B$11,2,FALSE)</f>
        <v>SABB AB Equity</v>
      </c>
      <c r="C27" s="6" t="str">
        <f t="shared" si="1"/>
        <v>Tier 1 Capital Ratio</v>
      </c>
      <c r="D27" s="6" t="str">
        <f>VLOOKUP(C27,References!$J$2:$K$51,2,FALSE)</f>
        <v>tier_1_capital_ratio</v>
      </c>
      <c r="E27" s="6" t="s">
        <v>156</v>
      </c>
      <c r="F27" s="8">
        <f>_xll.BDH($B27,$E27,"CQ1 2010","","Dir=H","Per=Y","Days=A","Dts=H","cols=14;rows=1")</f>
        <v>11.86</v>
      </c>
      <c r="G27" s="8">
        <v>11.82</v>
      </c>
      <c r="H27" s="8">
        <v>11.99</v>
      </c>
      <c r="I27" s="8">
        <v>15.07</v>
      </c>
      <c r="J27" s="8">
        <v>15.63</v>
      </c>
      <c r="K27" s="8">
        <v>15.39</v>
      </c>
      <c r="L27" s="8">
        <v>17.600000000000001</v>
      </c>
      <c r="M27" s="8">
        <v>18.670000000000002</v>
      </c>
      <c r="N27" s="8">
        <v>19.690000000000001</v>
      </c>
      <c r="O27" s="8">
        <v>17</v>
      </c>
      <c r="P27" s="8">
        <v>18.96</v>
      </c>
      <c r="Q27" s="8">
        <v>19.29</v>
      </c>
      <c r="R27" s="8">
        <v>17.649999999999999</v>
      </c>
      <c r="S27" s="8">
        <v>17.649999999999999</v>
      </c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</row>
    <row r="28" spans="1:60" x14ac:dyDescent="0.35">
      <c r="A28" s="6" t="str">
        <f t="shared" si="3"/>
        <v>SABB</v>
      </c>
      <c r="B28" s="6" t="str">
        <f>VLOOKUP(A28,References!$A$2:$B$11,2,FALSE)</f>
        <v>SABB AB Equity</v>
      </c>
      <c r="C28" s="6" t="str">
        <f t="shared" si="1"/>
        <v>Number of Employees</v>
      </c>
      <c r="D28" s="6" t="str">
        <f>VLOOKUP(C28,References!$J$2:$K$51,2,FALSE)</f>
        <v>employee_count</v>
      </c>
      <c r="E28" s="6" t="s">
        <v>157</v>
      </c>
      <c r="F28" s="8">
        <f>_xll.BDH($B28,$E28,"CQ1 2010","","Dir=H","Per=Y","Days=A","Dts=H","cols=14;rows=1")</f>
        <v>3389</v>
      </c>
      <c r="G28" s="8">
        <v>3123</v>
      </c>
      <c r="H28" s="8">
        <v>3049</v>
      </c>
      <c r="I28" s="8">
        <v>3158</v>
      </c>
      <c r="J28" s="8">
        <v>3314</v>
      </c>
      <c r="K28" s="8">
        <v>3451</v>
      </c>
      <c r="L28" s="8">
        <v>4079</v>
      </c>
      <c r="M28" s="8">
        <v>3263</v>
      </c>
      <c r="N28" s="8">
        <v>3171</v>
      </c>
      <c r="O28" s="8">
        <v>5865</v>
      </c>
      <c r="P28" s="8">
        <v>5288</v>
      </c>
      <c r="Q28" s="8">
        <v>5030</v>
      </c>
      <c r="R28" s="8">
        <v>4827</v>
      </c>
      <c r="S28" s="8">
        <v>4827</v>
      </c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</row>
    <row r="29" spans="1:60" x14ac:dyDescent="0.35">
      <c r="A29" s="6" t="str">
        <f t="shared" si="3"/>
        <v>SABB</v>
      </c>
      <c r="B29" s="6" t="str">
        <f>VLOOKUP(A29,References!$A$2:$B$11,2,FALSE)</f>
        <v>SABB AB Equity</v>
      </c>
      <c r="C29" s="6" t="str">
        <f t="shared" si="1"/>
        <v>Return on Equity</v>
      </c>
      <c r="D29" s="6" t="str">
        <f>VLOOKUP(C29,References!$J$2:$K$51,2,FALSE)</f>
        <v>return_on_equity</v>
      </c>
      <c r="E29" s="6" t="s">
        <v>158</v>
      </c>
      <c r="F29" s="8">
        <f>_xll.BDH($B29,$E29,"CQ1 2010","","Dir=H","Per=Y","Days=A","Dts=H","cols=14;rows=1")</f>
        <v>13.3475</v>
      </c>
      <c r="G29" s="8">
        <v>17.863900000000001</v>
      </c>
      <c r="H29" s="8">
        <v>17.406199999999998</v>
      </c>
      <c r="I29" s="8">
        <v>17.594200000000001</v>
      </c>
      <c r="J29" s="8">
        <v>17.4467</v>
      </c>
      <c r="K29" s="8">
        <v>15.9664</v>
      </c>
      <c r="L29" s="8">
        <v>13.101800000000001</v>
      </c>
      <c r="M29" s="8">
        <v>12.238799999999999</v>
      </c>
      <c r="N29" s="8">
        <v>8.2522000000000002</v>
      </c>
      <c r="O29" s="8">
        <v>6.2271000000000001</v>
      </c>
      <c r="P29" s="8">
        <v>-7.7925000000000004</v>
      </c>
      <c r="Q29" s="8">
        <v>6.1871999999999998</v>
      </c>
      <c r="R29" s="8">
        <v>9.0589999999999993</v>
      </c>
      <c r="S29" s="8">
        <v>9.0589999999999993</v>
      </c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</row>
    <row r="30" spans="1:60" x14ac:dyDescent="0.35">
      <c r="A30" s="6" t="str">
        <f t="shared" si="3"/>
        <v>SABB</v>
      </c>
      <c r="B30" s="6" t="str">
        <f>VLOOKUP(A30,References!$A$2:$B$11,2,FALSE)</f>
        <v>SABB AB Equity</v>
      </c>
      <c r="C30" s="6" t="str">
        <f t="shared" si="1"/>
        <v>Return on Assets</v>
      </c>
      <c r="D30" s="6" t="str">
        <f>VLOOKUP(C30,References!$J$2:$K$51,2,FALSE)</f>
        <v>return_on_assets</v>
      </c>
      <c r="E30" s="6" t="s">
        <v>159</v>
      </c>
      <c r="F30" s="8">
        <f>_xll.BDH($B30,$E30,"CQ1 2010","","Dir=H","Per=Y","Days=A","Dts=H","cols=14;rows=1")</f>
        <v>1.4933000000000001</v>
      </c>
      <c r="G30" s="8">
        <v>2.1880000000000002</v>
      </c>
      <c r="H30" s="8">
        <v>2.1945000000000001</v>
      </c>
      <c r="I30" s="8">
        <v>2.2601</v>
      </c>
      <c r="J30" s="8">
        <v>2.3380999999999998</v>
      </c>
      <c r="K30" s="8">
        <v>2.3073999999999999</v>
      </c>
      <c r="L30" s="8">
        <v>2.0838000000000001</v>
      </c>
      <c r="M30" s="8">
        <v>2.1166</v>
      </c>
      <c r="N30" s="8">
        <v>1.4990000000000001</v>
      </c>
      <c r="O30" s="8">
        <v>1.2501</v>
      </c>
      <c r="P30" s="8">
        <v>-1.5321</v>
      </c>
      <c r="Q30" s="8">
        <v>1.1677</v>
      </c>
      <c r="R30" s="8">
        <v>1.6611</v>
      </c>
      <c r="S30" s="8">
        <v>1.6611</v>
      </c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</row>
    <row r="31" spans="1:60" x14ac:dyDescent="0.35">
      <c r="A31" s="6" t="str">
        <f t="shared" si="3"/>
        <v>SABB</v>
      </c>
      <c r="B31" s="6" t="str">
        <f>VLOOKUP(A31,References!$A$2:$B$11,2,FALSE)</f>
        <v>SABB AB Equity</v>
      </c>
      <c r="C31" s="6" t="str">
        <f t="shared" si="1"/>
        <v>Dividend Payout Ratio</v>
      </c>
      <c r="D31" s="6" t="str">
        <f>VLOOKUP(C31,References!$J$2:$K$51,2,FALSE)</f>
        <v>dividend_payout_ratio</v>
      </c>
      <c r="E31" s="6" t="s">
        <v>160</v>
      </c>
      <c r="F31" s="8">
        <f>_xll.BDH($B31,$E31,"CQ1 2010","","Dir=H","Per=Y","Days=A","Dts=H","cols=14;rows=1")</f>
        <v>29.870100000000001</v>
      </c>
      <c r="G31" s="8">
        <v>19.4742</v>
      </c>
      <c r="H31" s="8">
        <v>30.8612</v>
      </c>
      <c r="I31" s="8">
        <v>29.148299999999999</v>
      </c>
      <c r="J31" s="8">
        <v>26.957000000000001</v>
      </c>
      <c r="K31" s="8">
        <v>28.749300000000002</v>
      </c>
      <c r="L31" s="8">
        <v>29.6554</v>
      </c>
      <c r="M31" s="8">
        <v>56.516800000000003</v>
      </c>
      <c r="N31" s="8">
        <v>99.320800000000006</v>
      </c>
      <c r="O31" s="8">
        <v>44.762500000000003</v>
      </c>
      <c r="P31" s="8">
        <v>44.762500000000003</v>
      </c>
      <c r="Q31" s="8">
        <v>54.631999999999998</v>
      </c>
      <c r="R31" s="8">
        <v>53.7881</v>
      </c>
      <c r="S31" s="8">
        <v>53.7881</v>
      </c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</row>
    <row r="32" spans="1:60" x14ac:dyDescent="0.35">
      <c r="A32" s="9" t="s">
        <v>19</v>
      </c>
      <c r="B32" s="9" t="str">
        <f>VLOOKUP(A32,References!$A$2:$B$11,2,FALSE)</f>
        <v>ARNB AB Equity</v>
      </c>
      <c r="C32" s="9" t="str">
        <f t="shared" si="1"/>
        <v>Operating Margin</v>
      </c>
      <c r="D32" s="9" t="str">
        <f>VLOOKUP(C32,References!$J$2:$K$51,2,FALSE)</f>
        <v>operating_margin</v>
      </c>
      <c r="E32" s="9" t="s">
        <v>154</v>
      </c>
      <c r="F32" s="8">
        <f>_xll.BDH($B32,$E32,"CQ1 2010","","Dir=H","Per=Y","Days=A","Dts=H","cols=14;rows=1")</f>
        <v>39.470999999999997</v>
      </c>
      <c r="G32" s="8">
        <v>43.941499999999998</v>
      </c>
      <c r="H32" s="8">
        <v>45.387099999999997</v>
      </c>
      <c r="I32" s="8">
        <v>44.767099999999999</v>
      </c>
      <c r="J32" s="8">
        <v>47.540700000000001</v>
      </c>
      <c r="K32" s="8">
        <v>45.111699999999999</v>
      </c>
      <c r="L32" s="8">
        <v>43.107900000000001</v>
      </c>
      <c r="M32" s="8">
        <v>42.347000000000001</v>
      </c>
      <c r="N32" s="8">
        <v>45.6815</v>
      </c>
      <c r="O32" s="8">
        <v>48.1935</v>
      </c>
      <c r="P32" s="8">
        <v>38.439500000000002</v>
      </c>
      <c r="Q32" s="8">
        <v>39.084800000000001</v>
      </c>
      <c r="R32" s="8">
        <v>45.421999999999997</v>
      </c>
      <c r="S32" s="8">
        <v>45.421999999999997</v>
      </c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</row>
    <row r="33" spans="1:60" x14ac:dyDescent="0.35">
      <c r="A33" s="9" t="str">
        <f>A32</f>
        <v>ANB</v>
      </c>
      <c r="B33" s="9" t="str">
        <f>VLOOKUP(A33,References!$A$2:$B$11,2,FALSE)</f>
        <v>ARNB AB Equity</v>
      </c>
      <c r="C33" s="9" t="str">
        <f t="shared" si="1"/>
        <v>Profit Margin</v>
      </c>
      <c r="D33" s="9" t="str">
        <f>VLOOKUP(C33,References!$J$2:$K$51,2,FALSE)</f>
        <v>profit_margin</v>
      </c>
      <c r="E33" s="9" t="s">
        <v>51</v>
      </c>
      <c r="F33" s="8">
        <f>_xll.BDH($B33,$E33,"CQ1 2010","","Dir=H","Per=Y","Days=A","Dts=H","cols=14;rows=1")</f>
        <v>39.808199999999999</v>
      </c>
      <c r="G33" s="11">
        <v>44.4041</v>
      </c>
      <c r="H33" s="11">
        <v>45.935000000000002</v>
      </c>
      <c r="I33" s="11">
        <v>45.375799999999998</v>
      </c>
      <c r="J33" s="11">
        <v>47.965800000000002</v>
      </c>
      <c r="K33" s="11">
        <v>45.813899999999997</v>
      </c>
      <c r="L33" s="11">
        <v>43.478099999999998</v>
      </c>
      <c r="M33" s="11">
        <v>42.679400000000001</v>
      </c>
      <c r="N33" s="11">
        <v>54.953800000000001</v>
      </c>
      <c r="O33" s="11">
        <v>41.147599999999997</v>
      </c>
      <c r="P33" s="11">
        <v>31.7743</v>
      </c>
      <c r="Q33" s="11">
        <v>33.6434</v>
      </c>
      <c r="R33" s="11">
        <v>39.567500000000003</v>
      </c>
      <c r="S33" s="11">
        <v>39.567500000000003</v>
      </c>
      <c r="T33" s="11"/>
      <c r="U33" s="11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</row>
    <row r="34" spans="1:60" x14ac:dyDescent="0.35">
      <c r="A34" s="9" t="str">
        <f t="shared" ref="A34:A41" si="4">A33</f>
        <v>ANB</v>
      </c>
      <c r="B34" s="9" t="str">
        <f>VLOOKUP(A34,References!$A$2:$B$11,2,FALSE)</f>
        <v>ARNB AB Equity</v>
      </c>
      <c r="C34" s="9" t="str">
        <f t="shared" si="1"/>
        <v>Net Interest Margin (NIM)</v>
      </c>
      <c r="D34" s="9" t="str">
        <f>VLOOKUP(C34,References!$J$2:$K$51,2,FALSE)</f>
        <v>net_interest_margin</v>
      </c>
      <c r="E34" s="9" t="s">
        <v>52</v>
      </c>
      <c r="F34" s="8">
        <f>_xll.BDH($B34,$E34,"CQ1 2010","","Dir=H","Per=Y","Days=A","Dts=H","cols=14;rows=1")</f>
        <v>3.1878000000000002</v>
      </c>
      <c r="G34" s="8">
        <v>3.1227999999999998</v>
      </c>
      <c r="H34" s="8">
        <v>3.0146000000000002</v>
      </c>
      <c r="I34" s="8">
        <v>2.8912</v>
      </c>
      <c r="J34" s="8">
        <v>2.7825000000000002</v>
      </c>
      <c r="K34" s="8">
        <v>2.6059000000000001</v>
      </c>
      <c r="L34" s="8">
        <v>2.7547000000000001</v>
      </c>
      <c r="M34" s="8">
        <v>3.1597</v>
      </c>
      <c r="N34" s="8">
        <v>3.4361000000000002</v>
      </c>
      <c r="O34" s="8">
        <v>3.5251000000000001</v>
      </c>
      <c r="P34" s="8">
        <v>2.9998999999999998</v>
      </c>
      <c r="Q34" s="8">
        <v>2.7606000000000002</v>
      </c>
      <c r="R34" s="8">
        <v>3.0381</v>
      </c>
      <c r="S34" s="8">
        <v>3.0381</v>
      </c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</row>
    <row r="35" spans="1:60" x14ac:dyDescent="0.35">
      <c r="A35" s="9" t="str">
        <f t="shared" si="4"/>
        <v>ANB</v>
      </c>
      <c r="B35" s="9" t="str">
        <f>VLOOKUP(A35,References!$A$2:$B$11,2,FALSE)</f>
        <v>ARNB AB Equity</v>
      </c>
      <c r="C35" s="9" t="str">
        <f t="shared" si="1"/>
        <v>Sales per Employee</v>
      </c>
      <c r="D35" s="9" t="str">
        <f>VLOOKUP(C35,References!$J$2:$K$51,2,FALSE)</f>
        <v>sales_per_employee</v>
      </c>
      <c r="E35" s="9" t="s">
        <v>155</v>
      </c>
      <c r="F35" s="8">
        <f>_xll.BDH($B35,$E35,"CQ1 2010","","Dir=H","Per=Y","Days=A","Dts=H","cols=14;rows=1")</f>
        <v>1161962.3888999999</v>
      </c>
      <c r="G35" s="8">
        <v>1224139.8817</v>
      </c>
      <c r="H35" s="8">
        <v>1221020.5316999999</v>
      </c>
      <c r="I35" s="8">
        <v>1336485.6084</v>
      </c>
      <c r="J35" s="8">
        <v>1419111.5503</v>
      </c>
      <c r="K35" s="8">
        <v>1457799.8348999999</v>
      </c>
      <c r="L35" s="8">
        <v>1852529.1846</v>
      </c>
      <c r="M35" s="8">
        <v>2029446.2830000001</v>
      </c>
      <c r="N35" s="8">
        <v>2154745.1597000002</v>
      </c>
      <c r="O35" s="8">
        <v>2260665.9471999998</v>
      </c>
      <c r="P35" s="8">
        <v>1930990.9068</v>
      </c>
      <c r="Q35" s="8">
        <v>1716977.5807</v>
      </c>
      <c r="R35" s="8">
        <v>2427433.11</v>
      </c>
      <c r="S35" s="8">
        <v>2427433.11</v>
      </c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</row>
    <row r="36" spans="1:60" x14ac:dyDescent="0.35">
      <c r="A36" s="9" t="str">
        <f t="shared" si="4"/>
        <v>ANB</v>
      </c>
      <c r="B36" s="9" t="str">
        <f>VLOOKUP(A36,References!$A$2:$B$11,2,FALSE)</f>
        <v>ARNB AB Equity</v>
      </c>
      <c r="C36" s="9" t="str">
        <f t="shared" si="1"/>
        <v>Efficiency Ratio</v>
      </c>
      <c r="D36" s="9" t="str">
        <f>VLOOKUP(C36,References!$J$2:$K$51,2,FALSE)</f>
        <v>efficiency_ratio</v>
      </c>
      <c r="E36" s="9" t="s">
        <v>50</v>
      </c>
      <c r="F36" s="8">
        <f>_xll.BDH($B36,$E36,"CQ1 2010","","Dir=H","Per=Y","Days=A","Dts=H","cols=14;rows=1")</f>
        <v>36.513100000000001</v>
      </c>
      <c r="G36" s="8">
        <v>39.085599999999999</v>
      </c>
      <c r="H36" s="8">
        <v>39.777200000000001</v>
      </c>
      <c r="I36" s="8">
        <v>39.023099999999999</v>
      </c>
      <c r="J36" s="8">
        <v>38.253999999999998</v>
      </c>
      <c r="K36" s="8">
        <v>38.548900000000003</v>
      </c>
      <c r="L36" s="8">
        <v>38.868000000000002</v>
      </c>
      <c r="M36" s="8">
        <v>34.8367</v>
      </c>
      <c r="N36" s="8">
        <v>34.270400000000002</v>
      </c>
      <c r="O36" s="8">
        <v>32.808100000000003</v>
      </c>
      <c r="P36" s="8">
        <v>35.069800000000001</v>
      </c>
      <c r="Q36" s="8">
        <v>38.2151</v>
      </c>
      <c r="R36" s="8">
        <v>35.814799999999998</v>
      </c>
      <c r="S36" s="8">
        <v>35.814799999999998</v>
      </c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</row>
    <row r="37" spans="1:60" x14ac:dyDescent="0.35">
      <c r="A37" s="9" t="str">
        <f t="shared" si="4"/>
        <v>ANB</v>
      </c>
      <c r="B37" s="9" t="str">
        <f>VLOOKUP(A37,References!$A$2:$B$11,2,FALSE)</f>
        <v>ARNB AB Equity</v>
      </c>
      <c r="C37" s="9" t="str">
        <f t="shared" si="1"/>
        <v>Tier 1 Capital Ratio</v>
      </c>
      <c r="D37" s="9" t="str">
        <f>VLOOKUP(C37,References!$J$2:$K$51,2,FALSE)</f>
        <v>tier_1_capital_ratio</v>
      </c>
      <c r="E37" s="9" t="s">
        <v>156</v>
      </c>
      <c r="F37" s="8">
        <f>_xll.BDH($B37,$E37,"CQ1 2010","","Dir=H","Per=Y","Days=A","Dts=H","cols=14;rows=1")</f>
        <v>15.1</v>
      </c>
      <c r="G37" s="8">
        <v>15.02</v>
      </c>
      <c r="H37" s="8">
        <v>13.75</v>
      </c>
      <c r="I37" s="8">
        <v>15.07</v>
      </c>
      <c r="J37" s="8">
        <v>14.13</v>
      </c>
      <c r="K37" s="8">
        <v>13.64</v>
      </c>
      <c r="L37" s="8">
        <v>14.62</v>
      </c>
      <c r="M37" s="8">
        <v>15.57</v>
      </c>
      <c r="N37" s="8">
        <v>16.46</v>
      </c>
      <c r="O37" s="8">
        <v>17.14</v>
      </c>
      <c r="P37" s="8">
        <v>19.13</v>
      </c>
      <c r="Q37" s="8">
        <v>18.57</v>
      </c>
      <c r="R37" s="8">
        <v>17.600000000000001</v>
      </c>
      <c r="S37" s="8">
        <v>17.600000000000001</v>
      </c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</row>
    <row r="38" spans="1:60" x14ac:dyDescent="0.35">
      <c r="A38" s="9" t="str">
        <f t="shared" si="4"/>
        <v>ANB</v>
      </c>
      <c r="B38" s="9" t="str">
        <f>VLOOKUP(A38,References!$A$2:$B$11,2,FALSE)</f>
        <v>ARNB AB Equity</v>
      </c>
      <c r="C38" s="9" t="str">
        <f t="shared" si="1"/>
        <v>Number of Employees</v>
      </c>
      <c r="D38" s="9" t="str">
        <f>VLOOKUP(C38,References!$J$2:$K$51,2,FALSE)</f>
        <v>employee_count</v>
      </c>
      <c r="E38" s="9" t="s">
        <v>157</v>
      </c>
      <c r="F38" s="8">
        <f>_xll.BDH($B38,$E38,"CQ1 2010","","Dir=H","Per=Y","Days=A","Dts=H","cols=14;rows=1")</f>
        <v>4387</v>
      </c>
      <c r="G38" s="8">
        <v>4225</v>
      </c>
      <c r="H38" s="8">
        <v>4627</v>
      </c>
      <c r="I38" s="8">
        <v>4586</v>
      </c>
      <c r="J38" s="8">
        <v>4554</v>
      </c>
      <c r="K38" s="8">
        <v>4846</v>
      </c>
      <c r="L38" s="8">
        <v>4403</v>
      </c>
      <c r="M38" s="8">
        <v>4170</v>
      </c>
      <c r="N38" s="8">
        <v>4132</v>
      </c>
      <c r="O38" s="8">
        <v>4170</v>
      </c>
      <c r="P38" s="8">
        <v>3959</v>
      </c>
      <c r="Q38" s="8">
        <v>4059</v>
      </c>
      <c r="R38" s="8">
        <v>4029</v>
      </c>
      <c r="S38" s="8">
        <v>4029</v>
      </c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</row>
    <row r="39" spans="1:60" x14ac:dyDescent="0.35">
      <c r="A39" s="9" t="str">
        <f t="shared" si="4"/>
        <v>ANB</v>
      </c>
      <c r="B39" s="9" t="str">
        <f>VLOOKUP(A39,References!$A$2:$B$11,2,FALSE)</f>
        <v>ARNB AB Equity</v>
      </c>
      <c r="C39" s="9" t="str">
        <f t="shared" si="1"/>
        <v>Return on Equity</v>
      </c>
      <c r="D39" s="9" t="str">
        <f>VLOOKUP(C39,References!$J$2:$K$51,2,FALSE)</f>
        <v>return_on_equity</v>
      </c>
      <c r="E39" s="9" t="s">
        <v>158</v>
      </c>
      <c r="F39" s="8">
        <f>_xll.BDH($B39,$E39,"CQ1 2010","","Dir=H","Per=Y","Days=A","Dts=H","cols=14;rows=1")</f>
        <v>12.886799999999999</v>
      </c>
      <c r="G39" s="8">
        <v>13.605700000000001</v>
      </c>
      <c r="H39" s="8">
        <v>13.7746</v>
      </c>
      <c r="I39" s="8">
        <v>13.6777</v>
      </c>
      <c r="J39" s="8">
        <v>14.490500000000001</v>
      </c>
      <c r="K39" s="8">
        <v>13.951700000000001</v>
      </c>
      <c r="L39" s="8">
        <v>12.647600000000001</v>
      </c>
      <c r="M39" s="8">
        <v>12.717000000000001</v>
      </c>
      <c r="N39" s="8">
        <v>15.5984</v>
      </c>
      <c r="O39" s="8">
        <v>11.028</v>
      </c>
      <c r="P39" s="8">
        <v>7.1402999999999999</v>
      </c>
      <c r="Q39" s="8">
        <v>7.1557000000000004</v>
      </c>
      <c r="R39" s="8">
        <v>9.6804000000000006</v>
      </c>
      <c r="S39" s="8">
        <v>9.6804000000000006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</row>
    <row r="40" spans="1:60" x14ac:dyDescent="0.35">
      <c r="A40" s="9" t="str">
        <f t="shared" si="4"/>
        <v>ANB</v>
      </c>
      <c r="B40" s="9" t="str">
        <f>VLOOKUP(A40,References!$A$2:$B$11,2,FALSE)</f>
        <v>ARNB AB Equity</v>
      </c>
      <c r="C40" s="9" t="str">
        <f t="shared" si="1"/>
        <v>Return on Assets</v>
      </c>
      <c r="D40" s="9" t="str">
        <f>VLOOKUP(C40,References!$J$2:$K$51,2,FALSE)</f>
        <v>return_on_assets</v>
      </c>
      <c r="E40" s="9" t="s">
        <v>159</v>
      </c>
      <c r="F40" s="8">
        <f>_xll.BDH($B40,$E40,"CQ1 2010","","Dir=H","Per=Y","Days=A","Dts=H","cols=14;rows=1")</f>
        <v>1.6887000000000001</v>
      </c>
      <c r="G40" s="8">
        <v>1.8588</v>
      </c>
      <c r="H40" s="8">
        <v>1.8654999999999999</v>
      </c>
      <c r="I40" s="8">
        <v>1.8373999999999999</v>
      </c>
      <c r="J40" s="8">
        <v>1.9001999999999999</v>
      </c>
      <c r="K40" s="8">
        <v>1.7693000000000001</v>
      </c>
      <c r="L40" s="8">
        <v>1.6766000000000001</v>
      </c>
      <c r="M40" s="8">
        <v>1.7717000000000001</v>
      </c>
      <c r="N40" s="8">
        <v>2.2675999999999998</v>
      </c>
      <c r="O40" s="8">
        <v>1.6712</v>
      </c>
      <c r="P40" s="8">
        <v>1.1391</v>
      </c>
      <c r="Q40" s="8">
        <v>1.1674</v>
      </c>
      <c r="R40" s="8">
        <v>1.5158</v>
      </c>
      <c r="S40" s="8">
        <v>1.5158</v>
      </c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</row>
    <row r="41" spans="1:60" x14ac:dyDescent="0.35">
      <c r="A41" s="9" t="str">
        <f t="shared" si="4"/>
        <v>ANB</v>
      </c>
      <c r="B41" s="9" t="str">
        <f>VLOOKUP(A41,References!$A$2:$B$11,2,FALSE)</f>
        <v>ARNB AB Equity</v>
      </c>
      <c r="C41" s="9" t="str">
        <f t="shared" si="1"/>
        <v>Dividend Payout Ratio</v>
      </c>
      <c r="D41" s="9" t="str">
        <f>VLOOKUP(C41,References!$J$2:$K$51,2,FALSE)</f>
        <v>dividend_payout_ratio</v>
      </c>
      <c r="E41" s="9" t="s">
        <v>160</v>
      </c>
      <c r="F41" s="8">
        <f>_xll.BDH($B41,$E41,"CQ1 2010","","Dir=H","Per=Y","Days=A","Dts=H","cols=14;rows=1")</f>
        <v>34.012</v>
      </c>
      <c r="G41" s="8">
        <v>39.150199999999998</v>
      </c>
      <c r="H41" s="8">
        <v>35.847200000000001</v>
      </c>
      <c r="I41" s="8">
        <v>16.848400000000002</v>
      </c>
      <c r="J41" s="8">
        <v>15.651899999999999</v>
      </c>
      <c r="K41" s="8">
        <v>33.733400000000003</v>
      </c>
      <c r="L41" s="8">
        <v>31.535799999999998</v>
      </c>
      <c r="M41" s="8">
        <v>39.643599999999999</v>
      </c>
      <c r="N41" s="8">
        <v>37.7928</v>
      </c>
      <c r="O41" s="8">
        <v>49.615699999999997</v>
      </c>
      <c r="P41" s="8">
        <v>28.954599999999999</v>
      </c>
      <c r="Q41" s="8">
        <v>55.132100000000001</v>
      </c>
      <c r="R41" s="8">
        <v>53.738799999999998</v>
      </c>
      <c r="S41" s="8">
        <v>53.738799999999998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</row>
    <row r="42" spans="1:60" x14ac:dyDescent="0.35">
      <c r="A42" s="6" t="s">
        <v>18</v>
      </c>
      <c r="B42" s="6" t="str">
        <f>VLOOKUP(A42,References!$A$2:$B$11,2,FALSE)</f>
        <v>RIBL AB Equity</v>
      </c>
      <c r="C42" s="6" t="str">
        <f t="shared" ref="C42:C51" si="5">C92</f>
        <v>Operating Margin</v>
      </c>
      <c r="D42" s="6" t="str">
        <f>VLOOKUP(C42,References!$J$2:$K$51,2,FALSE)</f>
        <v>operating_margin</v>
      </c>
      <c r="E42" s="6" t="s">
        <v>154</v>
      </c>
      <c r="F42" s="8">
        <f>_xll.BDH($B42,$E42,"CQ1 2010","","Dir=H","Per=Y","Days=A","Dts=H","cols=14;rows=1")</f>
        <v>44.394300000000001</v>
      </c>
      <c r="G42" s="8">
        <v>47.118000000000002</v>
      </c>
      <c r="H42" s="8">
        <v>46.226500000000001</v>
      </c>
      <c r="I42" s="8">
        <v>51.711199999999998</v>
      </c>
      <c r="J42" s="8">
        <v>50.641300000000001</v>
      </c>
      <c r="K42" s="8">
        <v>47.492800000000003</v>
      </c>
      <c r="L42" s="8">
        <v>40.4285</v>
      </c>
      <c r="M42" s="8">
        <v>44.722900000000003</v>
      </c>
      <c r="N42" s="8">
        <v>48.388599999999997</v>
      </c>
      <c r="O42" s="8">
        <v>52.334000000000003</v>
      </c>
      <c r="P42" s="8">
        <v>45.547699999999999</v>
      </c>
      <c r="Q42" s="8">
        <v>53.562899999999999</v>
      </c>
      <c r="R42" s="8">
        <v>54.618499999999997</v>
      </c>
      <c r="S42" s="8">
        <v>54.618499999999997</v>
      </c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</row>
    <row r="43" spans="1:60" x14ac:dyDescent="0.35">
      <c r="A43" s="6" t="str">
        <f>A42</f>
        <v>Riyad</v>
      </c>
      <c r="B43" s="6" t="str">
        <f>VLOOKUP(A43,References!$A$2:$B$11,2,FALSE)</f>
        <v>RIBL AB Equity</v>
      </c>
      <c r="C43" s="6" t="str">
        <f t="shared" si="5"/>
        <v>Profit Margin</v>
      </c>
      <c r="D43" s="6" t="str">
        <f>VLOOKUP(C43,References!$J$2:$K$51,2,FALSE)</f>
        <v>profit_margin</v>
      </c>
      <c r="E43" s="6" t="s">
        <v>51</v>
      </c>
      <c r="F43" s="8">
        <f>_xll.BDH($B43,$E43,"CQ1 2010","","Dir=H","Per=Y","Days=A","Dts=H","cols=14;rows=1")</f>
        <v>44.394300000000001</v>
      </c>
      <c r="G43" s="8">
        <v>47.118000000000002</v>
      </c>
      <c r="H43" s="8">
        <v>47.310499999999998</v>
      </c>
      <c r="I43" s="8">
        <v>52.466000000000001</v>
      </c>
      <c r="J43" s="8">
        <v>51.190800000000003</v>
      </c>
      <c r="K43" s="8">
        <v>47.965600000000002</v>
      </c>
      <c r="L43" s="8">
        <v>40.862699999999997</v>
      </c>
      <c r="M43" s="8">
        <v>44.986400000000003</v>
      </c>
      <c r="N43" s="8">
        <v>32.072899999999997</v>
      </c>
      <c r="O43" s="8">
        <v>48.230200000000004</v>
      </c>
      <c r="P43" s="8">
        <v>39.299500000000002</v>
      </c>
      <c r="Q43" s="8">
        <v>47.808900000000001</v>
      </c>
      <c r="R43" s="8">
        <v>48.476500000000001</v>
      </c>
      <c r="S43" s="8">
        <v>48.476500000000001</v>
      </c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</row>
    <row r="44" spans="1:60" x14ac:dyDescent="0.35">
      <c r="A44" s="6" t="str">
        <f t="shared" ref="A44:A51" si="6">A43</f>
        <v>Riyad</v>
      </c>
      <c r="B44" s="6" t="str">
        <f>VLOOKUP(A44,References!$A$2:$B$11,2,FALSE)</f>
        <v>RIBL AB Equity</v>
      </c>
      <c r="C44" s="6" t="str">
        <f t="shared" si="5"/>
        <v>Net Interest Margin (NIM)</v>
      </c>
      <c r="D44" s="6" t="str">
        <f>VLOOKUP(C44,References!$J$2:$K$51,2,FALSE)</f>
        <v>net_interest_margin</v>
      </c>
      <c r="E44" s="6" t="s">
        <v>52</v>
      </c>
      <c r="F44" s="8">
        <f>_xll.BDH($B44,$E44,"CQ1 2010","","Dir=H","Per=Y","Days=A","Dts=H","cols=14;rows=1")</f>
        <v>2.7972999999999999</v>
      </c>
      <c r="G44" s="8">
        <v>2.7650000000000001</v>
      </c>
      <c r="H44" s="8">
        <v>2.8130000000000002</v>
      </c>
      <c r="I44" s="8">
        <v>2.7978999999999998</v>
      </c>
      <c r="J44" s="8">
        <v>2.8241000000000001</v>
      </c>
      <c r="K44" s="8">
        <v>2.7059000000000002</v>
      </c>
      <c r="L44" s="8">
        <v>2.7004999999999999</v>
      </c>
      <c r="M44" s="8">
        <v>3.0550000000000002</v>
      </c>
      <c r="N44" s="8">
        <v>3.2688999999999999</v>
      </c>
      <c r="O44" s="8">
        <v>3.5506000000000002</v>
      </c>
      <c r="P44" s="8">
        <v>3.2803</v>
      </c>
      <c r="Q44" s="8">
        <v>2.9405999999999999</v>
      </c>
      <c r="R44" s="8">
        <v>3.2789999999999999</v>
      </c>
      <c r="S44" s="8">
        <v>3.2789999999999999</v>
      </c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</row>
    <row r="45" spans="1:60" x14ac:dyDescent="0.35">
      <c r="A45" s="6" t="str">
        <f t="shared" si="6"/>
        <v>Riyad</v>
      </c>
      <c r="B45" s="6" t="str">
        <f>VLOOKUP(A45,References!$A$2:$B$11,2,FALSE)</f>
        <v>RIBL AB Equity</v>
      </c>
      <c r="C45" s="6" t="str">
        <f t="shared" si="5"/>
        <v>Sales per Employee</v>
      </c>
      <c r="D45" s="6" t="str">
        <f>VLOOKUP(C45,References!$J$2:$K$51,2,FALSE)</f>
        <v>sales_per_employee</v>
      </c>
      <c r="E45" s="6" t="s">
        <v>155</v>
      </c>
      <c r="F45" s="8">
        <f>_xll.BDH($B45,$E45,"CQ1 2010","","Dir=H","Per=Y","Days=A","Dts=H","cols=14;rows=1")</f>
        <v>1289227.3718999999</v>
      </c>
      <c r="G45" s="8">
        <v>1408351.5981999999</v>
      </c>
      <c r="H45" s="8">
        <v>1520060.5549000001</v>
      </c>
      <c r="I45" s="8">
        <v>1547116.2618</v>
      </c>
      <c r="J45" s="8">
        <v>1609486.6125</v>
      </c>
      <c r="K45" s="8">
        <v>1483009.2427000001</v>
      </c>
      <c r="L45" s="8">
        <v>1608232.1288000001</v>
      </c>
      <c r="M45" s="8">
        <v>1620589.0714</v>
      </c>
      <c r="N45" s="8">
        <v>1899429.9347000001</v>
      </c>
      <c r="O45" s="8">
        <v>2376101.7631999999</v>
      </c>
      <c r="P45" s="8">
        <v>2212035.6271000002</v>
      </c>
      <c r="Q45" s="8">
        <v>2026886.858</v>
      </c>
      <c r="R45" s="8">
        <v>2551510.7448</v>
      </c>
      <c r="S45" s="8">
        <v>2551510.7448</v>
      </c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</row>
    <row r="46" spans="1:60" x14ac:dyDescent="0.35">
      <c r="A46" s="6" t="str">
        <f t="shared" si="6"/>
        <v>Riyad</v>
      </c>
      <c r="B46" s="6" t="str">
        <f>VLOOKUP(A46,References!$A$2:$B$11,2,FALSE)</f>
        <v>RIBL AB Equity</v>
      </c>
      <c r="C46" s="6" t="str">
        <f t="shared" si="5"/>
        <v>Efficiency Ratio</v>
      </c>
      <c r="D46" s="6" t="str">
        <f>VLOOKUP(C46,References!$J$2:$K$51,2,FALSE)</f>
        <v>efficiency_ratio</v>
      </c>
      <c r="E46" s="6" t="s">
        <v>50</v>
      </c>
      <c r="F46" s="8">
        <f>_xll.BDH($B46,$E46,"CQ1 2010","","Dir=H","Per=Y","Days=A","Dts=H","cols=14;rows=1")</f>
        <v>38.014499999999998</v>
      </c>
      <c r="G46" s="8">
        <v>39.71</v>
      </c>
      <c r="H46" s="8">
        <v>33.977499999999999</v>
      </c>
      <c r="I46" s="8">
        <v>36.334200000000003</v>
      </c>
      <c r="J46" s="8">
        <v>35.023699999999998</v>
      </c>
      <c r="K46" s="8">
        <v>36.555</v>
      </c>
      <c r="L46" s="8">
        <v>39.579099999999997</v>
      </c>
      <c r="M46" s="8">
        <v>36.612400000000001</v>
      </c>
      <c r="N46" s="8">
        <v>37.440199999999997</v>
      </c>
      <c r="O46" s="8">
        <v>34.1295</v>
      </c>
      <c r="P46" s="8">
        <v>32.564999999999998</v>
      </c>
      <c r="Q46" s="8">
        <v>34.278300000000002</v>
      </c>
      <c r="R46" s="8">
        <v>33.0364</v>
      </c>
      <c r="S46" s="8">
        <v>33.0364</v>
      </c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</row>
    <row r="47" spans="1:60" x14ac:dyDescent="0.35">
      <c r="A47" s="6" t="str">
        <f t="shared" si="6"/>
        <v>Riyad</v>
      </c>
      <c r="B47" s="6" t="str">
        <f>VLOOKUP(A47,References!$A$2:$B$11,2,FALSE)</f>
        <v>RIBL AB Equity</v>
      </c>
      <c r="C47" s="6" t="str">
        <f t="shared" si="5"/>
        <v>Tier 1 Capital Ratio</v>
      </c>
      <c r="D47" s="6" t="str">
        <f>VLOOKUP(C47,References!$J$2:$K$51,2,FALSE)</f>
        <v>tier_1_capital_ratio</v>
      </c>
      <c r="E47" s="6" t="s">
        <v>156</v>
      </c>
      <c r="F47" s="8">
        <f>_xll.BDH($B47,$E47,"CQ1 2010","","Dir=H","Per=Y","Days=A","Dts=H","cols=14;rows=1")</f>
        <v>16</v>
      </c>
      <c r="G47" s="11">
        <v>14.8</v>
      </c>
      <c r="H47" s="11">
        <v>15.3</v>
      </c>
      <c r="I47" s="11">
        <v>16.600000000000001</v>
      </c>
      <c r="J47" s="11">
        <v>16.8</v>
      </c>
      <c r="K47" s="11">
        <v>16.2</v>
      </c>
      <c r="L47" s="11">
        <v>16.3</v>
      </c>
      <c r="M47" s="11">
        <v>17.3</v>
      </c>
      <c r="N47" s="11">
        <v>16.100000000000001</v>
      </c>
      <c r="O47" s="11">
        <v>16.3</v>
      </c>
      <c r="P47" s="11">
        <v>16.5</v>
      </c>
      <c r="Q47" s="11">
        <v>15.8</v>
      </c>
      <c r="R47" s="11">
        <v>18.100000000000001</v>
      </c>
      <c r="S47" s="11">
        <v>18.100000000000001</v>
      </c>
      <c r="T47" s="11"/>
      <c r="U47" s="11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</row>
    <row r="48" spans="1:60" x14ac:dyDescent="0.35">
      <c r="A48" s="6" t="str">
        <f t="shared" si="6"/>
        <v>Riyad</v>
      </c>
      <c r="B48" s="6" t="str">
        <f>VLOOKUP(A48,References!$A$2:$B$11,2,FALSE)</f>
        <v>RIBL AB Equity</v>
      </c>
      <c r="C48" s="6" t="str">
        <f t="shared" si="5"/>
        <v>Number of Employees</v>
      </c>
      <c r="D48" s="6" t="str">
        <f>VLOOKUP(C48,References!$J$2:$K$51,2,FALSE)</f>
        <v>employee_count</v>
      </c>
      <c r="E48" s="6" t="s">
        <v>157</v>
      </c>
      <c r="F48" s="8">
        <f>_xll.BDH($B48,$E48,"CQ1 2010","","Dir=H","Per=Y","Days=A","Dts=H","cols=14;rows=1")</f>
        <v>5502</v>
      </c>
      <c r="G48" s="8">
        <v>5256</v>
      </c>
      <c r="H48" s="8">
        <v>5334</v>
      </c>
      <c r="I48" s="8">
        <v>5393</v>
      </c>
      <c r="J48" s="8">
        <v>5789</v>
      </c>
      <c r="K48" s="8">
        <v>6167</v>
      </c>
      <c r="L48" s="8">
        <v>6337</v>
      </c>
      <c r="M48" s="8">
        <v>6332</v>
      </c>
      <c r="N48" s="8">
        <v>5973</v>
      </c>
      <c r="O48" s="8">
        <v>5955</v>
      </c>
      <c r="P48" s="8">
        <v>6147</v>
      </c>
      <c r="Q48" s="8">
        <v>6620</v>
      </c>
      <c r="R48" s="8">
        <v>6794</v>
      </c>
      <c r="S48" s="8">
        <v>6794</v>
      </c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</row>
    <row r="49" spans="1:60" x14ac:dyDescent="0.35">
      <c r="A49" s="6" t="str">
        <f t="shared" si="6"/>
        <v>Riyad</v>
      </c>
      <c r="B49" s="6" t="str">
        <f>VLOOKUP(A49,References!$A$2:$B$11,2,FALSE)</f>
        <v>RIBL AB Equity</v>
      </c>
      <c r="C49" s="6" t="str">
        <f t="shared" si="5"/>
        <v>Return on Equity</v>
      </c>
      <c r="D49" s="6" t="str">
        <f>VLOOKUP(C49,References!$J$2:$K$51,2,FALSE)</f>
        <v>return_on_equity</v>
      </c>
      <c r="E49" s="6" t="s">
        <v>158</v>
      </c>
      <c r="F49" s="8">
        <f>_xll.BDH($B49,$E49,"CQ1 2010","","Dir=H","Per=Y","Days=A","Dts=H","cols=14;rows=1")</f>
        <v>9.8300999999999998</v>
      </c>
      <c r="G49" s="8">
        <v>10.605399999999999</v>
      </c>
      <c r="H49" s="8">
        <v>11.158899999999999</v>
      </c>
      <c r="I49" s="8">
        <v>11.991099999999999</v>
      </c>
      <c r="J49" s="8">
        <v>12.541600000000001</v>
      </c>
      <c r="K49" s="8">
        <v>11.2357</v>
      </c>
      <c r="L49" s="8">
        <v>9.093</v>
      </c>
      <c r="M49" s="8">
        <v>10.4397</v>
      </c>
      <c r="N49" s="8">
        <v>8.2026000000000003</v>
      </c>
      <c r="O49" s="8">
        <v>14.485799999999999</v>
      </c>
      <c r="P49" s="8">
        <v>11.1037</v>
      </c>
      <c r="Q49" s="8">
        <v>13.148</v>
      </c>
      <c r="R49" s="8">
        <v>14.487500000000001</v>
      </c>
      <c r="S49" s="8">
        <v>14.487500000000001</v>
      </c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</row>
    <row r="50" spans="1:60" x14ac:dyDescent="0.35">
      <c r="A50" s="6" t="str">
        <f t="shared" si="6"/>
        <v>Riyad</v>
      </c>
      <c r="B50" s="6" t="str">
        <f>VLOOKUP(A50,References!$A$2:$B$11,2,FALSE)</f>
        <v>RIBL AB Equity</v>
      </c>
      <c r="C50" s="6" t="str">
        <f t="shared" si="5"/>
        <v>Return on Assets</v>
      </c>
      <c r="D50" s="6" t="str">
        <f>VLOOKUP(C50,References!$J$2:$K$51,2,FALSE)</f>
        <v>return_on_assets</v>
      </c>
      <c r="E50" s="6" t="s">
        <v>159</v>
      </c>
      <c r="F50" s="8">
        <f>_xll.BDH($B50,$E50,"CQ1 2010","","Dir=H","Per=Y","Days=A","Dts=H","cols=14;rows=1")</f>
        <v>1.6143000000000001</v>
      </c>
      <c r="G50" s="8">
        <v>1.7770999999999999</v>
      </c>
      <c r="H50" s="8">
        <v>1.8681000000000001</v>
      </c>
      <c r="I50" s="8">
        <v>1.9964</v>
      </c>
      <c r="J50" s="8">
        <v>2.0733999999999999</v>
      </c>
      <c r="K50" s="8">
        <v>1.8494999999999999</v>
      </c>
      <c r="L50" s="8">
        <v>1.5161</v>
      </c>
      <c r="M50" s="8">
        <v>1.8188</v>
      </c>
      <c r="N50" s="8">
        <v>1.3861000000000001</v>
      </c>
      <c r="O50" s="8">
        <v>2.2603</v>
      </c>
      <c r="P50" s="8">
        <v>1.6375</v>
      </c>
      <c r="Q50" s="8">
        <v>1.8953</v>
      </c>
      <c r="R50" s="8">
        <v>2.0482999999999998</v>
      </c>
      <c r="S50" s="8">
        <v>2.0482999999999998</v>
      </c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</row>
    <row r="51" spans="1:60" x14ac:dyDescent="0.35">
      <c r="A51" s="6" t="str">
        <f t="shared" si="6"/>
        <v>Riyad</v>
      </c>
      <c r="B51" s="6" t="str">
        <f>VLOOKUP(A51,References!$A$2:$B$11,2,FALSE)</f>
        <v>RIBL AB Equity</v>
      </c>
      <c r="C51" s="6" t="str">
        <f t="shared" si="5"/>
        <v>Dividend Payout Ratio</v>
      </c>
      <c r="D51" s="6" t="str">
        <f>VLOOKUP(C51,References!$J$2:$K$51,2,FALSE)</f>
        <v>dividend_payout_ratio</v>
      </c>
      <c r="E51" s="6" t="s">
        <v>160</v>
      </c>
      <c r="F51" s="8">
        <f>_xll.BDH($B51,$E51,"CQ1 2010","","Dir=H","Per=Y","Days=A","Dts=H","cols=14;rows=1")</f>
        <v>69.035700000000006</v>
      </c>
      <c r="G51" s="8">
        <v>61.917499999999997</v>
      </c>
      <c r="H51" s="8">
        <v>56.26</v>
      </c>
      <c r="I51" s="8">
        <v>55.103700000000003</v>
      </c>
      <c r="J51" s="8">
        <v>50.317</v>
      </c>
      <c r="K51" s="8">
        <v>51.858499999999999</v>
      </c>
      <c r="L51" s="8">
        <v>58.339799999999997</v>
      </c>
      <c r="M51" s="8">
        <v>55.499299999999998</v>
      </c>
      <c r="N51" s="8">
        <v>74.702200000000005</v>
      </c>
      <c r="O51" s="8">
        <v>57.3003</v>
      </c>
      <c r="P51" s="8">
        <v>31.813400000000001</v>
      </c>
      <c r="Q51" s="8">
        <v>51.780999999999999</v>
      </c>
      <c r="R51" s="8">
        <v>49.15</v>
      </c>
      <c r="S51" s="8">
        <v>49.15</v>
      </c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</row>
    <row r="52" spans="1:60" x14ac:dyDescent="0.35">
      <c r="A52" s="9" t="s">
        <v>15</v>
      </c>
      <c r="B52" s="9" t="str">
        <f>VLOOKUP(A52,References!$A$2:$B$11,2,FALSE)</f>
        <v>SNB AB Equity</v>
      </c>
      <c r="C52" s="9" t="str">
        <f t="shared" ref="C52:C61" si="7">C32</f>
        <v>Operating Margin</v>
      </c>
      <c r="D52" s="9" t="str">
        <f>VLOOKUP(C52,References!$J$2:$K$51,2,FALSE)</f>
        <v>operating_margin</v>
      </c>
      <c r="E52" s="9" t="s">
        <v>154</v>
      </c>
      <c r="F52" s="8">
        <f>_xll.BDH($B52,$E52,"CQ1 2010","","Dir=H","Per=Y","Days=A","Dts=H","cols=14;rows=1")</f>
        <v>41.865400000000001</v>
      </c>
      <c r="G52" s="8">
        <v>50.348100000000002</v>
      </c>
      <c r="H52" s="8">
        <v>48.634399999999999</v>
      </c>
      <c r="I52" s="8">
        <v>54.712000000000003</v>
      </c>
      <c r="J52" s="8">
        <v>52.6233</v>
      </c>
      <c r="K52" s="8">
        <v>51.156599999999997</v>
      </c>
      <c r="L52" s="8">
        <v>50.191899999999997</v>
      </c>
      <c r="M52" s="8">
        <v>52.832599999999999</v>
      </c>
      <c r="N52" s="8">
        <v>56.728700000000003</v>
      </c>
      <c r="O52" s="8">
        <v>60.360999999999997</v>
      </c>
      <c r="P52" s="8">
        <v>58.462899999999998</v>
      </c>
      <c r="Q52" s="8">
        <v>50.0261</v>
      </c>
      <c r="R52" s="8">
        <v>62.554000000000002</v>
      </c>
      <c r="S52" s="8">
        <v>62.554000000000002</v>
      </c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</row>
    <row r="53" spans="1:60" x14ac:dyDescent="0.35">
      <c r="A53" s="9" t="str">
        <f>A52</f>
        <v>SNB</v>
      </c>
      <c r="B53" s="9" t="str">
        <f>VLOOKUP(A53,References!$A$2:$B$11,2,FALSE)</f>
        <v>SNB AB Equity</v>
      </c>
      <c r="C53" s="9" t="str">
        <f t="shared" si="7"/>
        <v>Profit Margin</v>
      </c>
      <c r="D53" s="9" t="str">
        <f>VLOOKUP(C53,References!$J$2:$K$51,2,FALSE)</f>
        <v>profit_margin</v>
      </c>
      <c r="E53" s="9" t="s">
        <v>51</v>
      </c>
      <c r="F53" s="8">
        <f>_xll.BDH($B53,$E53,"CQ1 2010","","Dir=H","Per=Y","Days=A","Dts=H","cols=14;rows=1")</f>
        <v>39.287799999999997</v>
      </c>
      <c r="G53" s="8">
        <v>47.791400000000003</v>
      </c>
      <c r="H53" s="8">
        <v>45.683500000000002</v>
      </c>
      <c r="I53" s="8">
        <v>52.228299999999997</v>
      </c>
      <c r="J53" s="8">
        <v>51.950699999999998</v>
      </c>
      <c r="K53" s="8">
        <v>50.377299999999998</v>
      </c>
      <c r="L53" s="8">
        <v>49.367899999999999</v>
      </c>
      <c r="M53" s="8">
        <v>52.031999999999996</v>
      </c>
      <c r="N53" s="8">
        <v>49.250599999999999</v>
      </c>
      <c r="O53" s="8">
        <v>53.530999999999999</v>
      </c>
      <c r="P53" s="8">
        <v>51.407800000000002</v>
      </c>
      <c r="Q53" s="8">
        <v>43.073099999999997</v>
      </c>
      <c r="R53" s="8">
        <v>53.973999999999997</v>
      </c>
      <c r="S53" s="8">
        <v>53.973999999999997</v>
      </c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</row>
    <row r="54" spans="1:60" x14ac:dyDescent="0.35">
      <c r="A54" s="9" t="str">
        <f t="shared" ref="A54:A61" si="8">A53</f>
        <v>SNB</v>
      </c>
      <c r="B54" s="9" t="str">
        <f>VLOOKUP(A54,References!$A$2:$B$11,2,FALSE)</f>
        <v>SNB AB Equity</v>
      </c>
      <c r="C54" s="9" t="str">
        <f t="shared" si="7"/>
        <v>Net Interest Margin (NIM)</v>
      </c>
      <c r="D54" s="9" t="str">
        <f>VLOOKUP(C54,References!$J$2:$K$51,2,FALSE)</f>
        <v>net_interest_margin</v>
      </c>
      <c r="E54" s="9" t="s">
        <v>52</v>
      </c>
      <c r="F54" s="8">
        <f>_xll.BDH($B54,$E54,"CQ1 2010","","Dir=H","Per=Y","Days=A","Dts=H","cols=14;rows=1")</f>
        <v>2.8178000000000001</v>
      </c>
      <c r="G54" s="8">
        <v>2.2953000000000001</v>
      </c>
      <c r="H54" s="8">
        <v>2.2349000000000001</v>
      </c>
      <c r="I54" s="8">
        <v>2.3210000000000002</v>
      </c>
      <c r="J54" s="8">
        <v>2.6987000000000001</v>
      </c>
      <c r="K54" s="8">
        <v>3.1461999999999999</v>
      </c>
      <c r="L54" s="8">
        <v>3.3969</v>
      </c>
      <c r="M54" s="8">
        <v>3.4942000000000002</v>
      </c>
      <c r="N54" s="8">
        <v>3.7942999999999998</v>
      </c>
      <c r="O54" s="8">
        <v>3.8938000000000001</v>
      </c>
      <c r="P54" s="8">
        <v>3.5194999999999999</v>
      </c>
      <c r="Q54" s="8">
        <v>3.4481000000000002</v>
      </c>
      <c r="R54" s="8">
        <v>3.2873999999999999</v>
      </c>
      <c r="S54" s="8">
        <v>3.2873999999999999</v>
      </c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</row>
    <row r="55" spans="1:60" x14ac:dyDescent="0.35">
      <c r="A55" s="9" t="str">
        <f t="shared" si="8"/>
        <v>SNB</v>
      </c>
      <c r="B55" s="9" t="str">
        <f>VLOOKUP(A55,References!$A$2:$B$11,2,FALSE)</f>
        <v>SNB AB Equity</v>
      </c>
      <c r="C55" s="9" t="str">
        <f t="shared" si="7"/>
        <v>Sales per Employee</v>
      </c>
      <c r="D55" s="9" t="str">
        <f>VLOOKUP(C55,References!$J$2:$K$51,2,FALSE)</f>
        <v>sales_per_employee</v>
      </c>
      <c r="E55" s="9" t="s">
        <v>155</v>
      </c>
      <c r="F55" s="8" t="str">
        <f>_xll.BDH($B55,$E55,"CQ1 2010","","Dir=H","Per=Y","Days=A","Dts=H","cols=14;rows=1")</f>
        <v>#N/A N/A</v>
      </c>
      <c r="G55" s="8" t="s">
        <v>116</v>
      </c>
      <c r="H55" s="8" t="s">
        <v>116</v>
      </c>
      <c r="I55" s="8">
        <v>1467050.8935</v>
      </c>
      <c r="J55" s="8">
        <v>1532539.6568</v>
      </c>
      <c r="K55" s="8">
        <v>1658700.6196999999</v>
      </c>
      <c r="L55" s="8">
        <v>1855537.2054999999</v>
      </c>
      <c r="M55" s="8">
        <v>1649174.3078000001</v>
      </c>
      <c r="N55" s="8">
        <v>1793193.9807</v>
      </c>
      <c r="O55" s="8">
        <v>2020777.3810000001</v>
      </c>
      <c r="P55" s="8">
        <v>1875506.7497</v>
      </c>
      <c r="Q55" s="8">
        <v>1907222.4365000001</v>
      </c>
      <c r="R55" s="8">
        <v>2673928.8947999999</v>
      </c>
      <c r="S55" s="8">
        <v>2673928.8947999999</v>
      </c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</row>
    <row r="56" spans="1:60" x14ac:dyDescent="0.35">
      <c r="A56" s="9" t="str">
        <f t="shared" si="8"/>
        <v>SNB</v>
      </c>
      <c r="B56" s="9" t="str">
        <f>VLOOKUP(A56,References!$A$2:$B$11,2,FALSE)</f>
        <v>SNB AB Equity</v>
      </c>
      <c r="C56" s="9" t="str">
        <f t="shared" si="7"/>
        <v>Efficiency Ratio</v>
      </c>
      <c r="D56" s="9" t="str">
        <f>VLOOKUP(C56,References!$J$2:$K$51,2,FALSE)</f>
        <v>efficiency_ratio</v>
      </c>
      <c r="E56" s="9" t="s">
        <v>50</v>
      </c>
      <c r="F56" s="8">
        <f>_xll.BDH($B56,$E56,"CQ1 2010","","Dir=H","Per=Y","Days=A","Dts=H","cols=14;rows=1")</f>
        <v>40.889499999999998</v>
      </c>
      <c r="G56" s="8">
        <v>39.200800000000001</v>
      </c>
      <c r="H56" s="8">
        <v>38.692700000000002</v>
      </c>
      <c r="I56" s="8">
        <v>39.118000000000002</v>
      </c>
      <c r="J56" s="8">
        <v>40.424199999999999</v>
      </c>
      <c r="K56" s="8">
        <v>38.995699999999999</v>
      </c>
      <c r="L56" s="8">
        <v>38.165399999999998</v>
      </c>
      <c r="M56" s="8">
        <v>35.161099999999998</v>
      </c>
      <c r="N56" s="8">
        <v>34.209200000000003</v>
      </c>
      <c r="O56" s="8">
        <v>30.613399999999999</v>
      </c>
      <c r="P56" s="8">
        <v>30.2776</v>
      </c>
      <c r="Q56" s="8">
        <v>33.863999999999997</v>
      </c>
      <c r="R56" s="8">
        <v>29.644200000000001</v>
      </c>
      <c r="S56" s="8">
        <v>29.644200000000001</v>
      </c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</row>
    <row r="57" spans="1:60" x14ac:dyDescent="0.35">
      <c r="A57" s="9" t="str">
        <f t="shared" si="8"/>
        <v>SNB</v>
      </c>
      <c r="B57" s="9" t="str">
        <f>VLOOKUP(A57,References!$A$2:$B$11,2,FALSE)</f>
        <v>SNB AB Equity</v>
      </c>
      <c r="C57" s="9" t="str">
        <f t="shared" si="7"/>
        <v>Tier 1 Capital Ratio</v>
      </c>
      <c r="D57" s="9" t="str">
        <f>VLOOKUP(C57,References!$J$2:$K$51,2,FALSE)</f>
        <v>tier_1_capital_ratio</v>
      </c>
      <c r="E57" s="9" t="s">
        <v>156</v>
      </c>
      <c r="F57" s="8">
        <f>_xll.BDH($B57,$E57,"CQ1 2010","","Dir=H","Per=Y","Days=A","Dts=H","cols=14;rows=1")</f>
        <v>17.100000000000001</v>
      </c>
      <c r="G57" s="8">
        <v>17.2</v>
      </c>
      <c r="H57" s="8">
        <v>16.5</v>
      </c>
      <c r="I57" s="8">
        <v>16.2</v>
      </c>
      <c r="J57" s="8">
        <v>14.7</v>
      </c>
      <c r="K57" s="8">
        <v>15.1</v>
      </c>
      <c r="L57" s="8">
        <v>16.899999999999999</v>
      </c>
      <c r="M57" s="8">
        <v>17.7</v>
      </c>
      <c r="N57" s="8">
        <v>18.5</v>
      </c>
      <c r="O57" s="8">
        <v>17.899999999999999</v>
      </c>
      <c r="P57" s="8">
        <v>19.3</v>
      </c>
      <c r="Q57" s="8">
        <v>18.399999999999999</v>
      </c>
      <c r="R57" s="8">
        <v>18.3</v>
      </c>
      <c r="S57" s="8">
        <v>18.3</v>
      </c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</row>
    <row r="58" spans="1:60" x14ac:dyDescent="0.35">
      <c r="A58" s="9" t="str">
        <f t="shared" si="8"/>
        <v>SNB</v>
      </c>
      <c r="B58" s="9" t="str">
        <f>VLOOKUP(A58,References!$A$2:$B$11,2,FALSE)</f>
        <v>SNB AB Equity</v>
      </c>
      <c r="C58" s="9" t="str">
        <f t="shared" si="7"/>
        <v>Number of Employees</v>
      </c>
      <c r="D58" s="9" t="str">
        <f>VLOOKUP(C58,References!$J$2:$K$51,2,FALSE)</f>
        <v>employee_count</v>
      </c>
      <c r="E58" s="9" t="s">
        <v>157</v>
      </c>
      <c r="F58" s="8" t="str">
        <f>_xll.BDH($B58,$E58,"CQ1 2010","","Dir=H","Per=Y","Days=A","Dts=H","cols=14;rows=1")</f>
        <v>#N/A N/A</v>
      </c>
      <c r="G58" s="8" t="s">
        <v>116</v>
      </c>
      <c r="H58" s="8" t="s">
        <v>116</v>
      </c>
      <c r="I58" s="8">
        <v>11416</v>
      </c>
      <c r="J58" s="8">
        <v>12356</v>
      </c>
      <c r="K58" s="8">
        <v>12586</v>
      </c>
      <c r="L58" s="8">
        <v>12310</v>
      </c>
      <c r="M58" s="8">
        <v>13436</v>
      </c>
      <c r="N58" s="8">
        <v>13058</v>
      </c>
      <c r="O58" s="8">
        <v>12883</v>
      </c>
      <c r="P58" s="8">
        <v>13334</v>
      </c>
      <c r="Q58" s="8">
        <v>17115</v>
      </c>
      <c r="R58" s="8">
        <v>15906</v>
      </c>
      <c r="S58" s="8">
        <v>15906</v>
      </c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</row>
    <row r="59" spans="1:60" x14ac:dyDescent="0.35">
      <c r="A59" s="9" t="str">
        <f t="shared" si="8"/>
        <v>SNB</v>
      </c>
      <c r="B59" s="9" t="str">
        <f>VLOOKUP(A59,References!$A$2:$B$11,2,FALSE)</f>
        <v>SNB AB Equity</v>
      </c>
      <c r="C59" s="9" t="str">
        <f t="shared" si="7"/>
        <v>Return on Equity</v>
      </c>
      <c r="D59" s="9" t="str">
        <f>VLOOKUP(C59,References!$J$2:$K$51,2,FALSE)</f>
        <v>return_on_equity</v>
      </c>
      <c r="E59" s="9" t="s">
        <v>158</v>
      </c>
      <c r="F59" s="8">
        <f>_xll.BDH($B59,$E59,"CQ1 2010","","Dir=H","Per=Y","Days=A","Dts=H","cols=14;rows=1")</f>
        <v>15.604799999999999</v>
      </c>
      <c r="G59" s="11">
        <v>18.373999999999999</v>
      </c>
      <c r="H59" s="11">
        <v>17.9572</v>
      </c>
      <c r="I59" s="11">
        <v>19.970600000000001</v>
      </c>
      <c r="J59" s="11">
        <v>20.093800000000002</v>
      </c>
      <c r="K59" s="11">
        <v>19.4055</v>
      </c>
      <c r="L59" s="11">
        <v>17.779</v>
      </c>
      <c r="M59" s="11">
        <v>17.3597</v>
      </c>
      <c r="N59" s="11">
        <v>16.189800000000002</v>
      </c>
      <c r="O59" s="11">
        <v>18.467199999999998</v>
      </c>
      <c r="P59" s="11">
        <v>16.842500000000001</v>
      </c>
      <c r="Q59" s="11">
        <v>11.115399999999999</v>
      </c>
      <c r="R59" s="11">
        <v>11.9887</v>
      </c>
      <c r="S59" s="11">
        <v>11.9887</v>
      </c>
      <c r="T59" s="11"/>
      <c r="U59" s="11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</row>
    <row r="60" spans="1:60" x14ac:dyDescent="0.35">
      <c r="A60" s="9" t="str">
        <f t="shared" si="8"/>
        <v>SNB</v>
      </c>
      <c r="B60" s="9" t="str">
        <f>VLOOKUP(A60,References!$A$2:$B$11,2,FALSE)</f>
        <v>SNB AB Equity</v>
      </c>
      <c r="C60" s="9" t="str">
        <f t="shared" si="7"/>
        <v>Return on Assets</v>
      </c>
      <c r="D60" s="9" t="str">
        <f>VLOOKUP(C60,References!$J$2:$K$51,2,FALSE)</f>
        <v>return_on_assets</v>
      </c>
      <c r="E60" s="9" t="s">
        <v>159</v>
      </c>
      <c r="F60" s="8">
        <f>_xll.BDH($B60,$E60,"CQ1 2010","","Dir=H","Per=Y","Days=A","Dts=H","cols=14;rows=1")</f>
        <v>1.7501</v>
      </c>
      <c r="G60" s="8">
        <v>2.0602999999999998</v>
      </c>
      <c r="H60" s="8">
        <v>1.9962</v>
      </c>
      <c r="I60" s="8">
        <v>2.1732999999999998</v>
      </c>
      <c r="J60" s="8">
        <v>2.1314000000000002</v>
      </c>
      <c r="K60" s="8">
        <v>2.0575000000000001</v>
      </c>
      <c r="L60" s="8">
        <v>2.0905999999999998</v>
      </c>
      <c r="M60" s="8">
        <v>2.2090000000000001</v>
      </c>
      <c r="N60" s="8">
        <v>2.1392000000000002</v>
      </c>
      <c r="O60" s="8">
        <v>2.3778000000000001</v>
      </c>
      <c r="P60" s="8">
        <v>2.0682</v>
      </c>
      <c r="Q60" s="8">
        <v>1.6738999999999999</v>
      </c>
      <c r="R60" s="8">
        <v>1.9983</v>
      </c>
      <c r="S60" s="8">
        <v>1.9983</v>
      </c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</row>
    <row r="61" spans="1:60" x14ac:dyDescent="0.35">
      <c r="A61" s="9" t="str">
        <f t="shared" si="8"/>
        <v>SNB</v>
      </c>
      <c r="B61" s="9" t="str">
        <f>VLOOKUP(A61,References!$A$2:$B$11,2,FALSE)</f>
        <v>SNB AB Equity</v>
      </c>
      <c r="C61" s="9" t="str">
        <f t="shared" si="7"/>
        <v>Dividend Payout Ratio</v>
      </c>
      <c r="D61" s="9" t="str">
        <f>VLOOKUP(C61,References!$J$2:$K$51,2,FALSE)</f>
        <v>dividend_payout_ratio</v>
      </c>
      <c r="E61" s="9" t="s">
        <v>160</v>
      </c>
      <c r="F61" s="8">
        <f>_xll.BDH($B61,$E61,"CQ1 2010","","Dir=H","Per=Y","Days=A","Dts=H","cols=14;rows=1")</f>
        <v>57.003599999999999</v>
      </c>
      <c r="G61" s="8">
        <v>44.791499999999999</v>
      </c>
      <c r="H61" s="8">
        <v>41.73</v>
      </c>
      <c r="I61" s="8">
        <v>36.1982</v>
      </c>
      <c r="J61" s="8">
        <v>33.416200000000003</v>
      </c>
      <c r="K61" s="8">
        <v>34.015000000000001</v>
      </c>
      <c r="L61" s="8">
        <v>35.431199999999997</v>
      </c>
      <c r="M61" s="8">
        <v>35.842199999999998</v>
      </c>
      <c r="N61" s="8">
        <v>68.161000000000001</v>
      </c>
      <c r="O61" s="8">
        <v>62.7014</v>
      </c>
      <c r="P61" s="8">
        <v>21.743400000000001</v>
      </c>
      <c r="Q61" s="8">
        <v>32.767099999999999</v>
      </c>
      <c r="R61" s="8">
        <v>14.9161</v>
      </c>
      <c r="S61" s="8">
        <v>14.9161</v>
      </c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</row>
    <row r="62" spans="1:60" x14ac:dyDescent="0.35">
      <c r="A62" s="6" t="s">
        <v>20</v>
      </c>
      <c r="B62" s="6" t="str">
        <f>VLOOKUP(A62,References!$A$2:$B$11,2,FALSE)</f>
        <v>RJHI AB Equity</v>
      </c>
      <c r="C62" s="6" t="str">
        <f t="shared" si="1"/>
        <v>Operating Margin</v>
      </c>
      <c r="D62" s="6" t="str">
        <f>VLOOKUP(C62,References!$J$2:$K$51,2,FALSE)</f>
        <v>operating_margin</v>
      </c>
      <c r="E62" s="6" t="s">
        <v>154</v>
      </c>
      <c r="F62" s="8">
        <f>_xll.BDH($B62,$E62,"CQ1 2010","","Dir=H","Per=Y","Days=A","Dts=H","cols=14;rows=1")</f>
        <v>55.703200000000002</v>
      </c>
      <c r="G62" s="8">
        <v>56.118899999999996</v>
      </c>
      <c r="H62" s="8">
        <v>53.430199999999999</v>
      </c>
      <c r="I62" s="8">
        <v>50.461799999999997</v>
      </c>
      <c r="J62" s="8">
        <v>46.898499999999999</v>
      </c>
      <c r="K62" s="8">
        <v>48.329700000000003</v>
      </c>
      <c r="L62" s="8">
        <v>49.493000000000002</v>
      </c>
      <c r="M62" s="8">
        <v>52.804400000000001</v>
      </c>
      <c r="N62" s="8">
        <v>55.788600000000002</v>
      </c>
      <c r="O62" s="8">
        <v>55.593499999999999</v>
      </c>
      <c r="P62" s="8">
        <v>55.264600000000002</v>
      </c>
      <c r="Q62" s="8">
        <v>57.792200000000001</v>
      </c>
      <c r="R62" s="8">
        <v>58.429200000000002</v>
      </c>
      <c r="S62" s="8">
        <v>58.429200000000002</v>
      </c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</row>
    <row r="63" spans="1:60" x14ac:dyDescent="0.35">
      <c r="A63" s="6" t="str">
        <f>A62</f>
        <v>Rajhi</v>
      </c>
      <c r="B63" s="6" t="str">
        <f>VLOOKUP(A63,References!$A$2:$B$11,2,FALSE)</f>
        <v>RJHI AB Equity</v>
      </c>
      <c r="C63" s="6" t="str">
        <f t="shared" si="1"/>
        <v>Profit Margin</v>
      </c>
      <c r="D63" s="6" t="str">
        <f>VLOOKUP(C63,References!$J$2:$K$51,2,FALSE)</f>
        <v>profit_margin</v>
      </c>
      <c r="E63" s="6" t="s">
        <v>51</v>
      </c>
      <c r="F63" s="8">
        <f>_xll.BDH($B63,$E63,"CQ1 2010","","Dir=H","Per=Y","Days=A","Dts=H","cols=14;rows=1")</f>
        <v>55.703200000000002</v>
      </c>
      <c r="G63" s="8">
        <v>56.118899999999996</v>
      </c>
      <c r="H63" s="8">
        <v>53.430199999999999</v>
      </c>
      <c r="I63" s="8">
        <v>50.461799999999997</v>
      </c>
      <c r="J63" s="8">
        <v>46.898499999999999</v>
      </c>
      <c r="K63" s="8">
        <v>48.376300000000001</v>
      </c>
      <c r="L63" s="8">
        <v>49.576999999999998</v>
      </c>
      <c r="M63" s="8">
        <v>53.010899999999999</v>
      </c>
      <c r="N63" s="8">
        <v>20.837599999999998</v>
      </c>
      <c r="O63" s="8">
        <v>49.965000000000003</v>
      </c>
      <c r="P63" s="8">
        <v>49.747199999999999</v>
      </c>
      <c r="Q63" s="8">
        <v>51.923999999999999</v>
      </c>
      <c r="R63" s="8">
        <v>52.442</v>
      </c>
      <c r="S63" s="8">
        <v>52.442</v>
      </c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</row>
    <row r="64" spans="1:60" x14ac:dyDescent="0.35">
      <c r="A64" s="6" t="str">
        <f t="shared" ref="A64:A71" si="9">A63</f>
        <v>Rajhi</v>
      </c>
      <c r="B64" s="6" t="str">
        <f>VLOOKUP(A64,References!$A$2:$B$11,2,FALSE)</f>
        <v>RJHI AB Equity</v>
      </c>
      <c r="C64" s="6" t="str">
        <f t="shared" si="1"/>
        <v>Net Interest Margin (NIM)</v>
      </c>
      <c r="D64" s="6" t="str">
        <f>VLOOKUP(C64,References!$J$2:$K$51,2,FALSE)</f>
        <v>net_interest_margin</v>
      </c>
      <c r="E64" s="6" t="s">
        <v>52</v>
      </c>
      <c r="F64" s="8">
        <f>_xll.BDH($B64,$E64,"CQ1 2010","","Dir=H","Per=Y","Days=A","Dts=H","cols=14;rows=1")</f>
        <v>5.6882000000000001</v>
      </c>
      <c r="G64" s="8">
        <v>5.0561999999999996</v>
      </c>
      <c r="H64" s="8">
        <v>4.3513999999999999</v>
      </c>
      <c r="I64" s="8">
        <v>4.0429000000000004</v>
      </c>
      <c r="J64" s="8">
        <v>3.8249</v>
      </c>
      <c r="K64" s="8">
        <v>3.5926999999999998</v>
      </c>
      <c r="L64" s="8">
        <v>3.9228999999999998</v>
      </c>
      <c r="M64" s="8">
        <v>4.1768000000000001</v>
      </c>
      <c r="N64" s="8">
        <v>4.8395000000000001</v>
      </c>
      <c r="O64" s="8">
        <v>5.0772000000000004</v>
      </c>
      <c r="P64" s="8">
        <v>4.5606999999999998</v>
      </c>
      <c r="Q64" s="8">
        <v>4.1710000000000003</v>
      </c>
      <c r="R64" s="8">
        <v>3.4638</v>
      </c>
      <c r="S64" s="8">
        <v>3.4638</v>
      </c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</row>
    <row r="65" spans="1:60" x14ac:dyDescent="0.35">
      <c r="A65" s="6" t="str">
        <f t="shared" si="9"/>
        <v>Rajhi</v>
      </c>
      <c r="B65" s="6" t="str">
        <f>VLOOKUP(A65,References!$A$2:$B$11,2,FALSE)</f>
        <v>RJHI AB Equity</v>
      </c>
      <c r="C65" s="6" t="str">
        <f t="shared" si="1"/>
        <v>Sales per Employee</v>
      </c>
      <c r="D65" s="6" t="str">
        <f>VLOOKUP(C65,References!$J$2:$K$51,2,FALSE)</f>
        <v>sales_per_employee</v>
      </c>
      <c r="E65" s="6" t="s">
        <v>155</v>
      </c>
      <c r="F65" s="8">
        <f>_xll.BDH($B65,$E65,"CQ1 2010","","Dir=H","Per=Y","Days=A","Dts=H","cols=14;rows=1")</f>
        <v>1452507.0951</v>
      </c>
      <c r="G65" s="8">
        <v>1443872.2257999999</v>
      </c>
      <c r="H65" s="8">
        <v>1502141.2372999999</v>
      </c>
      <c r="I65" s="8">
        <v>1434071.8665</v>
      </c>
      <c r="J65" s="8">
        <v>1272997.8743</v>
      </c>
      <c r="K65" s="8">
        <v>1215308.5501999999</v>
      </c>
      <c r="L65" s="8">
        <v>1248998.8927</v>
      </c>
      <c r="M65" s="8">
        <v>1357876.4243000001</v>
      </c>
      <c r="N65" s="8">
        <v>1373723.3964</v>
      </c>
      <c r="O65" s="8">
        <v>1552656.8940999999</v>
      </c>
      <c r="P65" s="8">
        <v>1586739.5741999999</v>
      </c>
      <c r="Q65" s="8">
        <v>1953121.5678000001</v>
      </c>
      <c r="R65" s="8">
        <v>1940156.4316</v>
      </c>
      <c r="S65" s="8">
        <v>1940156.4316</v>
      </c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</row>
    <row r="66" spans="1:60" x14ac:dyDescent="0.35">
      <c r="A66" s="6" t="str">
        <f t="shared" si="9"/>
        <v>Rajhi</v>
      </c>
      <c r="B66" s="6" t="str">
        <f>VLOOKUP(A66,References!$A$2:$B$11,2,FALSE)</f>
        <v>RJHI AB Equity</v>
      </c>
      <c r="C66" s="6" t="str">
        <f t="shared" si="1"/>
        <v>Efficiency Ratio</v>
      </c>
      <c r="D66" s="6" t="str">
        <f>VLOOKUP(C66,References!$J$2:$K$51,2,FALSE)</f>
        <v>efficiency_ratio</v>
      </c>
      <c r="E66" s="6" t="s">
        <v>50</v>
      </c>
      <c r="F66" s="8">
        <f>_xll.BDH($B66,$E66,"CQ1 2010","","Dir=H","Per=Y","Days=A","Dts=H","cols=14;rows=1")</f>
        <v>25.567699999999999</v>
      </c>
      <c r="G66" s="8">
        <v>27.824999999999999</v>
      </c>
      <c r="H66" s="8">
        <v>27.026700000000002</v>
      </c>
      <c r="I66" s="8">
        <v>29.305499999999999</v>
      </c>
      <c r="J66" s="8">
        <v>33.062399999999997</v>
      </c>
      <c r="K66" s="8">
        <v>33.901299999999999</v>
      </c>
      <c r="L66" s="8">
        <v>32.8093</v>
      </c>
      <c r="M66" s="8">
        <v>32.997999999999998</v>
      </c>
      <c r="N66" s="8">
        <v>32.728099999999998</v>
      </c>
      <c r="O66" s="8">
        <v>32.813600000000001</v>
      </c>
      <c r="P66" s="8">
        <v>32.603700000000003</v>
      </c>
      <c r="Q66" s="8">
        <v>26.9679</v>
      </c>
      <c r="R66" s="8">
        <v>26.088100000000001</v>
      </c>
      <c r="S66" s="8">
        <v>26.088100000000001</v>
      </c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</row>
    <row r="67" spans="1:60" x14ac:dyDescent="0.35">
      <c r="A67" s="6" t="str">
        <f t="shared" si="9"/>
        <v>Rajhi</v>
      </c>
      <c r="B67" s="6" t="str">
        <f>VLOOKUP(A67,References!$A$2:$B$11,2,FALSE)</f>
        <v>RJHI AB Equity</v>
      </c>
      <c r="C67" s="6" t="str">
        <f t="shared" si="1"/>
        <v>Tier 1 Capital Ratio</v>
      </c>
      <c r="D67" s="6" t="str">
        <f>VLOOKUP(C67,References!$J$2:$K$51,2,FALSE)</f>
        <v>tier_1_capital_ratio</v>
      </c>
      <c r="E67" s="6" t="s">
        <v>156</v>
      </c>
      <c r="F67" s="8">
        <f>_xll.BDH($B67,$E67,"CQ1 2010","","Dir=H","Per=Y","Days=A","Dts=H","cols=14;rows=1")</f>
        <v>15.23</v>
      </c>
      <c r="G67" s="8">
        <v>14.71</v>
      </c>
      <c r="H67" s="8">
        <v>14.68</v>
      </c>
      <c r="I67" s="8">
        <v>18.489999999999998</v>
      </c>
      <c r="J67" s="8">
        <v>18.48</v>
      </c>
      <c r="K67" s="8">
        <v>19.739999999999998</v>
      </c>
      <c r="L67" s="8">
        <v>20.86</v>
      </c>
      <c r="M67" s="8">
        <v>22.2</v>
      </c>
      <c r="N67" s="8">
        <v>19.079999999999998</v>
      </c>
      <c r="O67" s="8">
        <v>18.8</v>
      </c>
      <c r="P67" s="8">
        <v>17.989999999999998</v>
      </c>
      <c r="Q67" s="8">
        <v>16.36</v>
      </c>
      <c r="R67" s="8">
        <v>20.27</v>
      </c>
      <c r="S67" s="8">
        <v>20.27</v>
      </c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</row>
    <row r="68" spans="1:60" x14ac:dyDescent="0.35">
      <c r="A68" s="6" t="str">
        <f t="shared" si="9"/>
        <v>Rajhi</v>
      </c>
      <c r="B68" s="6" t="str">
        <f>VLOOKUP(A68,References!$A$2:$B$11,2,FALSE)</f>
        <v>RJHI AB Equity</v>
      </c>
      <c r="C68" s="6" t="str">
        <f t="shared" si="1"/>
        <v>Number of Employees</v>
      </c>
      <c r="D68" s="6" t="str">
        <f>VLOOKUP(C68,References!$J$2:$K$51,2,FALSE)</f>
        <v>employee_count</v>
      </c>
      <c r="E68" s="6" t="s">
        <v>157</v>
      </c>
      <c r="F68" s="8">
        <f>_xll.BDH($B68,$E68,"CQ1 2010","","Dir=H","Per=Y","Days=A","Dts=H","cols=14;rows=1")</f>
        <v>8527</v>
      </c>
      <c r="G68" s="8">
        <v>9282</v>
      </c>
      <c r="H68" s="8">
        <v>10054</v>
      </c>
      <c r="I68" s="8">
        <v>10603</v>
      </c>
      <c r="J68" s="8">
        <v>11761</v>
      </c>
      <c r="K68" s="8">
        <v>12374</v>
      </c>
      <c r="L68" s="8">
        <v>13546</v>
      </c>
      <c r="M68" s="8">
        <v>13077</v>
      </c>
      <c r="N68" s="8">
        <v>13532</v>
      </c>
      <c r="O68" s="8">
        <v>13439</v>
      </c>
      <c r="P68" s="8">
        <v>13716</v>
      </c>
      <c r="Q68" s="8">
        <v>15078</v>
      </c>
      <c r="R68" s="8">
        <v>19964</v>
      </c>
      <c r="S68" s="8">
        <v>19964</v>
      </c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</row>
    <row r="69" spans="1:60" x14ac:dyDescent="0.35">
      <c r="A69" s="6" t="str">
        <f t="shared" si="9"/>
        <v>Rajhi</v>
      </c>
      <c r="B69" s="6" t="str">
        <f>VLOOKUP(A69,References!$A$2:$B$11,2,FALSE)</f>
        <v>RJHI AB Equity</v>
      </c>
      <c r="C69" s="6" t="str">
        <f t="shared" si="1"/>
        <v>Return on Equity</v>
      </c>
      <c r="D69" s="6" t="str">
        <f>VLOOKUP(C69,References!$J$2:$K$51,2,FALSE)</f>
        <v>return_on_equity</v>
      </c>
      <c r="E69" s="6" t="s">
        <v>158</v>
      </c>
      <c r="F69" s="8">
        <f>_xll.BDH($B69,$E69,"CQ1 2010","","Dir=H","Per=Y","Days=A","Dts=H","cols=14;rows=1")</f>
        <v>22.929200000000002</v>
      </c>
      <c r="G69" s="8">
        <v>23.126999999999999</v>
      </c>
      <c r="H69" s="8">
        <v>22.541399999999999</v>
      </c>
      <c r="I69" s="8">
        <v>19.843499999999999</v>
      </c>
      <c r="J69" s="8">
        <v>17.006699999999999</v>
      </c>
      <c r="K69" s="8">
        <v>16.1067</v>
      </c>
      <c r="L69" s="8">
        <v>16.484999999999999</v>
      </c>
      <c r="M69" s="8">
        <v>16.9376</v>
      </c>
      <c r="N69" s="8">
        <v>7.2420999999999998</v>
      </c>
      <c r="O69" s="8">
        <v>20.419699999999999</v>
      </c>
      <c r="P69" s="8">
        <v>19.386199999999999</v>
      </c>
      <c r="Q69" s="8">
        <v>23.518699999999999</v>
      </c>
      <c r="R69" s="8">
        <v>22.715299999999999</v>
      </c>
      <c r="S69" s="8">
        <v>22.715299999999999</v>
      </c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</row>
    <row r="70" spans="1:60" x14ac:dyDescent="0.35">
      <c r="A70" s="6" t="str">
        <f t="shared" si="9"/>
        <v>Rajhi</v>
      </c>
      <c r="B70" s="6" t="str">
        <f>VLOOKUP(A70,References!$A$2:$B$11,2,FALSE)</f>
        <v>RJHI AB Equity</v>
      </c>
      <c r="C70" s="6" t="str">
        <f t="shared" si="1"/>
        <v>Return on Assets</v>
      </c>
      <c r="D70" s="6" t="str">
        <f>VLOOKUP(C70,References!$J$2:$K$51,2,FALSE)</f>
        <v>return_on_assets</v>
      </c>
      <c r="E70" s="6" t="s">
        <v>159</v>
      </c>
      <c r="F70" s="8">
        <f>_xll.BDH($B70,$E70,"CQ1 2010","","Dir=H","Per=Y","Days=A","Dts=H","cols=14;rows=1")</f>
        <v>3.8083999999999998</v>
      </c>
      <c r="G70" s="8">
        <v>3.6385000000000001</v>
      </c>
      <c r="H70" s="8">
        <v>3.2307000000000001</v>
      </c>
      <c r="I70" s="8">
        <v>2.7183000000000002</v>
      </c>
      <c r="J70" s="8">
        <v>2.3269000000000002</v>
      </c>
      <c r="K70" s="8">
        <v>2.2877000000000001</v>
      </c>
      <c r="L70" s="8">
        <v>2.48</v>
      </c>
      <c r="M70" s="8">
        <v>2.6715</v>
      </c>
      <c r="N70" s="8">
        <v>1.0657000000000001</v>
      </c>
      <c r="O70" s="8">
        <v>2.7158000000000002</v>
      </c>
      <c r="P70" s="8">
        <v>2.4845999999999999</v>
      </c>
      <c r="Q70" s="8">
        <v>2.6996000000000002</v>
      </c>
      <c r="R70" s="8">
        <v>2.4748000000000001</v>
      </c>
      <c r="S70" s="8">
        <v>2.4748000000000001</v>
      </c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</row>
    <row r="71" spans="1:60" x14ac:dyDescent="0.35">
      <c r="A71" s="6" t="str">
        <f t="shared" si="9"/>
        <v>Rajhi</v>
      </c>
      <c r="B71" s="6" t="str">
        <f>VLOOKUP(A71,References!$A$2:$B$11,2,FALSE)</f>
        <v>RJHI AB Equity</v>
      </c>
      <c r="C71" s="6" t="str">
        <f t="shared" si="1"/>
        <v>Dividend Payout Ratio</v>
      </c>
      <c r="D71" s="6" t="str">
        <f>VLOOKUP(C71,References!$J$2:$K$51,2,FALSE)</f>
        <v>dividend_payout_ratio</v>
      </c>
      <c r="E71" s="6" t="s">
        <v>160</v>
      </c>
      <c r="F71" s="8" t="str">
        <f>_xll.BDH($B71,$E71,"CQ1 2010","","Dir=H","Per=Y","Days=A","Dts=H","cols=14;rows=1")</f>
        <v>#N/A N/A</v>
      </c>
      <c r="G71" s="8" t="s">
        <v>116</v>
      </c>
      <c r="H71" s="8" t="s">
        <v>116</v>
      </c>
      <c r="I71" s="8" t="s">
        <v>116</v>
      </c>
      <c r="J71" s="8" t="s">
        <v>116</v>
      </c>
      <c r="K71" s="8" t="s">
        <v>116</v>
      </c>
      <c r="L71" s="8">
        <v>44.994700000000002</v>
      </c>
      <c r="M71" s="8">
        <v>71.266300000000001</v>
      </c>
      <c r="N71" s="8">
        <v>183.2825</v>
      </c>
      <c r="O71" s="8">
        <v>73.829599999999999</v>
      </c>
      <c r="P71" s="8">
        <v>23.594799999999999</v>
      </c>
      <c r="Q71" s="8">
        <v>23.7349</v>
      </c>
      <c r="R71" s="8">
        <v>29.153099999999998</v>
      </c>
      <c r="S71" s="8">
        <v>29.153099999999998</v>
      </c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</row>
    <row r="72" spans="1:60" x14ac:dyDescent="0.35">
      <c r="A72" s="9" t="s">
        <v>22</v>
      </c>
      <c r="B72" s="9" t="str">
        <f>VLOOKUP(A72,References!$A$2:$B$11,2,FALSE)</f>
        <v>BJAZ AB Equity</v>
      </c>
      <c r="C72" s="9" t="str">
        <f t="shared" si="1"/>
        <v>Operating Margin</v>
      </c>
      <c r="D72" s="9" t="str">
        <f>VLOOKUP(C72,References!$J$2:$K$51,2,FALSE)</f>
        <v>operating_margin</v>
      </c>
      <c r="E72" s="9" t="s">
        <v>154</v>
      </c>
      <c r="F72" s="8">
        <f>_xll.BDH($B72,$E72,"CQ1 2010","","Dir=H","Per=Y","Days=A","Dts=H","cols=14;rows=1")</f>
        <v>2.4645000000000001</v>
      </c>
      <c r="G72" s="8">
        <v>23.7652</v>
      </c>
      <c r="H72" s="8">
        <v>28.8781</v>
      </c>
      <c r="I72" s="8">
        <v>33.790700000000001</v>
      </c>
      <c r="J72" s="8">
        <v>24.0945</v>
      </c>
      <c r="K72" s="8">
        <v>52.494</v>
      </c>
      <c r="L72" s="8">
        <v>35.878900000000002</v>
      </c>
      <c r="M72" s="8">
        <v>30.853899999999999</v>
      </c>
      <c r="N72" s="8">
        <v>33.365600000000001</v>
      </c>
      <c r="O72" s="8">
        <v>33.564</v>
      </c>
      <c r="P72" s="8">
        <v>0.40260000000000001</v>
      </c>
      <c r="Q72" s="8">
        <v>27.347100000000001</v>
      </c>
      <c r="R72" s="8">
        <v>32.505499999999998</v>
      </c>
      <c r="S72" s="8">
        <v>32.505499999999998</v>
      </c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</row>
    <row r="73" spans="1:60" x14ac:dyDescent="0.35">
      <c r="A73" s="9" t="str">
        <f>A72</f>
        <v>Aljazira</v>
      </c>
      <c r="B73" s="9" t="str">
        <f>VLOOKUP(A73,References!$A$2:$B$11,2,FALSE)</f>
        <v>BJAZ AB Equity</v>
      </c>
      <c r="C73" s="9" t="str">
        <f t="shared" si="1"/>
        <v>Profit Margin</v>
      </c>
      <c r="D73" s="9" t="str">
        <f>VLOOKUP(C73,References!$J$2:$K$51,2,FALSE)</f>
        <v>profit_margin</v>
      </c>
      <c r="E73" s="9" t="s">
        <v>51</v>
      </c>
      <c r="F73" s="8">
        <f>_xll.BDH($B73,$E73,"CQ1 2010","","Dir=H","Per=Y","Days=A","Dts=H","cols=14;rows=1")</f>
        <v>2.4935</v>
      </c>
      <c r="G73" s="8">
        <v>23.7607</v>
      </c>
      <c r="H73" s="8">
        <v>28.8781</v>
      </c>
      <c r="I73" s="8">
        <v>33.738199999999999</v>
      </c>
      <c r="J73" s="8">
        <v>24.257200000000001</v>
      </c>
      <c r="K73" s="8">
        <v>52.620899999999999</v>
      </c>
      <c r="L73" s="8">
        <v>36.222999999999999</v>
      </c>
      <c r="M73" s="8">
        <v>31.242999999999999</v>
      </c>
      <c r="N73" s="8">
        <v>12.750500000000001</v>
      </c>
      <c r="O73" s="8">
        <v>29.9895</v>
      </c>
      <c r="P73" s="8">
        <v>0.91110000000000002</v>
      </c>
      <c r="Q73" s="8">
        <v>24.8809</v>
      </c>
      <c r="R73" s="8">
        <v>27.954899999999999</v>
      </c>
      <c r="S73" s="8">
        <v>27.954899999999999</v>
      </c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</row>
    <row r="74" spans="1:60" x14ac:dyDescent="0.35">
      <c r="A74" s="9" t="str">
        <f t="shared" ref="A74:A81" si="10">A73</f>
        <v>Aljazira</v>
      </c>
      <c r="B74" s="9" t="str">
        <f>VLOOKUP(A74,References!$A$2:$B$11,2,FALSE)</f>
        <v>BJAZ AB Equity</v>
      </c>
      <c r="C74" s="9" t="str">
        <f t="shared" si="1"/>
        <v>Net Interest Margin (NIM)</v>
      </c>
      <c r="D74" s="9" t="str">
        <f>VLOOKUP(C74,References!$J$2:$K$51,2,FALSE)</f>
        <v>net_interest_margin</v>
      </c>
      <c r="E74" s="9" t="s">
        <v>52</v>
      </c>
      <c r="F74" s="8">
        <f>_xll.BDH($B74,$E74,"CQ1 2010","","Dir=H","Per=Y","Days=A","Dts=H","cols=14;rows=1")</f>
        <v>2.5190000000000001</v>
      </c>
      <c r="G74" s="8">
        <v>2.4647000000000001</v>
      </c>
      <c r="H74" s="8">
        <v>2.4769000000000001</v>
      </c>
      <c r="I74" s="8">
        <v>2.5954000000000002</v>
      </c>
      <c r="J74" s="8">
        <v>2.6454</v>
      </c>
      <c r="K74" s="8">
        <v>2.7416999999999998</v>
      </c>
      <c r="L74" s="8">
        <v>2.6272000000000002</v>
      </c>
      <c r="M74" s="8">
        <v>2.9870999999999999</v>
      </c>
      <c r="N74" s="8">
        <v>2.9661</v>
      </c>
      <c r="O74" s="8">
        <v>2.7945000000000002</v>
      </c>
      <c r="P74" s="8">
        <v>2.8767</v>
      </c>
      <c r="Q74" s="8">
        <v>2.8597000000000001</v>
      </c>
      <c r="R74" s="8">
        <v>2.5215000000000001</v>
      </c>
      <c r="S74" s="8">
        <v>2.5215000000000001</v>
      </c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</row>
    <row r="75" spans="1:60" x14ac:dyDescent="0.35">
      <c r="A75" s="9" t="str">
        <f t="shared" si="10"/>
        <v>Aljazira</v>
      </c>
      <c r="B75" s="9" t="str">
        <f>VLOOKUP(A75,References!$A$2:$B$11,2,FALSE)</f>
        <v>BJAZ AB Equity</v>
      </c>
      <c r="C75" s="9" t="str">
        <f t="shared" si="1"/>
        <v>Sales per Employee</v>
      </c>
      <c r="D75" s="9" t="str">
        <f>VLOOKUP(C75,References!$J$2:$K$51,2,FALSE)</f>
        <v>sales_per_employee</v>
      </c>
      <c r="E75" s="9" t="s">
        <v>155</v>
      </c>
      <c r="F75" s="8">
        <f>_xll.BDH($B75,$E75,"CQ1 2010","","Dir=H","Per=Y","Days=A","Dts=H","cols=14;rows=1")</f>
        <v>810995.04949999996</v>
      </c>
      <c r="G75" s="11">
        <v>928367.85259999998</v>
      </c>
      <c r="H75" s="11">
        <v>1262161.1111000001</v>
      </c>
      <c r="I75" s="11">
        <v>1321340.0787</v>
      </c>
      <c r="J75" s="11">
        <v>1424205.9553</v>
      </c>
      <c r="K75" s="11">
        <v>1369926.9301</v>
      </c>
      <c r="L75" s="11">
        <v>1575704.8219999999</v>
      </c>
      <c r="M75" s="11">
        <v>1632965.8688000001</v>
      </c>
      <c r="N75" s="11">
        <v>1222737.6945</v>
      </c>
      <c r="O75" s="11">
        <v>1876809.8030999999</v>
      </c>
      <c r="P75" s="11">
        <v>1858008.6813000001</v>
      </c>
      <c r="Q75" s="11">
        <v>1401588.2908000001</v>
      </c>
      <c r="R75" s="11">
        <v>1654857.2773</v>
      </c>
      <c r="S75" s="11">
        <v>1654857.2773</v>
      </c>
      <c r="T75" s="11"/>
      <c r="U75" s="11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</row>
    <row r="76" spans="1:60" x14ac:dyDescent="0.35">
      <c r="A76" s="9" t="str">
        <f t="shared" si="10"/>
        <v>Aljazira</v>
      </c>
      <c r="B76" s="9" t="str">
        <f>VLOOKUP(A76,References!$A$2:$B$11,2,FALSE)</f>
        <v>BJAZ AB Equity</v>
      </c>
      <c r="C76" s="9" t="str">
        <f t="shared" si="1"/>
        <v>Efficiency Ratio</v>
      </c>
      <c r="D76" s="9" t="str">
        <f>VLOOKUP(C76,References!$J$2:$K$51,2,FALSE)</f>
        <v>efficiency_ratio</v>
      </c>
      <c r="E76" s="9" t="s">
        <v>50</v>
      </c>
      <c r="F76" s="8">
        <f>_xll.BDH($B76,$E76,"CQ1 2010","","Dir=H","Per=Y","Days=A","Dts=H","cols=14;rows=1")</f>
        <v>66.165800000000004</v>
      </c>
      <c r="G76" s="8">
        <v>69.103300000000004</v>
      </c>
      <c r="H76" s="8">
        <v>57.876199999999997</v>
      </c>
      <c r="I76" s="8">
        <v>57.158299999999997</v>
      </c>
      <c r="J76" s="8">
        <v>57.249299999999998</v>
      </c>
      <c r="K76" s="8">
        <v>43.075800000000001</v>
      </c>
      <c r="L76" s="8">
        <v>56.283200000000001</v>
      </c>
      <c r="M76" s="8">
        <v>56.807499999999997</v>
      </c>
      <c r="N76" s="8">
        <v>58.844900000000003</v>
      </c>
      <c r="O76" s="8">
        <v>57.472999999999999</v>
      </c>
      <c r="P76" s="8">
        <v>51.609299999999998</v>
      </c>
      <c r="Q76" s="8">
        <v>49.895899999999997</v>
      </c>
      <c r="R76" s="8">
        <v>54.912599999999998</v>
      </c>
      <c r="S76" s="8">
        <v>54.912599999999998</v>
      </c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</row>
    <row r="77" spans="1:60" x14ac:dyDescent="0.35">
      <c r="A77" s="9" t="str">
        <f t="shared" si="10"/>
        <v>Aljazira</v>
      </c>
      <c r="B77" s="9" t="str">
        <f>VLOOKUP(A77,References!$A$2:$B$11,2,FALSE)</f>
        <v>BJAZ AB Equity</v>
      </c>
      <c r="C77" s="9" t="str">
        <f t="shared" si="1"/>
        <v>Tier 1 Capital Ratio</v>
      </c>
      <c r="D77" s="9" t="str">
        <f>VLOOKUP(C77,References!$J$2:$K$51,2,FALSE)</f>
        <v>tier_1_capital_ratio</v>
      </c>
      <c r="E77" s="9" t="s">
        <v>156</v>
      </c>
      <c r="F77" s="8">
        <f>_xll.BDH($B77,$E77,"CQ1 2010","","Dir=H","Per=Y","Days=A","Dts=H","cols=14;rows=1")</f>
        <v>15.11</v>
      </c>
      <c r="G77" s="8">
        <v>13.64</v>
      </c>
      <c r="H77" s="8">
        <v>12.12</v>
      </c>
      <c r="I77" s="8">
        <v>12.23</v>
      </c>
      <c r="J77" s="8">
        <v>11.79</v>
      </c>
      <c r="K77" s="8">
        <v>13.79</v>
      </c>
      <c r="L77" s="8">
        <v>15.31</v>
      </c>
      <c r="M77" s="8">
        <v>16.52</v>
      </c>
      <c r="N77" s="8">
        <v>22.93</v>
      </c>
      <c r="O77" s="8">
        <v>20.68</v>
      </c>
      <c r="P77" s="8">
        <v>19.41</v>
      </c>
      <c r="Q77" s="8">
        <v>20.99</v>
      </c>
      <c r="R77" s="8">
        <v>16.670000000000002</v>
      </c>
      <c r="S77" s="8">
        <v>16.670000000000002</v>
      </c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</row>
    <row r="78" spans="1:60" x14ac:dyDescent="0.35">
      <c r="A78" s="9" t="str">
        <f t="shared" si="10"/>
        <v>Aljazira</v>
      </c>
      <c r="B78" s="9" t="str">
        <f>VLOOKUP(A78,References!$A$2:$B$11,2,FALSE)</f>
        <v>BJAZ AB Equity</v>
      </c>
      <c r="C78" s="9" t="str">
        <f t="shared" si="1"/>
        <v>Number of Employees</v>
      </c>
      <c r="D78" s="9" t="str">
        <f>VLOOKUP(C78,References!$J$2:$K$51,2,FALSE)</f>
        <v>employee_count</v>
      </c>
      <c r="E78" s="9" t="s">
        <v>157</v>
      </c>
      <c r="F78" s="8">
        <f>_xll.BDH($B78,$E78,"CQ1 2010","","Dir=H","Per=Y","Days=A","Dts=H","cols=14;rows=1")</f>
        <v>1616</v>
      </c>
      <c r="G78" s="8">
        <v>1574</v>
      </c>
      <c r="H78" s="8">
        <v>1620</v>
      </c>
      <c r="I78" s="8">
        <v>1779</v>
      </c>
      <c r="J78" s="8">
        <v>2015</v>
      </c>
      <c r="K78" s="8">
        <v>2176</v>
      </c>
      <c r="L78" s="8">
        <v>2219</v>
      </c>
      <c r="M78" s="8">
        <v>2256</v>
      </c>
      <c r="N78" s="8">
        <v>3149</v>
      </c>
      <c r="O78" s="8">
        <v>2387</v>
      </c>
      <c r="P78" s="8">
        <v>2419</v>
      </c>
      <c r="Q78" s="8">
        <v>3177</v>
      </c>
      <c r="R78" s="8">
        <v>3188</v>
      </c>
      <c r="S78" s="8">
        <v>3188</v>
      </c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</row>
    <row r="79" spans="1:60" x14ac:dyDescent="0.35">
      <c r="A79" s="9" t="str">
        <f t="shared" si="10"/>
        <v>Aljazira</v>
      </c>
      <c r="B79" s="9" t="str">
        <f>VLOOKUP(A79,References!$A$2:$B$11,2,FALSE)</f>
        <v>BJAZ AB Equity</v>
      </c>
      <c r="C79" s="9" t="str">
        <f t="shared" si="1"/>
        <v>Return on Equity</v>
      </c>
      <c r="D79" s="9" t="str">
        <f>VLOOKUP(C79,References!$J$2:$K$51,2,FALSE)</f>
        <v>return_on_equity</v>
      </c>
      <c r="E79" s="9" t="s">
        <v>158</v>
      </c>
      <c r="F79" s="8">
        <f>_xll.BDH($B79,$E79,"CQ1 2010","","Dir=H","Per=Y","Days=A","Dts=H","cols=14;rows=1")</f>
        <v>0.64239999999999997</v>
      </c>
      <c r="G79" s="8">
        <v>6.5495999999999999</v>
      </c>
      <c r="H79" s="8">
        <v>10.2722</v>
      </c>
      <c r="I79" s="8">
        <v>12.1157</v>
      </c>
      <c r="J79" s="8">
        <v>9.6320999999999994</v>
      </c>
      <c r="K79" s="8">
        <v>18.9679</v>
      </c>
      <c r="L79" s="8">
        <v>11.2385</v>
      </c>
      <c r="M79" s="8">
        <v>10.1287</v>
      </c>
      <c r="N79" s="8">
        <v>3.7688999999999999</v>
      </c>
      <c r="O79" s="8">
        <v>8.6801999999999992</v>
      </c>
      <c r="P79" s="8">
        <v>0.29409999999999997</v>
      </c>
      <c r="Q79" s="8">
        <v>8.2683999999999997</v>
      </c>
      <c r="R79" s="8">
        <v>8.6867999999999999</v>
      </c>
      <c r="S79" s="8">
        <v>8.6867999999999999</v>
      </c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</row>
    <row r="80" spans="1:60" x14ac:dyDescent="0.35">
      <c r="A80" s="9" t="str">
        <f t="shared" si="10"/>
        <v>Aljazira</v>
      </c>
      <c r="B80" s="9" t="str">
        <f>VLOOKUP(A80,References!$A$2:$B$11,2,FALSE)</f>
        <v>BJAZ AB Equity</v>
      </c>
      <c r="C80" s="9" t="str">
        <f t="shared" si="1"/>
        <v>Return on Assets</v>
      </c>
      <c r="D80" s="9" t="str">
        <f>VLOOKUP(C80,References!$J$2:$K$51,2,FALSE)</f>
        <v>return_on_assets</v>
      </c>
      <c r="E80" s="9" t="s">
        <v>159</v>
      </c>
      <c r="F80" s="8">
        <f>_xll.BDH($B80,$E80,"CQ1 2010","","Dir=H","Per=Y","Days=A","Dts=H","cols=14;rows=1")</f>
        <v>9.1800000000000007E-2</v>
      </c>
      <c r="G80" s="8">
        <v>0.84219999999999995</v>
      </c>
      <c r="H80" s="8">
        <v>1.1162000000000001</v>
      </c>
      <c r="I80" s="8">
        <v>1.1749000000000001</v>
      </c>
      <c r="J80" s="8">
        <v>0.90490000000000004</v>
      </c>
      <c r="K80" s="8">
        <v>1.9830000000000001</v>
      </c>
      <c r="L80" s="8">
        <v>1.3458000000000001</v>
      </c>
      <c r="M80" s="8">
        <v>1.2741</v>
      </c>
      <c r="N80" s="8">
        <v>0.53549999999999998</v>
      </c>
      <c r="O80" s="8">
        <v>1.2423</v>
      </c>
      <c r="P80" s="8">
        <v>3.78E-2</v>
      </c>
      <c r="Q80" s="8">
        <v>1.0323</v>
      </c>
      <c r="R80" s="8">
        <v>1.0144</v>
      </c>
      <c r="S80" s="8">
        <v>1.0144</v>
      </c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</row>
    <row r="81" spans="1:60" x14ac:dyDescent="0.35">
      <c r="A81" s="9" t="str">
        <f t="shared" si="10"/>
        <v>Aljazira</v>
      </c>
      <c r="B81" s="9" t="str">
        <f>VLOOKUP(A81,References!$A$2:$B$11,2,FALSE)</f>
        <v>BJAZ AB Equity</v>
      </c>
      <c r="C81" s="9" t="str">
        <f t="shared" si="1"/>
        <v>Dividend Payout Ratio</v>
      </c>
      <c r="D81" s="9" t="str">
        <f>VLOOKUP(C81,References!$J$2:$K$51,2,FALSE)</f>
        <v>dividend_payout_ratio</v>
      </c>
      <c r="E81" s="9" t="s">
        <v>160</v>
      </c>
      <c r="F81" s="8">
        <f>_xll.BDH($B81,$E81,"CQ1 2010","","Dir=H","Per=Y","Days=A","Dts=H","cols=14;rows=1")</f>
        <v>0</v>
      </c>
      <c r="G81" s="8">
        <v>49.529000000000003</v>
      </c>
      <c r="H81" s="8">
        <v>0</v>
      </c>
      <c r="I81" s="8">
        <v>0</v>
      </c>
      <c r="J81" s="8">
        <v>0</v>
      </c>
      <c r="K81" s="8">
        <v>0</v>
      </c>
      <c r="L81" s="8">
        <v>22.9373</v>
      </c>
      <c r="M81" s="8">
        <v>30.3202</v>
      </c>
      <c r="N81" s="8">
        <v>108.3865</v>
      </c>
      <c r="O81" s="8">
        <v>24.822800000000001</v>
      </c>
      <c r="P81" s="8">
        <v>0</v>
      </c>
      <c r="Q81" s="8">
        <v>59.3735</v>
      </c>
      <c r="R81" s="8">
        <v>63.582299999999996</v>
      </c>
      <c r="S81" s="8">
        <v>63.582299999999996</v>
      </c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</row>
    <row r="82" spans="1:60" x14ac:dyDescent="0.35">
      <c r="A82" s="6" t="s">
        <v>23</v>
      </c>
      <c r="B82" s="6" t="str">
        <f>VLOOKUP(A82,References!$A$2:$B$11,2,FALSE)</f>
        <v>ALBI AB Equity</v>
      </c>
      <c r="C82" s="6" t="str">
        <f t="shared" si="1"/>
        <v>Operating Margin</v>
      </c>
      <c r="D82" s="6" t="str">
        <f>VLOOKUP(C82,References!$J$2:$K$51,2,FALSE)</f>
        <v>operating_margin</v>
      </c>
      <c r="E82" s="6" t="s">
        <v>154</v>
      </c>
      <c r="F82" s="8">
        <f>_xll.BDH($B82,$E82,"CQ1 2010","","Dir=H","Per=Y","Days=A","Dts=H","cols=14;rows=1")</f>
        <v>8.0416000000000007</v>
      </c>
      <c r="G82" s="8">
        <v>22.228100000000001</v>
      </c>
      <c r="H82" s="8">
        <v>31.149699999999999</v>
      </c>
      <c r="I82" s="8">
        <v>36.039400000000001</v>
      </c>
      <c r="J82" s="8">
        <v>39.334200000000003</v>
      </c>
      <c r="K82" s="8">
        <v>32.482300000000002</v>
      </c>
      <c r="L82" s="8">
        <v>29.831900000000001</v>
      </c>
      <c r="M82" s="8">
        <v>29.707799999999999</v>
      </c>
      <c r="N82" s="8">
        <v>29.878499999999999</v>
      </c>
      <c r="O82" s="8">
        <v>32.692500000000003</v>
      </c>
      <c r="P82" s="8">
        <v>32.755699999999997</v>
      </c>
      <c r="Q82" s="8">
        <v>37.985399999999998</v>
      </c>
      <c r="R82" s="8">
        <v>41.3279</v>
      </c>
      <c r="S82" s="8">
        <v>41.3279</v>
      </c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</row>
    <row r="83" spans="1:60" x14ac:dyDescent="0.35">
      <c r="A83" s="6" t="str">
        <f>A82</f>
        <v>Albilad</v>
      </c>
      <c r="B83" s="6" t="str">
        <f>VLOOKUP(A83,References!$A$2:$B$11,2,FALSE)</f>
        <v>ALBI AB Equity</v>
      </c>
      <c r="C83" s="6" t="str">
        <f t="shared" si="1"/>
        <v>Profit Margin</v>
      </c>
      <c r="D83" s="6" t="str">
        <f>VLOOKUP(C83,References!$J$2:$K$51,2,FALSE)</f>
        <v>profit_margin</v>
      </c>
      <c r="E83" s="6" t="s">
        <v>51</v>
      </c>
      <c r="F83" s="8">
        <f>_xll.BDH($B83,$E83,"CQ1 2010","","Dir=H","Per=Y","Days=A","Dts=H","cols=14;rows=1")</f>
        <v>8.0416000000000007</v>
      </c>
      <c r="G83" s="8">
        <v>22.228100000000001</v>
      </c>
      <c r="H83" s="8">
        <v>51.5916</v>
      </c>
      <c r="I83" s="8">
        <v>36.039400000000001</v>
      </c>
      <c r="J83" s="8">
        <v>39.334200000000003</v>
      </c>
      <c r="K83" s="8">
        <v>32.482300000000002</v>
      </c>
      <c r="L83" s="8">
        <v>29.783999999999999</v>
      </c>
      <c r="M83" s="8">
        <v>29.894400000000001</v>
      </c>
      <c r="N83" s="8">
        <v>16.4846</v>
      </c>
      <c r="O83" s="8">
        <v>29.3217</v>
      </c>
      <c r="P83" s="8">
        <v>29.4146</v>
      </c>
      <c r="Q83" s="8">
        <v>34.072899999999997</v>
      </c>
      <c r="R83" s="8">
        <v>37.071100000000001</v>
      </c>
      <c r="S83" s="8">
        <v>37.071100000000001</v>
      </c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</row>
    <row r="84" spans="1:60" x14ac:dyDescent="0.35">
      <c r="A84" s="6" t="str">
        <f t="shared" ref="A84:A91" si="11">A83</f>
        <v>Albilad</v>
      </c>
      <c r="B84" s="6" t="str">
        <f>VLOOKUP(A84,References!$A$2:$B$11,2,FALSE)</f>
        <v>ALBI AB Equity</v>
      </c>
      <c r="C84" s="6" t="str">
        <f t="shared" si="1"/>
        <v>Net Interest Margin (NIM)</v>
      </c>
      <c r="D84" s="6" t="str">
        <f>VLOOKUP(C84,References!$J$2:$K$51,2,FALSE)</f>
        <v>net_interest_margin</v>
      </c>
      <c r="E84" s="6" t="s">
        <v>52</v>
      </c>
      <c r="F84" s="8">
        <f>_xll.BDH($B84,$E84,"CQ1 2010","","Dir=H","Per=Y","Days=A","Dts=H","cols=14;rows=1")</f>
        <v>3.9533</v>
      </c>
      <c r="G84" s="8">
        <v>3.6859999999999999</v>
      </c>
      <c r="H84" s="8">
        <v>3.5592999999999999</v>
      </c>
      <c r="I84" s="8">
        <v>3.3429000000000002</v>
      </c>
      <c r="J84" s="8">
        <v>2.9527999999999999</v>
      </c>
      <c r="K84" s="8">
        <v>2.8056999999999999</v>
      </c>
      <c r="L84" s="8">
        <v>3.1052</v>
      </c>
      <c r="M84" s="8">
        <v>3.4205000000000001</v>
      </c>
      <c r="N84" s="8">
        <v>3.5630000000000002</v>
      </c>
      <c r="O84" s="8">
        <v>3.9741</v>
      </c>
      <c r="P84" s="8">
        <v>3.9927999999999999</v>
      </c>
      <c r="Q84" s="8">
        <v>3.6267999999999998</v>
      </c>
      <c r="R84" s="8">
        <v>3.5034000000000001</v>
      </c>
      <c r="S84" s="8">
        <v>3.5034000000000001</v>
      </c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</row>
    <row r="85" spans="1:60" x14ac:dyDescent="0.35">
      <c r="A85" s="6" t="str">
        <f t="shared" si="11"/>
        <v>Albilad</v>
      </c>
      <c r="B85" s="6" t="str">
        <f>VLOOKUP(A85,References!$A$2:$B$11,2,FALSE)</f>
        <v>ALBI AB Equity</v>
      </c>
      <c r="C85" s="6" t="str">
        <f t="shared" si="1"/>
        <v>Sales per Employee</v>
      </c>
      <c r="D85" s="6" t="str">
        <f>VLOOKUP(C85,References!$J$2:$K$51,2,FALSE)</f>
        <v>sales_per_employee</v>
      </c>
      <c r="E85" s="6" t="s">
        <v>155</v>
      </c>
      <c r="F85" s="8">
        <f>_xll.BDH($B85,$E85,"CQ1 2010","","Dir=H","Per=Y","Days=A","Dts=H","cols=14;rows=1")</f>
        <v>596365.11979999999</v>
      </c>
      <c r="G85" s="8">
        <v>613454.02769999998</v>
      </c>
      <c r="H85" s="8">
        <v>650188.73239999998</v>
      </c>
      <c r="I85" s="8">
        <v>639626.13029999996</v>
      </c>
      <c r="J85" s="8">
        <v>653544.29280000005</v>
      </c>
      <c r="K85" s="8">
        <v>644615.34499999997</v>
      </c>
      <c r="L85" s="8">
        <v>805914.28570000001</v>
      </c>
      <c r="M85" s="8">
        <v>916738.44160000002</v>
      </c>
      <c r="N85" s="8">
        <v>1010460.5388</v>
      </c>
      <c r="O85" s="8">
        <v>1114141.3241999999</v>
      </c>
      <c r="P85" s="8">
        <v>1146225.3554</v>
      </c>
      <c r="Q85" s="8">
        <v>1167609.5707</v>
      </c>
      <c r="R85" s="8">
        <v>1490937.2497</v>
      </c>
      <c r="S85" s="8">
        <v>1490937.2497</v>
      </c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</row>
    <row r="86" spans="1:60" x14ac:dyDescent="0.35">
      <c r="A86" s="6" t="str">
        <f t="shared" si="11"/>
        <v>Albilad</v>
      </c>
      <c r="B86" s="6" t="str">
        <f>VLOOKUP(A86,References!$A$2:$B$11,2,FALSE)</f>
        <v>ALBI AB Equity</v>
      </c>
      <c r="C86" s="6" t="str">
        <f t="shared" si="1"/>
        <v>Efficiency Ratio</v>
      </c>
      <c r="D86" s="6" t="str">
        <f>VLOOKUP(C86,References!$J$2:$K$51,2,FALSE)</f>
        <v>efficiency_ratio</v>
      </c>
      <c r="E86" s="6" t="s">
        <v>50</v>
      </c>
      <c r="F86" s="8">
        <f>_xll.BDH($B86,$E86,"CQ1 2010","","Dir=H","Per=Y","Days=A","Dts=H","cols=14;rows=1")</f>
        <v>68.188299999999998</v>
      </c>
      <c r="G86" s="8">
        <v>57.636400000000002</v>
      </c>
      <c r="H86" s="8">
        <v>51.429299999999998</v>
      </c>
      <c r="I86" s="8">
        <v>52.9559</v>
      </c>
      <c r="J86" s="8">
        <v>59.156399999999998</v>
      </c>
      <c r="K86" s="8">
        <v>61.9938</v>
      </c>
      <c r="L86" s="8">
        <v>60.624400000000001</v>
      </c>
      <c r="M86" s="8">
        <v>55.582700000000003</v>
      </c>
      <c r="N86" s="8">
        <v>53.133699999999997</v>
      </c>
      <c r="O86" s="8">
        <v>51.086300000000001</v>
      </c>
      <c r="P86" s="8">
        <v>48.470700000000001</v>
      </c>
      <c r="Q86" s="8">
        <v>46.555599999999998</v>
      </c>
      <c r="R86" s="8">
        <v>44.690100000000001</v>
      </c>
      <c r="S86" s="8">
        <v>44.690100000000001</v>
      </c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</row>
    <row r="87" spans="1:60" x14ac:dyDescent="0.35">
      <c r="A87" s="6" t="str">
        <f t="shared" si="11"/>
        <v>Albilad</v>
      </c>
      <c r="B87" s="6" t="str">
        <f>VLOOKUP(A87,References!$A$2:$B$11,2,FALSE)</f>
        <v>ALBI AB Equity</v>
      </c>
      <c r="C87" s="6" t="str">
        <f t="shared" ref="C87:C101" si="12">C77</f>
        <v>Tier 1 Capital Ratio</v>
      </c>
      <c r="D87" s="6" t="str">
        <f>VLOOKUP(C87,References!$J$2:$K$51,2,FALSE)</f>
        <v>tier_1_capital_ratio</v>
      </c>
      <c r="E87" s="6" t="s">
        <v>156</v>
      </c>
      <c r="F87" s="8">
        <f>_xll.BDH($B87,$E87,"CQ1 2010","","Dir=H","Per=Y","Days=A","Dts=H","cols=14;rows=1")</f>
        <v>16.579999999999998</v>
      </c>
      <c r="G87" s="8">
        <v>15.45</v>
      </c>
      <c r="H87" s="8">
        <v>13.67</v>
      </c>
      <c r="I87" s="8">
        <v>16.04</v>
      </c>
      <c r="J87" s="8">
        <v>15.59</v>
      </c>
      <c r="K87" s="8">
        <v>15.59</v>
      </c>
      <c r="L87" s="8">
        <v>15.2</v>
      </c>
      <c r="M87" s="8">
        <v>13.68</v>
      </c>
      <c r="N87" s="8">
        <v>12.92</v>
      </c>
      <c r="O87" s="8">
        <v>13.51</v>
      </c>
      <c r="P87" s="8">
        <v>14.2</v>
      </c>
      <c r="Q87" s="8">
        <v>14.1</v>
      </c>
      <c r="R87" s="8">
        <v>13.57</v>
      </c>
      <c r="S87" s="8">
        <v>13.57</v>
      </c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</row>
    <row r="88" spans="1:60" x14ac:dyDescent="0.35">
      <c r="A88" s="6" t="str">
        <f t="shared" si="11"/>
        <v>Albilad</v>
      </c>
      <c r="B88" s="6" t="str">
        <f>VLOOKUP(A88,References!$A$2:$B$11,2,FALSE)</f>
        <v>ALBI AB Equity</v>
      </c>
      <c r="C88" s="6" t="str">
        <f t="shared" si="12"/>
        <v>Number of Employees</v>
      </c>
      <c r="D88" s="6" t="str">
        <f>VLOOKUP(C88,References!$J$2:$K$51,2,FALSE)</f>
        <v>employee_count</v>
      </c>
      <c r="E88" s="6" t="s">
        <v>157</v>
      </c>
      <c r="F88" s="8">
        <f>_xll.BDH($B88,$E88,"CQ1 2010","","Dir=H","Per=Y","Days=A","Dts=H","cols=14;rows=1")</f>
        <v>1961</v>
      </c>
      <c r="G88" s="8">
        <v>2458</v>
      </c>
      <c r="H88" s="8">
        <v>2840</v>
      </c>
      <c r="I88" s="8">
        <v>3207</v>
      </c>
      <c r="J88" s="8">
        <v>3443</v>
      </c>
      <c r="K88" s="8">
        <v>3884</v>
      </c>
      <c r="L88" s="8">
        <v>3815</v>
      </c>
      <c r="M88" s="8">
        <v>3850</v>
      </c>
      <c r="N88" s="8">
        <v>4232</v>
      </c>
      <c r="O88" s="8">
        <v>4380</v>
      </c>
      <c r="P88" s="8">
        <v>4291</v>
      </c>
      <c r="Q88" s="8">
        <v>4472</v>
      </c>
      <c r="R88" s="8">
        <v>4494</v>
      </c>
      <c r="S88" s="8">
        <v>4494</v>
      </c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</row>
    <row r="89" spans="1:60" x14ac:dyDescent="0.35">
      <c r="A89" s="6" t="str">
        <f t="shared" si="11"/>
        <v>Albilad</v>
      </c>
      <c r="B89" s="6" t="str">
        <f>VLOOKUP(A89,References!$A$2:$B$11,2,FALSE)</f>
        <v>ALBI AB Equity</v>
      </c>
      <c r="C89" s="6" t="str">
        <f t="shared" si="12"/>
        <v>Return on Equity</v>
      </c>
      <c r="D89" s="6" t="str">
        <f>VLOOKUP(C89,References!$J$2:$K$51,2,FALSE)</f>
        <v>return_on_equity</v>
      </c>
      <c r="E89" s="6" t="s">
        <v>158</v>
      </c>
      <c r="F89" s="8">
        <f>_xll.BDH($B89,$E89,"CQ1 2010","","Dir=H","Per=Y","Days=A","Dts=H","cols=14;rows=1")</f>
        <v>3.0243000000000002</v>
      </c>
      <c r="G89" s="8">
        <v>10.112399999999999</v>
      </c>
      <c r="H89" s="8">
        <v>24.1889</v>
      </c>
      <c r="I89" s="8">
        <v>15.396800000000001</v>
      </c>
      <c r="J89" s="8">
        <v>15.720700000000001</v>
      </c>
      <c r="K89" s="8">
        <v>12.785</v>
      </c>
      <c r="L89" s="8">
        <v>11.9184</v>
      </c>
      <c r="M89" s="8">
        <v>12.8163</v>
      </c>
      <c r="N89" s="8">
        <v>7.9458000000000002</v>
      </c>
      <c r="O89" s="8">
        <v>14.412800000000001</v>
      </c>
      <c r="P89" s="8">
        <v>13.3736</v>
      </c>
      <c r="Q89" s="8">
        <v>14.845599999999999</v>
      </c>
      <c r="R89" s="8">
        <v>16.404800000000002</v>
      </c>
      <c r="S89" s="8">
        <v>16.404800000000002</v>
      </c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</row>
    <row r="90" spans="1:60" x14ac:dyDescent="0.35">
      <c r="A90" s="6" t="str">
        <f t="shared" si="11"/>
        <v>Albilad</v>
      </c>
      <c r="B90" s="6" t="str">
        <f>VLOOKUP(A90,References!$A$2:$B$11,2,FALSE)</f>
        <v>ALBI AB Equity</v>
      </c>
      <c r="C90" s="6" t="str">
        <f t="shared" si="12"/>
        <v>Return on Assets</v>
      </c>
      <c r="D90" s="6" t="str">
        <f>VLOOKUP(C90,References!$J$2:$K$51,2,FALSE)</f>
        <v>return_on_assets</v>
      </c>
      <c r="E90" s="6" t="s">
        <v>159</v>
      </c>
      <c r="F90" s="8">
        <f>_xll.BDH($B90,$E90,"CQ1 2010","","Dir=H","Per=Y","Days=A","Dts=H","cols=14;rows=1")</f>
        <v>0.47920000000000001</v>
      </c>
      <c r="G90" s="8">
        <v>1.3496999999999999</v>
      </c>
      <c r="H90" s="8">
        <v>3.2755999999999998</v>
      </c>
      <c r="I90" s="8">
        <v>2.2061999999999999</v>
      </c>
      <c r="J90" s="8">
        <v>2.1189</v>
      </c>
      <c r="K90" s="8">
        <v>1.6349</v>
      </c>
      <c r="L90" s="8">
        <v>1.5389999999999999</v>
      </c>
      <c r="M90" s="8">
        <v>1.6109</v>
      </c>
      <c r="N90" s="8">
        <v>0.89549999999999996</v>
      </c>
      <c r="O90" s="8">
        <v>1.5582</v>
      </c>
      <c r="P90" s="8">
        <v>1.4839</v>
      </c>
      <c r="Q90" s="8">
        <v>1.6326000000000001</v>
      </c>
      <c r="R90" s="8">
        <v>1.7319</v>
      </c>
      <c r="S90" s="8">
        <v>1.7319</v>
      </c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</row>
    <row r="91" spans="1:60" x14ac:dyDescent="0.35">
      <c r="A91" s="6" t="str">
        <f t="shared" si="11"/>
        <v>Albilad</v>
      </c>
      <c r="B91" s="6" t="str">
        <f>VLOOKUP(A91,References!$A$2:$B$11,2,FALSE)</f>
        <v>ALBI AB Equity</v>
      </c>
      <c r="C91" s="6" t="str">
        <f t="shared" si="12"/>
        <v>Dividend Payout Ratio</v>
      </c>
      <c r="D91" s="6" t="str">
        <f>VLOOKUP(C91,References!$J$2:$K$51,2,FALSE)</f>
        <v>dividend_payout_ratio</v>
      </c>
      <c r="E91" s="6" t="s">
        <v>160</v>
      </c>
      <c r="F91" s="8">
        <f>_xll.BDH($B91,$E91,"CQ1 2010","","Dir=H","Per=Y","Days=A","Dts=H","cols=14;rows=1")</f>
        <v>0</v>
      </c>
      <c r="G91" s="11">
        <v>0</v>
      </c>
      <c r="H91" s="11">
        <v>0</v>
      </c>
      <c r="I91" s="11">
        <v>0</v>
      </c>
      <c r="J91" s="11">
        <v>23.147400000000001</v>
      </c>
      <c r="K91" s="11">
        <v>0</v>
      </c>
      <c r="L91" s="11">
        <v>37.141399999999997</v>
      </c>
      <c r="M91" s="11">
        <v>44.583799999999997</v>
      </c>
      <c r="N91" s="11">
        <v>48.964199999999998</v>
      </c>
      <c r="O91" s="11">
        <v>30.151</v>
      </c>
      <c r="P91" s="11">
        <v>0</v>
      </c>
      <c r="Q91" s="11">
        <v>0</v>
      </c>
      <c r="R91" s="11">
        <v>24.018999999999998</v>
      </c>
      <c r="S91" s="11">
        <v>24.018999999999998</v>
      </c>
      <c r="T91" s="11"/>
      <c r="U91" s="11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</row>
    <row r="92" spans="1:60" x14ac:dyDescent="0.35">
      <c r="A92" s="9" t="s">
        <v>21</v>
      </c>
      <c r="B92" s="9" t="str">
        <f>VLOOKUP(A92,References!$A$2:$B$11,2,FALSE)</f>
        <v>SIBC AB Equity</v>
      </c>
      <c r="C92" s="9" t="str">
        <f t="shared" si="12"/>
        <v>Operating Margin</v>
      </c>
      <c r="D92" s="9" t="str">
        <f>VLOOKUP(C92,References!$J$2:$K$51,2,FALSE)</f>
        <v>operating_margin</v>
      </c>
      <c r="E92" s="9" t="s">
        <v>154</v>
      </c>
      <c r="F92" s="8">
        <f>_xll.BDH($B92,$E92,"CQ1 2010","","Dir=H","Per=Y","Days=A","Dts=H","cols=14;rows=1")</f>
        <v>20.853300000000001</v>
      </c>
      <c r="G92" s="8">
        <v>40.550699999999999</v>
      </c>
      <c r="H92" s="8">
        <v>45.722000000000001</v>
      </c>
      <c r="I92" s="8">
        <v>55.773699999999998</v>
      </c>
      <c r="J92" s="8">
        <v>52.697499999999998</v>
      </c>
      <c r="K92" s="8">
        <v>49.179900000000004</v>
      </c>
      <c r="L92" s="8">
        <v>39.621600000000001</v>
      </c>
      <c r="M92" s="8">
        <v>47.845399999999998</v>
      </c>
      <c r="N92" s="8">
        <v>46.494399999999999</v>
      </c>
      <c r="O92" s="8">
        <v>8.2082999999999995</v>
      </c>
      <c r="P92" s="8">
        <v>39.3187</v>
      </c>
      <c r="Q92" s="8">
        <v>41.097299999999997</v>
      </c>
      <c r="R92" s="8">
        <v>46.4895</v>
      </c>
      <c r="S92" s="8">
        <v>46.4895</v>
      </c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</row>
    <row r="93" spans="1:60" x14ac:dyDescent="0.35">
      <c r="A93" s="9" t="str">
        <f>A92</f>
        <v>SAIB</v>
      </c>
      <c r="B93" s="9" t="str">
        <f>VLOOKUP(A93,References!$A$2:$B$11,2,FALSE)</f>
        <v>SIBC AB Equity</v>
      </c>
      <c r="C93" s="9" t="str">
        <f t="shared" si="12"/>
        <v>Profit Margin</v>
      </c>
      <c r="D93" s="9" t="str">
        <f>VLOOKUP(C93,References!$J$2:$K$51,2,FALSE)</f>
        <v>profit_margin</v>
      </c>
      <c r="E93" s="9" t="s">
        <v>51</v>
      </c>
      <c r="F93" s="8">
        <f>_xll.BDH($B93,$E93,"CQ1 2010","","Dir=H","Per=Y","Days=A","Dts=H","cols=14;rows=1")</f>
        <v>25.952300000000001</v>
      </c>
      <c r="G93" s="8">
        <v>46.377400000000002</v>
      </c>
      <c r="H93" s="8">
        <v>54.472900000000003</v>
      </c>
      <c r="I93" s="8">
        <v>63.739699999999999</v>
      </c>
      <c r="J93" s="8">
        <v>55.785499999999999</v>
      </c>
      <c r="K93" s="8">
        <v>55.7316</v>
      </c>
      <c r="L93" s="8">
        <v>46.235999999999997</v>
      </c>
      <c r="M93" s="8">
        <v>52.777900000000002</v>
      </c>
      <c r="N93" s="8">
        <v>20.093499999999999</v>
      </c>
      <c r="O93" s="8">
        <v>8.1441999999999997</v>
      </c>
      <c r="P93" s="8">
        <v>32.5687</v>
      </c>
      <c r="Q93" s="8">
        <v>35.985700000000001</v>
      </c>
      <c r="R93" s="8">
        <v>42.714599999999997</v>
      </c>
      <c r="S93" s="8">
        <v>42.714599999999997</v>
      </c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</row>
    <row r="94" spans="1:60" x14ac:dyDescent="0.35">
      <c r="A94" s="9" t="str">
        <f t="shared" ref="A94:A101" si="13">A93</f>
        <v>SAIB</v>
      </c>
      <c r="B94" s="9" t="str">
        <f>VLOOKUP(A94,References!$A$2:$B$11,2,FALSE)</f>
        <v>SIBC AB Equity</v>
      </c>
      <c r="C94" s="9" t="str">
        <f t="shared" si="12"/>
        <v>Net Interest Margin (NIM)</v>
      </c>
      <c r="D94" s="9" t="str">
        <f>VLOOKUP(C94,References!$J$2:$K$51,2,FALSE)</f>
        <v>net_interest_margin</v>
      </c>
      <c r="E94" s="9" t="s">
        <v>52</v>
      </c>
      <c r="F94" s="8">
        <f>_xll.BDH($B94,$E94,"CQ1 2010","","Dir=H","Per=Y","Days=A","Dts=H","cols=14;rows=1")</f>
        <v>2.8214000000000001</v>
      </c>
      <c r="G94" s="8">
        <v>2.5266999999999999</v>
      </c>
      <c r="H94" s="8">
        <v>2.5465</v>
      </c>
      <c r="I94" s="8">
        <v>2.2896000000000001</v>
      </c>
      <c r="J94" s="8">
        <v>2.0571999999999999</v>
      </c>
      <c r="K94" s="8">
        <v>2.1027999999999998</v>
      </c>
      <c r="L94" s="8">
        <v>1.9821</v>
      </c>
      <c r="M94" s="8">
        <v>2.5680000000000001</v>
      </c>
      <c r="N94" s="8">
        <v>2.6259000000000001</v>
      </c>
      <c r="O94" s="8">
        <v>2.5668000000000002</v>
      </c>
      <c r="P94" s="8">
        <v>2.6052</v>
      </c>
      <c r="Q94" s="8">
        <v>2.5630999999999999</v>
      </c>
      <c r="R94" s="8">
        <v>2.9165999999999999</v>
      </c>
      <c r="S94" s="8">
        <v>2.9165999999999999</v>
      </c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</row>
    <row r="95" spans="1:60" x14ac:dyDescent="0.35">
      <c r="A95" s="9" t="str">
        <f t="shared" si="13"/>
        <v>SAIB</v>
      </c>
      <c r="B95" s="9" t="str">
        <f>VLOOKUP(A95,References!$A$2:$B$11,2,FALSE)</f>
        <v>SIBC AB Equity</v>
      </c>
      <c r="C95" s="9" t="str">
        <f t="shared" si="12"/>
        <v>Sales per Employee</v>
      </c>
      <c r="D95" s="9" t="str">
        <f>VLOOKUP(C95,References!$J$2:$K$51,2,FALSE)</f>
        <v>sales_per_employee</v>
      </c>
      <c r="E95" s="9" t="s">
        <v>155</v>
      </c>
      <c r="F95" s="8" t="str">
        <f>_xll.BDH($B95,$E95,"CQ1 2010","","Dir=H","Per=Y","Days=A","Dts=H","cols=14;rows=1")</f>
        <v>#N/A N/A</v>
      </c>
      <c r="G95" s="8">
        <v>1725838.4687000001</v>
      </c>
      <c r="H95" s="8">
        <v>1889054.155</v>
      </c>
      <c r="I95" s="8">
        <v>1789893.5120000001</v>
      </c>
      <c r="J95" s="8">
        <v>2257571.2270999998</v>
      </c>
      <c r="K95" s="8">
        <v>1771183.1712</v>
      </c>
      <c r="L95" s="8">
        <v>2291335.9421999999</v>
      </c>
      <c r="M95" s="8">
        <v>2380867.0769000002</v>
      </c>
      <c r="N95" s="8">
        <v>2664002.5299999998</v>
      </c>
      <c r="O95" s="8">
        <v>3082274.8143000002</v>
      </c>
      <c r="P95" s="8">
        <v>2646113.2708000001</v>
      </c>
      <c r="Q95" s="8">
        <v>2193714.3774000001</v>
      </c>
      <c r="R95" s="8">
        <v>3037032.5048000002</v>
      </c>
      <c r="S95" s="8">
        <v>3037032.5048000002</v>
      </c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</row>
    <row r="96" spans="1:60" x14ac:dyDescent="0.35">
      <c r="A96" s="9" t="str">
        <f t="shared" si="13"/>
        <v>SAIB</v>
      </c>
      <c r="B96" s="9" t="str">
        <f>VLOOKUP(A96,References!$A$2:$B$11,2,FALSE)</f>
        <v>SIBC AB Equity</v>
      </c>
      <c r="C96" s="9" t="str">
        <f t="shared" si="12"/>
        <v>Efficiency Ratio</v>
      </c>
      <c r="D96" s="9" t="str">
        <f>VLOOKUP(C96,References!$J$2:$K$51,2,FALSE)</f>
        <v>efficiency_ratio</v>
      </c>
      <c r="E96" s="9" t="s">
        <v>50</v>
      </c>
      <c r="F96" s="8">
        <f>_xll.BDH($B96,$E96,"CQ1 2010","","Dir=H","Per=Y","Days=A","Dts=H","cols=14;rows=1")</f>
        <v>34.037599999999998</v>
      </c>
      <c r="G96" s="8">
        <v>39.991700000000002</v>
      </c>
      <c r="H96" s="8">
        <v>38.247700000000002</v>
      </c>
      <c r="I96" s="8">
        <v>38.222999999999999</v>
      </c>
      <c r="J96" s="8">
        <v>37.399700000000003</v>
      </c>
      <c r="K96" s="8">
        <v>44.473700000000001</v>
      </c>
      <c r="L96" s="8">
        <v>47.776499999999999</v>
      </c>
      <c r="M96" s="8">
        <v>41.5212</v>
      </c>
      <c r="N96" s="8">
        <v>41.7729</v>
      </c>
      <c r="O96" s="8">
        <v>43.795099999999998</v>
      </c>
      <c r="P96" s="8">
        <v>42.659300000000002</v>
      </c>
      <c r="Q96" s="8">
        <v>46.113399999999999</v>
      </c>
      <c r="R96" s="8">
        <v>43.874099999999999</v>
      </c>
      <c r="S96" s="8">
        <v>43.874099999999999</v>
      </c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</row>
    <row r="97" spans="1:60" x14ac:dyDescent="0.35">
      <c r="A97" s="9" t="str">
        <f t="shared" si="13"/>
        <v>SAIB</v>
      </c>
      <c r="B97" s="9" t="str">
        <f>VLOOKUP(A97,References!$A$2:$B$11,2,FALSE)</f>
        <v>SIBC AB Equity</v>
      </c>
      <c r="C97" s="9" t="str">
        <f t="shared" si="12"/>
        <v>Tier 1 Capital Ratio</v>
      </c>
      <c r="D97" s="9" t="str">
        <f>VLOOKUP(C97,References!$J$2:$K$51,2,FALSE)</f>
        <v>tier_1_capital_ratio</v>
      </c>
      <c r="E97" s="9" t="s">
        <v>156</v>
      </c>
      <c r="F97" s="8">
        <f>_xll.BDH($B97,$E97,"CQ1 2010","","Dir=H","Per=Y","Days=A","Dts=H","cols=14;rows=1")</f>
        <v>17.170000000000002</v>
      </c>
      <c r="G97" s="8">
        <v>19.04</v>
      </c>
      <c r="H97" s="8">
        <v>17.399999999999999</v>
      </c>
      <c r="I97" s="8">
        <v>14.47</v>
      </c>
      <c r="J97" s="8">
        <v>14.06</v>
      </c>
      <c r="K97" s="8">
        <v>14.07</v>
      </c>
      <c r="L97" s="8">
        <v>15.89</v>
      </c>
      <c r="M97" s="8">
        <v>17.309999999999999</v>
      </c>
      <c r="N97" s="8">
        <v>16.2</v>
      </c>
      <c r="O97" s="8">
        <v>17.48</v>
      </c>
      <c r="P97" s="8">
        <v>20.29</v>
      </c>
      <c r="Q97" s="8">
        <v>20.09</v>
      </c>
      <c r="R97" s="8">
        <v>17.64</v>
      </c>
      <c r="S97" s="8">
        <v>17.64</v>
      </c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</row>
    <row r="98" spans="1:60" x14ac:dyDescent="0.35">
      <c r="A98" s="9" t="str">
        <f t="shared" si="13"/>
        <v>SAIB</v>
      </c>
      <c r="B98" s="9" t="str">
        <f>VLOOKUP(A98,References!$A$2:$B$11,2,FALSE)</f>
        <v>SIBC AB Equity</v>
      </c>
      <c r="C98" s="9" t="str">
        <f t="shared" si="12"/>
        <v>Number of Employees</v>
      </c>
      <c r="D98" s="9" t="str">
        <f>VLOOKUP(C98,References!$J$2:$K$51,2,FALSE)</f>
        <v>employee_count</v>
      </c>
      <c r="E98" s="9" t="s">
        <v>157</v>
      </c>
      <c r="F98" s="8" t="str">
        <f>_xll.BDH($B98,$E98,"CQ1 2010","","Dir=H","Per=Y","Days=A","Dts=H","cols=14;rows=1")</f>
        <v>#N/A N/A</v>
      </c>
      <c r="G98" s="8">
        <v>1071</v>
      </c>
      <c r="H98" s="8">
        <v>1071</v>
      </c>
      <c r="I98" s="8">
        <v>1418</v>
      </c>
      <c r="J98" s="8">
        <v>1418</v>
      </c>
      <c r="K98" s="8">
        <v>1747</v>
      </c>
      <c r="L98" s="8">
        <v>1661</v>
      </c>
      <c r="M98" s="8">
        <v>1625</v>
      </c>
      <c r="N98" s="8">
        <v>1581</v>
      </c>
      <c r="O98" s="8">
        <v>1481</v>
      </c>
      <c r="P98" s="8">
        <v>1492</v>
      </c>
      <c r="Q98" s="8">
        <v>1558</v>
      </c>
      <c r="R98" s="8">
        <v>1569</v>
      </c>
      <c r="S98" s="8">
        <v>1569</v>
      </c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</row>
    <row r="99" spans="1:60" x14ac:dyDescent="0.35">
      <c r="A99" s="9" t="str">
        <f t="shared" si="13"/>
        <v>SAIB</v>
      </c>
      <c r="B99" s="9" t="str">
        <f>VLOOKUP(A99,References!$A$2:$B$11,2,FALSE)</f>
        <v>SIBC AB Equity</v>
      </c>
      <c r="C99" s="9" t="str">
        <f t="shared" si="12"/>
        <v>Return on Equity</v>
      </c>
      <c r="D99" s="9" t="str">
        <f>VLOOKUP(C99,References!$J$2:$K$51,2,FALSE)</f>
        <v>return_on_equity</v>
      </c>
      <c r="E99" s="9" t="s">
        <v>158</v>
      </c>
      <c r="F99" s="8">
        <f>_xll.BDH($B99,$E99,"CQ1 2010","","Dir=H","Per=Y","Days=A","Dts=H","cols=14;rows=1")</f>
        <v>5.5415000000000001</v>
      </c>
      <c r="G99" s="8">
        <v>8.4944000000000006</v>
      </c>
      <c r="H99" s="8">
        <v>10.1698</v>
      </c>
      <c r="I99" s="8">
        <v>13.1098</v>
      </c>
      <c r="J99" s="8">
        <v>12.9969</v>
      </c>
      <c r="K99" s="8">
        <v>11.123799999999999</v>
      </c>
      <c r="L99" s="8">
        <v>8.4677000000000007</v>
      </c>
      <c r="M99" s="8">
        <v>10.4267</v>
      </c>
      <c r="N99" s="8">
        <v>3.8302999999999998</v>
      </c>
      <c r="O99" s="8">
        <v>0.99399999999999999</v>
      </c>
      <c r="P99" s="8">
        <v>6.8037000000000001</v>
      </c>
      <c r="Q99" s="8">
        <v>6.7606000000000002</v>
      </c>
      <c r="R99" s="8">
        <v>9.6234999999999999</v>
      </c>
      <c r="S99" s="8">
        <v>9.6234999999999999</v>
      </c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</row>
    <row r="100" spans="1:60" x14ac:dyDescent="0.35">
      <c r="A100" s="9" t="str">
        <f t="shared" si="13"/>
        <v>SAIB</v>
      </c>
      <c r="B100" s="9" t="str">
        <f>VLOOKUP(A100,References!$A$2:$B$11,2,FALSE)</f>
        <v>SIBC AB Equity</v>
      </c>
      <c r="C100" s="9" t="str">
        <f t="shared" si="12"/>
        <v>Return on Assets</v>
      </c>
      <c r="D100" s="9" t="str">
        <f>VLOOKUP(C100,References!$J$2:$K$51,2,FALSE)</f>
        <v>return_on_assets</v>
      </c>
      <c r="E100" s="9" t="s">
        <v>159</v>
      </c>
      <c r="F100" s="8">
        <f>_xll.BDH($B100,$E100,"CQ1 2010","","Dir=H","Per=Y","Days=A","Dts=H","cols=14;rows=1")</f>
        <v>0.8448</v>
      </c>
      <c r="G100" s="8">
        <v>1.3682000000000001</v>
      </c>
      <c r="H100" s="8">
        <v>1.6431</v>
      </c>
      <c r="I100" s="8">
        <v>1.8441000000000001</v>
      </c>
      <c r="J100" s="8">
        <v>1.65</v>
      </c>
      <c r="K100" s="8">
        <v>1.4195</v>
      </c>
      <c r="L100" s="8">
        <v>1.1284000000000001</v>
      </c>
      <c r="M100" s="8">
        <v>1.5101</v>
      </c>
      <c r="N100" s="8">
        <v>0.60660000000000003</v>
      </c>
      <c r="O100" s="8">
        <v>0.24329999999999999</v>
      </c>
      <c r="P100" s="8">
        <v>0.97609999999999997</v>
      </c>
      <c r="Q100" s="8">
        <v>1.0537000000000001</v>
      </c>
      <c r="R100" s="8">
        <v>1.4313</v>
      </c>
      <c r="S100" s="8">
        <v>1.4313</v>
      </c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</row>
    <row r="101" spans="1:60" x14ac:dyDescent="0.35">
      <c r="A101" s="9" t="str">
        <f t="shared" si="13"/>
        <v>SAIB</v>
      </c>
      <c r="B101" s="9" t="str">
        <f>VLOOKUP(A101,References!$A$2:$B$11,2,FALSE)</f>
        <v>SIBC AB Equity</v>
      </c>
      <c r="C101" s="9" t="str">
        <f t="shared" si="12"/>
        <v>Dividend Payout Ratio</v>
      </c>
      <c r="D101" s="9" t="str">
        <f>VLOOKUP(C101,References!$J$2:$K$51,2,FALSE)</f>
        <v>dividend_payout_ratio</v>
      </c>
      <c r="E101" s="9" t="s">
        <v>160</v>
      </c>
      <c r="F101" s="8">
        <f>_xll.BDH($B101,$E101,"CQ1 2010","","Dir=H","Per=Y","Days=A","Dts=H","cols=14;rows=1")</f>
        <v>0</v>
      </c>
      <c r="G101" s="8">
        <v>38.863399999999999</v>
      </c>
      <c r="H101" s="8">
        <v>42.213200000000001</v>
      </c>
      <c r="I101" s="8">
        <v>34.192399999999999</v>
      </c>
      <c r="J101" s="8">
        <v>30.630500000000001</v>
      </c>
      <c r="K101" s="8">
        <v>36.691200000000002</v>
      </c>
      <c r="L101" s="8">
        <v>46.298099999999998</v>
      </c>
      <c r="M101" s="8">
        <v>25.5</v>
      </c>
      <c r="N101" s="8">
        <v>93.5565</v>
      </c>
      <c r="O101" s="8">
        <v>0</v>
      </c>
      <c r="P101" s="8">
        <v>0</v>
      </c>
      <c r="Q101" s="8">
        <v>49.694200000000002</v>
      </c>
      <c r="R101" s="8">
        <v>54.929600000000001</v>
      </c>
      <c r="S101" s="8">
        <v>54.929600000000001</v>
      </c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</row>
    <row r="102" spans="1:60" x14ac:dyDescent="0.35"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</row>
    <row r="103" spans="1:60" x14ac:dyDescent="0.35"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</row>
    <row r="104" spans="1:60" x14ac:dyDescent="0.35"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</row>
    <row r="105" spans="1:60" x14ac:dyDescent="0.35"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</row>
    <row r="110" spans="1:60" x14ac:dyDescent="0.35"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</row>
    <row r="111" spans="1:60" x14ac:dyDescent="0.35"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</row>
    <row r="112" spans="1:60" x14ac:dyDescent="0.35"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</row>
    <row r="113" spans="1:60" x14ac:dyDescent="0.35"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</row>
    <row r="114" spans="1:60" x14ac:dyDescent="0.35"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</row>
    <row r="115" spans="1:60" x14ac:dyDescent="0.35"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</row>
    <row r="116" spans="1:60" x14ac:dyDescent="0.35"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</row>
    <row r="117" spans="1:60" x14ac:dyDescent="0.35"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</row>
    <row r="118" spans="1:60" x14ac:dyDescent="0.35"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</row>
    <row r="119" spans="1:60" x14ac:dyDescent="0.35"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</row>
    <row r="120" spans="1:60" x14ac:dyDescent="0.35"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</row>
    <row r="121" spans="1:60" x14ac:dyDescent="0.35"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</row>
    <row r="122" spans="1:60" x14ac:dyDescent="0.35"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 spans="1:60" x14ac:dyDescent="0.35">
      <c r="A123" s="3"/>
      <c r="B123" s="3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spans="1:60" x14ac:dyDescent="0.35"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  <row r="125" spans="1:60" x14ac:dyDescent="0.35"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</row>
    <row r="126" spans="1:60" x14ac:dyDescent="0.35"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</row>
    <row r="127" spans="1:60" x14ac:dyDescent="0.35"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</row>
    <row r="128" spans="1:60" x14ac:dyDescent="0.35"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</row>
    <row r="129" spans="1:60" x14ac:dyDescent="0.35"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</row>
    <row r="130" spans="1:60" x14ac:dyDescent="0.35"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</row>
    <row r="131" spans="1:60" x14ac:dyDescent="0.35"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</row>
    <row r="132" spans="1:60" x14ac:dyDescent="0.35"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</row>
    <row r="133" spans="1:60" x14ac:dyDescent="0.35"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</row>
    <row r="134" spans="1:60" x14ac:dyDescent="0.35"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</row>
    <row r="135" spans="1:60" x14ac:dyDescent="0.35"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</row>
    <row r="136" spans="1:60" x14ac:dyDescent="0.35"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</row>
    <row r="137" spans="1:60" x14ac:dyDescent="0.35"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</row>
    <row r="138" spans="1:60" x14ac:dyDescent="0.35"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</row>
    <row r="139" spans="1:60" x14ac:dyDescent="0.35">
      <c r="A139" s="3"/>
      <c r="B139" s="3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0D17-084A-4B13-A106-5DF977676973}">
  <sheetPr codeName="Sheet7">
    <tabColor theme="9" tint="-0.249977111117893"/>
  </sheetPr>
  <dimension ref="A1:BS171"/>
  <sheetViews>
    <sheetView topLeftCell="A130" workbookViewId="0">
      <selection activeCell="D16" sqref="D16"/>
    </sheetView>
  </sheetViews>
  <sheetFormatPr defaultRowHeight="14.5" x14ac:dyDescent="0.35"/>
  <cols>
    <col min="1" max="1" width="7.1796875" customWidth="1"/>
    <col min="2" max="2" width="16.36328125" customWidth="1"/>
    <col min="3" max="3" width="38.54296875" bestFit="1" customWidth="1"/>
    <col min="4" max="4" width="38.54296875" customWidth="1"/>
    <col min="5" max="5" width="34.453125" customWidth="1"/>
    <col min="6" max="6" width="22.453125" bestFit="1" customWidth="1"/>
    <col min="7" max="7" width="12.6328125" customWidth="1"/>
    <col min="8" max="11" width="9.6328125" bestFit="1" customWidth="1"/>
    <col min="12" max="12" width="9.7265625" customWidth="1"/>
    <col min="13" max="40" width="9.6328125" bestFit="1" customWidth="1"/>
    <col min="41" max="41" width="10.1796875" bestFit="1" customWidth="1"/>
    <col min="42" max="60" width="9.6328125" bestFit="1" customWidth="1"/>
  </cols>
  <sheetData>
    <row r="1" spans="1:61" x14ac:dyDescent="0.35">
      <c r="A1" s="5" t="s">
        <v>150</v>
      </c>
      <c r="B1" s="5" t="s">
        <v>151</v>
      </c>
      <c r="C1" s="5" t="s">
        <v>152</v>
      </c>
      <c r="D1" s="5" t="s">
        <v>324</v>
      </c>
      <c r="E1" s="5" t="s">
        <v>153</v>
      </c>
      <c r="F1" s="5" t="s">
        <v>216</v>
      </c>
      <c r="G1" s="5" t="s">
        <v>217</v>
      </c>
      <c r="H1" s="5" t="s">
        <v>218</v>
      </c>
      <c r="I1" s="5" t="s">
        <v>219</v>
      </c>
      <c r="J1" s="5" t="s">
        <v>220</v>
      </c>
      <c r="K1" s="5" t="s">
        <v>221</v>
      </c>
      <c r="L1" s="5" t="s">
        <v>222</v>
      </c>
      <c r="M1" s="5" t="s">
        <v>223</v>
      </c>
      <c r="N1" s="5" t="s">
        <v>224</v>
      </c>
      <c r="O1" s="5" t="s">
        <v>225</v>
      </c>
      <c r="P1" s="5" t="s">
        <v>226</v>
      </c>
      <c r="Q1" s="5" t="s">
        <v>227</v>
      </c>
      <c r="R1" s="5" t="s">
        <v>228</v>
      </c>
      <c r="S1" s="5" t="s">
        <v>229</v>
      </c>
      <c r="T1" s="5" t="s">
        <v>230</v>
      </c>
      <c r="U1" s="5" t="s">
        <v>231</v>
      </c>
      <c r="V1" s="5" t="s">
        <v>232</v>
      </c>
      <c r="W1" s="5" t="s">
        <v>233</v>
      </c>
      <c r="X1" s="5" t="s">
        <v>234</v>
      </c>
      <c r="Y1" s="5" t="s">
        <v>235</v>
      </c>
      <c r="Z1" s="5" t="s">
        <v>236</v>
      </c>
      <c r="AA1" s="5" t="s">
        <v>237</v>
      </c>
      <c r="AB1" s="5" t="s">
        <v>238</v>
      </c>
      <c r="AC1" s="5" t="s">
        <v>239</v>
      </c>
      <c r="AD1" s="5" t="s">
        <v>240</v>
      </c>
      <c r="AE1" s="5" t="s">
        <v>241</v>
      </c>
      <c r="AF1" s="5" t="s">
        <v>242</v>
      </c>
      <c r="AG1" s="5" t="s">
        <v>243</v>
      </c>
      <c r="AH1" s="5" t="s">
        <v>244</v>
      </c>
      <c r="AI1" s="5" t="s">
        <v>245</v>
      </c>
      <c r="AJ1" s="5" t="s">
        <v>246</v>
      </c>
      <c r="AK1" s="5" t="s">
        <v>247</v>
      </c>
      <c r="AL1" s="5" t="s">
        <v>248</v>
      </c>
      <c r="AM1" s="5" t="s">
        <v>249</v>
      </c>
      <c r="AN1" s="5" t="s">
        <v>250</v>
      </c>
      <c r="AO1" s="5" t="s">
        <v>251</v>
      </c>
      <c r="AP1" s="5" t="s">
        <v>252</v>
      </c>
      <c r="AQ1" s="5" t="s">
        <v>253</v>
      </c>
      <c r="AR1" s="5" t="s">
        <v>254</v>
      </c>
      <c r="AS1" s="5" t="s">
        <v>255</v>
      </c>
      <c r="AT1" s="5" t="s">
        <v>256</v>
      </c>
      <c r="AU1" s="5" t="s">
        <v>257</v>
      </c>
      <c r="AV1" s="5" t="s">
        <v>258</v>
      </c>
      <c r="AW1" s="5" t="s">
        <v>259</v>
      </c>
      <c r="AX1" s="5" t="s">
        <v>260</v>
      </c>
      <c r="AY1" s="5" t="s">
        <v>261</v>
      </c>
      <c r="AZ1" s="5" t="s">
        <v>262</v>
      </c>
      <c r="BA1" s="5" t="s">
        <v>263</v>
      </c>
      <c r="BB1" s="5" t="s">
        <v>264</v>
      </c>
      <c r="BC1" s="5" t="s">
        <v>265</v>
      </c>
      <c r="BD1" s="5" t="s">
        <v>266</v>
      </c>
      <c r="BE1" s="5" t="s">
        <v>267</v>
      </c>
      <c r="BF1" s="5" t="s">
        <v>268</v>
      </c>
      <c r="BG1" s="5" t="s">
        <v>269</v>
      </c>
      <c r="BH1" s="5" t="s">
        <v>270</v>
      </c>
    </row>
    <row r="2" spans="1:61" x14ac:dyDescent="0.35">
      <c r="A2" s="6" t="s">
        <v>14</v>
      </c>
      <c r="B2" s="6" t="str">
        <f>VLOOKUP(A2,References!$A$2:$B$11,2,FALSE)</f>
        <v>BSFR AB Equity</v>
      </c>
      <c r="C2" s="6" t="s">
        <v>24</v>
      </c>
      <c r="D2" s="6" t="str">
        <f>VLOOKUP(C2,References!$J$2:$K$51,2,FALSE)</f>
        <v>interest_income</v>
      </c>
      <c r="E2" s="6" t="s">
        <v>25</v>
      </c>
      <c r="F2" s="8">
        <f>_xll.BDH($B2,$E2,"CQ1 2010","","Dir=H","Per=Q","Days=A","Dts=H","cols=56;rows=1")</f>
        <v>837.59400000000005</v>
      </c>
      <c r="G2" s="8">
        <v>887.56200000000001</v>
      </c>
      <c r="H2" s="8">
        <v>898.524</v>
      </c>
      <c r="I2" s="8">
        <v>913.37800000000004</v>
      </c>
      <c r="J2" s="8">
        <v>881.56500000000005</v>
      </c>
      <c r="K2" s="8">
        <v>906.02</v>
      </c>
      <c r="L2" s="8">
        <v>923.31399999999996</v>
      </c>
      <c r="M2" s="8">
        <v>920.4</v>
      </c>
      <c r="N2" s="8">
        <v>963.95399999999995</v>
      </c>
      <c r="O2" s="8">
        <v>1008.64</v>
      </c>
      <c r="P2" s="8">
        <v>1029.8920000000001</v>
      </c>
      <c r="Q2" s="8">
        <v>1066.7940000000001</v>
      </c>
      <c r="R2" s="8">
        <v>1033.7159999999999</v>
      </c>
      <c r="S2" s="8">
        <v>1052.0409999999999</v>
      </c>
      <c r="T2" s="8">
        <v>1088.3800000000001</v>
      </c>
      <c r="U2" s="8">
        <v>1082.913</v>
      </c>
      <c r="V2" s="8">
        <v>1097.6510000000001</v>
      </c>
      <c r="W2" s="8">
        <v>1141.434</v>
      </c>
      <c r="X2" s="8">
        <v>1163.5219999999999</v>
      </c>
      <c r="Y2" s="8">
        <v>1162.808</v>
      </c>
      <c r="Z2" s="8">
        <v>1154.941</v>
      </c>
      <c r="AA2" s="8">
        <v>1198.17</v>
      </c>
      <c r="AB2" s="8">
        <v>1244.1099999999999</v>
      </c>
      <c r="AC2" s="8">
        <v>1278.152</v>
      </c>
      <c r="AD2" s="8">
        <v>1366.808</v>
      </c>
      <c r="AE2" s="8">
        <v>1433.2329999999999</v>
      </c>
      <c r="AF2" s="8">
        <v>1571.385</v>
      </c>
      <c r="AG2" s="8">
        <v>1599.1959999999999</v>
      </c>
      <c r="AH2" s="8">
        <v>1623.0219999999999</v>
      </c>
      <c r="AI2" s="8">
        <v>1675.1510000000001</v>
      </c>
      <c r="AJ2" s="8">
        <v>1714.5319999999999</v>
      </c>
      <c r="AK2" s="8">
        <v>1591.8009999999999</v>
      </c>
      <c r="AL2" s="8">
        <v>1606.654</v>
      </c>
      <c r="AM2" s="8">
        <v>1726.1130000000001</v>
      </c>
      <c r="AN2" s="8">
        <v>1782.9480000000001</v>
      </c>
      <c r="AO2" s="8">
        <v>1075.329</v>
      </c>
      <c r="AP2" s="8">
        <v>1845.7139999999999</v>
      </c>
      <c r="AQ2" s="8">
        <v>1869.2429999999999</v>
      </c>
      <c r="AR2" s="8">
        <v>1871.145</v>
      </c>
      <c r="AS2" s="8">
        <v>1783.4280000000001</v>
      </c>
      <c r="AT2" s="8">
        <v>1699.222</v>
      </c>
      <c r="AU2" s="8">
        <v>1591.855</v>
      </c>
      <c r="AV2" s="8">
        <v>1569.057</v>
      </c>
      <c r="AW2" s="8">
        <v>1424.6569999999999</v>
      </c>
      <c r="AX2" s="8">
        <v>1507</v>
      </c>
      <c r="AY2" s="8">
        <v>1549</v>
      </c>
      <c r="AZ2" s="8">
        <v>1612</v>
      </c>
      <c r="BA2" s="8">
        <v>1525.711</v>
      </c>
      <c r="BB2" s="8">
        <v>1564.018</v>
      </c>
      <c r="BC2" s="8">
        <v>1834.9</v>
      </c>
      <c r="BD2" s="8">
        <v>2258.8490000000002</v>
      </c>
      <c r="BE2" s="8">
        <v>2649.181</v>
      </c>
      <c r="BF2" s="8">
        <v>2996.5010000000002</v>
      </c>
      <c r="BG2" s="8">
        <v>3226.1179999999999</v>
      </c>
      <c r="BH2" s="8">
        <v>3489.0030000000002</v>
      </c>
      <c r="BI2">
        <v>3489.0030000000002</v>
      </c>
    </row>
    <row r="3" spans="1:61" x14ac:dyDescent="0.35">
      <c r="A3" s="6" t="str">
        <f>A2</f>
        <v>BSF</v>
      </c>
      <c r="B3" s="6" t="str">
        <f>VLOOKUP(A3,References!$A$2:$B$11,2,FALSE)</f>
        <v>BSFR AB Equity</v>
      </c>
      <c r="C3" s="6" t="s">
        <v>275</v>
      </c>
      <c r="D3" s="6" t="str">
        <f>VLOOKUP(C3,References!$J$2:$K$51,2,FALSE)</f>
        <v>interest_expenses</v>
      </c>
      <c r="E3" s="6" t="s">
        <v>27</v>
      </c>
      <c r="F3" s="8">
        <f>_xll.BDH($B3,$E3,"CQ1 2010","","Dir=H","Per=Q","Days=A","Dts=H","cols=56;rows=1")</f>
        <v>114.51600000000001</v>
      </c>
      <c r="G3" s="8">
        <v>111.254</v>
      </c>
      <c r="H3" s="8">
        <v>120.892</v>
      </c>
      <c r="I3" s="8">
        <v>124.539</v>
      </c>
      <c r="J3" s="8">
        <v>124.10299999999999</v>
      </c>
      <c r="K3" s="8">
        <v>117.36799999999999</v>
      </c>
      <c r="L3" s="8">
        <v>115.011</v>
      </c>
      <c r="M3" s="8">
        <v>137.74600000000001</v>
      </c>
      <c r="N3" s="8">
        <v>162.142</v>
      </c>
      <c r="O3" s="8">
        <v>164.708</v>
      </c>
      <c r="P3" s="8">
        <v>203.9</v>
      </c>
      <c r="Q3" s="8">
        <v>232.75299999999999</v>
      </c>
      <c r="R3" s="8">
        <v>234.47499999999999</v>
      </c>
      <c r="S3" s="8">
        <v>221.54</v>
      </c>
      <c r="T3" s="8">
        <v>218.78</v>
      </c>
      <c r="U3" s="8">
        <v>218.952</v>
      </c>
      <c r="V3" s="8">
        <v>201.10400000000001</v>
      </c>
      <c r="W3" s="8">
        <v>171.57599999999999</v>
      </c>
      <c r="X3" s="8">
        <v>183.39599999999999</v>
      </c>
      <c r="Y3" s="8">
        <v>192.363</v>
      </c>
      <c r="Z3" s="8">
        <v>192.05099999999999</v>
      </c>
      <c r="AA3" s="8">
        <v>182.02500000000001</v>
      </c>
      <c r="AB3" s="8">
        <v>199.99799999999999</v>
      </c>
      <c r="AC3" s="8">
        <v>246.02</v>
      </c>
      <c r="AD3" s="8">
        <v>303.98899999999998</v>
      </c>
      <c r="AE3" s="8">
        <v>364.43700000000001</v>
      </c>
      <c r="AF3" s="8">
        <v>463.839</v>
      </c>
      <c r="AG3" s="8">
        <v>582.16999999999996</v>
      </c>
      <c r="AH3" s="8">
        <v>511.488</v>
      </c>
      <c r="AI3" s="8">
        <v>507.78500000000003</v>
      </c>
      <c r="AJ3" s="8">
        <v>507.399</v>
      </c>
      <c r="AK3" s="8">
        <v>378.16399999999999</v>
      </c>
      <c r="AL3" s="8">
        <v>350.65100000000001</v>
      </c>
      <c r="AM3" s="8">
        <v>473.76499999999999</v>
      </c>
      <c r="AN3" s="8">
        <v>521.60299999999995</v>
      </c>
      <c r="AO3" s="8">
        <v>584.68499999999995</v>
      </c>
      <c r="AP3" s="8">
        <v>572.774</v>
      </c>
      <c r="AQ3" s="8">
        <v>571.71799999999996</v>
      </c>
      <c r="AR3" s="8">
        <v>527.23599999999999</v>
      </c>
      <c r="AS3" s="8">
        <v>492.125</v>
      </c>
      <c r="AT3" s="8">
        <v>411.98700000000002</v>
      </c>
      <c r="AU3" s="8">
        <v>295.029</v>
      </c>
      <c r="AV3" s="8">
        <v>194.01900000000001</v>
      </c>
      <c r="AW3" s="8">
        <v>143.36799999999999</v>
      </c>
      <c r="AX3" s="8">
        <v>120</v>
      </c>
      <c r="AY3" s="8">
        <v>129</v>
      </c>
      <c r="AZ3" s="8">
        <v>119</v>
      </c>
      <c r="BA3" s="8">
        <v>127.066</v>
      </c>
      <c r="BB3" s="8">
        <v>149.172</v>
      </c>
      <c r="BC3" s="8">
        <v>318.43299999999999</v>
      </c>
      <c r="BD3" s="8">
        <v>542.16999999999996</v>
      </c>
      <c r="BE3" s="8">
        <v>871.47400000000005</v>
      </c>
      <c r="BF3" s="8">
        <v>1072.5429999999999</v>
      </c>
      <c r="BG3" s="8">
        <v>1250.607</v>
      </c>
      <c r="BH3" s="8">
        <v>1421.0150000000001</v>
      </c>
      <c r="BI3">
        <v>1421.0150000000001</v>
      </c>
    </row>
    <row r="4" spans="1:61" x14ac:dyDescent="0.35">
      <c r="A4" s="6" t="str">
        <f t="shared" ref="A4:A17" si="0">A3</f>
        <v>BSF</v>
      </c>
      <c r="B4" s="6" t="str">
        <f>VLOOKUP(A4,References!$A$2:$B$11,2,FALSE)</f>
        <v>BSFR AB Equity</v>
      </c>
      <c r="C4" s="6" t="s">
        <v>209</v>
      </c>
      <c r="D4" s="6" t="str">
        <f>VLOOKUP(C4,References!$J$2:$K$51,2,FALSE)</f>
        <v>net_interest_income</v>
      </c>
      <c r="E4" s="6" t="s">
        <v>29</v>
      </c>
      <c r="F4" s="8">
        <f>_xll.BDH($B4,$E4,"CQ1 2010","","Dir=H","Per=Q","Days=A","Dts=H","cols=56;rows=1")</f>
        <v>723.92899999999997</v>
      </c>
      <c r="G4" s="8">
        <v>782.21299999999997</v>
      </c>
      <c r="H4" s="8">
        <v>788.34799999999996</v>
      </c>
      <c r="I4" s="8">
        <v>788.83900000000006</v>
      </c>
      <c r="J4" s="8">
        <v>757.46199999999999</v>
      </c>
      <c r="K4" s="8">
        <v>793.79100000000005</v>
      </c>
      <c r="L4" s="8">
        <v>817.40800000000002</v>
      </c>
      <c r="M4" s="8">
        <v>782.654</v>
      </c>
      <c r="N4" s="8">
        <v>801.99199999999996</v>
      </c>
      <c r="O4" s="8">
        <v>854.29899999999998</v>
      </c>
      <c r="P4" s="8">
        <v>836.57399999999996</v>
      </c>
      <c r="Q4" s="8">
        <v>834.29100000000005</v>
      </c>
      <c r="R4" s="8">
        <v>799.24099999999999</v>
      </c>
      <c r="S4" s="8">
        <v>841.69399999999996</v>
      </c>
      <c r="T4" s="8">
        <v>878.35799999999995</v>
      </c>
      <c r="U4" s="8">
        <v>865.43299999999999</v>
      </c>
      <c r="V4" s="8">
        <v>896.63</v>
      </c>
      <c r="W4" s="8">
        <v>974.17399999999998</v>
      </c>
      <c r="X4" s="8">
        <v>991.73400000000004</v>
      </c>
      <c r="Y4" s="8">
        <v>970.44500000000005</v>
      </c>
      <c r="Z4" s="8">
        <v>966.54399999999998</v>
      </c>
      <c r="AA4" s="8">
        <v>1019.546</v>
      </c>
      <c r="AB4" s="8">
        <v>1053.97</v>
      </c>
      <c r="AC4" s="8">
        <v>1032.1320000000001</v>
      </c>
      <c r="AD4" s="8">
        <v>1062.9929999999999</v>
      </c>
      <c r="AE4" s="8">
        <v>1076.9079999999999</v>
      </c>
      <c r="AF4" s="8">
        <v>1115.25</v>
      </c>
      <c r="AG4" s="8">
        <v>1017.06</v>
      </c>
      <c r="AH4" s="8">
        <v>1111.9349999999999</v>
      </c>
      <c r="AI4" s="8">
        <v>1171.433</v>
      </c>
      <c r="AJ4" s="8">
        <v>1210.5150000000001</v>
      </c>
      <c r="AK4" s="8">
        <v>1213.865</v>
      </c>
      <c r="AL4" s="8">
        <v>1256.251</v>
      </c>
      <c r="AM4" s="8">
        <v>1252.5509999999999</v>
      </c>
      <c r="AN4" s="8">
        <v>1261.549</v>
      </c>
      <c r="AO4" s="8">
        <v>1247.4169999999999</v>
      </c>
      <c r="AP4" s="8">
        <v>1272.94</v>
      </c>
      <c r="AQ4" s="8">
        <v>1299.193</v>
      </c>
      <c r="AR4" s="8">
        <v>1344.393</v>
      </c>
      <c r="AS4" s="8">
        <v>1291.5930000000001</v>
      </c>
      <c r="AT4" s="8">
        <v>1287.2349999999999</v>
      </c>
      <c r="AU4" s="8">
        <v>1297.4059999999999</v>
      </c>
      <c r="AV4" s="8">
        <v>1375.329</v>
      </c>
      <c r="AW4" s="8">
        <v>1281.598</v>
      </c>
      <c r="AX4" s="8">
        <v>1387.519</v>
      </c>
      <c r="AY4" s="8">
        <v>1420.3789999999999</v>
      </c>
      <c r="AZ4" s="8">
        <v>1493.31</v>
      </c>
      <c r="BA4" s="8">
        <v>1398.9380000000001</v>
      </c>
      <c r="BB4" s="8">
        <v>1417.5909999999999</v>
      </c>
      <c r="BC4" s="8">
        <v>1520.8019999999999</v>
      </c>
      <c r="BD4" s="8">
        <v>1719.971</v>
      </c>
      <c r="BE4" s="8">
        <v>1780.732</v>
      </c>
      <c r="BF4" s="8">
        <v>1927.337</v>
      </c>
      <c r="BG4" s="8">
        <v>1979.046</v>
      </c>
      <c r="BH4" s="8">
        <v>2071.5859999999998</v>
      </c>
      <c r="BI4">
        <v>2071.5859999999998</v>
      </c>
    </row>
    <row r="5" spans="1:61" x14ac:dyDescent="0.35">
      <c r="A5" s="6" t="str">
        <f t="shared" si="0"/>
        <v>BSF</v>
      </c>
      <c r="B5" s="6" t="str">
        <f>VLOOKUP(A5,References!$A$2:$B$11,2,FALSE)</f>
        <v>BSFR AB Equity</v>
      </c>
      <c r="C5" s="6" t="s">
        <v>210</v>
      </c>
      <c r="D5" s="6" t="str">
        <f>VLOOKUP(C5,References!$J$2:$K$51,2,FALSE)</f>
        <v>net_exchange_income</v>
      </c>
      <c r="E5" s="6" t="s">
        <v>30</v>
      </c>
      <c r="F5" s="8">
        <f>_xll.BDH($B5,$E5,"CQ1 2010","","Dir=H","Per=Q","Days=A","Dts=H","cols=56;rows=1")</f>
        <v>48.334000000000003</v>
      </c>
      <c r="G5" s="8">
        <v>50.375999999999998</v>
      </c>
      <c r="H5" s="8">
        <v>48.140999999999998</v>
      </c>
      <c r="I5" s="8">
        <v>48.140999999999998</v>
      </c>
      <c r="J5" s="8">
        <v>49.033000000000001</v>
      </c>
      <c r="K5" s="8">
        <v>53.997</v>
      </c>
      <c r="L5" s="8">
        <v>57.561</v>
      </c>
      <c r="M5" s="8">
        <v>57.561</v>
      </c>
      <c r="N5" s="8">
        <v>52.204999999999998</v>
      </c>
      <c r="O5" s="8">
        <v>61.723999999999997</v>
      </c>
      <c r="P5" s="8">
        <v>65.040999999999997</v>
      </c>
      <c r="Q5" s="8">
        <v>65.040999999999997</v>
      </c>
      <c r="R5" s="8">
        <v>67.989999999999995</v>
      </c>
      <c r="S5" s="8">
        <v>71.384</v>
      </c>
      <c r="T5" s="8">
        <v>73.481999999999999</v>
      </c>
      <c r="U5" s="8">
        <v>73.481999999999999</v>
      </c>
      <c r="V5" s="8">
        <v>73.77</v>
      </c>
      <c r="W5" s="8">
        <v>93.644999999999996</v>
      </c>
      <c r="X5" s="8">
        <v>92.79</v>
      </c>
      <c r="Y5" s="8">
        <v>92.79</v>
      </c>
      <c r="Z5" s="8">
        <v>98.992999999999995</v>
      </c>
      <c r="AA5" s="8">
        <v>90.956999999999994</v>
      </c>
      <c r="AB5" s="8">
        <v>108.23</v>
      </c>
      <c r="AC5" s="8">
        <v>108.23</v>
      </c>
      <c r="AD5" s="8">
        <v>103.4</v>
      </c>
      <c r="AE5" s="8">
        <v>101.28100000000001</v>
      </c>
      <c r="AF5" s="8">
        <v>95.534999999999997</v>
      </c>
      <c r="AG5" s="8">
        <v>95.534999999999997</v>
      </c>
      <c r="AH5" s="8">
        <v>93.326999999999998</v>
      </c>
      <c r="AI5" s="8">
        <v>85.063000000000002</v>
      </c>
      <c r="AJ5" s="8">
        <v>89.435000000000002</v>
      </c>
      <c r="AK5" s="8">
        <v>89.435000000000002</v>
      </c>
      <c r="AL5" s="8">
        <v>78.668999999999997</v>
      </c>
      <c r="AM5" s="8">
        <v>75.128</v>
      </c>
      <c r="AN5" s="8">
        <v>105.42400000000001</v>
      </c>
      <c r="AO5" s="8">
        <v>105.42400000000001</v>
      </c>
      <c r="AP5" s="8">
        <v>80.915000000000006</v>
      </c>
      <c r="AQ5" s="8">
        <v>84.370999999999995</v>
      </c>
      <c r="AR5" s="8">
        <v>87.266999999999996</v>
      </c>
      <c r="AS5" s="8">
        <v>87.266999999999996</v>
      </c>
      <c r="AT5" s="8">
        <v>97.168999999999997</v>
      </c>
      <c r="AU5" s="8">
        <v>114.56</v>
      </c>
      <c r="AV5" s="8">
        <v>84.881</v>
      </c>
      <c r="AW5" s="8">
        <v>84.881</v>
      </c>
      <c r="AX5" s="8">
        <v>73.436999999999998</v>
      </c>
      <c r="AY5" s="8">
        <v>83.244</v>
      </c>
      <c r="AZ5" s="8">
        <v>86.679000000000002</v>
      </c>
      <c r="BA5" s="8">
        <v>86.679000000000002</v>
      </c>
      <c r="BB5" s="8">
        <v>99.382999999999996</v>
      </c>
      <c r="BC5" s="8">
        <v>98.748999999999995</v>
      </c>
      <c r="BD5" s="8">
        <v>135.73400000000001</v>
      </c>
      <c r="BE5" s="8">
        <v>135.73400000000001</v>
      </c>
      <c r="BF5" s="8">
        <v>123.629</v>
      </c>
      <c r="BG5" s="8">
        <v>100.286</v>
      </c>
      <c r="BH5" s="8">
        <v>113.38200000000001</v>
      </c>
      <c r="BI5">
        <v>113.38200000000001</v>
      </c>
    </row>
    <row r="6" spans="1:61" x14ac:dyDescent="0.35">
      <c r="A6" s="6" t="str">
        <f t="shared" si="0"/>
        <v>BSF</v>
      </c>
      <c r="B6" s="6" t="str">
        <f>VLOOKUP(A6,References!$A$2:$B$11,2,FALSE)</f>
        <v>BSFR AB Equity</v>
      </c>
      <c r="C6" s="6" t="s">
        <v>32</v>
      </c>
      <c r="D6" s="6" t="str">
        <f>VLOOKUP(C6,References!$J$2:$K$51,2,FALSE)</f>
        <v>net_fee_commission_income</v>
      </c>
      <c r="E6" s="6" t="s">
        <v>57</v>
      </c>
      <c r="F6" s="8">
        <f>_xll.BDH($B6,$E6,"CQ1 2010","","Dir=H","Per=Q","Days=A","Dts=H","cols=56;rows=1")</f>
        <v>221.66300000000001</v>
      </c>
      <c r="G6" s="8">
        <v>245.38399999999999</v>
      </c>
      <c r="H6" s="8">
        <v>206.40600000000001</v>
      </c>
      <c r="I6" s="8">
        <v>206.40600000000001</v>
      </c>
      <c r="J6" s="8">
        <v>267.08199999999999</v>
      </c>
      <c r="K6" s="8">
        <v>281.81799999999998</v>
      </c>
      <c r="L6" s="8">
        <v>272.74</v>
      </c>
      <c r="M6" s="8">
        <v>272.74</v>
      </c>
      <c r="N6" s="8">
        <v>307.346</v>
      </c>
      <c r="O6" s="8">
        <v>311.88900000000001</v>
      </c>
      <c r="P6" s="8">
        <v>288.90899999999999</v>
      </c>
      <c r="Q6" s="8">
        <v>288.90899999999999</v>
      </c>
      <c r="R6" s="8">
        <v>294.77699999999999</v>
      </c>
      <c r="S6" s="8">
        <v>315.67099999999999</v>
      </c>
      <c r="T6" s="8">
        <v>269.05799999999999</v>
      </c>
      <c r="U6" s="8">
        <v>269.05799999999999</v>
      </c>
      <c r="V6" s="8">
        <v>323.30099999999999</v>
      </c>
      <c r="W6" s="8">
        <v>345.78899999999999</v>
      </c>
      <c r="X6" s="8">
        <v>322.38900000000001</v>
      </c>
      <c r="Y6" s="8">
        <v>322.38900000000001</v>
      </c>
      <c r="Z6" s="8">
        <v>348.80799999999999</v>
      </c>
      <c r="AA6" s="8">
        <v>363.35599999999999</v>
      </c>
      <c r="AB6" s="8">
        <v>337.40899999999999</v>
      </c>
      <c r="AC6" s="8">
        <v>337.40899999999999</v>
      </c>
      <c r="AD6" s="8">
        <v>365.37400000000002</v>
      </c>
      <c r="AE6" s="8">
        <v>361.42899999999997</v>
      </c>
      <c r="AF6" s="8">
        <v>313.01900000000001</v>
      </c>
      <c r="AG6" s="8">
        <v>313.01900000000001</v>
      </c>
      <c r="AH6" s="8">
        <v>337.971</v>
      </c>
      <c r="AI6" s="8">
        <v>256.24</v>
      </c>
      <c r="AJ6" s="8">
        <v>249.12</v>
      </c>
      <c r="AK6" s="8">
        <v>249.12</v>
      </c>
      <c r="AL6" s="8">
        <v>277.63099999999997</v>
      </c>
      <c r="AM6" s="8">
        <v>276.322</v>
      </c>
      <c r="AN6" s="8">
        <v>243.40199999999999</v>
      </c>
      <c r="AO6" s="8">
        <v>243.40199999999999</v>
      </c>
      <c r="AP6" s="8">
        <v>305.08</v>
      </c>
      <c r="AQ6" s="8">
        <v>281.80900000000003</v>
      </c>
      <c r="AR6" s="8">
        <v>272.23899999999998</v>
      </c>
      <c r="AS6" s="8">
        <v>272.23899999999998</v>
      </c>
      <c r="AT6" s="8">
        <v>284.44099999999997</v>
      </c>
      <c r="AU6" s="8">
        <v>223.44900000000001</v>
      </c>
      <c r="AV6" s="8">
        <v>249.654</v>
      </c>
      <c r="AW6" s="8">
        <v>249.654</v>
      </c>
      <c r="AX6" s="8">
        <v>238</v>
      </c>
      <c r="AY6" s="8">
        <v>204</v>
      </c>
      <c r="AZ6" s="8">
        <v>226</v>
      </c>
      <c r="BA6" s="8">
        <v>226</v>
      </c>
      <c r="BB6" s="8">
        <v>234.13</v>
      </c>
      <c r="BC6" s="8">
        <v>209.291</v>
      </c>
      <c r="BD6" s="8">
        <v>206.70699999999999</v>
      </c>
      <c r="BE6" s="8">
        <v>206.70699999999999</v>
      </c>
      <c r="BF6" s="8">
        <v>235.31800000000001</v>
      </c>
      <c r="BG6" s="8">
        <v>210.96899999999999</v>
      </c>
      <c r="BH6" s="8">
        <v>231.072</v>
      </c>
      <c r="BI6">
        <v>231.072</v>
      </c>
    </row>
    <row r="7" spans="1:61" x14ac:dyDescent="0.35">
      <c r="A7" s="6" t="str">
        <f t="shared" si="0"/>
        <v>BSF</v>
      </c>
      <c r="B7" s="6" t="str">
        <f>VLOOKUP(A7,References!$A$2:$B$11,2,FALSE)</f>
        <v>BSFR AB Equity</v>
      </c>
      <c r="C7" s="6" t="s">
        <v>33</v>
      </c>
      <c r="D7" s="6" t="str">
        <f>VLOOKUP(C7,References!$J$2:$K$51,2,FALSE)</f>
        <v>operating_income</v>
      </c>
      <c r="E7" s="6" t="s">
        <v>39</v>
      </c>
      <c r="F7" s="8">
        <f>_xll.BDH($B7,$E7,"CQ1 2010","","Dir=H","Per=Q","Days=A","Dts=H","cols=56;rows=1")</f>
        <v>1072.06</v>
      </c>
      <c r="G7" s="8">
        <v>1154.596</v>
      </c>
      <c r="H7" s="8">
        <v>1084.454</v>
      </c>
      <c r="I7" s="8">
        <v>1084.454</v>
      </c>
      <c r="J7" s="8">
        <v>1150.27</v>
      </c>
      <c r="K7" s="8">
        <v>1162.67</v>
      </c>
      <c r="L7" s="8">
        <v>1164.0989999999999</v>
      </c>
      <c r="M7" s="8">
        <v>1164.0989999999999</v>
      </c>
      <c r="N7" s="8">
        <v>1220.2090000000001</v>
      </c>
      <c r="O7" s="8">
        <v>1282.7950000000001</v>
      </c>
      <c r="P7" s="8">
        <v>1220.251</v>
      </c>
      <c r="Q7" s="8">
        <v>1220.251</v>
      </c>
      <c r="R7" s="8">
        <v>1205.046</v>
      </c>
      <c r="S7" s="8">
        <v>1282.645</v>
      </c>
      <c r="T7" s="8">
        <v>1284.058</v>
      </c>
      <c r="U7" s="8">
        <v>1284.058</v>
      </c>
      <c r="V7" s="8">
        <v>1401.17</v>
      </c>
      <c r="W7" s="8">
        <v>1478.327</v>
      </c>
      <c r="X7" s="8">
        <v>1486.6590000000001</v>
      </c>
      <c r="Y7" s="8">
        <v>1486.6590000000001</v>
      </c>
      <c r="Z7" s="8">
        <v>1590.1079999999999</v>
      </c>
      <c r="AA7" s="8">
        <v>1578.7339999999999</v>
      </c>
      <c r="AB7" s="8">
        <v>1588.2739999999999</v>
      </c>
      <c r="AC7" s="8">
        <v>1588.2739999999999</v>
      </c>
      <c r="AD7" s="8">
        <v>1644.922</v>
      </c>
      <c r="AE7" s="8">
        <v>1612.88</v>
      </c>
      <c r="AF7" s="8">
        <v>1587.636</v>
      </c>
      <c r="AG7" s="8">
        <v>1587.636</v>
      </c>
      <c r="AH7" s="8">
        <v>1696.5640000000001</v>
      </c>
      <c r="AI7" s="8">
        <v>1630.394</v>
      </c>
      <c r="AJ7" s="8">
        <v>1629.568</v>
      </c>
      <c r="AK7" s="8">
        <v>1629.568</v>
      </c>
      <c r="AL7" s="8">
        <v>1744.4829999999999</v>
      </c>
      <c r="AM7" s="8">
        <v>1665.1320000000001</v>
      </c>
      <c r="AN7" s="8">
        <v>1696.385</v>
      </c>
      <c r="AO7" s="8">
        <v>1696.385</v>
      </c>
      <c r="AP7" s="8">
        <v>1722.681</v>
      </c>
      <c r="AQ7" s="8">
        <v>1706.431</v>
      </c>
      <c r="AR7" s="8">
        <v>1737.7139999999999</v>
      </c>
      <c r="AS7" s="8">
        <v>1737.7139999999999</v>
      </c>
      <c r="AT7" s="8">
        <v>1756.9390000000001</v>
      </c>
      <c r="AU7" s="8">
        <v>1760.0260000000001</v>
      </c>
      <c r="AV7" s="8">
        <v>1750.752</v>
      </c>
      <c r="AW7" s="8">
        <v>1750.752</v>
      </c>
      <c r="AX7" s="8">
        <v>1795.5139999999999</v>
      </c>
      <c r="AY7" s="8">
        <v>1753.6579999999999</v>
      </c>
      <c r="AZ7" s="8">
        <v>1913.973</v>
      </c>
      <c r="BA7" s="8">
        <v>1913.973</v>
      </c>
      <c r="BB7" s="8">
        <v>1821.0429999999999</v>
      </c>
      <c r="BC7" s="8">
        <v>1870.36</v>
      </c>
      <c r="BD7" s="8">
        <v>2083.0450000000001</v>
      </c>
      <c r="BE7" s="8">
        <v>2083.0450000000001</v>
      </c>
      <c r="BF7" s="8">
        <v>2318.08</v>
      </c>
      <c r="BG7" s="8">
        <v>2347.3409999999999</v>
      </c>
      <c r="BH7" s="8">
        <v>2467.63</v>
      </c>
      <c r="BI7">
        <v>2467.63</v>
      </c>
    </row>
    <row r="8" spans="1:61" x14ac:dyDescent="0.35">
      <c r="A8" s="6" t="str">
        <f t="shared" si="0"/>
        <v>BSF</v>
      </c>
      <c r="B8" s="6" t="str">
        <f>VLOOKUP(A8,References!$A$2:$B$11,2,FALSE)</f>
        <v>BSFR AB Equity</v>
      </c>
      <c r="C8" s="6" t="s">
        <v>272</v>
      </c>
      <c r="D8" s="6" t="str">
        <f>VLOOKUP(C8,References!$J$2:$K$51,2,FALSE)</f>
        <v>ga_expenses</v>
      </c>
      <c r="E8" s="6" t="s">
        <v>35</v>
      </c>
      <c r="F8" s="8">
        <f>_xll.BDH($B8,$E8,"CQ1 2010","","Dir=H","Per=Q","Days=A","Dts=H","cols=56;rows=1")</f>
        <v>76.322999999999993</v>
      </c>
      <c r="G8" s="8">
        <v>74.3</v>
      </c>
      <c r="H8" s="8">
        <v>74.787999999999997</v>
      </c>
      <c r="I8" s="8">
        <v>74.787999999999997</v>
      </c>
      <c r="J8" s="8">
        <v>90.334999999999994</v>
      </c>
      <c r="K8" s="8">
        <v>100.72199999999999</v>
      </c>
      <c r="L8" s="8">
        <v>89.278999999999996</v>
      </c>
      <c r="M8" s="8">
        <v>89.278999999999996</v>
      </c>
      <c r="N8" s="8">
        <v>98.593000000000004</v>
      </c>
      <c r="O8" s="8">
        <v>106.291</v>
      </c>
      <c r="P8" s="8">
        <v>106.74</v>
      </c>
      <c r="Q8" s="8">
        <v>106.74</v>
      </c>
      <c r="R8" s="8">
        <v>107.551</v>
      </c>
      <c r="S8" s="8">
        <v>106.273</v>
      </c>
      <c r="T8" s="8">
        <v>105.133</v>
      </c>
      <c r="U8" s="8">
        <v>105.133</v>
      </c>
      <c r="V8" s="8">
        <v>116.483</v>
      </c>
      <c r="W8" s="8">
        <v>122.36</v>
      </c>
      <c r="X8" s="8">
        <v>142.23699999999999</v>
      </c>
      <c r="Y8" s="8">
        <v>142.23699999999999</v>
      </c>
      <c r="Z8" s="8">
        <v>138.81700000000001</v>
      </c>
      <c r="AA8" s="8">
        <v>141.12</v>
      </c>
      <c r="AB8" s="8">
        <v>144.76</v>
      </c>
      <c r="AC8" s="8">
        <v>144.76</v>
      </c>
      <c r="AD8" s="8">
        <v>160.15899999999999</v>
      </c>
      <c r="AE8" s="8">
        <v>160.72999999999999</v>
      </c>
      <c r="AF8" s="8">
        <v>152.28100000000001</v>
      </c>
      <c r="AG8" s="8">
        <v>152.28100000000001</v>
      </c>
      <c r="AH8" s="8">
        <v>164.45</v>
      </c>
      <c r="AI8" s="8">
        <v>162.34800000000001</v>
      </c>
      <c r="AJ8" s="8">
        <v>167.167</v>
      </c>
      <c r="AK8" s="8">
        <v>167.167</v>
      </c>
      <c r="AL8" s="8">
        <v>128.98400000000001</v>
      </c>
      <c r="AM8" s="8">
        <v>143.13200000000001</v>
      </c>
      <c r="AN8" s="8">
        <v>125.726</v>
      </c>
      <c r="AO8" s="8">
        <v>125.726</v>
      </c>
      <c r="AP8" s="8">
        <v>122.319</v>
      </c>
      <c r="AQ8" s="8">
        <v>143.142</v>
      </c>
      <c r="AR8" s="8">
        <v>117.85</v>
      </c>
      <c r="AS8" s="8">
        <v>117.85</v>
      </c>
      <c r="AT8" s="8">
        <v>139.83199999999999</v>
      </c>
      <c r="AU8" s="8">
        <v>144.35</v>
      </c>
      <c r="AV8" s="8">
        <v>151.03800000000001</v>
      </c>
      <c r="AW8" s="8">
        <v>151.03800000000001</v>
      </c>
      <c r="AX8" s="8">
        <v>178.124</v>
      </c>
      <c r="AY8" s="8">
        <v>208.11500000000001</v>
      </c>
      <c r="AZ8" s="8">
        <v>181.929</v>
      </c>
      <c r="BA8" s="8">
        <v>181.929</v>
      </c>
      <c r="BB8" s="8">
        <v>207.05799999999999</v>
      </c>
      <c r="BC8" s="8">
        <v>210.11699999999999</v>
      </c>
      <c r="BD8" s="8">
        <v>210.81100000000001</v>
      </c>
      <c r="BE8" s="8">
        <v>210.81100000000001</v>
      </c>
      <c r="BF8" s="8">
        <v>216.524</v>
      </c>
      <c r="BG8" s="8">
        <v>242.227</v>
      </c>
      <c r="BH8" s="8">
        <v>211.29</v>
      </c>
      <c r="BI8">
        <v>211.29</v>
      </c>
    </row>
    <row r="9" spans="1:61" x14ac:dyDescent="0.35">
      <c r="A9" s="6" t="str">
        <f t="shared" si="0"/>
        <v>BSF</v>
      </c>
      <c r="B9" s="6" t="str">
        <f>VLOOKUP(A9,References!$A$2:$B$11,2,FALSE)</f>
        <v>BSFR AB Equity</v>
      </c>
      <c r="C9" s="6" t="s">
        <v>36</v>
      </c>
      <c r="D9" s="6" t="str">
        <f>VLOOKUP(C9,References!$J$2:$K$51,2,FALSE)</f>
        <v>depreciation</v>
      </c>
      <c r="E9" s="6" t="s">
        <v>112</v>
      </c>
      <c r="F9" s="8">
        <f>_xll.BDH($B9,$E9,"CQ1 2010","","Dir=H","Per=Q","Days=A","Dts=H","cols=56;rows=1")</f>
        <v>30.966000000000001</v>
      </c>
      <c r="G9" s="8">
        <v>31.007000000000001</v>
      </c>
      <c r="H9" s="8">
        <v>31.725999999999999</v>
      </c>
      <c r="I9" s="8">
        <v>31.725999999999999</v>
      </c>
      <c r="J9" s="8">
        <v>32.26</v>
      </c>
      <c r="K9" s="8">
        <v>33.133000000000003</v>
      </c>
      <c r="L9" s="8">
        <v>32.406999999999996</v>
      </c>
      <c r="M9" s="8">
        <v>32.406999999999996</v>
      </c>
      <c r="N9" s="8">
        <v>31.727</v>
      </c>
      <c r="O9" s="8">
        <v>32.506999999999998</v>
      </c>
      <c r="P9" s="8">
        <v>33.274999999999999</v>
      </c>
      <c r="Q9" s="8">
        <v>33.274999999999999</v>
      </c>
      <c r="R9" s="8">
        <v>32.271999999999998</v>
      </c>
      <c r="S9" s="8">
        <v>32.747999999999998</v>
      </c>
      <c r="T9" s="8">
        <v>31.908000000000001</v>
      </c>
      <c r="U9" s="8">
        <v>31.908000000000001</v>
      </c>
      <c r="V9" s="8">
        <v>30.5</v>
      </c>
      <c r="W9" s="8">
        <v>30.53</v>
      </c>
      <c r="X9" s="8">
        <v>31.245999999999999</v>
      </c>
      <c r="Y9" s="8">
        <v>31.245999999999999</v>
      </c>
      <c r="Z9" s="8">
        <v>33.412999999999997</v>
      </c>
      <c r="AA9" s="8">
        <v>31.646000000000001</v>
      </c>
      <c r="AB9" s="8">
        <v>31.757000000000001</v>
      </c>
      <c r="AC9" s="8">
        <v>31.757000000000001</v>
      </c>
      <c r="AD9" s="8">
        <v>32.756999999999998</v>
      </c>
      <c r="AE9" s="8">
        <v>35.737000000000002</v>
      </c>
      <c r="AF9" s="8">
        <v>34.99</v>
      </c>
      <c r="AG9" s="8">
        <v>34.99</v>
      </c>
      <c r="AH9" s="8">
        <v>35.381999999999998</v>
      </c>
      <c r="AI9" s="8">
        <v>37.927</v>
      </c>
      <c r="AJ9" s="8">
        <v>39.953000000000003</v>
      </c>
      <c r="AK9" s="8">
        <v>39.953000000000003</v>
      </c>
      <c r="AL9" s="8">
        <v>37.402000000000001</v>
      </c>
      <c r="AM9" s="8">
        <v>39.576000000000001</v>
      </c>
      <c r="AN9" s="8">
        <v>38.850999999999999</v>
      </c>
      <c r="AO9" s="8">
        <v>38.850999999999999</v>
      </c>
      <c r="AP9" s="8">
        <v>58.537999999999997</v>
      </c>
      <c r="AQ9" s="8">
        <v>46.658999999999999</v>
      </c>
      <c r="AR9" s="8">
        <v>53.512</v>
      </c>
      <c r="AS9" s="8">
        <v>53.512</v>
      </c>
      <c r="AT9" s="8">
        <v>50.908999999999999</v>
      </c>
      <c r="AU9" s="8">
        <v>50.831000000000003</v>
      </c>
      <c r="AV9" s="8">
        <v>54.567999999999998</v>
      </c>
      <c r="AW9" s="8">
        <v>54.567999999999998</v>
      </c>
      <c r="AX9" s="8">
        <v>54.837000000000003</v>
      </c>
      <c r="AY9" s="8">
        <v>51.253</v>
      </c>
      <c r="AZ9" s="8">
        <v>54.125</v>
      </c>
      <c r="BA9" s="8">
        <v>54.125</v>
      </c>
      <c r="BB9" s="8">
        <v>54.954000000000001</v>
      </c>
      <c r="BC9" s="8">
        <v>57.685000000000002</v>
      </c>
      <c r="BD9" s="8">
        <v>58.316000000000003</v>
      </c>
      <c r="BE9" s="8">
        <v>58.316000000000003</v>
      </c>
      <c r="BF9" s="8">
        <v>58.636000000000003</v>
      </c>
      <c r="BG9" s="8">
        <v>54.588000000000001</v>
      </c>
      <c r="BH9" s="8">
        <v>57.521000000000001</v>
      </c>
      <c r="BI9">
        <v>57.521000000000001</v>
      </c>
    </row>
    <row r="10" spans="1:61" x14ac:dyDescent="0.35">
      <c r="A10" s="6" t="str">
        <f t="shared" si="0"/>
        <v>BSF</v>
      </c>
      <c r="B10" s="6" t="str">
        <f>VLOOKUP(A10,References!$A$2:$B$11,2,FALSE)</f>
        <v>BSFR AB Equity</v>
      </c>
      <c r="C10" s="6" t="s">
        <v>287</v>
      </c>
      <c r="D10" s="6" t="str">
        <f>VLOOKUP(C10,References!$J$2:$K$51,2,FALSE)</f>
        <v>employee_compensation</v>
      </c>
      <c r="E10" s="6" t="s">
        <v>1</v>
      </c>
      <c r="F10" s="8">
        <f>_xll.BDH($B10,$E10,"CQ1 2010","","Dir=H","Per=Q","Days=A","Dts=H","cols=56;rows=1")</f>
        <v>170.95599999999999</v>
      </c>
      <c r="G10" s="8">
        <v>178.19399999999999</v>
      </c>
      <c r="H10" s="8">
        <v>178.57300000000001</v>
      </c>
      <c r="I10" s="8">
        <v>178.57300000000001</v>
      </c>
      <c r="J10" s="8">
        <v>228.57499999999999</v>
      </c>
      <c r="K10" s="8">
        <v>198.18299999999999</v>
      </c>
      <c r="L10" s="8">
        <v>197.08199999999999</v>
      </c>
      <c r="M10" s="8">
        <v>197.08199999999999</v>
      </c>
      <c r="N10" s="8">
        <v>206.96700000000001</v>
      </c>
      <c r="O10" s="8">
        <v>209.94499999999999</v>
      </c>
      <c r="P10" s="8">
        <v>211.04</v>
      </c>
      <c r="Q10" s="8">
        <v>211.04</v>
      </c>
      <c r="R10" s="8">
        <v>227.15199999999999</v>
      </c>
      <c r="S10" s="8">
        <v>237.005</v>
      </c>
      <c r="T10" s="8">
        <v>242.56299999999999</v>
      </c>
      <c r="U10" s="8">
        <v>242.56299999999999</v>
      </c>
      <c r="V10" s="8">
        <v>248.75</v>
      </c>
      <c r="W10" s="8">
        <v>255.773</v>
      </c>
      <c r="X10" s="8">
        <v>274.02699999999999</v>
      </c>
      <c r="Y10" s="8">
        <v>274.02699999999999</v>
      </c>
      <c r="Z10" s="8">
        <v>285.05200000000002</v>
      </c>
      <c r="AA10" s="8">
        <v>311.68200000000002</v>
      </c>
      <c r="AB10" s="8">
        <v>303.589</v>
      </c>
      <c r="AC10" s="8">
        <v>303.589</v>
      </c>
      <c r="AD10" s="8">
        <v>303.56700000000001</v>
      </c>
      <c r="AE10" s="8">
        <v>299.76100000000002</v>
      </c>
      <c r="AF10" s="8">
        <v>293.24799999999999</v>
      </c>
      <c r="AG10" s="8">
        <v>293.24799999999999</v>
      </c>
      <c r="AH10" s="8">
        <v>321.84199999999998</v>
      </c>
      <c r="AI10" s="8">
        <v>315.65100000000001</v>
      </c>
      <c r="AJ10" s="8">
        <v>316.17</v>
      </c>
      <c r="AK10" s="8">
        <v>316.17</v>
      </c>
      <c r="AL10" s="8">
        <v>338.286</v>
      </c>
      <c r="AM10" s="8">
        <v>358.875</v>
      </c>
      <c r="AN10" s="8">
        <v>344.77300000000002</v>
      </c>
      <c r="AO10" s="8">
        <v>344.77300000000002</v>
      </c>
      <c r="AP10" s="8">
        <v>293.33699999999999</v>
      </c>
      <c r="AQ10" s="8">
        <v>329.06</v>
      </c>
      <c r="AR10" s="8">
        <v>340.95</v>
      </c>
      <c r="AS10" s="8">
        <v>340.95</v>
      </c>
      <c r="AT10" s="8">
        <v>351.42399999999998</v>
      </c>
      <c r="AU10" s="8">
        <v>345.35599999999999</v>
      </c>
      <c r="AV10" s="8">
        <v>353.17700000000002</v>
      </c>
      <c r="AW10" s="8">
        <v>353.17700000000002</v>
      </c>
      <c r="AX10" s="8">
        <v>343.26299999999998</v>
      </c>
      <c r="AY10" s="8">
        <v>351.96600000000001</v>
      </c>
      <c r="AZ10" s="8">
        <v>355.03300000000002</v>
      </c>
      <c r="BA10" s="8">
        <v>355.03300000000002</v>
      </c>
      <c r="BB10" s="8">
        <v>329.08800000000002</v>
      </c>
      <c r="BC10" s="8">
        <v>361.88600000000002</v>
      </c>
      <c r="BD10" s="8">
        <v>390.93099999999998</v>
      </c>
      <c r="BE10" s="8">
        <v>390.93099999999998</v>
      </c>
      <c r="BF10" s="8">
        <v>421.97500000000002</v>
      </c>
      <c r="BG10" s="8">
        <v>409.32</v>
      </c>
      <c r="BH10" s="8">
        <v>453.35</v>
      </c>
      <c r="BI10">
        <v>453.35</v>
      </c>
    </row>
    <row r="11" spans="1:61" x14ac:dyDescent="0.35">
      <c r="A11" s="6" t="str">
        <f t="shared" si="0"/>
        <v>BSF</v>
      </c>
      <c r="B11" s="6" t="str">
        <f>VLOOKUP(A11,References!$A$2:$B$11,2,FALSE)</f>
        <v>BSFR AB Equity</v>
      </c>
      <c r="C11" s="6" t="s">
        <v>211</v>
      </c>
      <c r="D11" s="6" t="str">
        <f>VLOOKUP(C11,References!$J$2:$K$51,2,FALSE)</f>
        <v>operating_expenses</v>
      </c>
      <c r="E11" s="6" t="s">
        <v>0</v>
      </c>
      <c r="F11" s="8">
        <f>_xll.BDH($B11,$E11,"CQ1 2010","","Dir=H","Per=Q","Days=A","Dts=H","cols=56;rows=1")</f>
        <v>304.52199999999999</v>
      </c>
      <c r="G11" s="8">
        <v>311.81299999999999</v>
      </c>
      <c r="H11" s="8">
        <v>311.78100000000001</v>
      </c>
      <c r="I11" s="8">
        <v>330.44</v>
      </c>
      <c r="J11" s="8">
        <v>404.29500000000002</v>
      </c>
      <c r="K11" s="8">
        <v>362.58699999999999</v>
      </c>
      <c r="L11" s="8">
        <v>351.21499999999997</v>
      </c>
      <c r="M11" s="8">
        <v>381.47899999999998</v>
      </c>
      <c r="N11" s="8">
        <v>370.142</v>
      </c>
      <c r="O11" s="8">
        <v>384.60300000000001</v>
      </c>
      <c r="P11" s="8">
        <v>384.786</v>
      </c>
      <c r="Q11" s="8">
        <v>412.76</v>
      </c>
      <c r="R11" s="8">
        <v>405.25200000000001</v>
      </c>
      <c r="S11" s="8">
        <v>418.84</v>
      </c>
      <c r="T11" s="8">
        <v>422.06900000000002</v>
      </c>
      <c r="U11" s="8">
        <v>438.173</v>
      </c>
      <c r="V11" s="8">
        <v>436.245</v>
      </c>
      <c r="W11" s="8">
        <v>450.803</v>
      </c>
      <c r="X11" s="8">
        <v>489.04500000000002</v>
      </c>
      <c r="Y11" s="8">
        <v>527.96699999999998</v>
      </c>
      <c r="Z11" s="8">
        <v>505.65899999999999</v>
      </c>
      <c r="AA11" s="8">
        <v>532.57299999999998</v>
      </c>
      <c r="AB11" s="8">
        <v>519.28099999999995</v>
      </c>
      <c r="AC11" s="8">
        <v>535.25099999999998</v>
      </c>
      <c r="AD11" s="8">
        <v>538.43499999999995</v>
      </c>
      <c r="AE11" s="8">
        <v>539.39499999999998</v>
      </c>
      <c r="AF11" s="8">
        <v>524.71</v>
      </c>
      <c r="AG11" s="8">
        <v>546.33600000000001</v>
      </c>
      <c r="AH11" s="8">
        <v>564.84199999999998</v>
      </c>
      <c r="AI11" s="8">
        <v>565.96</v>
      </c>
      <c r="AJ11" s="8">
        <v>575.30899999999997</v>
      </c>
      <c r="AK11" s="8">
        <v>681.16700000000003</v>
      </c>
      <c r="AL11" s="8">
        <v>576.22699999999998</v>
      </c>
      <c r="AM11" s="8">
        <v>601.82299999999998</v>
      </c>
      <c r="AN11" s="8">
        <v>567.05799999999999</v>
      </c>
      <c r="AO11" s="8">
        <v>546.21699999999998</v>
      </c>
      <c r="AP11" s="8">
        <v>490.66300000000001</v>
      </c>
      <c r="AQ11" s="8">
        <v>554.31399999999996</v>
      </c>
      <c r="AR11" s="8">
        <v>556.21600000000001</v>
      </c>
      <c r="AS11" s="8">
        <v>685.971</v>
      </c>
      <c r="AT11" s="8">
        <v>559.01599999999996</v>
      </c>
      <c r="AU11" s="8">
        <v>557.072</v>
      </c>
      <c r="AV11" s="8">
        <v>576.25199999999995</v>
      </c>
      <c r="AW11" s="8">
        <v>671.75</v>
      </c>
      <c r="AX11" s="8">
        <v>591.34799999999996</v>
      </c>
      <c r="AY11" s="8">
        <v>627.28200000000004</v>
      </c>
      <c r="AZ11" s="8">
        <v>608.678</v>
      </c>
      <c r="BA11" s="8">
        <v>559.71699999999998</v>
      </c>
      <c r="BB11" s="8">
        <v>604.48900000000003</v>
      </c>
      <c r="BC11" s="8">
        <v>648.03499999999997</v>
      </c>
      <c r="BD11" s="8">
        <v>677.95100000000002</v>
      </c>
      <c r="BE11" s="8">
        <v>722.08699999999999</v>
      </c>
      <c r="BF11" s="8">
        <v>712.16600000000005</v>
      </c>
      <c r="BG11" s="8">
        <v>723.63599999999997</v>
      </c>
      <c r="BH11" s="8">
        <v>740.01099999999997</v>
      </c>
      <c r="BI11">
        <v>740.01099999999997</v>
      </c>
    </row>
    <row r="12" spans="1:61" x14ac:dyDescent="0.35">
      <c r="A12" s="6" t="str">
        <f t="shared" si="0"/>
        <v>BSF</v>
      </c>
      <c r="B12" s="6" t="str">
        <f>VLOOKUP(A12,References!$A$2:$B$11,2,FALSE)</f>
        <v>BSFR AB Equity</v>
      </c>
      <c r="C12" s="6" t="s">
        <v>40</v>
      </c>
      <c r="D12" s="6" t="str">
        <f>VLOOKUP(C12,References!$J$2:$K$51,2,FALSE)</f>
        <v>non_interest_income</v>
      </c>
      <c r="E12" s="6" t="s">
        <v>41</v>
      </c>
      <c r="F12" s="8">
        <f>_xll.BDH($B12,$E12,"CQ1 2010","","Dir=H","Per=Q","Days=A","Dts=H","cols=56;rows=1")</f>
        <v>348.98200000000003</v>
      </c>
      <c r="G12" s="8">
        <v>378.28800000000001</v>
      </c>
      <c r="H12" s="8">
        <v>306.822</v>
      </c>
      <c r="I12" s="8">
        <v>306.822</v>
      </c>
      <c r="J12" s="8">
        <v>392.80799999999999</v>
      </c>
      <c r="K12" s="8">
        <v>374.01799999999997</v>
      </c>
      <c r="L12" s="8">
        <v>355.79599999999999</v>
      </c>
      <c r="M12" s="8">
        <v>355.79599999999999</v>
      </c>
      <c r="N12" s="8">
        <v>418.39699999999999</v>
      </c>
      <c r="O12" s="8">
        <v>438.863</v>
      </c>
      <c r="P12" s="8">
        <v>394.25900000000001</v>
      </c>
      <c r="Q12" s="8">
        <v>394.25900000000001</v>
      </c>
      <c r="R12" s="8">
        <v>405.80500000000001</v>
      </c>
      <c r="S12" s="8">
        <v>452.14400000000001</v>
      </c>
      <c r="T12" s="8">
        <v>414.45800000000003</v>
      </c>
      <c r="U12" s="8">
        <v>414.45800000000003</v>
      </c>
      <c r="V12" s="8">
        <v>504.62299999999999</v>
      </c>
      <c r="W12" s="8">
        <v>508.46899999999999</v>
      </c>
      <c r="X12" s="8">
        <v>506.53300000000002</v>
      </c>
      <c r="Y12" s="8">
        <v>506.53300000000002</v>
      </c>
      <c r="Z12" s="8">
        <v>627.21799999999996</v>
      </c>
      <c r="AA12" s="8">
        <v>562.58900000000006</v>
      </c>
      <c r="AB12" s="8">
        <v>544.16200000000003</v>
      </c>
      <c r="AC12" s="8">
        <v>544.16200000000003</v>
      </c>
      <c r="AD12" s="8">
        <v>582.10299999999995</v>
      </c>
      <c r="AE12" s="8">
        <v>544.08399999999995</v>
      </c>
      <c r="AF12" s="8">
        <v>480.09</v>
      </c>
      <c r="AG12" s="8">
        <v>480.09</v>
      </c>
      <c r="AH12" s="8">
        <v>585.03</v>
      </c>
      <c r="AI12" s="8">
        <v>463.02800000000002</v>
      </c>
      <c r="AJ12" s="8">
        <v>422.435</v>
      </c>
      <c r="AK12" s="8">
        <v>422.435</v>
      </c>
      <c r="AL12" s="8">
        <v>488.48</v>
      </c>
      <c r="AM12" s="8">
        <v>412.78399999999999</v>
      </c>
      <c r="AN12" s="8">
        <v>435.04</v>
      </c>
      <c r="AO12" s="8">
        <v>435.04</v>
      </c>
      <c r="AP12" s="8">
        <v>449.74099999999999</v>
      </c>
      <c r="AQ12" s="8">
        <v>408.90600000000001</v>
      </c>
      <c r="AR12" s="8">
        <v>393.80500000000001</v>
      </c>
      <c r="AS12" s="8">
        <v>393.80500000000001</v>
      </c>
      <c r="AT12" s="8">
        <v>469.70400000000001</v>
      </c>
      <c r="AU12" s="8">
        <v>463.2</v>
      </c>
      <c r="AV12" s="8">
        <v>375.714</v>
      </c>
      <c r="AW12" s="8">
        <v>375.714</v>
      </c>
      <c r="AX12" s="8">
        <v>508.19299999999998</v>
      </c>
      <c r="AY12" s="8">
        <v>423.23</v>
      </c>
      <c r="AZ12" s="8">
        <v>490.37099999999998</v>
      </c>
      <c r="BA12" s="8">
        <v>490.37099999999998</v>
      </c>
      <c r="BB12" s="8">
        <v>406.197</v>
      </c>
      <c r="BC12" s="8">
        <v>353.89299999999997</v>
      </c>
      <c r="BD12" s="8">
        <v>366.36599999999999</v>
      </c>
      <c r="BE12" s="8">
        <v>366.36599999999999</v>
      </c>
      <c r="BF12" s="8">
        <v>394.12200000000001</v>
      </c>
      <c r="BG12" s="8">
        <v>371.83</v>
      </c>
      <c r="BH12" s="8">
        <v>399.642</v>
      </c>
      <c r="BI12">
        <v>399.642</v>
      </c>
    </row>
    <row r="13" spans="1:61" x14ac:dyDescent="0.35">
      <c r="A13" s="6" t="str">
        <f t="shared" si="0"/>
        <v>BSF</v>
      </c>
      <c r="B13" s="6" t="str">
        <f>VLOOKUP(A13,References!$A$2:$B$11,2,FALSE)</f>
        <v>BSFR AB Equity</v>
      </c>
      <c r="C13" s="6" t="s">
        <v>212</v>
      </c>
      <c r="D13" s="6" t="str">
        <f>VLOOKUP(C13,References!$J$2:$K$51,2,FALSE)</f>
        <v>impairment_provisions</v>
      </c>
      <c r="E13" s="6" t="s">
        <v>42</v>
      </c>
      <c r="F13" s="8">
        <f>_xll.BDH($B13,$E13,"CQ1 2010","","Dir=H","Per=Q","Days=A","Dts=H","cols=56;rows=1")</f>
        <v>53.887</v>
      </c>
      <c r="G13" s="8">
        <v>83.971999999999994</v>
      </c>
      <c r="H13" s="8">
        <v>154.95099999999999</v>
      </c>
      <c r="I13" s="8">
        <v>154.95099999999999</v>
      </c>
      <c r="J13" s="8">
        <v>22.22</v>
      </c>
      <c r="K13" s="8">
        <v>23.457999999999998</v>
      </c>
      <c r="L13" s="8">
        <v>56.48</v>
      </c>
      <c r="M13" s="8">
        <v>56.48</v>
      </c>
      <c r="N13" s="8">
        <v>61.267000000000003</v>
      </c>
      <c r="O13" s="8">
        <v>141.65299999999999</v>
      </c>
      <c r="P13" s="8">
        <v>174.36500000000001</v>
      </c>
      <c r="Q13" s="8">
        <v>174.36500000000001</v>
      </c>
      <c r="R13" s="8">
        <v>127.843</v>
      </c>
      <c r="S13" s="8">
        <v>107.593</v>
      </c>
      <c r="T13" s="8">
        <v>169.006</v>
      </c>
      <c r="U13" s="8">
        <v>169.006</v>
      </c>
      <c r="V13" s="8">
        <v>108.574</v>
      </c>
      <c r="W13" s="8">
        <v>105.374</v>
      </c>
      <c r="X13" s="8">
        <v>72.551000000000002</v>
      </c>
      <c r="Y13" s="8">
        <v>72.551000000000002</v>
      </c>
      <c r="Z13" s="8">
        <v>37.195</v>
      </c>
      <c r="AA13" s="8">
        <v>42.972000000000001</v>
      </c>
      <c r="AB13" s="8">
        <v>50.225000000000001</v>
      </c>
      <c r="AC13" s="8">
        <v>50.225000000000001</v>
      </c>
      <c r="AD13" s="8">
        <v>41.738999999999997</v>
      </c>
      <c r="AE13" s="8">
        <v>36.578000000000003</v>
      </c>
      <c r="AF13" s="8">
        <v>54.530999999999999</v>
      </c>
      <c r="AG13" s="8">
        <v>54.530999999999999</v>
      </c>
      <c r="AH13" s="8">
        <v>29.042999999999999</v>
      </c>
      <c r="AI13" s="8">
        <v>58.567999999999998</v>
      </c>
      <c r="AJ13" s="8">
        <v>55.679000000000002</v>
      </c>
      <c r="AK13" s="8">
        <v>55.679000000000002</v>
      </c>
      <c r="AL13" s="8">
        <v>89.742999999999995</v>
      </c>
      <c r="AM13" s="8">
        <v>126.182</v>
      </c>
      <c r="AN13" s="8">
        <v>127.84099999999999</v>
      </c>
      <c r="AO13" s="8">
        <v>127.84099999999999</v>
      </c>
      <c r="AP13" s="8">
        <v>144.16900000000001</v>
      </c>
      <c r="AQ13" s="8">
        <v>200.31700000000001</v>
      </c>
      <c r="AR13" s="8">
        <v>226.21700000000001</v>
      </c>
      <c r="AS13" s="8">
        <v>226.21700000000001</v>
      </c>
      <c r="AT13" s="8">
        <v>397.56700000000001</v>
      </c>
      <c r="AU13" s="8">
        <v>634.31600000000003</v>
      </c>
      <c r="AV13" s="8">
        <v>930.44899999999996</v>
      </c>
      <c r="AW13" s="8">
        <v>930.44899999999996</v>
      </c>
      <c r="AX13" s="8">
        <v>290.08300000000003</v>
      </c>
      <c r="AY13" s="8">
        <v>266.96800000000002</v>
      </c>
      <c r="AZ13" s="8">
        <v>296.34199999999998</v>
      </c>
      <c r="BA13" s="8">
        <v>296.34199999999998</v>
      </c>
      <c r="BB13" s="8">
        <v>244.89</v>
      </c>
      <c r="BC13" s="8">
        <v>294.82100000000003</v>
      </c>
      <c r="BD13" s="8">
        <v>349.50400000000002</v>
      </c>
      <c r="BE13" s="8">
        <v>349.50400000000002</v>
      </c>
      <c r="BF13" s="8">
        <v>485.05200000000002</v>
      </c>
      <c r="BG13" s="8">
        <v>427.00599999999997</v>
      </c>
      <c r="BH13" s="8">
        <v>350.78699999999998</v>
      </c>
      <c r="BI13">
        <v>350.78699999999998</v>
      </c>
    </row>
    <row r="14" spans="1:61" x14ac:dyDescent="0.35">
      <c r="A14" s="6" t="str">
        <f t="shared" si="0"/>
        <v>BSF</v>
      </c>
      <c r="B14" s="6" t="str">
        <f>VLOOKUP(A14,References!$A$2:$B$11,2,FALSE)</f>
        <v>BSFR AB Equity</v>
      </c>
      <c r="C14" s="6" t="s">
        <v>213</v>
      </c>
      <c r="D14" s="6" t="str">
        <f>VLOOKUP(C14,References!$J$2:$K$51,2,FALSE)</f>
        <v>net_pretax_income</v>
      </c>
      <c r="E14" s="6" t="s">
        <v>45</v>
      </c>
      <c r="F14" s="8">
        <f>_xll.BDH($B14,$E14,"CQ1 2010","","Dir=H","Per=Q","Days=A","Dts=H","cols=56;rows=1")</f>
        <v>713.64599999999996</v>
      </c>
      <c r="G14" s="8">
        <v>756.93499999999995</v>
      </c>
      <c r="H14" s="8">
        <v>621.452</v>
      </c>
      <c r="I14" s="8">
        <v>709.25400000000002</v>
      </c>
      <c r="J14" s="8">
        <v>716.74900000000002</v>
      </c>
      <c r="K14" s="8">
        <v>773.43399999999997</v>
      </c>
      <c r="L14" s="8">
        <v>759.83</v>
      </c>
      <c r="M14" s="8">
        <v>660.92899999999997</v>
      </c>
      <c r="N14" s="8">
        <v>788.89599999999996</v>
      </c>
      <c r="O14" s="8">
        <v>757.21199999999999</v>
      </c>
      <c r="P14" s="8">
        <v>661.52800000000002</v>
      </c>
      <c r="Q14" s="8">
        <v>807.5</v>
      </c>
      <c r="R14" s="8">
        <v>683.85500000000002</v>
      </c>
      <c r="S14" s="8">
        <v>762.64200000000005</v>
      </c>
      <c r="T14" s="8">
        <v>685.44100000000003</v>
      </c>
      <c r="U14" s="8">
        <v>273.637</v>
      </c>
      <c r="V14" s="8">
        <v>855.78099999999995</v>
      </c>
      <c r="W14" s="8">
        <v>884.24</v>
      </c>
      <c r="X14" s="8">
        <v>925.60900000000004</v>
      </c>
      <c r="Y14" s="8">
        <v>850.71100000000001</v>
      </c>
      <c r="Z14" s="8">
        <v>1050.3800000000001</v>
      </c>
      <c r="AA14" s="8">
        <v>1015.829</v>
      </c>
      <c r="AB14" s="8">
        <v>1020.253</v>
      </c>
      <c r="AC14" s="8">
        <v>949.98199999999997</v>
      </c>
      <c r="AD14" s="8">
        <v>1077.8019999999999</v>
      </c>
      <c r="AE14" s="8">
        <v>1048.1859999999999</v>
      </c>
      <c r="AF14" s="8">
        <v>1010.237</v>
      </c>
      <c r="AG14" s="8">
        <v>374.00900000000001</v>
      </c>
      <c r="AH14" s="8">
        <v>1103.8900000000001</v>
      </c>
      <c r="AI14" s="8">
        <v>1004.69</v>
      </c>
      <c r="AJ14" s="8">
        <v>1000.537</v>
      </c>
      <c r="AK14" s="8">
        <v>422.767</v>
      </c>
      <c r="AL14" s="8">
        <v>1112.1189999999999</v>
      </c>
      <c r="AM14" s="8">
        <v>920.65700000000004</v>
      </c>
      <c r="AN14" s="8">
        <v>1005.431</v>
      </c>
      <c r="AO14" s="8">
        <v>268.84699999999998</v>
      </c>
      <c r="AP14" s="8">
        <v>1126.425</v>
      </c>
      <c r="AQ14" s="8">
        <v>955.12900000000002</v>
      </c>
      <c r="AR14" s="8">
        <v>964.80899999999997</v>
      </c>
      <c r="AS14" s="8">
        <v>572.779</v>
      </c>
      <c r="AT14" s="8">
        <v>800.62900000000002</v>
      </c>
      <c r="AU14" s="8">
        <v>552.65499999999997</v>
      </c>
      <c r="AV14" s="8">
        <v>423.74799999999999</v>
      </c>
      <c r="AW14" s="8">
        <v>233.20400000000001</v>
      </c>
      <c r="AX14" s="8">
        <v>905.43100000000004</v>
      </c>
      <c r="AY14" s="8">
        <v>856.17</v>
      </c>
      <c r="AZ14" s="8">
        <v>1016.817</v>
      </c>
      <c r="BA14" s="8">
        <v>1058.9590000000001</v>
      </c>
      <c r="BB14" s="8">
        <v>975.13400000000001</v>
      </c>
      <c r="BC14" s="8">
        <v>928.23099999999999</v>
      </c>
      <c r="BD14" s="8">
        <v>1056.8820000000001</v>
      </c>
      <c r="BE14" s="8">
        <v>1043.6559999999999</v>
      </c>
      <c r="BF14" s="8">
        <v>1200.0039999999999</v>
      </c>
      <c r="BG14" s="8">
        <v>1193.077</v>
      </c>
      <c r="BH14" s="8">
        <v>1382.9690000000001</v>
      </c>
      <c r="BI14">
        <v>1382.9690000000001</v>
      </c>
    </row>
    <row r="15" spans="1:61" x14ac:dyDescent="0.35">
      <c r="A15" s="6" t="str">
        <f t="shared" si="0"/>
        <v>BSF</v>
      </c>
      <c r="B15" s="6" t="str">
        <f>VLOOKUP(A15,References!$A$2:$B$11,2,FALSE)</f>
        <v>BSFR AB Equity</v>
      </c>
      <c r="C15" s="6" t="s">
        <v>113</v>
      </c>
      <c r="D15" s="6" t="str">
        <f>VLOOKUP(C15,References!$J$2:$K$51,2,FALSE)</f>
        <v>net_income</v>
      </c>
      <c r="E15" s="6" t="s">
        <v>47</v>
      </c>
      <c r="F15" s="8">
        <f>_xll.BDH($B15,$E15,"CQ1 2010","","Dir=H","Per=Q","Days=A","Dts=H","cols=56;rows=1")</f>
        <v>713.64800000000002</v>
      </c>
      <c r="G15" s="8">
        <v>756.89700000000005</v>
      </c>
      <c r="H15" s="8">
        <v>621.49800000000005</v>
      </c>
      <c r="I15" s="8">
        <v>708.96400000000006</v>
      </c>
      <c r="J15" s="8">
        <v>716.74900000000002</v>
      </c>
      <c r="K15" s="8">
        <v>773.43399999999997</v>
      </c>
      <c r="L15" s="8">
        <v>759.83</v>
      </c>
      <c r="M15" s="8">
        <v>660.92899999999997</v>
      </c>
      <c r="N15" s="8">
        <v>788.89599999999996</v>
      </c>
      <c r="O15" s="8">
        <v>757.21199999999999</v>
      </c>
      <c r="P15" s="8">
        <v>661.52800000000002</v>
      </c>
      <c r="Q15" s="8">
        <v>807.5</v>
      </c>
      <c r="R15" s="8">
        <v>683.85500000000002</v>
      </c>
      <c r="S15" s="8">
        <v>762.64200000000005</v>
      </c>
      <c r="T15" s="8">
        <v>685.44100000000003</v>
      </c>
      <c r="U15" s="8">
        <v>273.637</v>
      </c>
      <c r="V15" s="8">
        <v>855.78099999999995</v>
      </c>
      <c r="W15" s="8">
        <v>884.24</v>
      </c>
      <c r="X15" s="8">
        <v>925.60900000000004</v>
      </c>
      <c r="Y15" s="8">
        <v>850.71100000000001</v>
      </c>
      <c r="Z15" s="8">
        <v>1050.3800000000001</v>
      </c>
      <c r="AA15" s="8">
        <v>1015.829</v>
      </c>
      <c r="AB15" s="8">
        <v>1020.253</v>
      </c>
      <c r="AC15" s="8">
        <v>949.98199999999997</v>
      </c>
      <c r="AD15" s="8">
        <v>1077.8019999999999</v>
      </c>
      <c r="AE15" s="8">
        <v>1048.1859999999999</v>
      </c>
      <c r="AF15" s="8">
        <v>1010.237</v>
      </c>
      <c r="AG15" s="8">
        <v>374.00900000000001</v>
      </c>
      <c r="AH15" s="8">
        <v>1103.8900000000001</v>
      </c>
      <c r="AI15" s="8">
        <v>1004.69</v>
      </c>
      <c r="AJ15" s="8">
        <v>1000.537</v>
      </c>
      <c r="AK15" s="8">
        <v>422.767</v>
      </c>
      <c r="AL15" s="8">
        <v>1112.1189999999999</v>
      </c>
      <c r="AM15" s="8">
        <v>841.31</v>
      </c>
      <c r="AN15" s="8">
        <v>943.43700000000001</v>
      </c>
      <c r="AO15" s="8">
        <v>-1431.6780000000001</v>
      </c>
      <c r="AP15" s="8">
        <v>916.83399999999995</v>
      </c>
      <c r="AQ15" s="8">
        <v>803.625</v>
      </c>
      <c r="AR15" s="8">
        <v>879.99900000000002</v>
      </c>
      <c r="AS15" s="8">
        <v>514.50800000000004</v>
      </c>
      <c r="AT15" s="8">
        <v>682.077</v>
      </c>
      <c r="AU15" s="8">
        <v>436.79599999999999</v>
      </c>
      <c r="AV15" s="8">
        <v>333.39</v>
      </c>
      <c r="AW15" s="8">
        <v>93.947999999999993</v>
      </c>
      <c r="AX15" s="8">
        <v>779.68299999999999</v>
      </c>
      <c r="AY15" s="8">
        <v>769.678</v>
      </c>
      <c r="AZ15" s="8">
        <v>907.24900000000002</v>
      </c>
      <c r="BA15" s="8">
        <v>993.26700000000005</v>
      </c>
      <c r="BB15" s="8">
        <v>874.572</v>
      </c>
      <c r="BC15" s="8">
        <v>837.01499999999999</v>
      </c>
      <c r="BD15" s="8">
        <v>960.86599999999999</v>
      </c>
      <c r="BE15" s="8">
        <v>902.67700000000002</v>
      </c>
      <c r="BF15" s="8">
        <v>1076.403</v>
      </c>
      <c r="BG15" s="8">
        <v>1073.3520000000001</v>
      </c>
      <c r="BH15" s="8">
        <v>1245.4939999999999</v>
      </c>
      <c r="BI15">
        <v>1245.4939999999999</v>
      </c>
    </row>
    <row r="16" spans="1:61" x14ac:dyDescent="0.35">
      <c r="A16" s="6" t="str">
        <f t="shared" si="0"/>
        <v>BSF</v>
      </c>
      <c r="B16" s="6" t="str">
        <f>VLOOKUP(A16,References!$A$2:$B$11,2,FALSE)</f>
        <v>BSFR AB Equity</v>
      </c>
      <c r="C16" s="6" t="s">
        <v>114</v>
      </c>
      <c r="D16" s="6" t="str">
        <f>VLOOKUP(C16,References!$J$2:$K$51,2,FALSE)</f>
        <v>net_interest_inc_less_prov</v>
      </c>
      <c r="E16" s="6" t="s">
        <v>115</v>
      </c>
      <c r="F16" s="8">
        <f>_xll.BDH($B16,$E16,"CQ1 2010","","Dir=H","Per=Q","Days=A","Dts=H","cols=56;rows=1")</f>
        <v>670.04200000000003</v>
      </c>
      <c r="G16" s="8">
        <v>698.24099999999999</v>
      </c>
      <c r="H16" s="8">
        <v>633.39700000000005</v>
      </c>
      <c r="I16" s="8">
        <v>742.30499999999995</v>
      </c>
      <c r="J16" s="8">
        <v>735.24199999999996</v>
      </c>
      <c r="K16" s="8">
        <v>770.33299999999997</v>
      </c>
      <c r="L16" s="8">
        <v>760.928</v>
      </c>
      <c r="M16" s="8">
        <v>726.904</v>
      </c>
      <c r="N16" s="8">
        <v>740.72500000000002</v>
      </c>
      <c r="O16" s="8">
        <v>712.64599999999996</v>
      </c>
      <c r="P16" s="8">
        <v>662.20899999999995</v>
      </c>
      <c r="Q16" s="8">
        <v>756.40099999999995</v>
      </c>
      <c r="R16" s="8">
        <v>671.39800000000002</v>
      </c>
      <c r="S16" s="8">
        <v>734.101</v>
      </c>
      <c r="T16" s="8">
        <v>709.35199999999998</v>
      </c>
      <c r="U16" s="8">
        <v>312.45499999999998</v>
      </c>
      <c r="V16" s="8">
        <v>788.05600000000004</v>
      </c>
      <c r="W16" s="8">
        <v>868.8</v>
      </c>
      <c r="X16" s="8">
        <v>919.18299999999999</v>
      </c>
      <c r="Y16" s="8">
        <v>936.01</v>
      </c>
      <c r="Z16" s="8">
        <v>929.34900000000005</v>
      </c>
      <c r="AA16" s="8">
        <v>976.57399999999996</v>
      </c>
      <c r="AB16" s="8">
        <v>1003.745</v>
      </c>
      <c r="AC16" s="8">
        <v>981.62300000000005</v>
      </c>
      <c r="AD16" s="8">
        <v>1021.254</v>
      </c>
      <c r="AE16" s="8">
        <v>1040.33</v>
      </c>
      <c r="AF16" s="8">
        <v>1060.7190000000001</v>
      </c>
      <c r="AG16" s="8">
        <v>381.53399999999999</v>
      </c>
      <c r="AH16" s="8">
        <v>1082.8920000000001</v>
      </c>
      <c r="AI16" s="8">
        <v>1112.865</v>
      </c>
      <c r="AJ16" s="8">
        <v>1154.836</v>
      </c>
      <c r="AK16" s="8">
        <v>696.04200000000003</v>
      </c>
      <c r="AL16" s="8">
        <v>1166.508</v>
      </c>
      <c r="AM16" s="8">
        <v>1126.3689999999999</v>
      </c>
      <c r="AN16" s="8">
        <v>1133.7080000000001</v>
      </c>
      <c r="AO16" s="8">
        <v>680.68399999999997</v>
      </c>
      <c r="AP16" s="8">
        <v>1128.771</v>
      </c>
      <c r="AQ16" s="8">
        <v>1098.876</v>
      </c>
      <c r="AR16" s="8">
        <v>1118.1759999999999</v>
      </c>
      <c r="AS16" s="8">
        <v>853.72900000000004</v>
      </c>
      <c r="AT16" s="8">
        <v>889.66800000000001</v>
      </c>
      <c r="AU16" s="8">
        <v>663.09</v>
      </c>
      <c r="AV16" s="8">
        <v>444.88</v>
      </c>
      <c r="AW16" s="8">
        <v>427.608</v>
      </c>
      <c r="AX16" s="8">
        <v>1097.4359999999999</v>
      </c>
      <c r="AY16" s="8">
        <v>1153.4110000000001</v>
      </c>
      <c r="AZ16" s="8">
        <v>1196.9680000000001</v>
      </c>
      <c r="BA16" s="8">
        <v>1230.982</v>
      </c>
      <c r="BB16" s="8">
        <v>1172.701</v>
      </c>
      <c r="BC16" s="8">
        <v>1225.981</v>
      </c>
      <c r="BD16" s="8">
        <v>1370.4670000000001</v>
      </c>
      <c r="BE16" s="8">
        <v>1383.413</v>
      </c>
      <c r="BF16" s="8">
        <v>1442.2850000000001</v>
      </c>
      <c r="BG16" s="8">
        <v>1552.04</v>
      </c>
      <c r="BH16" s="8">
        <v>1720.799</v>
      </c>
      <c r="BI16">
        <v>1720.799</v>
      </c>
    </row>
    <row r="17" spans="1:65" x14ac:dyDescent="0.35">
      <c r="A17" s="6" t="str">
        <f t="shared" si="0"/>
        <v>BSF</v>
      </c>
      <c r="B17" s="6" t="str">
        <f>VLOOKUP(A17,References!$A$2:$B$11,2,FALSE)</f>
        <v>BSFR AB Equity</v>
      </c>
      <c r="C17" s="6" t="s">
        <v>205</v>
      </c>
      <c r="D17" s="6" t="str">
        <f>VLOOKUP(C17,References!$J$2:$K$51,2,FALSE)</f>
        <v>retail_net_revenue</v>
      </c>
      <c r="E17" s="6"/>
      <c r="F17" s="8">
        <f>Segments_Q!I2/1000000</f>
        <v>331.33800000000002</v>
      </c>
      <c r="G17" s="8">
        <f>Segments_Q!J2/1000000</f>
        <v>678.86099999999999</v>
      </c>
      <c r="H17" s="8">
        <f>Segments_Q!K2/1000000</f>
        <v>1008.904</v>
      </c>
      <c r="I17" s="8">
        <f>Segments_Q!L2/1000000</f>
        <v>340.60599999999999</v>
      </c>
      <c r="J17" s="8">
        <f>Segments_Q!M2/1000000</f>
        <v>367.45699999999999</v>
      </c>
      <c r="K17" s="8">
        <f>Segments_Q!N2/1000000</f>
        <v>381.72300000000001</v>
      </c>
      <c r="L17" s="8">
        <f>Segments_Q!O2/1000000</f>
        <v>402.17099999999999</v>
      </c>
      <c r="M17" s="8">
        <f>Segments_Q!P2/1000000</f>
        <v>405.851</v>
      </c>
      <c r="N17" s="8">
        <f>Segments_Q!Q2/1000000</f>
        <v>358.43700000000001</v>
      </c>
      <c r="O17" s="8">
        <f>Segments_Q!R2/1000000</f>
        <v>363.62599999999998</v>
      </c>
      <c r="P17" s="8">
        <f>Segments_Q!S2/1000000</f>
        <v>349.452</v>
      </c>
      <c r="Q17" s="8">
        <f>Segments_Q!T2/1000000</f>
        <v>343.53899999999999</v>
      </c>
      <c r="R17" s="8">
        <f>Segments_Q!U2/1000000</f>
        <v>356.29199999999997</v>
      </c>
      <c r="S17" s="8">
        <f>Segments_Q!V2/1000000</f>
        <v>365.863</v>
      </c>
      <c r="T17" s="8">
        <f>Segments_Q!W2/1000000</f>
        <v>363.05099999999999</v>
      </c>
      <c r="U17" s="8">
        <f>Segments_Q!X2/1000000</f>
        <v>365.15699999999998</v>
      </c>
      <c r="V17" s="8">
        <f>Segments_Q!Y2/1000000</f>
        <v>359.17399999999998</v>
      </c>
      <c r="W17" s="8">
        <f>Segments_Q!Z2/1000000</f>
        <v>363.90300000000002</v>
      </c>
      <c r="X17" s="8">
        <f>Segments_Q!AA2/1000000</f>
        <v>358.78699999999998</v>
      </c>
      <c r="Y17" s="8">
        <f>Segments_Q!AB2/1000000</f>
        <v>337.62900000000002</v>
      </c>
      <c r="Z17" s="8">
        <f>Segments_Q!AC2/1000000</f>
        <v>356.053</v>
      </c>
      <c r="AA17" s="8">
        <f>Segments_Q!AD2/1000000</f>
        <v>384.65899999999999</v>
      </c>
      <c r="AB17" s="8">
        <f>Segments_Q!AE2/1000000</f>
        <v>387.39600000000002</v>
      </c>
      <c r="AC17" s="8">
        <f>Segments_Q!AF2/1000000</f>
        <v>378.07400000000001</v>
      </c>
      <c r="AD17" s="8">
        <f>Segments_Q!AG2/1000000</f>
        <v>388.70800000000003</v>
      </c>
      <c r="AE17" s="8">
        <f>Segments_Q!AH2/1000000</f>
        <v>765.221</v>
      </c>
      <c r="AF17" s="8">
        <f>Segments_Q!AI2/1000000</f>
        <v>369.75</v>
      </c>
      <c r="AG17" s="8">
        <f>Segments_Q!AJ2/1000000</f>
        <v>356.09300000000002</v>
      </c>
      <c r="AH17" s="8">
        <f>Segments_Q!AK2/1000000</f>
        <v>381.67599999999999</v>
      </c>
      <c r="AI17" s="8">
        <f>Segments_Q!AL2/1000000</f>
        <v>775.43899999999996</v>
      </c>
      <c r="AJ17" s="8">
        <f>Segments_Q!AM2/1000000</f>
        <v>1179.1130000000001</v>
      </c>
      <c r="AK17" s="8">
        <f>Segments_Q!AN2/1000000</f>
        <v>373.697</v>
      </c>
      <c r="AL17" s="8">
        <f>Segments_Q!AO2/1000000</f>
        <v>407.50400000000002</v>
      </c>
      <c r="AM17" s="8">
        <f>Segments_Q!AP2/1000000</f>
        <v>407.351</v>
      </c>
      <c r="AN17" s="8">
        <f>Segments_Q!AQ2/1000000</f>
        <v>462.47</v>
      </c>
      <c r="AO17" s="8">
        <f>Segments_Q!AR2/1000000</f>
        <v>473.69400000000002</v>
      </c>
      <c r="AP17" s="8">
        <f>Segments_Q!AS2/1000000</f>
        <v>459.733</v>
      </c>
      <c r="AQ17" s="8">
        <f>Segments_Q!AT2/1000000</f>
        <v>480.12099999999998</v>
      </c>
      <c r="AR17" s="8">
        <f>Segments_Q!AU2/1000000</f>
        <v>466.63499999999999</v>
      </c>
      <c r="AS17" s="8">
        <f>Segments_Q!AV2/1000000</f>
        <v>478.27699999999999</v>
      </c>
      <c r="AT17" s="8">
        <f>Segments_Q!AW2/1000000</f>
        <v>459.25900000000001</v>
      </c>
      <c r="AU17" s="8">
        <f>Segments_Q!AX2/1000000</f>
        <v>421.72300000000001</v>
      </c>
      <c r="AV17" s="8">
        <f>Segments_Q!AY2/1000000</f>
        <v>473.02699999999999</v>
      </c>
      <c r="AW17" s="8">
        <f>Segments_Q!AZ2/1000000</f>
        <v>456.71800000000002</v>
      </c>
      <c r="AX17" s="8">
        <f>Segments_Q!BA2/1000000</f>
        <v>488.28199999999998</v>
      </c>
      <c r="AY17" s="8">
        <f>Segments_Q!BB2/1000000</f>
        <v>485.89600000000002</v>
      </c>
      <c r="AZ17" s="8">
        <f>Segments_Q!BC2/1000000</f>
        <v>472.07799999999997</v>
      </c>
      <c r="BA17" s="8">
        <f>Segments_Q!BD2/1000000</f>
        <v>419.608</v>
      </c>
      <c r="BB17" s="8">
        <f>Segments_Q!BE2/1000000</f>
        <v>464.79</v>
      </c>
      <c r="BC17" s="8">
        <f>Segments_Q!BF2/1000000</f>
        <v>515.24599999999998</v>
      </c>
      <c r="BD17" s="8">
        <f>Segments_Q!BG2/1000000</f>
        <v>582.31600000000003</v>
      </c>
      <c r="BE17" s="8">
        <f>Segments_Q!BH2/1000000</f>
        <v>630.99099999999999</v>
      </c>
      <c r="BF17" s="8">
        <f>Segments_Q!BI2/1000000</f>
        <v>804.06500000000005</v>
      </c>
      <c r="BG17" s="8">
        <f>Segments_Q!BJ2/1000000</f>
        <v>882.83500000000004</v>
      </c>
      <c r="BH17" s="8">
        <f>Segments_Q!BK2/1000000</f>
        <v>949.73099999999999</v>
      </c>
      <c r="BI17" s="8">
        <f>Segments_Q!BL2/1000000</f>
        <v>0</v>
      </c>
      <c r="BJ17" s="8">
        <f>Segments_Q!BM2/1000000</f>
        <v>0</v>
      </c>
      <c r="BK17" s="8">
        <f>Segments_Q!BN2/1000000</f>
        <v>0</v>
      </c>
      <c r="BL17" s="8">
        <f>Segments_Q!BO2/1000000</f>
        <v>0</v>
      </c>
      <c r="BM17" s="8">
        <f>Segments_Q!BP2/1000000</f>
        <v>0</v>
      </c>
    </row>
    <row r="18" spans="1:65" x14ac:dyDescent="0.35">
      <c r="A18" s="7" t="str">
        <f>A16</f>
        <v>BSF</v>
      </c>
      <c r="B18" s="7" t="str">
        <f>VLOOKUP(A18,References!$A$2:$B$11,2,FALSE)</f>
        <v>BSFR AB Equity</v>
      </c>
      <c r="C18" s="7" t="s">
        <v>206</v>
      </c>
      <c r="D18" s="7" t="str">
        <f>VLOOKUP(C18,References!$J$2:$K$51,2,FALSE)</f>
        <v>wholesale_net_revenue</v>
      </c>
      <c r="E18" s="7"/>
      <c r="F18" s="11">
        <f>Segments_Q!I3/1000000</f>
        <v>480.67899999999997</v>
      </c>
      <c r="G18" s="11">
        <f>Segments_Q!J3/1000000</f>
        <v>1007.827</v>
      </c>
      <c r="H18" s="11">
        <f>Segments_Q!K3/1000000</f>
        <v>1525.36</v>
      </c>
      <c r="I18" s="11">
        <f>Segments_Q!L3/1000000</f>
        <v>511.64800000000002</v>
      </c>
      <c r="J18" s="11">
        <f>Segments_Q!M3/1000000</f>
        <v>530.56299999999999</v>
      </c>
      <c r="K18" s="11">
        <f>Segments_Q!N3/1000000</f>
        <v>543.17999999999995</v>
      </c>
      <c r="L18" s="11">
        <f>Segments_Q!O3/1000000</f>
        <v>566.49900000000002</v>
      </c>
      <c r="M18" s="11">
        <f>Segments_Q!P3/1000000</f>
        <v>514.08500000000004</v>
      </c>
      <c r="N18" s="11">
        <f>Segments_Q!Q3/1000000</f>
        <v>567.86300000000006</v>
      </c>
      <c r="O18" s="11">
        <f>Segments_Q!R3/1000000</f>
        <v>590.65800000000002</v>
      </c>
      <c r="P18" s="11">
        <f>Segments_Q!S3/1000000</f>
        <v>572.22400000000005</v>
      </c>
      <c r="Q18" s="11">
        <f>Segments_Q!T3/1000000</f>
        <v>606.63900000000001</v>
      </c>
      <c r="R18" s="11">
        <f>Segments_Q!U3/1000000</f>
        <v>629.22699999999998</v>
      </c>
      <c r="S18" s="11">
        <f>Segments_Q!V3/1000000</f>
        <v>637.15</v>
      </c>
      <c r="T18" s="11">
        <f>Segments_Q!W3/1000000</f>
        <v>637.83900000000006</v>
      </c>
      <c r="U18" s="11">
        <f>Segments_Q!X3/1000000</f>
        <v>614.76400000000001</v>
      </c>
      <c r="V18" s="11">
        <f>Segments_Q!Y3/1000000</f>
        <v>641.85500000000002</v>
      </c>
      <c r="W18" s="11">
        <f>Segments_Q!Z3/1000000</f>
        <v>677.81100000000004</v>
      </c>
      <c r="X18" s="11">
        <f>Segments_Q!AA3/1000000</f>
        <v>710.774</v>
      </c>
      <c r="Y18" s="11">
        <f>Segments_Q!AB3/1000000</f>
        <v>710.37300000000005</v>
      </c>
      <c r="Z18" s="11">
        <f>Segments_Q!AC3/1000000</f>
        <v>751.83500000000004</v>
      </c>
      <c r="AA18" s="11">
        <f>Segments_Q!AD3/1000000</f>
        <v>783.41700000000003</v>
      </c>
      <c r="AB18" s="11">
        <f>Segments_Q!AE3/1000000</f>
        <v>789.71699999999998</v>
      </c>
      <c r="AC18" s="11">
        <f>Segments_Q!AF3/1000000</f>
        <v>733.50099999999998</v>
      </c>
      <c r="AD18" s="11">
        <f>Segments_Q!AG3/1000000</f>
        <v>788.10699999999997</v>
      </c>
      <c r="AE18" s="11">
        <f>Segments_Q!AH3/1000000</f>
        <v>1566.5170000000001</v>
      </c>
      <c r="AF18" s="11">
        <f>Segments_Q!AI3/1000000</f>
        <v>787.13400000000001</v>
      </c>
      <c r="AG18" s="11">
        <f>Segments_Q!AJ3/1000000</f>
        <v>749.20299999999997</v>
      </c>
      <c r="AH18" s="11">
        <f>Segments_Q!AK3/1000000</f>
        <v>808.87099999999998</v>
      </c>
      <c r="AI18" s="11">
        <f>Segments_Q!AL3/1000000</f>
        <v>1553.2090000000001</v>
      </c>
      <c r="AJ18" s="11">
        <f>Segments_Q!AM3/1000000</f>
        <v>2272.7310000000002</v>
      </c>
      <c r="AK18" s="11">
        <f>Segments_Q!AN3/1000000</f>
        <v>727.84900000000005</v>
      </c>
      <c r="AL18" s="11">
        <f>Segments_Q!AO3/1000000</f>
        <v>758.452</v>
      </c>
      <c r="AM18" s="11">
        <f>Segments_Q!AP3/1000000</f>
        <v>751.375</v>
      </c>
      <c r="AN18" s="11">
        <f>Segments_Q!AQ3/1000000</f>
        <v>780.06100000000004</v>
      </c>
      <c r="AO18" s="11">
        <f>Segments_Q!AR3/1000000</f>
        <v>802.75699999999995</v>
      </c>
      <c r="AP18" s="11">
        <f>Segments_Q!AS3/1000000</f>
        <v>780.74</v>
      </c>
      <c r="AQ18" s="11">
        <f>Segments_Q!AT3/1000000</f>
        <v>738.07799999999997</v>
      </c>
      <c r="AR18" s="11">
        <f>Segments_Q!AU3/1000000</f>
        <v>806.93600000000004</v>
      </c>
      <c r="AS18" s="11">
        <f>Segments_Q!AV3/1000000</f>
        <v>734.01700000000005</v>
      </c>
      <c r="AT18" s="11">
        <f>Segments_Q!AW3/1000000</f>
        <v>740.71799999999996</v>
      </c>
      <c r="AU18" s="11">
        <f>Segments_Q!AX3/1000000</f>
        <v>773.096</v>
      </c>
      <c r="AV18" s="11">
        <f>Segments_Q!AY3/1000000</f>
        <v>715.80200000000002</v>
      </c>
      <c r="AW18" s="11">
        <f>Segments_Q!AZ3/1000000</f>
        <v>696.80399999999997</v>
      </c>
      <c r="AX18" s="11">
        <f>Segments_Q!BA3/1000000</f>
        <v>717.23800000000006</v>
      </c>
      <c r="AY18" s="11">
        <f>Segments_Q!BB3/1000000</f>
        <v>715.32399999999996</v>
      </c>
      <c r="AZ18" s="11">
        <f>Segments_Q!BC3/1000000</f>
        <v>802.68</v>
      </c>
      <c r="BA18" s="11">
        <f>Segments_Q!BD3/1000000</f>
        <v>708.779</v>
      </c>
      <c r="BB18" s="11">
        <f>Segments_Q!BE3/1000000</f>
        <v>724.53300000000002</v>
      </c>
      <c r="BC18" s="11">
        <f>Segments_Q!BF3/1000000</f>
        <v>790.28200000000004</v>
      </c>
      <c r="BD18" s="11">
        <f>Segments_Q!BG3/1000000</f>
        <v>968.71400000000006</v>
      </c>
      <c r="BE18" s="11">
        <f>Segments_Q!BH3/1000000</f>
        <v>1012.008</v>
      </c>
      <c r="BF18" s="11">
        <f>Segments_Q!BI3/1000000</f>
        <v>1047.5909999999999</v>
      </c>
      <c r="BG18" s="11">
        <f>Segments_Q!BJ3/1000000</f>
        <v>1024.4770000000001</v>
      </c>
      <c r="BH18" s="11">
        <f>Segments_Q!BK3/1000000</f>
        <v>1137.482</v>
      </c>
      <c r="BI18" s="11">
        <f>Segments_Q!BL3/1000000</f>
        <v>0</v>
      </c>
      <c r="BJ18" s="11">
        <f>Segments_Q!BM3/1000000</f>
        <v>0</v>
      </c>
      <c r="BK18" s="11">
        <f>Segments_Q!BN3/1000000</f>
        <v>0</v>
      </c>
      <c r="BL18" s="11">
        <f>Segments_Q!BO3/1000000</f>
        <v>0</v>
      </c>
      <c r="BM18" s="11">
        <f>Segments_Q!BP3/1000000</f>
        <v>0</v>
      </c>
    </row>
    <row r="19" spans="1:65" x14ac:dyDescent="0.35">
      <c r="A19" s="9" t="s">
        <v>16</v>
      </c>
      <c r="B19" s="9" t="str">
        <f>VLOOKUP(A19,References!$A$2:$B$11,2,FALSE)</f>
        <v>ALINMA AB Equity</v>
      </c>
      <c r="C19" s="9" t="str">
        <f t="shared" ref="C19:C50" si="1">C2</f>
        <v>Interest Income</v>
      </c>
      <c r="D19" s="9" t="str">
        <f>VLOOKUP(C19,References!$J$2:$K$51,2,FALSE)</f>
        <v>interest_income</v>
      </c>
      <c r="E19" s="9" t="s">
        <v>25</v>
      </c>
      <c r="F19" s="8">
        <f>_xll.BDH($B19,$E19,"CQ1 2010","","Dir=H","Per=Q","Days=A","Dts=H","cols=56;rows=1")</f>
        <v>68.763999999999996</v>
      </c>
      <c r="G19" s="8">
        <v>167.19399999999999</v>
      </c>
      <c r="H19" s="8">
        <v>198.524</v>
      </c>
      <c r="I19" s="8">
        <v>215.06899999999999</v>
      </c>
      <c r="J19" s="8">
        <v>255.18600000000001</v>
      </c>
      <c r="K19" s="8">
        <v>300.79899999999998</v>
      </c>
      <c r="L19" s="8">
        <v>325.69900000000001</v>
      </c>
      <c r="M19" s="8">
        <v>302.79899999999998</v>
      </c>
      <c r="N19" s="8">
        <v>353.58199999999999</v>
      </c>
      <c r="O19" s="8">
        <v>373.41</v>
      </c>
      <c r="P19" s="8">
        <v>440.84699999999998</v>
      </c>
      <c r="Q19" s="8">
        <v>467.53100000000001</v>
      </c>
      <c r="R19" s="8">
        <v>483.786</v>
      </c>
      <c r="S19" s="8">
        <v>499.68799999999999</v>
      </c>
      <c r="T19" s="8">
        <v>505.55900000000003</v>
      </c>
      <c r="U19" s="8">
        <v>531.66499999999996</v>
      </c>
      <c r="V19" s="8">
        <v>560.22199999999998</v>
      </c>
      <c r="W19" s="8">
        <v>551.98400000000004</v>
      </c>
      <c r="X19" s="8">
        <v>579.61800000000005</v>
      </c>
      <c r="Y19" s="8">
        <v>593.9</v>
      </c>
      <c r="Z19" s="8">
        <v>611.08399999999995</v>
      </c>
      <c r="AA19" s="8">
        <v>670.14200000000005</v>
      </c>
      <c r="AB19" s="8">
        <v>606.83799999999997</v>
      </c>
      <c r="AC19" s="8">
        <v>659.07399999999996</v>
      </c>
      <c r="AD19" s="8">
        <v>709.65700000000004</v>
      </c>
      <c r="AE19" s="8">
        <v>813.24699999999996</v>
      </c>
      <c r="AF19" s="8">
        <v>916.03099999999995</v>
      </c>
      <c r="AG19" s="8">
        <v>1025.076</v>
      </c>
      <c r="AH19" s="8">
        <v>1007.509</v>
      </c>
      <c r="AI19" s="8">
        <v>1021.141</v>
      </c>
      <c r="AJ19" s="8">
        <v>1061.8</v>
      </c>
      <c r="AK19" s="8">
        <v>1164.289</v>
      </c>
      <c r="AL19" s="8">
        <v>1113.086</v>
      </c>
      <c r="AM19" s="8">
        <v>1185.931</v>
      </c>
      <c r="AN19" s="8">
        <v>1289.7929999999999</v>
      </c>
      <c r="AO19" s="8">
        <v>1304.807</v>
      </c>
      <c r="AP19" s="8">
        <v>1290.441</v>
      </c>
      <c r="AQ19" s="8">
        <v>1364.941</v>
      </c>
      <c r="AR19" s="8">
        <v>1443.4849999999999</v>
      </c>
      <c r="AS19" s="8">
        <v>1438.652</v>
      </c>
      <c r="AT19" s="8">
        <v>1395.0920000000001</v>
      </c>
      <c r="AU19" s="8">
        <v>1342.6949999999999</v>
      </c>
      <c r="AV19" s="8">
        <v>1354.9280000000001</v>
      </c>
      <c r="AW19" s="8">
        <v>1400.0429999999999</v>
      </c>
      <c r="AX19" s="8">
        <v>1349.104</v>
      </c>
      <c r="AY19" s="8">
        <v>1362.8340000000001</v>
      </c>
      <c r="AZ19" s="8">
        <v>1511.7190000000001</v>
      </c>
      <c r="BA19" s="8">
        <v>1452.248</v>
      </c>
      <c r="BB19" s="8">
        <v>1474.2059999999999</v>
      </c>
      <c r="BC19" s="8">
        <v>1652.617</v>
      </c>
      <c r="BD19" s="8">
        <v>2049.3710000000001</v>
      </c>
      <c r="BE19" s="8">
        <v>2436.8209999999999</v>
      </c>
      <c r="BF19" s="8">
        <v>2782.6570000000002</v>
      </c>
      <c r="BG19" s="8">
        <v>3176.0590000000002</v>
      </c>
      <c r="BH19" s="8">
        <v>3514.6619999999998</v>
      </c>
      <c r="BI19">
        <v>3514.6619999999998</v>
      </c>
    </row>
    <row r="20" spans="1:65" x14ac:dyDescent="0.35">
      <c r="A20" s="9" t="str">
        <f>A19</f>
        <v>Alinma</v>
      </c>
      <c r="B20" s="9" t="str">
        <f>VLOOKUP(A20,References!$A$2:$B$11,2,FALSE)</f>
        <v>ALINMA AB Equity</v>
      </c>
      <c r="C20" s="9" t="str">
        <f t="shared" si="1"/>
        <v>Interest Expenses</v>
      </c>
      <c r="D20" s="9" t="str">
        <f>VLOOKUP(C20,References!$J$2:$K$51,2,FALSE)</f>
        <v>interest_expenses</v>
      </c>
      <c r="E20" s="9" t="s">
        <v>27</v>
      </c>
      <c r="F20" s="8">
        <f>_xll.BDH($B20,$E20,"CQ1 2010","","Dir=H","Per=Q","Days=A","Dts=H","cols=56;rows=1")</f>
        <v>1.5089999999999999</v>
      </c>
      <c r="G20" s="8">
        <v>5.5810000000000004</v>
      </c>
      <c r="H20" s="8">
        <v>9.6159999999999997</v>
      </c>
      <c r="I20" s="8">
        <v>13.657</v>
      </c>
      <c r="J20" s="8">
        <v>16.004000000000001</v>
      </c>
      <c r="K20" s="8">
        <v>17.431999999999999</v>
      </c>
      <c r="L20" s="8">
        <v>17.492000000000001</v>
      </c>
      <c r="M20" s="8">
        <v>21.989000000000001</v>
      </c>
      <c r="N20" s="8">
        <v>23.221</v>
      </c>
      <c r="O20" s="8">
        <v>27.045999999999999</v>
      </c>
      <c r="P20" s="8">
        <v>33.750999999999998</v>
      </c>
      <c r="Q20" s="8">
        <v>34.225000000000001</v>
      </c>
      <c r="R20" s="8">
        <v>40.520000000000003</v>
      </c>
      <c r="S20" s="8">
        <v>42.783000000000001</v>
      </c>
      <c r="T20" s="8">
        <v>45.1</v>
      </c>
      <c r="U20" s="8">
        <v>57.460999999999999</v>
      </c>
      <c r="V20" s="8">
        <v>47.603000000000002</v>
      </c>
      <c r="W20" s="8">
        <v>50.186</v>
      </c>
      <c r="X20" s="8">
        <v>50.131999999999998</v>
      </c>
      <c r="Y20" s="8">
        <v>62.854999999999997</v>
      </c>
      <c r="Z20" s="8">
        <v>61.085999999999999</v>
      </c>
      <c r="AA20" s="8">
        <v>59.685000000000002</v>
      </c>
      <c r="AB20" s="8">
        <v>59.323</v>
      </c>
      <c r="AC20" s="8">
        <v>88.358000000000004</v>
      </c>
      <c r="AD20" s="8">
        <v>120.374</v>
      </c>
      <c r="AE20" s="8">
        <v>186.46</v>
      </c>
      <c r="AF20" s="8">
        <v>228.49100000000001</v>
      </c>
      <c r="AG20" s="8">
        <v>298.47199999999998</v>
      </c>
      <c r="AH20" s="8">
        <v>193.083</v>
      </c>
      <c r="AI20" s="8">
        <v>186.922</v>
      </c>
      <c r="AJ20" s="8">
        <v>184.631</v>
      </c>
      <c r="AK20" s="8">
        <v>197.07900000000001</v>
      </c>
      <c r="AL20" s="8">
        <v>216.809</v>
      </c>
      <c r="AM20" s="8">
        <v>243.541</v>
      </c>
      <c r="AN20" s="8">
        <v>302.57900000000001</v>
      </c>
      <c r="AO20" s="8">
        <v>332.85599999999999</v>
      </c>
      <c r="AP20" s="8">
        <v>314.01400000000001</v>
      </c>
      <c r="AQ20" s="8">
        <v>298.93599999999998</v>
      </c>
      <c r="AR20" s="8">
        <v>304.62599999999998</v>
      </c>
      <c r="AS20" s="8">
        <v>296.72699999999998</v>
      </c>
      <c r="AT20" s="8">
        <v>273.93700000000001</v>
      </c>
      <c r="AU20" s="8">
        <v>215.393</v>
      </c>
      <c r="AV20" s="8">
        <v>169.77600000000001</v>
      </c>
      <c r="AW20" s="8">
        <v>163.077</v>
      </c>
      <c r="AX20" s="8">
        <v>144.33000000000001</v>
      </c>
      <c r="AY20" s="8">
        <v>131.404</v>
      </c>
      <c r="AZ20" s="8">
        <v>118.82899999999999</v>
      </c>
      <c r="BA20" s="8">
        <v>142.82300000000001</v>
      </c>
      <c r="BB20" s="8">
        <v>162.64099999999999</v>
      </c>
      <c r="BC20" s="8">
        <v>239.12299999999999</v>
      </c>
      <c r="BD20" s="8">
        <v>375.71699999999998</v>
      </c>
      <c r="BE20" s="8">
        <v>769.01400000000001</v>
      </c>
      <c r="BF20" s="8">
        <v>1047.8969999999999</v>
      </c>
      <c r="BG20" s="8">
        <v>1316.3789999999999</v>
      </c>
      <c r="BH20" s="8">
        <v>1508.761</v>
      </c>
      <c r="BI20">
        <v>1508.761</v>
      </c>
    </row>
    <row r="21" spans="1:65" x14ac:dyDescent="0.35">
      <c r="A21" s="9" t="str">
        <f t="shared" ref="A21:A34" si="2">A20</f>
        <v>Alinma</v>
      </c>
      <c r="B21" s="9" t="str">
        <f>VLOOKUP(A21,References!$A$2:$B$11,2,FALSE)</f>
        <v>ALINMA AB Equity</v>
      </c>
      <c r="C21" s="9" t="str">
        <f t="shared" si="1"/>
        <v>Net Interest Income</v>
      </c>
      <c r="D21" s="9" t="str">
        <f>VLOOKUP(C21,References!$J$2:$K$51,2,FALSE)</f>
        <v>net_interest_income</v>
      </c>
      <c r="E21" s="9" t="s">
        <v>29</v>
      </c>
      <c r="F21" s="8">
        <f>_xll.BDH($B21,$E21,"CQ1 2010","","Dir=H","Per=Q","Days=A","Dts=H","cols=56;rows=1")</f>
        <v>67.254999999999995</v>
      </c>
      <c r="G21" s="8">
        <v>161.613</v>
      </c>
      <c r="H21" s="8">
        <v>188.90799999999999</v>
      </c>
      <c r="I21" s="8">
        <v>201.41200000000001</v>
      </c>
      <c r="J21" s="8">
        <v>241.833</v>
      </c>
      <c r="K21" s="8">
        <v>283.86200000000002</v>
      </c>
      <c r="L21" s="8">
        <v>310.15899999999999</v>
      </c>
      <c r="M21" s="8">
        <v>281.20999999999998</v>
      </c>
      <c r="N21" s="8">
        <v>333.10300000000001</v>
      </c>
      <c r="O21" s="8">
        <v>349.27</v>
      </c>
      <c r="P21" s="8">
        <v>411.55200000000002</v>
      </c>
      <c r="Q21" s="8">
        <v>434.45499999999998</v>
      </c>
      <c r="R21" s="8">
        <v>445.92599999999999</v>
      </c>
      <c r="S21" s="8">
        <v>467.05700000000002</v>
      </c>
      <c r="T21" s="8">
        <v>466.46499999999997</v>
      </c>
      <c r="U21" s="8">
        <v>477.09300000000002</v>
      </c>
      <c r="V21" s="8">
        <v>518.077</v>
      </c>
      <c r="W21" s="8">
        <v>507.464</v>
      </c>
      <c r="X21" s="8">
        <v>533.79499999999996</v>
      </c>
      <c r="Y21" s="8">
        <v>533.14300000000003</v>
      </c>
      <c r="Z21" s="8">
        <v>553.53399999999999</v>
      </c>
      <c r="AA21" s="8">
        <v>622.21600000000001</v>
      </c>
      <c r="AB21" s="8">
        <v>551.76900000000001</v>
      </c>
      <c r="AC21" s="8">
        <v>573.33900000000006</v>
      </c>
      <c r="AD21" s="8">
        <v>592.54600000000005</v>
      </c>
      <c r="AE21" s="8">
        <v>634.22500000000002</v>
      </c>
      <c r="AF21" s="8">
        <v>692.86900000000003</v>
      </c>
      <c r="AG21" s="8">
        <v>730.31100000000004</v>
      </c>
      <c r="AH21" s="8">
        <v>816.81200000000001</v>
      </c>
      <c r="AI21" s="8">
        <v>841.86900000000003</v>
      </c>
      <c r="AJ21" s="8">
        <v>883.149</v>
      </c>
      <c r="AK21" s="8">
        <v>973.62</v>
      </c>
      <c r="AL21" s="8">
        <v>906.07100000000003</v>
      </c>
      <c r="AM21" s="8">
        <v>944.40899999999999</v>
      </c>
      <c r="AN21" s="8">
        <v>987.96699999999998</v>
      </c>
      <c r="AO21" s="8">
        <v>972.96299999999997</v>
      </c>
      <c r="AP21" s="8">
        <v>977.06600000000003</v>
      </c>
      <c r="AQ21" s="8">
        <v>1067.8979999999999</v>
      </c>
      <c r="AR21" s="8">
        <v>1141.4190000000001</v>
      </c>
      <c r="AS21" s="8">
        <v>1268.548</v>
      </c>
      <c r="AT21" s="8">
        <v>1122.037</v>
      </c>
      <c r="AU21" s="8">
        <v>1131.252</v>
      </c>
      <c r="AV21" s="8">
        <v>1191.761</v>
      </c>
      <c r="AW21" s="8">
        <v>1305.2570000000001</v>
      </c>
      <c r="AX21" s="8">
        <v>1208.8140000000001</v>
      </c>
      <c r="AY21" s="8">
        <v>1232.4269999999999</v>
      </c>
      <c r="AZ21" s="8">
        <v>1394.702</v>
      </c>
      <c r="BA21" s="8">
        <v>1343.39</v>
      </c>
      <c r="BB21" s="8">
        <v>1315.943</v>
      </c>
      <c r="BC21" s="8">
        <v>1424.4190000000001</v>
      </c>
      <c r="BD21" s="8">
        <v>1682.1079999999999</v>
      </c>
      <c r="BE21" s="8">
        <v>1676.598</v>
      </c>
      <c r="BF21" s="8">
        <v>1740.027</v>
      </c>
      <c r="BG21" s="8">
        <v>1868.9190000000001</v>
      </c>
      <c r="BH21" s="8">
        <v>2016.7850000000001</v>
      </c>
      <c r="BI21">
        <v>2016.7850000000001</v>
      </c>
    </row>
    <row r="22" spans="1:65" x14ac:dyDescent="0.35">
      <c r="A22" s="9" t="str">
        <f t="shared" si="2"/>
        <v>Alinma</v>
      </c>
      <c r="B22" s="9" t="str">
        <f>VLOOKUP(A22,References!$A$2:$B$11,2,FALSE)</f>
        <v>ALINMA AB Equity</v>
      </c>
      <c r="C22" s="9" t="str">
        <f t="shared" si="1"/>
        <v>Net Exchange Income</v>
      </c>
      <c r="D22" s="9" t="str">
        <f>VLOOKUP(C22,References!$J$2:$K$51,2,FALSE)</f>
        <v>net_exchange_income</v>
      </c>
      <c r="E22" s="9" t="s">
        <v>30</v>
      </c>
      <c r="F22" s="8">
        <f>_xll.BDH($B22,$E22,"CQ1 2010","","Dir=H","Per=Q","Days=A","Dts=H","cols=56;rows=1")</f>
        <v>1.252</v>
      </c>
      <c r="G22" s="8">
        <v>1.867</v>
      </c>
      <c r="H22" s="8">
        <v>0.90700000000000003</v>
      </c>
      <c r="I22" s="8">
        <v>0.90700000000000003</v>
      </c>
      <c r="J22" s="8">
        <v>1.839</v>
      </c>
      <c r="K22" s="8">
        <v>1.504</v>
      </c>
      <c r="L22" s="8">
        <v>4.0339999999999998</v>
      </c>
      <c r="M22" s="8">
        <v>4.0339999999999998</v>
      </c>
      <c r="N22" s="8">
        <v>5.2539999999999996</v>
      </c>
      <c r="O22" s="8">
        <v>5.3819999999999997</v>
      </c>
      <c r="P22" s="8">
        <v>4.9249999999999998</v>
      </c>
      <c r="Q22" s="8">
        <v>4.9249999999999998</v>
      </c>
      <c r="R22" s="8">
        <v>7.3179999999999996</v>
      </c>
      <c r="S22" s="8">
        <v>7.9790000000000001</v>
      </c>
      <c r="T22" s="8">
        <v>7.9029999999999996</v>
      </c>
      <c r="U22" s="8">
        <v>7.9029999999999996</v>
      </c>
      <c r="V22" s="8">
        <v>8.3179999999999996</v>
      </c>
      <c r="W22" s="8">
        <v>10.994</v>
      </c>
      <c r="X22" s="8">
        <v>14.224</v>
      </c>
      <c r="Y22" s="8">
        <v>14.224</v>
      </c>
      <c r="Z22" s="8">
        <v>28.405000000000001</v>
      </c>
      <c r="AA22" s="8">
        <v>21.273</v>
      </c>
      <c r="AB22" s="8">
        <v>22.029</v>
      </c>
      <c r="AC22" s="8">
        <v>22.029</v>
      </c>
      <c r="AD22" s="8">
        <v>25.922999999999998</v>
      </c>
      <c r="AE22" s="8">
        <v>29.202999999999999</v>
      </c>
      <c r="AF22" s="8">
        <v>29.632000000000001</v>
      </c>
      <c r="AG22" s="8">
        <v>29.632000000000001</v>
      </c>
      <c r="AH22" s="8">
        <v>33.81</v>
      </c>
      <c r="AI22" s="8">
        <v>38.680999999999997</v>
      </c>
      <c r="AJ22" s="8">
        <v>40.338999999999999</v>
      </c>
      <c r="AK22" s="8">
        <v>40.338999999999999</v>
      </c>
      <c r="AL22" s="8">
        <v>39.534999999999997</v>
      </c>
      <c r="AM22" s="8">
        <v>45.868000000000002</v>
      </c>
      <c r="AN22" s="8">
        <v>43.362000000000002</v>
      </c>
      <c r="AO22" s="8">
        <v>43.362000000000002</v>
      </c>
      <c r="AP22" s="8">
        <v>45.441000000000003</v>
      </c>
      <c r="AQ22" s="8">
        <v>52.404000000000003</v>
      </c>
      <c r="AR22" s="8">
        <v>56.889000000000003</v>
      </c>
      <c r="AS22" s="8">
        <v>56.889000000000003</v>
      </c>
      <c r="AT22" s="8">
        <v>58.642000000000003</v>
      </c>
      <c r="AU22" s="8">
        <v>67.887</v>
      </c>
      <c r="AV22" s="8">
        <v>47.783999999999999</v>
      </c>
      <c r="AW22" s="8">
        <v>47.783999999999999</v>
      </c>
      <c r="AX22" s="8">
        <v>49.781999999999996</v>
      </c>
      <c r="AY22" s="8">
        <v>51.710999999999999</v>
      </c>
      <c r="AZ22" s="8">
        <v>56.97</v>
      </c>
      <c r="BA22" s="8">
        <v>56.97</v>
      </c>
      <c r="BB22" s="8">
        <v>72.06</v>
      </c>
      <c r="BC22" s="8">
        <v>65.123000000000005</v>
      </c>
      <c r="BD22" s="8">
        <v>69.02</v>
      </c>
      <c r="BE22" s="8">
        <v>69.02</v>
      </c>
      <c r="BF22" s="8">
        <v>85.703000000000003</v>
      </c>
      <c r="BG22" s="8">
        <v>91.162999999999997</v>
      </c>
      <c r="BH22" s="8">
        <v>74.165000000000006</v>
      </c>
      <c r="BI22">
        <v>74.165000000000006</v>
      </c>
    </row>
    <row r="23" spans="1:65" x14ac:dyDescent="0.35">
      <c r="A23" s="9" t="str">
        <f t="shared" si="2"/>
        <v>Alinma</v>
      </c>
      <c r="B23" s="9" t="str">
        <f>VLOOKUP(A23,References!$A$2:$B$11,2,FALSE)</f>
        <v>ALINMA AB Equity</v>
      </c>
      <c r="C23" s="9" t="str">
        <f t="shared" si="1"/>
        <v>Net Fee and Comission Income</v>
      </c>
      <c r="D23" s="9" t="str">
        <f>VLOOKUP(C23,References!$J$2:$K$51,2,FALSE)</f>
        <v>net_fee_commission_income</v>
      </c>
      <c r="E23" s="9" t="s">
        <v>57</v>
      </c>
      <c r="F23" s="8">
        <f>_xll.BDH($B23,$E23,"CQ1 2010","","Dir=H","Per=Q","Days=A","Dts=H","cols=56;rows=1")</f>
        <v>11.097</v>
      </c>
      <c r="G23" s="8">
        <v>10.26</v>
      </c>
      <c r="H23" s="8">
        <v>6.4569999999999999</v>
      </c>
      <c r="I23" s="8">
        <v>6.4569999999999999</v>
      </c>
      <c r="J23" s="8">
        <v>16.03</v>
      </c>
      <c r="K23" s="8">
        <v>21.215</v>
      </c>
      <c r="L23" s="8">
        <v>19.068999999999999</v>
      </c>
      <c r="M23" s="8">
        <v>19.068999999999999</v>
      </c>
      <c r="N23" s="8">
        <v>35.636000000000003</v>
      </c>
      <c r="O23" s="8">
        <v>127.995</v>
      </c>
      <c r="P23" s="8">
        <v>38.061</v>
      </c>
      <c r="Q23" s="8">
        <v>38.061</v>
      </c>
      <c r="R23" s="8">
        <v>49.912999999999997</v>
      </c>
      <c r="S23" s="8">
        <v>74.709000000000003</v>
      </c>
      <c r="T23" s="8">
        <v>52.988</v>
      </c>
      <c r="U23" s="8">
        <v>52.988</v>
      </c>
      <c r="V23" s="8">
        <v>53.862000000000002</v>
      </c>
      <c r="W23" s="8">
        <v>74.106999999999999</v>
      </c>
      <c r="X23" s="8">
        <v>127.67700000000001</v>
      </c>
      <c r="Y23" s="8">
        <v>127.67700000000001</v>
      </c>
      <c r="Z23" s="8">
        <v>129.10499999999999</v>
      </c>
      <c r="AA23" s="8">
        <v>160.66399999999999</v>
      </c>
      <c r="AB23" s="8">
        <v>148.685</v>
      </c>
      <c r="AC23" s="8">
        <v>148.685</v>
      </c>
      <c r="AD23" s="8">
        <v>133.60300000000001</v>
      </c>
      <c r="AE23" s="8">
        <v>147.50299999999999</v>
      </c>
      <c r="AF23" s="8">
        <v>118.944</v>
      </c>
      <c r="AG23" s="8">
        <v>118.944</v>
      </c>
      <c r="AH23" s="8">
        <v>143.03299999999999</v>
      </c>
      <c r="AI23" s="8">
        <v>127.348</v>
      </c>
      <c r="AJ23" s="8">
        <v>130.70099999999999</v>
      </c>
      <c r="AK23" s="8">
        <v>130.70099999999999</v>
      </c>
      <c r="AL23" s="8">
        <v>150.97900000000001</v>
      </c>
      <c r="AM23" s="8">
        <v>214.41399999999999</v>
      </c>
      <c r="AN23" s="8">
        <v>208.91</v>
      </c>
      <c r="AO23" s="8">
        <v>208.91</v>
      </c>
      <c r="AP23" s="8">
        <v>222.88399999999999</v>
      </c>
      <c r="AQ23" s="8">
        <v>194.83500000000001</v>
      </c>
      <c r="AR23" s="8">
        <v>214.505</v>
      </c>
      <c r="AS23" s="8">
        <v>214.505</v>
      </c>
      <c r="AT23" s="8">
        <v>222.05099999999999</v>
      </c>
      <c r="AU23" s="8">
        <v>137.58199999999999</v>
      </c>
      <c r="AV23" s="8">
        <v>238.15700000000001</v>
      </c>
      <c r="AW23" s="8">
        <v>238.15700000000001</v>
      </c>
      <c r="AX23" s="8">
        <v>288.05200000000002</v>
      </c>
      <c r="AY23" s="8">
        <v>280.05099999999999</v>
      </c>
      <c r="AZ23" s="8">
        <v>256.55500000000001</v>
      </c>
      <c r="BA23" s="8">
        <v>256.55500000000001</v>
      </c>
      <c r="BB23" s="8">
        <v>270.95400000000001</v>
      </c>
      <c r="BC23" s="8">
        <v>296.89100000000002</v>
      </c>
      <c r="BD23" s="8">
        <v>307.19200000000001</v>
      </c>
      <c r="BE23" s="8">
        <v>307.19200000000001</v>
      </c>
      <c r="BF23" s="8">
        <v>308.327</v>
      </c>
      <c r="BG23" s="8">
        <v>384.69900000000001</v>
      </c>
      <c r="BH23" s="8">
        <v>407.09100000000001</v>
      </c>
      <c r="BI23">
        <v>407.09100000000001</v>
      </c>
    </row>
    <row r="24" spans="1:65" x14ac:dyDescent="0.35">
      <c r="A24" s="9" t="str">
        <f t="shared" si="2"/>
        <v>Alinma</v>
      </c>
      <c r="B24" s="9" t="str">
        <f>VLOOKUP(A24,References!$A$2:$B$11,2,FALSE)</f>
        <v>ALINMA AB Equity</v>
      </c>
      <c r="C24" s="9" t="str">
        <f t="shared" si="1"/>
        <v>Total Operating Income</v>
      </c>
      <c r="D24" s="9" t="str">
        <f>VLOOKUP(C24,References!$J$2:$K$51,2,FALSE)</f>
        <v>operating_income</v>
      </c>
      <c r="E24" s="9" t="s">
        <v>39</v>
      </c>
      <c r="F24" s="8" t="str">
        <f>_xll.BDH($B24,$E24,"CQ1 2010","","Dir=H","Per=Q","Days=A","Dts=H","cols=56;rows=1")</f>
        <v>#N/A N/A</v>
      </c>
      <c r="G24" s="8" t="s">
        <v>116</v>
      </c>
      <c r="H24" s="8" t="s">
        <v>116</v>
      </c>
      <c r="I24" s="8" t="s">
        <v>116</v>
      </c>
      <c r="J24" s="8" t="s">
        <v>116</v>
      </c>
      <c r="K24" s="8" t="s">
        <v>116</v>
      </c>
      <c r="L24" s="8" t="s">
        <v>116</v>
      </c>
      <c r="M24" s="8" t="s">
        <v>116</v>
      </c>
      <c r="N24" s="8" t="s">
        <v>116</v>
      </c>
      <c r="O24" s="8" t="s">
        <v>116</v>
      </c>
      <c r="P24" s="8" t="s">
        <v>116</v>
      </c>
      <c r="Q24" s="8" t="s">
        <v>116</v>
      </c>
      <c r="R24" s="8">
        <v>521.70899999999995</v>
      </c>
      <c r="S24" s="8">
        <v>559.13099999999997</v>
      </c>
      <c r="T24" s="8">
        <v>542.45600000000002</v>
      </c>
      <c r="U24" s="8">
        <v>542.45600000000002</v>
      </c>
      <c r="V24" s="8">
        <v>599.84299999999996</v>
      </c>
      <c r="W24" s="8">
        <v>604.06500000000005</v>
      </c>
      <c r="X24" s="8">
        <v>687.32799999999997</v>
      </c>
      <c r="Y24" s="8">
        <v>687.32799999999997</v>
      </c>
      <c r="Z24" s="8">
        <v>729.596</v>
      </c>
      <c r="AA24" s="8">
        <v>845.505</v>
      </c>
      <c r="AB24" s="8">
        <v>707.93899999999996</v>
      </c>
      <c r="AC24" s="8">
        <v>707.93899999999996</v>
      </c>
      <c r="AD24" s="8">
        <v>734.32299999999998</v>
      </c>
      <c r="AE24" s="8">
        <v>819.88499999999999</v>
      </c>
      <c r="AF24" s="8">
        <v>828.71500000000003</v>
      </c>
      <c r="AG24" s="8">
        <v>828.71500000000003</v>
      </c>
      <c r="AH24" s="8">
        <v>1004.846</v>
      </c>
      <c r="AI24" s="8">
        <v>1006.703</v>
      </c>
      <c r="AJ24" s="8">
        <v>1062.7470000000001</v>
      </c>
      <c r="AK24" s="8">
        <v>1062.7470000000001</v>
      </c>
      <c r="AL24" s="8">
        <v>1109.76</v>
      </c>
      <c r="AM24" s="8">
        <v>1231.0039999999999</v>
      </c>
      <c r="AN24" s="8">
        <v>1211.6980000000001</v>
      </c>
      <c r="AO24" s="8">
        <v>1211.6980000000001</v>
      </c>
      <c r="AP24" s="8">
        <v>1289.6379999999999</v>
      </c>
      <c r="AQ24" s="8">
        <v>1364.212</v>
      </c>
      <c r="AR24" s="8">
        <v>1440.97</v>
      </c>
      <c r="AS24" s="8">
        <v>1440.97</v>
      </c>
      <c r="AT24" s="8">
        <v>1268.0319999999999</v>
      </c>
      <c r="AU24" s="8">
        <v>1332.41</v>
      </c>
      <c r="AV24" s="8">
        <v>1479.835</v>
      </c>
      <c r="AW24" s="8">
        <v>1479.835</v>
      </c>
      <c r="AX24" s="8">
        <v>1606.261</v>
      </c>
      <c r="AY24" s="8">
        <v>1653.1369999999999</v>
      </c>
      <c r="AZ24" s="8">
        <v>1722.058</v>
      </c>
      <c r="BA24" s="8">
        <v>1722.058</v>
      </c>
      <c r="BB24" s="8">
        <v>1807.607</v>
      </c>
      <c r="BC24" s="8">
        <v>1932.14</v>
      </c>
      <c r="BD24" s="8">
        <v>2075.4279999999999</v>
      </c>
      <c r="BE24" s="8">
        <v>2075.4279999999999</v>
      </c>
      <c r="BF24" s="8">
        <v>2179.41</v>
      </c>
      <c r="BG24" s="8">
        <v>2436.87</v>
      </c>
      <c r="BH24" s="8">
        <v>2540.6390000000001</v>
      </c>
      <c r="BI24">
        <v>2540.6390000000001</v>
      </c>
    </row>
    <row r="25" spans="1:65" x14ac:dyDescent="0.35">
      <c r="A25" s="9" t="str">
        <f t="shared" si="2"/>
        <v>Alinma</v>
      </c>
      <c r="B25" s="9" t="str">
        <f>VLOOKUP(A25,References!$A$2:$B$11,2,FALSE)</f>
        <v>ALINMA AB Equity</v>
      </c>
      <c r="C25" s="9" t="str">
        <f t="shared" si="1"/>
        <v>GA Expenses</v>
      </c>
      <c r="D25" s="9" t="str">
        <f>VLOOKUP(C25,References!$J$2:$K$51,2,FALSE)</f>
        <v>ga_expenses</v>
      </c>
      <c r="E25" s="9" t="s">
        <v>35</v>
      </c>
      <c r="F25" s="8">
        <f>_xll.BDH($B25,$E25,"CQ1 2010","","Dir=H","Per=Q","Days=A","Dts=H","cols=56;rows=1")</f>
        <v>31.375</v>
      </c>
      <c r="G25" s="8">
        <v>51.298999999999999</v>
      </c>
      <c r="H25" s="8">
        <v>62.151000000000003</v>
      </c>
      <c r="I25" s="8">
        <v>62.151000000000003</v>
      </c>
      <c r="J25" s="8">
        <v>36.659999999999997</v>
      </c>
      <c r="K25" s="8">
        <v>46.371000000000002</v>
      </c>
      <c r="L25" s="8">
        <v>47.545999999999999</v>
      </c>
      <c r="M25" s="8">
        <v>47.545999999999999</v>
      </c>
      <c r="N25" s="8">
        <v>58.45</v>
      </c>
      <c r="O25" s="8">
        <v>50.168999999999997</v>
      </c>
      <c r="P25" s="8">
        <v>45.723999999999997</v>
      </c>
      <c r="Q25" s="8">
        <v>45.723999999999997</v>
      </c>
      <c r="R25" s="8">
        <v>58.084000000000003</v>
      </c>
      <c r="S25" s="8">
        <v>64.658000000000001</v>
      </c>
      <c r="T25" s="8">
        <v>56.445999999999998</v>
      </c>
      <c r="U25" s="8">
        <v>56.445999999999998</v>
      </c>
      <c r="V25" s="8">
        <v>62.701000000000001</v>
      </c>
      <c r="W25" s="8">
        <v>66.519000000000005</v>
      </c>
      <c r="X25" s="8">
        <v>71.125</v>
      </c>
      <c r="Y25" s="8">
        <v>71.125</v>
      </c>
      <c r="Z25" s="8">
        <v>76.036000000000001</v>
      </c>
      <c r="AA25" s="8">
        <v>85.302999999999997</v>
      </c>
      <c r="AB25" s="8">
        <v>53.481999999999999</v>
      </c>
      <c r="AC25" s="8">
        <v>53.481999999999999</v>
      </c>
      <c r="AD25" s="8">
        <v>87.488</v>
      </c>
      <c r="AE25" s="8">
        <v>113.248</v>
      </c>
      <c r="AF25" s="8">
        <v>104.328</v>
      </c>
      <c r="AG25" s="8">
        <v>104.328</v>
      </c>
      <c r="AH25" s="8">
        <v>120.218</v>
      </c>
      <c r="AI25" s="8">
        <v>121.831</v>
      </c>
      <c r="AJ25" s="8">
        <v>125.244</v>
      </c>
      <c r="AK25" s="8">
        <v>125.244</v>
      </c>
      <c r="AL25" s="8">
        <v>132.327</v>
      </c>
      <c r="AM25" s="8">
        <v>140.50299999999999</v>
      </c>
      <c r="AN25" s="8">
        <v>136.22900000000001</v>
      </c>
      <c r="AO25" s="8">
        <v>136.22900000000001</v>
      </c>
      <c r="AP25" s="8">
        <v>150.40700000000001</v>
      </c>
      <c r="AQ25" s="8">
        <v>152.83500000000001</v>
      </c>
      <c r="AR25" s="8">
        <v>187.60900000000001</v>
      </c>
      <c r="AS25" s="8">
        <v>187.60900000000001</v>
      </c>
      <c r="AT25" s="8">
        <v>164.97399999999999</v>
      </c>
      <c r="AU25" s="8">
        <v>162.351</v>
      </c>
      <c r="AV25" s="8">
        <v>184.09200000000001</v>
      </c>
      <c r="AW25" s="8">
        <v>184.09200000000001</v>
      </c>
      <c r="AX25" s="8">
        <v>191.25</v>
      </c>
      <c r="AY25" s="8">
        <v>183.28100000000001</v>
      </c>
      <c r="AZ25" s="8">
        <v>252.34</v>
      </c>
      <c r="BA25" s="8">
        <v>252.34</v>
      </c>
      <c r="BB25" s="8">
        <v>240.59800000000001</v>
      </c>
      <c r="BC25" s="8">
        <v>266.654</v>
      </c>
      <c r="BD25" s="8">
        <v>290.40899999999999</v>
      </c>
      <c r="BE25" s="8">
        <v>290.40899999999999</v>
      </c>
      <c r="BF25" s="8">
        <v>300.16000000000003</v>
      </c>
      <c r="BG25" s="8">
        <v>288.64400000000001</v>
      </c>
      <c r="BH25" s="8">
        <v>294.95100000000002</v>
      </c>
      <c r="BI25">
        <v>294.95100000000002</v>
      </c>
    </row>
    <row r="26" spans="1:65" x14ac:dyDescent="0.35">
      <c r="A26" s="9" t="str">
        <f t="shared" si="2"/>
        <v>Alinma</v>
      </c>
      <c r="B26" s="9" t="str">
        <f>VLOOKUP(A26,References!$A$2:$B$11,2,FALSE)</f>
        <v>ALINMA AB Equity</v>
      </c>
      <c r="C26" s="9" t="str">
        <f t="shared" si="1"/>
        <v>Depreciation</v>
      </c>
      <c r="D26" s="9" t="str">
        <f>VLOOKUP(C26,References!$J$2:$K$51,2,FALSE)</f>
        <v>depreciation</v>
      </c>
      <c r="E26" s="9" t="s">
        <v>56</v>
      </c>
      <c r="F26" s="8">
        <f>_xll.BDH($B26,$E26,"CQ1 2010","","Dir=H","Per=Q","Days=A","Dts=H","cols=56;rows=1")</f>
        <v>24.606999999999999</v>
      </c>
      <c r="G26" s="8">
        <v>22.064</v>
      </c>
      <c r="H26" s="8">
        <v>27.431000000000001</v>
      </c>
      <c r="I26" s="8">
        <v>27.431000000000001</v>
      </c>
      <c r="J26" s="8">
        <v>27.789000000000001</v>
      </c>
      <c r="K26" s="8">
        <v>30.183</v>
      </c>
      <c r="L26" s="8">
        <v>32.380000000000003</v>
      </c>
      <c r="M26" s="8">
        <v>32.380000000000003</v>
      </c>
      <c r="N26" s="8">
        <v>34.927999999999997</v>
      </c>
      <c r="O26" s="8">
        <v>37.393999999999998</v>
      </c>
      <c r="P26" s="8">
        <v>37.918999999999997</v>
      </c>
      <c r="Q26" s="8">
        <v>37.918999999999997</v>
      </c>
      <c r="R26" s="8">
        <v>39.716999999999999</v>
      </c>
      <c r="S26" s="8">
        <v>38.469000000000001</v>
      </c>
      <c r="T26" s="8">
        <v>37.698</v>
      </c>
      <c r="U26" s="8">
        <v>37.698</v>
      </c>
      <c r="V26" s="8">
        <v>37.905000000000001</v>
      </c>
      <c r="W26" s="8">
        <v>38.161000000000001</v>
      </c>
      <c r="X26" s="8">
        <v>37.941000000000003</v>
      </c>
      <c r="Y26" s="8">
        <v>37.941000000000003</v>
      </c>
      <c r="Z26" s="8">
        <v>39.198999999999998</v>
      </c>
      <c r="AA26" s="8">
        <v>40.250999999999998</v>
      </c>
      <c r="AB26" s="8">
        <v>40.354999999999997</v>
      </c>
      <c r="AC26" s="8">
        <v>40.354999999999997</v>
      </c>
      <c r="AD26" s="8">
        <v>40.023000000000003</v>
      </c>
      <c r="AE26" s="8">
        <v>40.718000000000004</v>
      </c>
      <c r="AF26" s="8">
        <v>40.701999999999998</v>
      </c>
      <c r="AG26" s="8">
        <v>40.701999999999998</v>
      </c>
      <c r="AH26" s="8">
        <v>63.624000000000002</v>
      </c>
      <c r="AI26" s="8">
        <v>44.177</v>
      </c>
      <c r="AJ26" s="8">
        <v>44.287999999999997</v>
      </c>
      <c r="AK26" s="8">
        <v>44.287999999999997</v>
      </c>
      <c r="AL26" s="8">
        <v>45.962000000000003</v>
      </c>
      <c r="AM26" s="8">
        <v>46.097999999999999</v>
      </c>
      <c r="AN26" s="8">
        <v>46.067</v>
      </c>
      <c r="AO26" s="8">
        <v>46.067</v>
      </c>
      <c r="AP26" s="8">
        <v>66.725999999999999</v>
      </c>
      <c r="AQ26" s="8">
        <v>68.278000000000006</v>
      </c>
      <c r="AR26" s="8">
        <v>68.897999999999996</v>
      </c>
      <c r="AS26" s="8">
        <v>68.897999999999996</v>
      </c>
      <c r="AT26" s="8">
        <v>64.153999999999996</v>
      </c>
      <c r="AU26" s="8">
        <v>63.939</v>
      </c>
      <c r="AV26" s="8">
        <v>59.347999999999999</v>
      </c>
      <c r="AW26" s="8">
        <v>59.347999999999999</v>
      </c>
      <c r="AX26" s="8">
        <v>60.875</v>
      </c>
      <c r="AY26" s="8">
        <v>60.929000000000002</v>
      </c>
      <c r="AZ26" s="8">
        <v>63.207000000000001</v>
      </c>
      <c r="BA26" s="8">
        <v>63.207000000000001</v>
      </c>
      <c r="BB26" s="8">
        <v>66.028999999999996</v>
      </c>
      <c r="BC26" s="8">
        <v>68.628</v>
      </c>
      <c r="BD26" s="8">
        <v>70.278000000000006</v>
      </c>
      <c r="BE26" s="8">
        <v>70.278000000000006</v>
      </c>
      <c r="BF26" s="8">
        <v>72.507000000000005</v>
      </c>
      <c r="BG26" s="8">
        <v>80.274000000000001</v>
      </c>
      <c r="BH26" s="8">
        <v>85.978999999999999</v>
      </c>
      <c r="BI26">
        <v>85.978999999999999</v>
      </c>
    </row>
    <row r="27" spans="1:65" x14ac:dyDescent="0.35">
      <c r="A27" s="9" t="str">
        <f t="shared" si="2"/>
        <v>Alinma</v>
      </c>
      <c r="B27" s="9" t="str">
        <f>VLOOKUP(A27,References!$A$2:$B$11,2,FALSE)</f>
        <v>ALINMA AB Equity</v>
      </c>
      <c r="C27" s="9" t="str">
        <f t="shared" si="1"/>
        <v>Salaries and Benefits</v>
      </c>
      <c r="D27" s="9" t="str">
        <f>VLOOKUP(C27,References!$J$2:$K$51,2,FALSE)</f>
        <v>employee_compensation</v>
      </c>
      <c r="E27" s="9" t="s">
        <v>1</v>
      </c>
      <c r="F27" s="8">
        <f>_xll.BDH($B27,$E27,"CQ1 2010","","Dir=H","Per=Q","Days=A","Dts=H","cols=56;rows=1")</f>
        <v>91.942999999999998</v>
      </c>
      <c r="G27" s="8">
        <v>86.92</v>
      </c>
      <c r="H27" s="8">
        <v>73.944999999999993</v>
      </c>
      <c r="I27" s="8">
        <v>73.944999999999993</v>
      </c>
      <c r="J27" s="8">
        <v>110.13800000000001</v>
      </c>
      <c r="K27" s="8">
        <v>107.908</v>
      </c>
      <c r="L27" s="8">
        <v>107.215</v>
      </c>
      <c r="M27" s="8">
        <v>107.215</v>
      </c>
      <c r="N27" s="8">
        <v>115.08499999999999</v>
      </c>
      <c r="O27" s="8">
        <v>119.895</v>
      </c>
      <c r="P27" s="8">
        <v>114.50700000000001</v>
      </c>
      <c r="Q27" s="8">
        <v>114.50700000000001</v>
      </c>
      <c r="R27" s="8">
        <v>129.328</v>
      </c>
      <c r="S27" s="8">
        <v>129.649</v>
      </c>
      <c r="T27" s="8">
        <v>130.85499999999999</v>
      </c>
      <c r="U27" s="8">
        <v>130.85499999999999</v>
      </c>
      <c r="V27" s="8">
        <v>155.304</v>
      </c>
      <c r="W27" s="8">
        <v>156.54</v>
      </c>
      <c r="X27" s="8">
        <v>165.898</v>
      </c>
      <c r="Y27" s="8">
        <v>165.898</v>
      </c>
      <c r="Z27" s="8">
        <v>171.30199999999999</v>
      </c>
      <c r="AA27" s="8">
        <v>160.94800000000001</v>
      </c>
      <c r="AB27" s="8">
        <v>168.64500000000001</v>
      </c>
      <c r="AC27" s="8">
        <v>168.64500000000001</v>
      </c>
      <c r="AD27" s="8">
        <v>167.76400000000001</v>
      </c>
      <c r="AE27" s="8">
        <v>191.655</v>
      </c>
      <c r="AF27" s="8">
        <v>182.90199999999999</v>
      </c>
      <c r="AG27" s="8">
        <v>182.90199999999999</v>
      </c>
      <c r="AH27" s="8">
        <v>221.30600000000001</v>
      </c>
      <c r="AI27" s="8">
        <v>192.17500000000001</v>
      </c>
      <c r="AJ27" s="8">
        <v>201.34299999999999</v>
      </c>
      <c r="AK27" s="8">
        <v>201.34299999999999</v>
      </c>
      <c r="AL27" s="8">
        <v>227.01</v>
      </c>
      <c r="AM27" s="8">
        <v>216.56700000000001</v>
      </c>
      <c r="AN27" s="8">
        <v>227.47</v>
      </c>
      <c r="AO27" s="8">
        <v>227.47</v>
      </c>
      <c r="AP27" s="8">
        <v>261.93799999999999</v>
      </c>
      <c r="AQ27" s="8">
        <v>229.84700000000001</v>
      </c>
      <c r="AR27" s="8">
        <v>263.34199999999998</v>
      </c>
      <c r="AS27" s="8">
        <v>263.34199999999998</v>
      </c>
      <c r="AT27" s="8">
        <v>271.49900000000002</v>
      </c>
      <c r="AU27" s="8">
        <v>262.34199999999998</v>
      </c>
      <c r="AV27" s="8">
        <v>279.70299999999997</v>
      </c>
      <c r="AW27" s="8">
        <v>279.70299999999997</v>
      </c>
      <c r="AX27" s="8">
        <v>278.58800000000002</v>
      </c>
      <c r="AY27" s="8">
        <v>261.95100000000002</v>
      </c>
      <c r="AZ27" s="8">
        <v>287.49200000000002</v>
      </c>
      <c r="BA27" s="8">
        <v>287.49200000000002</v>
      </c>
      <c r="BB27" s="8">
        <v>322.81599999999997</v>
      </c>
      <c r="BC27" s="8">
        <v>310.262</v>
      </c>
      <c r="BD27" s="8">
        <v>334.49200000000002</v>
      </c>
      <c r="BE27" s="8">
        <v>334.49200000000002</v>
      </c>
      <c r="BF27" s="8">
        <v>366.62700000000001</v>
      </c>
      <c r="BG27" s="8">
        <v>359.346</v>
      </c>
      <c r="BH27" s="8">
        <v>366.59</v>
      </c>
      <c r="BI27">
        <v>366.59</v>
      </c>
    </row>
    <row r="28" spans="1:65" x14ac:dyDescent="0.35">
      <c r="A28" s="9" t="str">
        <f t="shared" si="2"/>
        <v>Alinma</v>
      </c>
      <c r="B28" s="9" t="str">
        <f>VLOOKUP(A28,References!$A$2:$B$11,2,FALSE)</f>
        <v>ALINMA AB Equity</v>
      </c>
      <c r="C28" s="9" t="str">
        <f t="shared" si="1"/>
        <v>Operating Exenses</v>
      </c>
      <c r="D28" s="9" t="str">
        <f>VLOOKUP(C28,References!$J$2:$K$51,2,FALSE)</f>
        <v>operating_expenses</v>
      </c>
      <c r="E28" s="9" t="s">
        <v>0</v>
      </c>
      <c r="F28" s="8">
        <f>_xll.BDH($B28,$E28,"CQ1 2010","","Dir=H","Per=Q","Days=A","Dts=H","cols=56;rows=1")</f>
        <v>157.45400000000001</v>
      </c>
      <c r="G28" s="8">
        <v>170.959</v>
      </c>
      <c r="H28" s="8">
        <v>176.62299999999999</v>
      </c>
      <c r="I28" s="8">
        <v>138.98400000000001</v>
      </c>
      <c r="J28" s="8">
        <v>189.48400000000001</v>
      </c>
      <c r="K28" s="8">
        <v>199.715</v>
      </c>
      <c r="L28" s="8">
        <v>204.316</v>
      </c>
      <c r="M28" s="8">
        <v>238.72</v>
      </c>
      <c r="N28" s="8">
        <v>225.72499999999999</v>
      </c>
      <c r="O28" s="8">
        <v>227.84200000000001</v>
      </c>
      <c r="P28" s="8">
        <v>218.50700000000001</v>
      </c>
      <c r="Q28" s="8">
        <v>252.935</v>
      </c>
      <c r="R28" s="8">
        <v>247.13300000000001</v>
      </c>
      <c r="S28" s="8">
        <v>255.125</v>
      </c>
      <c r="T28" s="8">
        <v>249.44800000000001</v>
      </c>
      <c r="U28" s="8">
        <v>237.95099999999999</v>
      </c>
      <c r="V28" s="8">
        <v>279.74900000000002</v>
      </c>
      <c r="W28" s="8">
        <v>286.76600000000002</v>
      </c>
      <c r="X28" s="8">
        <v>303.24299999999999</v>
      </c>
      <c r="Y28" s="8">
        <v>315.17899999999997</v>
      </c>
      <c r="Z28" s="8">
        <v>312.56299999999999</v>
      </c>
      <c r="AA28" s="8">
        <v>402.113</v>
      </c>
      <c r="AB28" s="8">
        <v>319.625</v>
      </c>
      <c r="AC28" s="8">
        <v>351.39</v>
      </c>
      <c r="AD28" s="8">
        <v>327.68700000000001</v>
      </c>
      <c r="AE28" s="8">
        <v>382.22500000000002</v>
      </c>
      <c r="AF28" s="8">
        <v>469.66500000000002</v>
      </c>
      <c r="AG28" s="8">
        <v>437.87799999999999</v>
      </c>
      <c r="AH28" s="8">
        <v>456.15300000000002</v>
      </c>
      <c r="AI28" s="8">
        <v>398.44299999999998</v>
      </c>
      <c r="AJ28" s="8">
        <v>414.24200000000002</v>
      </c>
      <c r="AK28" s="8">
        <v>528.81299999999999</v>
      </c>
      <c r="AL28" s="8">
        <v>443.18700000000001</v>
      </c>
      <c r="AM28" s="8">
        <v>443.5</v>
      </c>
      <c r="AN28" s="8">
        <v>449.83600000000001</v>
      </c>
      <c r="AO28" s="8">
        <v>519.58000000000004</v>
      </c>
      <c r="AP28" s="8">
        <v>513.28700000000003</v>
      </c>
      <c r="AQ28" s="8">
        <v>466.83199999999999</v>
      </c>
      <c r="AR28" s="8">
        <v>537.38800000000003</v>
      </c>
      <c r="AS28" s="8">
        <v>559.05600000000004</v>
      </c>
      <c r="AT28" s="8">
        <v>512.23199999999997</v>
      </c>
      <c r="AU28" s="8">
        <v>501.23399999999998</v>
      </c>
      <c r="AV28" s="8">
        <v>537.48900000000003</v>
      </c>
      <c r="AW28" s="8">
        <v>544.38400000000001</v>
      </c>
      <c r="AX28" s="8">
        <v>542.75800000000004</v>
      </c>
      <c r="AY28" s="8">
        <v>518.78700000000003</v>
      </c>
      <c r="AZ28" s="8">
        <v>616.09100000000001</v>
      </c>
      <c r="BA28" s="8">
        <v>681.95</v>
      </c>
      <c r="BB28" s="8">
        <v>642.27800000000002</v>
      </c>
      <c r="BC28" s="8">
        <v>663.24</v>
      </c>
      <c r="BD28" s="8">
        <v>709.52599999999995</v>
      </c>
      <c r="BE28" s="8">
        <v>749.93299999999999</v>
      </c>
      <c r="BF28" s="8">
        <v>757.80399999999997</v>
      </c>
      <c r="BG28" s="8">
        <v>746.62199999999996</v>
      </c>
      <c r="BH28" s="8">
        <v>765.51499999999999</v>
      </c>
      <c r="BI28">
        <v>765.51499999999999</v>
      </c>
    </row>
    <row r="29" spans="1:65" x14ac:dyDescent="0.35">
      <c r="A29" s="9" t="str">
        <f t="shared" si="2"/>
        <v>Alinma</v>
      </c>
      <c r="B29" s="9" t="str">
        <f>VLOOKUP(A29,References!$A$2:$B$11,2,FALSE)</f>
        <v>ALINMA AB Equity</v>
      </c>
      <c r="C29" s="9" t="str">
        <f t="shared" si="1"/>
        <v>Total Non-Interest Income</v>
      </c>
      <c r="D29" s="9" t="str">
        <f>VLOOKUP(C29,References!$J$2:$K$51,2,FALSE)</f>
        <v>non_interest_income</v>
      </c>
      <c r="E29" s="9" t="s">
        <v>41</v>
      </c>
      <c r="F29" s="8" t="str">
        <f>_xll.BDH($B29,$E29,"CQ1 2010","","Dir=H","Per=Q","Days=A","Dts=H","cols=56;rows=1")</f>
        <v>#N/A N/A</v>
      </c>
      <c r="G29" s="8" t="s">
        <v>116</v>
      </c>
      <c r="H29" s="8" t="s">
        <v>116</v>
      </c>
      <c r="I29" s="8" t="s">
        <v>116</v>
      </c>
      <c r="J29" s="8" t="s">
        <v>116</v>
      </c>
      <c r="K29" s="8" t="s">
        <v>116</v>
      </c>
      <c r="L29" s="8" t="s">
        <v>116</v>
      </c>
      <c r="M29" s="8" t="s">
        <v>116</v>
      </c>
      <c r="N29" s="8" t="s">
        <v>116</v>
      </c>
      <c r="O29" s="8" t="s">
        <v>116</v>
      </c>
      <c r="P29" s="8" t="s">
        <v>116</v>
      </c>
      <c r="Q29" s="8" t="s">
        <v>116</v>
      </c>
      <c r="R29" s="8">
        <v>78.442999999999998</v>
      </c>
      <c r="S29" s="8">
        <v>102.226</v>
      </c>
      <c r="T29" s="8">
        <v>81.997</v>
      </c>
      <c r="U29" s="8">
        <v>81.997</v>
      </c>
      <c r="V29" s="8">
        <v>87.224000000000004</v>
      </c>
      <c r="W29" s="8">
        <v>102.267</v>
      </c>
      <c r="X29" s="8">
        <v>157.84200000000001</v>
      </c>
      <c r="Y29" s="8">
        <v>157.84200000000001</v>
      </c>
      <c r="Z29" s="8">
        <v>179.59800000000001</v>
      </c>
      <c r="AA29" s="8">
        <v>235.048</v>
      </c>
      <c r="AB29" s="8">
        <v>-1000.0309999999999</v>
      </c>
      <c r="AC29" s="8">
        <v>-1000.0309999999999</v>
      </c>
      <c r="AD29" s="8">
        <v>145.04</v>
      </c>
      <c r="AE29" s="8">
        <v>193.09800000000001</v>
      </c>
      <c r="AF29" s="8">
        <v>141.17500000000001</v>
      </c>
      <c r="AG29" s="8">
        <v>141.17500000000001</v>
      </c>
      <c r="AH29" s="8">
        <v>190.42</v>
      </c>
      <c r="AI29" s="8">
        <v>172.48400000000001</v>
      </c>
      <c r="AJ29" s="8">
        <v>185.578</v>
      </c>
      <c r="AK29" s="8">
        <v>185.578</v>
      </c>
      <c r="AL29" s="8">
        <v>213.483</v>
      </c>
      <c r="AM29" s="8">
        <v>288.61399999999998</v>
      </c>
      <c r="AN29" s="8">
        <v>224.48400000000001</v>
      </c>
      <c r="AO29" s="8">
        <v>224.48400000000001</v>
      </c>
      <c r="AP29" s="8">
        <v>313.21100000000001</v>
      </c>
      <c r="AQ29" s="8">
        <v>298.20699999999999</v>
      </c>
      <c r="AR29" s="8">
        <v>302.11099999999999</v>
      </c>
      <c r="AS29" s="8">
        <v>302.11099999999999</v>
      </c>
      <c r="AT29" s="8">
        <v>146.87700000000001</v>
      </c>
      <c r="AU29" s="8">
        <v>205.108</v>
      </c>
      <c r="AV29" s="8">
        <v>294.68299999999999</v>
      </c>
      <c r="AW29" s="8">
        <v>294.68299999999999</v>
      </c>
      <c r="AX29" s="8">
        <v>401.48700000000002</v>
      </c>
      <c r="AY29" s="8">
        <v>421.70699999999999</v>
      </c>
      <c r="AZ29" s="8">
        <v>329.16800000000001</v>
      </c>
      <c r="BA29" s="8">
        <v>329.16800000000001</v>
      </c>
      <c r="BB29" s="8">
        <v>496.04199999999997</v>
      </c>
      <c r="BC29" s="8">
        <v>518.64599999999996</v>
      </c>
      <c r="BD29" s="8">
        <v>401.774</v>
      </c>
      <c r="BE29" s="8">
        <v>401.774</v>
      </c>
      <c r="BF29" s="8">
        <v>444.65</v>
      </c>
      <c r="BG29" s="8">
        <v>577.19000000000005</v>
      </c>
      <c r="BH29" s="8">
        <v>534.73800000000006</v>
      </c>
      <c r="BI29">
        <v>534.73800000000006</v>
      </c>
    </row>
    <row r="30" spans="1:65" x14ac:dyDescent="0.35">
      <c r="A30" s="9" t="str">
        <f t="shared" si="2"/>
        <v>Alinma</v>
      </c>
      <c r="B30" s="9" t="str">
        <f>VLOOKUP(A30,References!$A$2:$B$11,2,FALSE)</f>
        <v>ALINMA AB Equity</v>
      </c>
      <c r="C30" s="9" t="str">
        <f t="shared" si="1"/>
        <v>Impairment (Provisions)</v>
      </c>
      <c r="D30" s="9" t="str">
        <f>VLOOKUP(C30,References!$J$2:$K$51,2,FALSE)</f>
        <v>impairment_provisions</v>
      </c>
      <c r="E30" s="9" t="s">
        <v>42</v>
      </c>
      <c r="F30" s="8" t="str">
        <f>_xll.BDH($B30,$E30,"CQ1 2010","","Dir=H","Per=Q","Days=A","Dts=H","cols=56;rows=1")</f>
        <v>#N/A N/A</v>
      </c>
      <c r="G30" s="8" t="s">
        <v>116</v>
      </c>
      <c r="H30" s="8" t="s">
        <v>116</v>
      </c>
      <c r="I30" s="8" t="s">
        <v>116</v>
      </c>
      <c r="J30" s="8">
        <v>2</v>
      </c>
      <c r="K30" s="8">
        <v>5.0350000000000001</v>
      </c>
      <c r="L30" s="8">
        <v>5.6360000000000001</v>
      </c>
      <c r="M30" s="8">
        <v>5.6360000000000001</v>
      </c>
      <c r="N30" s="8">
        <v>16.875</v>
      </c>
      <c r="O30" s="8">
        <v>67.414000000000001</v>
      </c>
      <c r="P30" s="8">
        <v>44.07</v>
      </c>
      <c r="Q30" s="8">
        <v>44.07</v>
      </c>
      <c r="R30" s="8">
        <v>51.026000000000003</v>
      </c>
      <c r="S30" s="8">
        <v>60.493000000000002</v>
      </c>
      <c r="T30" s="8">
        <v>28.306000000000001</v>
      </c>
      <c r="U30" s="8">
        <v>28.306000000000001</v>
      </c>
      <c r="V30" s="8">
        <v>24.975000000000001</v>
      </c>
      <c r="W30" s="8">
        <v>15.648999999999999</v>
      </c>
      <c r="X30" s="8">
        <v>50.648000000000003</v>
      </c>
      <c r="Y30" s="8">
        <v>50.648000000000003</v>
      </c>
      <c r="Z30" s="8">
        <v>70.122</v>
      </c>
      <c r="AA30" s="8">
        <v>78.131</v>
      </c>
      <c r="AB30" s="8">
        <v>10.327</v>
      </c>
      <c r="AC30" s="8">
        <v>10.327</v>
      </c>
      <c r="AD30" s="8">
        <v>13.032999999999999</v>
      </c>
      <c r="AE30" s="8">
        <v>24.7</v>
      </c>
      <c r="AF30" s="8">
        <v>41.429000000000002</v>
      </c>
      <c r="AG30" s="8">
        <v>41.429000000000002</v>
      </c>
      <c r="AH30" s="8">
        <v>124.236</v>
      </c>
      <c r="AI30" s="8">
        <v>119.536</v>
      </c>
      <c r="AJ30" s="8">
        <v>104.648</v>
      </c>
      <c r="AK30" s="8">
        <v>104.648</v>
      </c>
      <c r="AL30" s="8">
        <v>89.472999999999999</v>
      </c>
      <c r="AM30" s="8">
        <v>162.75899999999999</v>
      </c>
      <c r="AN30" s="8">
        <v>98.241</v>
      </c>
      <c r="AO30" s="8">
        <v>98.241</v>
      </c>
      <c r="AP30" s="8">
        <v>65.397999999999996</v>
      </c>
      <c r="AQ30" s="8">
        <v>141.661</v>
      </c>
      <c r="AR30" s="8">
        <v>108.307</v>
      </c>
      <c r="AS30" s="8">
        <v>108.307</v>
      </c>
      <c r="AT30" s="8">
        <v>342.58499999999998</v>
      </c>
      <c r="AU30" s="8">
        <v>192.114</v>
      </c>
      <c r="AV30" s="8">
        <v>233.797</v>
      </c>
      <c r="AW30" s="8">
        <v>233.797</v>
      </c>
      <c r="AX30" s="8">
        <v>344</v>
      </c>
      <c r="AY30" s="8">
        <v>342.089</v>
      </c>
      <c r="AZ30" s="8">
        <v>279.005</v>
      </c>
      <c r="BA30" s="8">
        <v>279.005</v>
      </c>
      <c r="BB30" s="8">
        <v>243.40199999999999</v>
      </c>
      <c r="BC30" s="8">
        <v>239.88300000000001</v>
      </c>
      <c r="BD30" s="8">
        <v>264.24700000000001</v>
      </c>
      <c r="BE30" s="8">
        <v>264.24700000000001</v>
      </c>
      <c r="BF30" s="8">
        <v>342.53100000000001</v>
      </c>
      <c r="BG30" s="8">
        <v>325.351</v>
      </c>
      <c r="BH30" s="8">
        <v>306.428</v>
      </c>
      <c r="BI30">
        <v>306.428</v>
      </c>
    </row>
    <row r="31" spans="1:65" x14ac:dyDescent="0.35">
      <c r="A31" s="9" t="str">
        <f t="shared" si="2"/>
        <v>Alinma</v>
      </c>
      <c r="B31" s="9" t="str">
        <f>VLOOKUP(A31,References!$A$2:$B$11,2,FALSE)</f>
        <v>ALINMA AB Equity</v>
      </c>
      <c r="C31" s="9" t="str">
        <f t="shared" si="1"/>
        <v>Net PreTax Income</v>
      </c>
      <c r="D31" s="9" t="str">
        <f>VLOOKUP(C31,References!$J$2:$K$51,2,FALSE)</f>
        <v>net_pretax_income</v>
      </c>
      <c r="E31" s="9" t="s">
        <v>45</v>
      </c>
      <c r="F31" s="8">
        <f>_xll.BDH($B31,$E31,"CQ1 2010","","Dir=H","Per=Q","Days=A","Dts=H","cols=56;rows=1")</f>
        <v>-75.093999999999994</v>
      </c>
      <c r="G31" s="8">
        <v>3.298</v>
      </c>
      <c r="H31" s="8">
        <v>20.212</v>
      </c>
      <c r="I31" s="8">
        <v>66.784000000000006</v>
      </c>
      <c r="J31" s="8">
        <v>70.227999999999994</v>
      </c>
      <c r="K31" s="8">
        <v>102.5</v>
      </c>
      <c r="L31" s="8">
        <v>122.3</v>
      </c>
      <c r="M31" s="8">
        <v>136.30699999999999</v>
      </c>
      <c r="N31" s="8">
        <v>150.48400000000001</v>
      </c>
      <c r="O31" s="8">
        <v>179.416</v>
      </c>
      <c r="P31" s="8">
        <v>195.648</v>
      </c>
      <c r="Q31" s="8">
        <v>207.61099999999999</v>
      </c>
      <c r="R31" s="8">
        <v>221.40799999999999</v>
      </c>
      <c r="S31" s="8">
        <v>241.46100000000001</v>
      </c>
      <c r="T31" s="8">
        <v>262.03199999999998</v>
      </c>
      <c r="U31" s="8">
        <v>279.85599999999999</v>
      </c>
      <c r="V31" s="8">
        <v>292.84100000000001</v>
      </c>
      <c r="W31" s="8">
        <v>307.73099999999999</v>
      </c>
      <c r="X31" s="8">
        <v>331.33699999999999</v>
      </c>
      <c r="Y31" s="8">
        <v>332.59699999999998</v>
      </c>
      <c r="Z31" s="8">
        <v>344.11099999999999</v>
      </c>
      <c r="AA31" s="8">
        <v>364.76100000000002</v>
      </c>
      <c r="AB31" s="8">
        <v>375.18700000000001</v>
      </c>
      <c r="AC31" s="8">
        <v>385.91800000000001</v>
      </c>
      <c r="AD31" s="8">
        <v>391.31799999999998</v>
      </c>
      <c r="AE31" s="8">
        <v>409.12099999999998</v>
      </c>
      <c r="AF31" s="8">
        <v>311.613</v>
      </c>
      <c r="AG31" s="8">
        <v>390.21899999999999</v>
      </c>
      <c r="AH31" s="8">
        <v>421.322</v>
      </c>
      <c r="AI31" s="8">
        <v>488.22399999999999</v>
      </c>
      <c r="AJ31" s="8">
        <v>541.75699999999995</v>
      </c>
      <c r="AK31" s="8">
        <v>560.05399999999997</v>
      </c>
      <c r="AL31" s="8">
        <v>581.81200000000001</v>
      </c>
      <c r="AM31" s="8">
        <v>621.32500000000005</v>
      </c>
      <c r="AN31" s="8">
        <v>653.26599999999996</v>
      </c>
      <c r="AO31" s="8">
        <v>661.03</v>
      </c>
      <c r="AP31" s="8">
        <v>708.52</v>
      </c>
      <c r="AQ31" s="8">
        <v>750.74199999999996</v>
      </c>
      <c r="AR31" s="8">
        <v>792.16600000000005</v>
      </c>
      <c r="AS31" s="8">
        <v>565.02800000000002</v>
      </c>
      <c r="AT31" s="8">
        <v>411.40600000000001</v>
      </c>
      <c r="AU31" s="8">
        <v>636.09500000000003</v>
      </c>
      <c r="AV31" s="8">
        <v>714.97</v>
      </c>
      <c r="AW31" s="8">
        <v>439.28899999999999</v>
      </c>
      <c r="AX31" s="8">
        <v>715.61800000000005</v>
      </c>
      <c r="AY31" s="8">
        <v>791.98500000000001</v>
      </c>
      <c r="AZ31" s="8">
        <v>822.93299999999999</v>
      </c>
      <c r="BA31" s="8">
        <v>691.01800000000003</v>
      </c>
      <c r="BB31" s="8">
        <v>919.56</v>
      </c>
      <c r="BC31" s="8">
        <v>1031.4390000000001</v>
      </c>
      <c r="BD31" s="8">
        <v>1102.7239999999999</v>
      </c>
      <c r="BE31" s="8">
        <v>959.17600000000004</v>
      </c>
      <c r="BF31" s="8">
        <v>1081.385</v>
      </c>
      <c r="BG31" s="8">
        <v>1365.915</v>
      </c>
      <c r="BH31" s="8">
        <v>1476.0930000000001</v>
      </c>
      <c r="BI31">
        <v>1476.0930000000001</v>
      </c>
    </row>
    <row r="32" spans="1:65" x14ac:dyDescent="0.35">
      <c r="A32" s="9" t="str">
        <f t="shared" si="2"/>
        <v>Alinma</v>
      </c>
      <c r="B32" s="9" t="str">
        <f>VLOOKUP(A32,References!$A$2:$B$11,2,FALSE)</f>
        <v>ALINMA AB Equity</v>
      </c>
      <c r="C32" s="9" t="str">
        <f t="shared" si="1"/>
        <v>Net Income</v>
      </c>
      <c r="D32" s="9" t="str">
        <f>VLOOKUP(C32,References!$J$2:$K$51,2,FALSE)</f>
        <v>net_income</v>
      </c>
      <c r="E32" s="9" t="s">
        <v>47</v>
      </c>
      <c r="F32" s="8">
        <f>_xll.BDH($B32,$E32,"CQ1 2010","","Dir=H","Per=Q","Days=A","Dts=H","cols=56;rows=1")</f>
        <v>-75.093999999999994</v>
      </c>
      <c r="G32" s="8">
        <v>3.298</v>
      </c>
      <c r="H32" s="8">
        <v>20.212</v>
      </c>
      <c r="I32" s="8">
        <v>66.784000000000006</v>
      </c>
      <c r="J32" s="8">
        <v>70.227999999999994</v>
      </c>
      <c r="K32" s="8">
        <v>102.5</v>
      </c>
      <c r="L32" s="8">
        <v>122.3</v>
      </c>
      <c r="M32" s="8">
        <v>136.30699999999999</v>
      </c>
      <c r="N32" s="8">
        <v>150.48400000000001</v>
      </c>
      <c r="O32" s="8">
        <v>179.416</v>
      </c>
      <c r="P32" s="8">
        <v>195.648</v>
      </c>
      <c r="Q32" s="8">
        <v>207.61099999999999</v>
      </c>
      <c r="R32" s="8">
        <v>221.40799999999999</v>
      </c>
      <c r="S32" s="8">
        <v>241.46100000000001</v>
      </c>
      <c r="T32" s="8">
        <v>262.03199999999998</v>
      </c>
      <c r="U32" s="8">
        <v>279.85599999999999</v>
      </c>
      <c r="V32" s="8">
        <v>292.84100000000001</v>
      </c>
      <c r="W32" s="8">
        <v>307.73099999999999</v>
      </c>
      <c r="X32" s="8">
        <v>331.33699999999999</v>
      </c>
      <c r="Y32" s="8">
        <v>332.59699999999998</v>
      </c>
      <c r="Z32" s="8">
        <v>344.11099999999999</v>
      </c>
      <c r="AA32" s="8">
        <v>364.76100000000002</v>
      </c>
      <c r="AB32" s="8">
        <v>375.18700000000001</v>
      </c>
      <c r="AC32" s="8">
        <v>385.91800000000001</v>
      </c>
      <c r="AD32" s="8">
        <v>391.31799999999998</v>
      </c>
      <c r="AE32" s="8">
        <v>409.12099999999998</v>
      </c>
      <c r="AF32" s="8">
        <v>311.613</v>
      </c>
      <c r="AG32" s="8">
        <v>390.21899999999999</v>
      </c>
      <c r="AH32" s="8">
        <v>421.322</v>
      </c>
      <c r="AI32" s="8">
        <v>488.22399999999999</v>
      </c>
      <c r="AJ32" s="8">
        <v>541.75699999999995</v>
      </c>
      <c r="AK32" s="8">
        <v>560.05399999999997</v>
      </c>
      <c r="AL32" s="8">
        <v>581.81200000000001</v>
      </c>
      <c r="AM32" s="8">
        <v>605.79200000000003</v>
      </c>
      <c r="AN32" s="8">
        <v>636.93399999999997</v>
      </c>
      <c r="AO32" s="8">
        <v>1046.9580000000001</v>
      </c>
      <c r="AP32" s="8">
        <v>637.83600000000001</v>
      </c>
      <c r="AQ32" s="8">
        <v>675.66600000000005</v>
      </c>
      <c r="AR32" s="8">
        <v>712.78300000000002</v>
      </c>
      <c r="AS32" s="8">
        <v>508.52499999999998</v>
      </c>
      <c r="AT32" s="8">
        <v>370.26499999999999</v>
      </c>
      <c r="AU32" s="8">
        <v>572.48599999999999</v>
      </c>
      <c r="AV32" s="8">
        <v>629.24699999999996</v>
      </c>
      <c r="AW32" s="8">
        <v>393.99400000000003</v>
      </c>
      <c r="AX32" s="8">
        <v>641.83799999999997</v>
      </c>
      <c r="AY32" s="8">
        <v>710.33100000000002</v>
      </c>
      <c r="AZ32" s="8">
        <v>738.09</v>
      </c>
      <c r="BA32" s="8">
        <v>619.12800000000004</v>
      </c>
      <c r="BB32" s="8">
        <v>824.74699999999996</v>
      </c>
      <c r="BC32" s="8">
        <v>925.09</v>
      </c>
      <c r="BD32" s="8">
        <v>989.02499999999998</v>
      </c>
      <c r="BE32" s="8">
        <v>860.27800000000002</v>
      </c>
      <c r="BF32" s="8">
        <v>969.88599999999997</v>
      </c>
      <c r="BG32" s="8">
        <v>1225.079</v>
      </c>
      <c r="BH32" s="8">
        <v>1323.8969999999999</v>
      </c>
      <c r="BI32">
        <v>1323.8969999999999</v>
      </c>
    </row>
    <row r="33" spans="1:65" x14ac:dyDescent="0.35">
      <c r="A33" s="9" t="str">
        <f t="shared" si="2"/>
        <v>Alinma</v>
      </c>
      <c r="B33" s="9" t="str">
        <f>VLOOKUP(A33,References!$A$2:$B$11,2,FALSE)</f>
        <v>ALINMA AB Equity</v>
      </c>
      <c r="C33" s="9" t="str">
        <f t="shared" si="1"/>
        <v>Net Interest Income Less Provisions</v>
      </c>
      <c r="D33" s="9" t="str">
        <f>VLOOKUP(C33,References!$J$2:$K$51,2,FALSE)</f>
        <v>net_interest_inc_less_prov</v>
      </c>
      <c r="E33" s="9" t="s">
        <v>115</v>
      </c>
      <c r="F33" s="8">
        <f>_xll.BDH($B33,$E33,"CQ1 2010","","Dir=H","Per=Q","Days=A","Dts=H","cols=56;rows=1")</f>
        <v>67.254999999999995</v>
      </c>
      <c r="G33" s="8">
        <v>161.613</v>
      </c>
      <c r="H33" s="8">
        <v>188.90799999999999</v>
      </c>
      <c r="I33" s="8">
        <v>201.41200000000001</v>
      </c>
      <c r="J33" s="8">
        <v>239.833</v>
      </c>
      <c r="K33" s="8">
        <v>278.827</v>
      </c>
      <c r="L33" s="8">
        <v>304.52300000000002</v>
      </c>
      <c r="M33" s="8">
        <v>169.18199999999999</v>
      </c>
      <c r="N33" s="8">
        <v>316.22800000000001</v>
      </c>
      <c r="O33" s="8">
        <v>281.85599999999999</v>
      </c>
      <c r="P33" s="8">
        <v>367.48200000000003</v>
      </c>
      <c r="Q33" s="8">
        <v>408.44099999999997</v>
      </c>
      <c r="R33" s="8">
        <v>394.9</v>
      </c>
      <c r="S33" s="8">
        <v>406.56400000000002</v>
      </c>
      <c r="T33" s="8">
        <v>438.15899999999999</v>
      </c>
      <c r="U33" s="8">
        <v>342.69400000000002</v>
      </c>
      <c r="V33" s="8">
        <v>493.10199999999998</v>
      </c>
      <c r="W33" s="8">
        <v>491.815</v>
      </c>
      <c r="X33" s="8">
        <v>483.14699999999999</v>
      </c>
      <c r="Y33" s="8">
        <v>462.74200000000002</v>
      </c>
      <c r="Z33" s="8">
        <v>483.41199999999998</v>
      </c>
      <c r="AA33" s="8">
        <v>544.08500000000004</v>
      </c>
      <c r="AB33" s="8">
        <v>541.44200000000001</v>
      </c>
      <c r="AC33" s="8">
        <v>535.74599999999998</v>
      </c>
      <c r="AD33" s="8">
        <v>579.51300000000003</v>
      </c>
      <c r="AE33" s="8">
        <v>609.52499999999998</v>
      </c>
      <c r="AF33" s="8">
        <v>651.44000000000005</v>
      </c>
      <c r="AG33" s="8">
        <v>614.31899999999996</v>
      </c>
      <c r="AH33" s="8">
        <v>692.57600000000002</v>
      </c>
      <c r="AI33" s="8">
        <v>722.33299999999997</v>
      </c>
      <c r="AJ33" s="8">
        <v>778.50099999999998</v>
      </c>
      <c r="AK33" s="8">
        <v>763.55799999999999</v>
      </c>
      <c r="AL33" s="8">
        <v>816.59799999999996</v>
      </c>
      <c r="AM33" s="8">
        <v>781.65</v>
      </c>
      <c r="AN33" s="8">
        <v>889.726</v>
      </c>
      <c r="AO33" s="8">
        <v>931.04</v>
      </c>
      <c r="AP33" s="8">
        <v>911.66800000000001</v>
      </c>
      <c r="AQ33" s="8">
        <v>926.23699999999997</v>
      </c>
      <c r="AR33" s="8">
        <v>1033.1120000000001</v>
      </c>
      <c r="AS33" s="8">
        <v>883.43399999999997</v>
      </c>
      <c r="AT33" s="8">
        <v>779.452</v>
      </c>
      <c r="AU33" s="8">
        <v>939.13800000000003</v>
      </c>
      <c r="AV33" s="8">
        <v>957.96400000000006</v>
      </c>
      <c r="AW33" s="8">
        <v>654.57100000000003</v>
      </c>
      <c r="AX33" s="8">
        <v>864.81399999999996</v>
      </c>
      <c r="AY33" s="8">
        <v>890.33799999999997</v>
      </c>
      <c r="AZ33" s="8">
        <v>1115.6969999999999</v>
      </c>
      <c r="BA33" s="8">
        <v>1056.8810000000001</v>
      </c>
      <c r="BB33" s="8">
        <v>1072.5409999999999</v>
      </c>
      <c r="BC33" s="8">
        <v>1184.5360000000001</v>
      </c>
      <c r="BD33" s="8">
        <v>1417.8610000000001</v>
      </c>
      <c r="BE33" s="8">
        <v>1235.412</v>
      </c>
      <c r="BF33" s="8">
        <v>1397.4960000000001</v>
      </c>
      <c r="BG33" s="8">
        <v>1543.568</v>
      </c>
      <c r="BH33" s="8">
        <v>1710.357</v>
      </c>
      <c r="BI33">
        <v>1710.357</v>
      </c>
    </row>
    <row r="34" spans="1:65" x14ac:dyDescent="0.35">
      <c r="A34" s="9" t="str">
        <f t="shared" si="2"/>
        <v>Alinma</v>
      </c>
      <c r="B34" s="9" t="str">
        <f>VLOOKUP(A34,References!$A$2:$B$11,2,FALSE)</f>
        <v>ALINMA AB Equity</v>
      </c>
      <c r="C34" s="9" t="str">
        <f t="shared" si="1"/>
        <v>Retail Net Revenue</v>
      </c>
      <c r="D34" s="9" t="str">
        <f>VLOOKUP(C34,References!$J$2:$K$51,2,FALSE)</f>
        <v>retail_net_revenue</v>
      </c>
      <c r="E34" s="9" t="s">
        <v>207</v>
      </c>
      <c r="F34" s="8">
        <f>Segments_Q!I8/1000000</f>
        <v>5.3470000000000004</v>
      </c>
      <c r="G34" s="8">
        <f>Segments_Q!J8/1000000</f>
        <v>13.635</v>
      </c>
      <c r="H34" s="8">
        <f>Segments_Q!K8/1000000</f>
        <v>18.768000000000001</v>
      </c>
      <c r="I34" s="8">
        <f>Segments_Q!L8/1000000</f>
        <v>15.875</v>
      </c>
      <c r="J34" s="8">
        <f>Segments_Q!M8/1000000</f>
        <v>47.999000000000002</v>
      </c>
      <c r="K34" s="8">
        <f>Segments_Q!N8/1000000</f>
        <v>66.600999999999999</v>
      </c>
      <c r="L34" s="8">
        <f>Segments_Q!O8/1000000</f>
        <v>75.305000000000007</v>
      </c>
      <c r="M34" s="8">
        <f>Segments_Q!P8/1000000</f>
        <v>83.49</v>
      </c>
      <c r="N34" s="8">
        <f>Segments_Q!Q8/1000000</f>
        <v>85.876000000000005</v>
      </c>
      <c r="O34" s="8">
        <f>Segments_Q!R8/1000000</f>
        <v>99.581999999999994</v>
      </c>
      <c r="P34" s="8">
        <f>Segments_Q!S8/1000000</f>
        <v>109.11</v>
      </c>
      <c r="Q34" s="8">
        <f>Segments_Q!T8/1000000</f>
        <v>159.16</v>
      </c>
      <c r="R34" s="8">
        <f>Segments_Q!U8/1000000</f>
        <v>145.55699999999999</v>
      </c>
      <c r="S34" s="8">
        <f>Segments_Q!V8/1000000</f>
        <v>159.00399999999999</v>
      </c>
      <c r="T34" s="8">
        <f>Segments_Q!W8/1000000</f>
        <v>163.708</v>
      </c>
      <c r="U34" s="8">
        <f>Segments_Q!X8/1000000</f>
        <v>163.14699999999999</v>
      </c>
      <c r="V34" s="8">
        <f>Segments_Q!Y8/1000000</f>
        <v>186.32</v>
      </c>
      <c r="W34" s="8">
        <f>Segments_Q!Z8/1000000</f>
        <v>204.60499999999999</v>
      </c>
      <c r="X34" s="8">
        <f>Segments_Q!AA8/1000000</f>
        <v>217.99100000000001</v>
      </c>
      <c r="Y34" s="8">
        <f>Segments_Q!AB8/1000000</f>
        <v>224.11500000000001</v>
      </c>
      <c r="Z34" s="8">
        <f>Segments_Q!AC8/1000000</f>
        <v>247.678</v>
      </c>
      <c r="AA34" s="8">
        <f>Segments_Q!AD8/1000000</f>
        <v>264.91199999999998</v>
      </c>
      <c r="AB34" s="8">
        <f>Segments_Q!AE8/1000000</f>
        <v>266.22899999999998</v>
      </c>
      <c r="AC34" s="8">
        <f>Segments_Q!AF8/1000000</f>
        <v>262.88600000000002</v>
      </c>
      <c r="AD34" s="8">
        <f>Segments_Q!AG8/1000000</f>
        <v>271.68400000000003</v>
      </c>
      <c r="AE34" s="8">
        <f>Segments_Q!AH8/1000000</f>
        <v>279.19200000000001</v>
      </c>
      <c r="AF34" s="8">
        <f>Segments_Q!AI8/1000000</f>
        <v>296.86399999999998</v>
      </c>
      <c r="AG34" s="8">
        <f>Segments_Q!AJ8/1000000</f>
        <v>287.93200000000002</v>
      </c>
      <c r="AH34" s="8">
        <f>Segments_Q!AK8/1000000</f>
        <v>381.21100000000001</v>
      </c>
      <c r="AI34" s="8">
        <f>Segments_Q!AL8/1000000</f>
        <v>388.97500000000002</v>
      </c>
      <c r="AJ34" s="8">
        <f>Segments_Q!AM8/1000000</f>
        <v>419.81200000000001</v>
      </c>
      <c r="AK34" s="8">
        <f>Segments_Q!AN8/1000000</f>
        <v>431.88200000000001</v>
      </c>
      <c r="AL34" s="8">
        <f>Segments_Q!AO8/1000000</f>
        <v>451.77</v>
      </c>
      <c r="AM34" s="8">
        <f>Segments_Q!AP8/1000000</f>
        <v>462.863</v>
      </c>
      <c r="AN34" s="8">
        <f>Segments_Q!AQ8/1000000</f>
        <v>502.291</v>
      </c>
      <c r="AO34" s="8" t="e">
        <f>Segments_Q!AR8/1000000</f>
        <v>#N/A</v>
      </c>
      <c r="AP34" s="8">
        <f>Segments_Q!AS8/1000000</f>
        <v>591.63300000000004</v>
      </c>
      <c r="AQ34" s="8">
        <f>Segments_Q!AT8/1000000</f>
        <v>613.57299999999998</v>
      </c>
      <c r="AR34" s="8">
        <f>Segments_Q!AU8/1000000</f>
        <v>636.27599999999995</v>
      </c>
      <c r="AS34" s="8" t="e">
        <f>Segments_Q!AV8/1000000</f>
        <v>#N/A</v>
      </c>
      <c r="AT34" s="8">
        <f>Segments_Q!AW8/1000000</f>
        <v>704.81</v>
      </c>
      <c r="AU34" s="8">
        <f>Segments_Q!AX8/1000000</f>
        <v>597.899</v>
      </c>
      <c r="AV34" s="8" t="e">
        <f>Segments_Q!AY8/1000000</f>
        <v>#N/A</v>
      </c>
      <c r="AW34" s="8" t="e">
        <f>Segments_Q!AZ8/1000000</f>
        <v>#N/A</v>
      </c>
      <c r="AX34" s="8">
        <f>Segments_Q!BA8/1000000</f>
        <v>689.50599999999997</v>
      </c>
      <c r="AY34" s="8" t="e">
        <f>Segments_Q!BB8/1000000</f>
        <v>#N/A</v>
      </c>
      <c r="AZ34" s="8" t="e">
        <f>Segments_Q!BC8/1000000</f>
        <v>#N/A</v>
      </c>
      <c r="BA34" s="8" t="e">
        <f>Segments_Q!BD8/1000000</f>
        <v>#N/A</v>
      </c>
      <c r="BB34" s="8" t="e">
        <f>Segments_Q!BE8/1000000</f>
        <v>#N/A</v>
      </c>
      <c r="BC34" s="8">
        <f>Segments_Q!BF8/1000000</f>
        <v>746.654</v>
      </c>
      <c r="BD34" s="8">
        <f>Segments_Q!BG8/1000000</f>
        <v>1002.782</v>
      </c>
      <c r="BE34" s="8">
        <f>Segments_Q!BH8/1000000</f>
        <v>956.62599999999998</v>
      </c>
      <c r="BF34" s="8">
        <f>Segments_Q!BI8/1000000</f>
        <v>627.88300000000004</v>
      </c>
      <c r="BG34" s="8">
        <f>Segments_Q!BJ8/1000000</f>
        <v>1349.37</v>
      </c>
      <c r="BH34" s="8">
        <f>Segments_Q!BK8/1000000</f>
        <v>1249.8219999999999</v>
      </c>
      <c r="BI34" s="8">
        <f>Segments_Q!BL8/1000000</f>
        <v>0</v>
      </c>
      <c r="BJ34" s="8">
        <f>Segments_Q!BM8/1000000</f>
        <v>0</v>
      </c>
      <c r="BK34" s="8">
        <f>Segments_Q!BN8/1000000</f>
        <v>0</v>
      </c>
      <c r="BL34" s="8">
        <f>Segments_Q!BO8/1000000</f>
        <v>0</v>
      </c>
      <c r="BM34" s="8">
        <f>Segments_Q!BP8/1000000</f>
        <v>0</v>
      </c>
    </row>
    <row r="35" spans="1:65" x14ac:dyDescent="0.35">
      <c r="A35" s="10" t="str">
        <f>A33</f>
        <v>Alinma</v>
      </c>
      <c r="B35" s="10" t="str">
        <f>VLOOKUP(A35,References!$A$2:$B$11,2,FALSE)</f>
        <v>ALINMA AB Equity</v>
      </c>
      <c r="C35" s="10" t="str">
        <f t="shared" si="1"/>
        <v>Wholesale Net Revenue</v>
      </c>
      <c r="D35" s="10" t="str">
        <f>VLOOKUP(C35,References!$J$2:$K$51,2,FALSE)</f>
        <v>wholesale_net_revenue</v>
      </c>
      <c r="E35" s="10" t="s">
        <v>207</v>
      </c>
      <c r="F35" s="11">
        <f>Segments_Q!I9/1000000</f>
        <v>30.436</v>
      </c>
      <c r="G35" s="11">
        <f>Segments_Q!J9/1000000</f>
        <v>108.23</v>
      </c>
      <c r="H35" s="11">
        <f>Segments_Q!K9/1000000</f>
        <v>93.337000000000003</v>
      </c>
      <c r="I35" s="11">
        <f>Segments_Q!L9/1000000</f>
        <v>100.90300000000001</v>
      </c>
      <c r="J35" s="11">
        <f>Segments_Q!M9/1000000</f>
        <v>105.038</v>
      </c>
      <c r="K35" s="11">
        <f>Segments_Q!N9/1000000</f>
        <v>140.07400000000001</v>
      </c>
      <c r="L35" s="11">
        <f>Segments_Q!O9/1000000</f>
        <v>143.91300000000001</v>
      </c>
      <c r="M35" s="11">
        <f>Segments_Q!P9/1000000</f>
        <v>285.245</v>
      </c>
      <c r="N35" s="11">
        <f>Segments_Q!Q9/1000000</f>
        <v>162.19</v>
      </c>
      <c r="O35" s="11">
        <f>Segments_Q!R9/1000000</f>
        <v>254.49600000000001</v>
      </c>
      <c r="P35" s="11">
        <f>Segments_Q!S9/1000000</f>
        <v>205.78100000000001</v>
      </c>
      <c r="Q35" s="11">
        <f>Segments_Q!T9/1000000</f>
        <v>355.93299999999999</v>
      </c>
      <c r="R35" s="11">
        <f>Segments_Q!U9/1000000</f>
        <v>267.62</v>
      </c>
      <c r="S35" s="11">
        <f>Segments_Q!V9/1000000</f>
        <v>269.95800000000003</v>
      </c>
      <c r="T35" s="11">
        <f>Segments_Q!W9/1000000</f>
        <v>265.81599999999997</v>
      </c>
      <c r="U35" s="11">
        <f>Segments_Q!X9/1000000</f>
        <v>321.84199999999998</v>
      </c>
      <c r="V35" s="11">
        <f>Segments_Q!Y9/1000000</f>
        <v>270.65199999999999</v>
      </c>
      <c r="W35" s="11">
        <f>Segments_Q!Z9/1000000</f>
        <v>266.06900000000002</v>
      </c>
      <c r="X35" s="11">
        <f>Segments_Q!AA9/1000000</f>
        <v>326.17599999999999</v>
      </c>
      <c r="Y35" s="11">
        <f>Segments_Q!AB9/1000000</f>
        <v>332.084</v>
      </c>
      <c r="Z35" s="11">
        <f>Segments_Q!AC9/1000000</f>
        <v>326.48399999999998</v>
      </c>
      <c r="AA35" s="11">
        <f>Segments_Q!AD9/1000000</f>
        <v>380.714</v>
      </c>
      <c r="AB35" s="11">
        <f>Segments_Q!AE9/1000000</f>
        <v>333.07</v>
      </c>
      <c r="AC35" s="11">
        <f>Segments_Q!AF9/1000000</f>
        <v>394.74799999999999</v>
      </c>
      <c r="AD35" s="11">
        <f>Segments_Q!AG9/1000000</f>
        <v>317.09699999999998</v>
      </c>
      <c r="AE35" s="11">
        <f>Segments_Q!AH9/1000000</f>
        <v>357.18400000000003</v>
      </c>
      <c r="AF35" s="11">
        <f>Segments_Q!AI9/1000000</f>
        <v>369.34100000000001</v>
      </c>
      <c r="AG35" s="11">
        <f>Segments_Q!AJ9/1000000</f>
        <v>396.96300000000002</v>
      </c>
      <c r="AH35" s="11">
        <f>Segments_Q!AK9/1000000</f>
        <v>424.83300000000003</v>
      </c>
      <c r="AI35" s="11">
        <f>Segments_Q!AL9/1000000</f>
        <v>400.05900000000003</v>
      </c>
      <c r="AJ35" s="11">
        <f>Segments_Q!AM9/1000000</f>
        <v>416.04500000000002</v>
      </c>
      <c r="AK35" s="11">
        <f>Segments_Q!AN9/1000000</f>
        <v>459.06</v>
      </c>
      <c r="AL35" s="11">
        <f>Segments_Q!AO9/1000000</f>
        <v>384.80900000000003</v>
      </c>
      <c r="AM35" s="11">
        <f>Segments_Q!AP9/1000000</f>
        <v>444.9</v>
      </c>
      <c r="AN35" s="11">
        <f>Segments_Q!AQ9/1000000</f>
        <v>452.86399999999998</v>
      </c>
      <c r="AO35" s="11" t="e">
        <f>Segments_Q!AR9/1000000</f>
        <v>#N/A</v>
      </c>
      <c r="AP35" s="11">
        <f>Segments_Q!AS9/1000000</f>
        <v>437.91800000000001</v>
      </c>
      <c r="AQ35" s="11">
        <f>Segments_Q!AT9/1000000</f>
        <v>412.84100000000001</v>
      </c>
      <c r="AR35" s="11">
        <f>Segments_Q!AU9/1000000</f>
        <v>478.53399999999999</v>
      </c>
      <c r="AS35" s="11" t="e">
        <f>Segments_Q!AV9/1000000</f>
        <v>#N/A</v>
      </c>
      <c r="AT35" s="11">
        <f>Segments_Q!AW9/1000000</f>
        <v>422.90600000000001</v>
      </c>
      <c r="AU35" s="11">
        <f>Segments_Q!AX9/1000000</f>
        <v>407.84300000000002</v>
      </c>
      <c r="AV35" s="11" t="e">
        <f>Segments_Q!AY9/1000000</f>
        <v>#N/A</v>
      </c>
      <c r="AW35" s="11" t="e">
        <f>Segments_Q!AZ9/1000000</f>
        <v>#N/A</v>
      </c>
      <c r="AX35" s="11">
        <f>Segments_Q!BA9/1000000</f>
        <v>504.97800000000001</v>
      </c>
      <c r="AY35" s="11" t="e">
        <f>Segments_Q!BB9/1000000</f>
        <v>#N/A</v>
      </c>
      <c r="AZ35" s="11" t="e">
        <f>Segments_Q!BC9/1000000</f>
        <v>#N/A</v>
      </c>
      <c r="BA35" s="11" t="e">
        <f>Segments_Q!BD9/1000000</f>
        <v>#N/A</v>
      </c>
      <c r="BB35" s="11" t="e">
        <f>Segments_Q!BE9/1000000</f>
        <v>#N/A</v>
      </c>
      <c r="BC35" s="11">
        <f>Segments_Q!BF9/1000000</f>
        <v>607.47799999999995</v>
      </c>
      <c r="BD35" s="11">
        <f>Segments_Q!BG9/1000000</f>
        <v>618.33299999999997</v>
      </c>
      <c r="BE35" s="11">
        <f>Segments_Q!BH9/1000000</f>
        <v>917.33799999999997</v>
      </c>
      <c r="BF35" s="11">
        <f>Segments_Q!BI9/1000000</f>
        <v>582.673</v>
      </c>
      <c r="BG35" s="11">
        <f>Segments_Q!BJ9/1000000</f>
        <v>1054.07</v>
      </c>
      <c r="BH35" s="11">
        <f>Segments_Q!BK9/1000000</f>
        <v>790.61599999999999</v>
      </c>
      <c r="BI35" s="11">
        <f>Segments_Q!BL9/1000000</f>
        <v>0</v>
      </c>
      <c r="BJ35" s="11">
        <f>Segments_Q!BM9/1000000</f>
        <v>0</v>
      </c>
      <c r="BK35" s="11">
        <f>Segments_Q!BN9/1000000</f>
        <v>0</v>
      </c>
      <c r="BL35" s="11">
        <f>Segments_Q!BO9/1000000</f>
        <v>0</v>
      </c>
      <c r="BM35" s="11">
        <f>Segments_Q!BP9/1000000</f>
        <v>0</v>
      </c>
    </row>
    <row r="36" spans="1:65" x14ac:dyDescent="0.35">
      <c r="A36" s="6" t="s">
        <v>17</v>
      </c>
      <c r="B36" s="6" t="str">
        <f>VLOOKUP(A36,References!$A$2:$B$11,2,FALSE)</f>
        <v>SABB AB Equity</v>
      </c>
      <c r="C36" s="6" t="str">
        <f t="shared" si="1"/>
        <v>Interest Income</v>
      </c>
      <c r="D36" s="6" t="str">
        <f>VLOOKUP(C36,References!$J$2:$K$51,2,FALSE)</f>
        <v>interest_income</v>
      </c>
      <c r="E36" s="6" t="s">
        <v>25</v>
      </c>
      <c r="F36" s="8">
        <f>_xll.BDH($B36,$E36,"CQ1 2010","","Dir=H","Per=Q","Days=A","Dts=H","cols=56;rows=1")</f>
        <v>901.93399999999997</v>
      </c>
      <c r="G36" s="8">
        <v>1048.4780000000001</v>
      </c>
      <c r="H36" s="8">
        <v>898.85699999999997</v>
      </c>
      <c r="I36" s="8">
        <v>875.63900000000001</v>
      </c>
      <c r="J36" s="8">
        <v>838.41200000000003</v>
      </c>
      <c r="K36" s="8">
        <v>876.06299999999999</v>
      </c>
      <c r="L36" s="8">
        <v>893.79300000000001</v>
      </c>
      <c r="M36" s="8">
        <v>907.61199999999997</v>
      </c>
      <c r="N36" s="8">
        <v>917.673</v>
      </c>
      <c r="O36" s="8">
        <v>971.52599999999995</v>
      </c>
      <c r="P36" s="8">
        <v>1014.808</v>
      </c>
      <c r="Q36" s="8">
        <v>1095.9780000000001</v>
      </c>
      <c r="R36" s="8">
        <v>1022.623</v>
      </c>
      <c r="S36" s="8">
        <v>1068.193</v>
      </c>
      <c r="T36" s="8">
        <v>1071.72</v>
      </c>
      <c r="U36" s="8">
        <v>1223.6020000000001</v>
      </c>
      <c r="V36" s="8">
        <v>1113.5450000000001</v>
      </c>
      <c r="W36" s="8">
        <v>1152.3869999999999</v>
      </c>
      <c r="X36" s="8">
        <v>1159.9000000000001</v>
      </c>
      <c r="Y36" s="8">
        <v>1200.1189999999999</v>
      </c>
      <c r="Z36" s="8">
        <v>1155.213</v>
      </c>
      <c r="AA36" s="8">
        <v>1211.2550000000001</v>
      </c>
      <c r="AB36" s="8">
        <v>1190.5719999999999</v>
      </c>
      <c r="AC36" s="8">
        <v>1256.3810000000001</v>
      </c>
      <c r="AD36" s="8">
        <v>1369.9739999999999</v>
      </c>
      <c r="AE36" s="8">
        <v>1514.8979999999999</v>
      </c>
      <c r="AF36" s="8">
        <v>1594.7249999999999</v>
      </c>
      <c r="AG36" s="8">
        <v>1595.5050000000001</v>
      </c>
      <c r="AH36" s="8">
        <v>1525.1949999999999</v>
      </c>
      <c r="AI36" s="8">
        <v>1507.1569999999999</v>
      </c>
      <c r="AJ36" s="8">
        <v>1490.672</v>
      </c>
      <c r="AK36" s="8">
        <v>1528.2639999999999</v>
      </c>
      <c r="AL36" s="8">
        <v>1543.982</v>
      </c>
      <c r="AM36" s="8">
        <v>1631.107</v>
      </c>
      <c r="AN36" s="8">
        <v>1709.9</v>
      </c>
      <c r="AO36" s="8">
        <v>1757.0129999999999</v>
      </c>
      <c r="AP36" s="8">
        <v>1796.4190000000001</v>
      </c>
      <c r="AQ36" s="8">
        <v>1977.2909999999999</v>
      </c>
      <c r="AR36" s="8">
        <v>2575.67</v>
      </c>
      <c r="AS36" s="8">
        <v>2394.2959999999998</v>
      </c>
      <c r="AT36" s="8">
        <v>2237.5650000000001</v>
      </c>
      <c r="AU36" s="8">
        <v>2036.9939999999999</v>
      </c>
      <c r="AV36" s="8">
        <v>1855.921</v>
      </c>
      <c r="AW36" s="8">
        <v>1681.095</v>
      </c>
      <c r="AX36" s="8">
        <v>1617.54</v>
      </c>
      <c r="AY36" s="8">
        <v>1641.559</v>
      </c>
      <c r="AZ36" s="8">
        <v>1556.3219999999999</v>
      </c>
      <c r="BA36" s="8">
        <v>1563.249</v>
      </c>
      <c r="BB36" s="8">
        <v>1589.576</v>
      </c>
      <c r="BC36" s="8">
        <v>2012.867</v>
      </c>
      <c r="BD36" s="8">
        <v>2521.2629999999999</v>
      </c>
      <c r="BE36" s="8">
        <v>3198.1680000000001</v>
      </c>
      <c r="BF36" s="8">
        <v>3801.114</v>
      </c>
      <c r="BG36" s="8">
        <v>4088.9270000000001</v>
      </c>
      <c r="BH36" s="8">
        <v>4458.33</v>
      </c>
      <c r="BI36">
        <v>4458.33</v>
      </c>
    </row>
    <row r="37" spans="1:65" x14ac:dyDescent="0.35">
      <c r="A37" s="6" t="str">
        <f>A36</f>
        <v>SABB</v>
      </c>
      <c r="B37" s="6" t="str">
        <f>VLOOKUP(A37,References!$A$2:$B$11,2,FALSE)</f>
        <v>SABB AB Equity</v>
      </c>
      <c r="C37" s="6" t="str">
        <f t="shared" si="1"/>
        <v>Interest Expenses</v>
      </c>
      <c r="D37" s="6" t="str">
        <f>VLOOKUP(C37,References!$J$2:$K$51,2,FALSE)</f>
        <v>interest_expenses</v>
      </c>
      <c r="E37" s="6" t="s">
        <v>27</v>
      </c>
      <c r="F37" s="8">
        <f>_xll.BDH($B37,$E37,"CQ1 2010","","Dir=H","Per=Q","Days=A","Dts=H","cols=56;rows=1")</f>
        <v>131.79599999999999</v>
      </c>
      <c r="G37" s="8">
        <v>105.629</v>
      </c>
      <c r="H37" s="8">
        <v>99.084000000000003</v>
      </c>
      <c r="I37" s="8">
        <v>145.35599999999999</v>
      </c>
      <c r="J37" s="8">
        <v>112.729</v>
      </c>
      <c r="K37" s="8">
        <v>97.174999999999997</v>
      </c>
      <c r="L37" s="8">
        <v>106.82599999999999</v>
      </c>
      <c r="M37" s="8">
        <v>177.17500000000001</v>
      </c>
      <c r="N37" s="8">
        <v>142.63900000000001</v>
      </c>
      <c r="O37" s="8">
        <v>144.87299999999999</v>
      </c>
      <c r="P37" s="8">
        <v>173.14500000000001</v>
      </c>
      <c r="Q37" s="8">
        <v>275.22800000000001</v>
      </c>
      <c r="R37" s="8">
        <v>137.38900000000001</v>
      </c>
      <c r="S37" s="8">
        <v>129.26900000000001</v>
      </c>
      <c r="T37" s="8">
        <v>121.804</v>
      </c>
      <c r="U37" s="8">
        <v>278.38</v>
      </c>
      <c r="V37" s="8">
        <v>152.96100000000001</v>
      </c>
      <c r="W37" s="8">
        <v>143.739</v>
      </c>
      <c r="X37" s="8">
        <v>130.44300000000001</v>
      </c>
      <c r="Y37" s="8">
        <v>136.20099999999999</v>
      </c>
      <c r="Z37" s="8">
        <v>123.75</v>
      </c>
      <c r="AA37" s="8">
        <v>144.203</v>
      </c>
      <c r="AB37" s="8">
        <v>111.56100000000001</v>
      </c>
      <c r="AC37" s="8">
        <v>180.029</v>
      </c>
      <c r="AD37" s="8">
        <v>253.30799999999999</v>
      </c>
      <c r="AE37" s="8">
        <v>333.05900000000003</v>
      </c>
      <c r="AF37" s="8">
        <v>372.36799999999999</v>
      </c>
      <c r="AG37" s="8">
        <v>359.452</v>
      </c>
      <c r="AH37" s="8">
        <v>274.54300000000001</v>
      </c>
      <c r="AI37" s="8">
        <v>222.839</v>
      </c>
      <c r="AJ37" s="8">
        <v>232.39699999999999</v>
      </c>
      <c r="AK37" s="8">
        <v>223.625</v>
      </c>
      <c r="AL37" s="8">
        <v>221.435</v>
      </c>
      <c r="AM37" s="8">
        <v>240.59800000000001</v>
      </c>
      <c r="AN37" s="8">
        <v>296.16000000000003</v>
      </c>
      <c r="AO37" s="8">
        <v>306.48</v>
      </c>
      <c r="AP37" s="8">
        <v>309.476</v>
      </c>
      <c r="AQ37" s="8">
        <v>367.39400000000001</v>
      </c>
      <c r="AR37" s="8">
        <v>491.37400000000002</v>
      </c>
      <c r="AS37" s="8">
        <v>395.80399999999997</v>
      </c>
      <c r="AT37" s="8">
        <v>334.99</v>
      </c>
      <c r="AU37" s="8">
        <v>221.85599999999999</v>
      </c>
      <c r="AV37" s="8">
        <v>198.35300000000001</v>
      </c>
      <c r="AW37" s="8">
        <v>183.67</v>
      </c>
      <c r="AX37" s="8">
        <v>190.72499999999999</v>
      </c>
      <c r="AY37" s="8">
        <v>174.28299999999999</v>
      </c>
      <c r="AZ37" s="8">
        <v>149.636</v>
      </c>
      <c r="BA37" s="8">
        <v>146.80600000000001</v>
      </c>
      <c r="BB37" s="8">
        <v>175.923</v>
      </c>
      <c r="BC37" s="8">
        <v>294.60700000000003</v>
      </c>
      <c r="BD37" s="8">
        <v>536.42700000000002</v>
      </c>
      <c r="BE37" s="8">
        <v>906.63</v>
      </c>
      <c r="BF37" s="8">
        <v>1267.078</v>
      </c>
      <c r="BG37" s="8">
        <v>1561.588</v>
      </c>
      <c r="BH37" s="8">
        <v>1879.7719999999999</v>
      </c>
      <c r="BI37">
        <v>1879.7719999999999</v>
      </c>
    </row>
    <row r="38" spans="1:65" x14ac:dyDescent="0.35">
      <c r="A38" s="6" t="str">
        <f t="shared" ref="A38:A51" si="3">A37</f>
        <v>SABB</v>
      </c>
      <c r="B38" s="6" t="str">
        <f>VLOOKUP(A38,References!$A$2:$B$11,2,FALSE)</f>
        <v>SABB AB Equity</v>
      </c>
      <c r="C38" s="6" t="str">
        <f t="shared" si="1"/>
        <v>Net Interest Income</v>
      </c>
      <c r="D38" s="6" t="str">
        <f>VLOOKUP(C38,References!$J$2:$K$51,2,FALSE)</f>
        <v>net_interest_income</v>
      </c>
      <c r="E38" s="6" t="s">
        <v>29</v>
      </c>
      <c r="F38" s="8">
        <f>_xll.BDH($B38,$E38,"CQ1 2010","","Dir=H","Per=Q","Days=A","Dts=H","cols=56;rows=1")</f>
        <v>771.44799999999998</v>
      </c>
      <c r="G38" s="8">
        <v>943.48699999999997</v>
      </c>
      <c r="H38" s="8">
        <v>800.04</v>
      </c>
      <c r="I38" s="8">
        <v>731.77499999999998</v>
      </c>
      <c r="J38" s="8">
        <v>725.68299999999999</v>
      </c>
      <c r="K38" s="8">
        <v>812.79200000000003</v>
      </c>
      <c r="L38" s="8">
        <v>802.82600000000002</v>
      </c>
      <c r="M38" s="8">
        <v>732.14800000000002</v>
      </c>
      <c r="N38" s="8">
        <v>775.03399999999999</v>
      </c>
      <c r="O38" s="8">
        <v>843.50400000000002</v>
      </c>
      <c r="P38" s="8">
        <v>857.68</v>
      </c>
      <c r="Q38" s="8">
        <v>823.52</v>
      </c>
      <c r="R38" s="8">
        <v>885.23400000000004</v>
      </c>
      <c r="S38" s="8">
        <v>959.48699999999997</v>
      </c>
      <c r="T38" s="8">
        <v>967.98199999999997</v>
      </c>
      <c r="U38" s="8">
        <v>945.22199999999998</v>
      </c>
      <c r="V38" s="8">
        <v>962.346</v>
      </c>
      <c r="W38" s="8">
        <v>1026.413</v>
      </c>
      <c r="X38" s="8">
        <v>1074.7280000000001</v>
      </c>
      <c r="Y38" s="8">
        <v>1063.9179999999999</v>
      </c>
      <c r="Z38" s="8">
        <v>1031.463</v>
      </c>
      <c r="AA38" s="8">
        <v>1084.692</v>
      </c>
      <c r="AB38" s="8">
        <v>1098.421</v>
      </c>
      <c r="AC38" s="8">
        <v>1076.3520000000001</v>
      </c>
      <c r="AD38" s="8">
        <v>1116.6659999999999</v>
      </c>
      <c r="AE38" s="8">
        <v>1200.739</v>
      </c>
      <c r="AF38" s="8">
        <v>1241.3009999999999</v>
      </c>
      <c r="AG38" s="8">
        <v>1236.0530000000001</v>
      </c>
      <c r="AH38" s="8">
        <v>1250.652</v>
      </c>
      <c r="AI38" s="8">
        <v>1305.318</v>
      </c>
      <c r="AJ38" s="8">
        <v>1289.7739999999999</v>
      </c>
      <c r="AK38" s="8">
        <v>1304.6389999999999</v>
      </c>
      <c r="AL38" s="8">
        <v>1322.547</v>
      </c>
      <c r="AM38" s="8">
        <v>1422.009</v>
      </c>
      <c r="AN38" s="8">
        <v>1447.3389999999999</v>
      </c>
      <c r="AO38" s="8">
        <v>1450.5329999999999</v>
      </c>
      <c r="AP38" s="8">
        <v>1528.942</v>
      </c>
      <c r="AQ38" s="8">
        <v>1609.8969999999999</v>
      </c>
      <c r="AR38" s="8">
        <v>2114.5360000000001</v>
      </c>
      <c r="AS38" s="8">
        <v>1998.492</v>
      </c>
      <c r="AT38" s="8">
        <v>1927.8589999999999</v>
      </c>
      <c r="AU38" s="8">
        <v>1815.1379999999999</v>
      </c>
      <c r="AV38" s="8">
        <v>1657.568</v>
      </c>
      <c r="AW38" s="8">
        <v>1497.425</v>
      </c>
      <c r="AX38" s="8">
        <v>1426.8150000000001</v>
      </c>
      <c r="AY38" s="8">
        <v>1482.104</v>
      </c>
      <c r="AZ38" s="8">
        <v>1406.6859999999999</v>
      </c>
      <c r="BA38" s="8">
        <v>1416.443</v>
      </c>
      <c r="BB38" s="8">
        <v>1413.653</v>
      </c>
      <c r="BC38" s="8">
        <v>1718.26</v>
      </c>
      <c r="BD38" s="8">
        <v>1984.836</v>
      </c>
      <c r="BE38" s="8">
        <v>2291.538</v>
      </c>
      <c r="BF38" s="8">
        <v>2534.0360000000001</v>
      </c>
      <c r="BG38" s="8">
        <v>2528.0439999999999</v>
      </c>
      <c r="BH38" s="8">
        <v>2580.2620000000002</v>
      </c>
      <c r="BI38">
        <v>2580.2620000000002</v>
      </c>
    </row>
    <row r="39" spans="1:65" x14ac:dyDescent="0.35">
      <c r="A39" s="6" t="str">
        <f t="shared" si="3"/>
        <v>SABB</v>
      </c>
      <c r="B39" s="6" t="str">
        <f>VLOOKUP(A39,References!$A$2:$B$11,2,FALSE)</f>
        <v>SABB AB Equity</v>
      </c>
      <c r="C39" s="6" t="str">
        <f t="shared" si="1"/>
        <v>Net Exchange Income</v>
      </c>
      <c r="D39" s="6" t="str">
        <f>VLOOKUP(C39,References!$J$2:$K$51,2,FALSE)</f>
        <v>net_exchange_income</v>
      </c>
      <c r="E39" s="6" t="s">
        <v>30</v>
      </c>
      <c r="F39" s="8">
        <f>_xll.BDH($B39,$E39,"CQ1 2010","","Dir=H","Per=Q","Days=A","Dts=H","cols=56;rows=1")</f>
        <v>30.902000000000001</v>
      </c>
      <c r="G39" s="8">
        <v>32.040999999999997</v>
      </c>
      <c r="H39" s="8">
        <v>26.896999999999998</v>
      </c>
      <c r="I39" s="8">
        <v>26.896999999999998</v>
      </c>
      <c r="J39" s="8">
        <v>52.11</v>
      </c>
      <c r="K39" s="8">
        <v>107.977</v>
      </c>
      <c r="L39" s="8">
        <v>55.750999999999998</v>
      </c>
      <c r="M39" s="8">
        <v>55.750999999999998</v>
      </c>
      <c r="N39" s="8">
        <v>45.616</v>
      </c>
      <c r="O39" s="8">
        <v>54.902000000000001</v>
      </c>
      <c r="P39" s="8">
        <v>66.713999999999999</v>
      </c>
      <c r="Q39" s="8">
        <v>66.713999999999999</v>
      </c>
      <c r="R39" s="8">
        <v>96.41</v>
      </c>
      <c r="S39" s="8">
        <v>100.81699999999999</v>
      </c>
      <c r="T39" s="8">
        <v>112.655</v>
      </c>
      <c r="U39" s="8">
        <v>112.655</v>
      </c>
      <c r="V39" s="8">
        <v>97.837000000000003</v>
      </c>
      <c r="W39" s="8">
        <v>113.96599999999999</v>
      </c>
      <c r="X39" s="8">
        <v>124.901</v>
      </c>
      <c r="Y39" s="8">
        <v>124.901</v>
      </c>
      <c r="Z39" s="8">
        <v>107.29</v>
      </c>
      <c r="AA39" s="8">
        <v>118.19499999999999</v>
      </c>
      <c r="AB39" s="8">
        <v>124.81399999999999</v>
      </c>
      <c r="AC39" s="8">
        <v>124.81399999999999</v>
      </c>
      <c r="AD39" s="8">
        <v>130.34800000000001</v>
      </c>
      <c r="AE39" s="8">
        <v>127.63500000000001</v>
      </c>
      <c r="AF39" s="8">
        <v>112.437</v>
      </c>
      <c r="AG39" s="8">
        <v>112.437</v>
      </c>
      <c r="AH39" s="8">
        <v>107.126</v>
      </c>
      <c r="AI39" s="8">
        <v>106.863</v>
      </c>
      <c r="AJ39" s="8">
        <v>114.383</v>
      </c>
      <c r="AK39" s="8">
        <v>114.383</v>
      </c>
      <c r="AL39" s="8">
        <v>96.162000000000006</v>
      </c>
      <c r="AM39" s="8">
        <v>107.51900000000001</v>
      </c>
      <c r="AN39" s="8">
        <v>107.172</v>
      </c>
      <c r="AO39" s="8">
        <v>107.172</v>
      </c>
      <c r="AP39" s="8">
        <v>98.302000000000007</v>
      </c>
      <c r="AQ39" s="8">
        <v>112.69499999999999</v>
      </c>
      <c r="AR39" s="8">
        <v>154.94999999999999</v>
      </c>
      <c r="AS39" s="8">
        <v>154.94999999999999</v>
      </c>
      <c r="AT39" s="8">
        <v>146.27500000000001</v>
      </c>
      <c r="AU39" s="8">
        <v>113.90300000000001</v>
      </c>
      <c r="AV39" s="8">
        <v>124.559</v>
      </c>
      <c r="AW39" s="8">
        <v>124.559</v>
      </c>
      <c r="AX39" s="8">
        <v>129.97399999999999</v>
      </c>
      <c r="AY39" s="8">
        <v>137.95099999999999</v>
      </c>
      <c r="AZ39" s="8">
        <v>161.28100000000001</v>
      </c>
      <c r="BA39" s="8">
        <v>161.28100000000001</v>
      </c>
      <c r="BB39" s="8">
        <v>178.60599999999999</v>
      </c>
      <c r="BC39" s="8">
        <v>180.76499999999999</v>
      </c>
      <c r="BD39" s="8">
        <v>207.26900000000001</v>
      </c>
      <c r="BE39" s="8">
        <v>207.26900000000001</v>
      </c>
      <c r="BF39" s="8">
        <v>205.56700000000001</v>
      </c>
      <c r="BG39" s="8">
        <v>208.40700000000001</v>
      </c>
      <c r="BH39" s="8">
        <v>257.22899999999998</v>
      </c>
      <c r="BI39">
        <v>257.22899999999998</v>
      </c>
    </row>
    <row r="40" spans="1:65" x14ac:dyDescent="0.35">
      <c r="A40" s="6" t="str">
        <f t="shared" si="3"/>
        <v>SABB</v>
      </c>
      <c r="B40" s="6" t="str">
        <f>VLOOKUP(A40,References!$A$2:$B$11,2,FALSE)</f>
        <v>SABB AB Equity</v>
      </c>
      <c r="C40" s="6" t="str">
        <f t="shared" si="1"/>
        <v>Net Fee and Comission Income</v>
      </c>
      <c r="D40" s="6" t="str">
        <f>VLOOKUP(C40,References!$J$2:$K$51,2,FALSE)</f>
        <v>net_fee_commission_income</v>
      </c>
      <c r="E40" s="6" t="s">
        <v>57</v>
      </c>
      <c r="F40" s="8" t="str">
        <f>_xll.BDH($B40,$E40,"CQ1 2010","","Dir=H","Per=Q","Days=A","Dts=H","cols=56;rows=1")</f>
        <v>#N/A N/A</v>
      </c>
      <c r="G40" s="8" t="s">
        <v>116</v>
      </c>
      <c r="H40" s="8" t="s">
        <v>116</v>
      </c>
      <c r="I40" s="8" t="s">
        <v>116</v>
      </c>
      <c r="J40" s="8" t="s">
        <v>116</v>
      </c>
      <c r="K40" s="8" t="s">
        <v>116</v>
      </c>
      <c r="L40" s="8" t="s">
        <v>116</v>
      </c>
      <c r="M40" s="8" t="s">
        <v>116</v>
      </c>
      <c r="N40" s="8" t="s">
        <v>116</v>
      </c>
      <c r="O40" s="8" t="s">
        <v>116</v>
      </c>
      <c r="P40" s="8" t="s">
        <v>116</v>
      </c>
      <c r="Q40" s="8" t="s">
        <v>116</v>
      </c>
      <c r="R40" s="8" t="s">
        <v>116</v>
      </c>
      <c r="S40" s="8" t="s">
        <v>116</v>
      </c>
      <c r="T40" s="8" t="s">
        <v>116</v>
      </c>
      <c r="U40" s="8" t="s">
        <v>116</v>
      </c>
      <c r="V40" s="8" t="s">
        <v>116</v>
      </c>
      <c r="W40" s="8" t="s">
        <v>116</v>
      </c>
      <c r="X40" s="8" t="s">
        <v>116</v>
      </c>
      <c r="Y40" s="8" t="s">
        <v>116</v>
      </c>
      <c r="Z40" s="8" t="s">
        <v>116</v>
      </c>
      <c r="AA40" s="8" t="s">
        <v>116</v>
      </c>
      <c r="AB40" s="8">
        <v>400.80900000000003</v>
      </c>
      <c r="AC40" s="8">
        <v>400.80900000000003</v>
      </c>
      <c r="AD40" s="8">
        <v>404.62299999999999</v>
      </c>
      <c r="AE40" s="8">
        <v>348.988</v>
      </c>
      <c r="AF40" s="8">
        <v>302.76799999999997</v>
      </c>
      <c r="AG40" s="8">
        <v>302.76799999999997</v>
      </c>
      <c r="AH40" s="8">
        <v>344.66399999999999</v>
      </c>
      <c r="AI40" s="8">
        <v>322.15699999999998</v>
      </c>
      <c r="AJ40" s="8">
        <v>302.37299999999999</v>
      </c>
      <c r="AK40" s="8">
        <v>302.37299999999999</v>
      </c>
      <c r="AL40" s="8">
        <v>307.47399999999999</v>
      </c>
      <c r="AM40" s="8">
        <v>300.221</v>
      </c>
      <c r="AN40" s="8">
        <v>264.16300000000001</v>
      </c>
      <c r="AO40" s="8">
        <v>264.16300000000001</v>
      </c>
      <c r="AP40" s="8">
        <v>305.23399999999998</v>
      </c>
      <c r="AQ40" s="8">
        <v>245.16200000000001</v>
      </c>
      <c r="AR40" s="8">
        <v>370.23899999999998</v>
      </c>
      <c r="AS40" s="8">
        <v>370.23899999999998</v>
      </c>
      <c r="AT40" s="8">
        <v>346.34100000000001</v>
      </c>
      <c r="AU40" s="8">
        <v>302.53100000000001</v>
      </c>
      <c r="AV40" s="8">
        <v>342.13200000000001</v>
      </c>
      <c r="AW40" s="8">
        <v>342.13200000000001</v>
      </c>
      <c r="AX40" s="8">
        <v>299.95</v>
      </c>
      <c r="AY40" s="8">
        <v>279.96100000000001</v>
      </c>
      <c r="AZ40" s="8">
        <v>321.10700000000003</v>
      </c>
      <c r="BA40" s="8">
        <v>321.10700000000003</v>
      </c>
      <c r="BB40" s="8">
        <v>260.85599999999999</v>
      </c>
      <c r="BC40" s="8">
        <v>242.51599999999999</v>
      </c>
      <c r="BD40" s="8">
        <v>220.70599999999999</v>
      </c>
      <c r="BE40" s="8">
        <v>220.70599999999999</v>
      </c>
      <c r="BF40" s="8">
        <v>283.702</v>
      </c>
      <c r="BG40" s="8">
        <v>269.26100000000002</v>
      </c>
      <c r="BH40" s="8">
        <v>350.98500000000001</v>
      </c>
      <c r="BI40">
        <v>350.98500000000001</v>
      </c>
    </row>
    <row r="41" spans="1:65" x14ac:dyDescent="0.35">
      <c r="A41" s="6" t="str">
        <f t="shared" si="3"/>
        <v>SABB</v>
      </c>
      <c r="B41" s="6" t="str">
        <f>VLOOKUP(A41,References!$A$2:$B$11,2,FALSE)</f>
        <v>SABB AB Equity</v>
      </c>
      <c r="C41" s="6" t="str">
        <f t="shared" si="1"/>
        <v>Total Operating Income</v>
      </c>
      <c r="D41" s="6" t="str">
        <f>VLOOKUP(C41,References!$J$2:$K$51,2,FALSE)</f>
        <v>operating_income</v>
      </c>
      <c r="E41" s="6" t="s">
        <v>39</v>
      </c>
      <c r="F41" s="8" t="str">
        <f>_xll.BDH($B41,$E41,"CQ1 2010","","Dir=H","Per=Q","Days=A","Dts=H","cols=56;rows=1")</f>
        <v>#N/A N/A</v>
      </c>
      <c r="G41" s="8" t="s">
        <v>116</v>
      </c>
      <c r="H41" s="8" t="s">
        <v>116</v>
      </c>
      <c r="I41" s="8" t="s">
        <v>116</v>
      </c>
      <c r="J41" s="8" t="s">
        <v>116</v>
      </c>
      <c r="K41" s="8" t="s">
        <v>116</v>
      </c>
      <c r="L41" s="8" t="s">
        <v>116</v>
      </c>
      <c r="M41" s="8" t="s">
        <v>116</v>
      </c>
      <c r="N41" s="8" t="s">
        <v>116</v>
      </c>
      <c r="O41" s="8" t="s">
        <v>116</v>
      </c>
      <c r="P41" s="8" t="s">
        <v>116</v>
      </c>
      <c r="Q41" s="8" t="s">
        <v>116</v>
      </c>
      <c r="R41" s="8">
        <v>1437.5509999999999</v>
      </c>
      <c r="S41" s="8">
        <v>976.10400000000004</v>
      </c>
      <c r="T41" s="8">
        <v>1474.0250000000001</v>
      </c>
      <c r="U41" s="8">
        <v>1474.0250000000001</v>
      </c>
      <c r="V41" s="8">
        <v>1620.942</v>
      </c>
      <c r="W41" s="8">
        <v>1663.7470000000001</v>
      </c>
      <c r="X41" s="8">
        <v>1654.6</v>
      </c>
      <c r="Y41" s="8">
        <v>1654.6</v>
      </c>
      <c r="Z41" s="8">
        <v>1717.18</v>
      </c>
      <c r="AA41" s="8">
        <v>1674.979</v>
      </c>
      <c r="AB41" s="8">
        <v>1689.2570000000001</v>
      </c>
      <c r="AC41" s="8">
        <v>1689.2570000000001</v>
      </c>
      <c r="AD41" s="8">
        <v>1795.559</v>
      </c>
      <c r="AE41" s="8">
        <v>1761.1089999999999</v>
      </c>
      <c r="AF41" s="8">
        <v>1687.2950000000001</v>
      </c>
      <c r="AG41" s="8">
        <v>1687.2950000000001</v>
      </c>
      <c r="AH41" s="8">
        <v>1824.067</v>
      </c>
      <c r="AI41" s="8">
        <v>1800.61</v>
      </c>
      <c r="AJ41" s="8">
        <v>1763.8910000000001</v>
      </c>
      <c r="AK41" s="8">
        <v>1763.8910000000001</v>
      </c>
      <c r="AL41" s="8">
        <v>1761.646</v>
      </c>
      <c r="AM41" s="8">
        <v>1868.528</v>
      </c>
      <c r="AN41" s="8">
        <v>1861.346</v>
      </c>
      <c r="AO41" s="8">
        <v>1861.346</v>
      </c>
      <c r="AP41" s="8">
        <v>1970.0119999999999</v>
      </c>
      <c r="AQ41" s="8">
        <v>2010.61</v>
      </c>
      <c r="AR41" s="8">
        <v>2669.645</v>
      </c>
      <c r="AS41" s="8">
        <v>2669.645</v>
      </c>
      <c r="AT41" s="8">
        <v>2368.89</v>
      </c>
      <c r="AU41" s="8">
        <v>2318.1010000000001</v>
      </c>
      <c r="AV41" s="8">
        <v>2141.3629999999998</v>
      </c>
      <c r="AW41" s="8">
        <v>2141.3629999999998</v>
      </c>
      <c r="AX41" s="8">
        <v>2021.5250000000001</v>
      </c>
      <c r="AY41" s="8">
        <v>1946.78</v>
      </c>
      <c r="AZ41" s="8">
        <v>1935.4280000000001</v>
      </c>
      <c r="BA41" s="8">
        <v>1935.4280000000001</v>
      </c>
      <c r="BB41" s="8">
        <v>2012.5250000000001</v>
      </c>
      <c r="BC41" s="8">
        <v>2241.9369999999999</v>
      </c>
      <c r="BD41" s="8">
        <v>2615.1729999999998</v>
      </c>
      <c r="BE41" s="8">
        <v>2615.1729999999998</v>
      </c>
      <c r="BF41" s="8">
        <v>3217.5740000000001</v>
      </c>
      <c r="BG41" s="8">
        <v>3066.741</v>
      </c>
      <c r="BH41" s="8">
        <v>3247.2750000000001</v>
      </c>
      <c r="BI41">
        <v>3247.2750000000001</v>
      </c>
    </row>
    <row r="42" spans="1:65" x14ac:dyDescent="0.35">
      <c r="A42" s="6" t="str">
        <f t="shared" si="3"/>
        <v>SABB</v>
      </c>
      <c r="B42" s="6" t="str">
        <f>VLOOKUP(A42,References!$A$2:$B$11,2,FALSE)</f>
        <v>SABB AB Equity</v>
      </c>
      <c r="C42" s="6" t="str">
        <f t="shared" si="1"/>
        <v>GA Expenses</v>
      </c>
      <c r="D42" s="6" t="str">
        <f>VLOOKUP(C42,References!$J$2:$K$51,2,FALSE)</f>
        <v>ga_expenses</v>
      </c>
      <c r="E42" s="6" t="s">
        <v>35</v>
      </c>
      <c r="F42" s="8">
        <f>_xll.BDH($B42,$E42,"CQ1 2010","","Dir=H","Per=Q","Days=A","Dts=H","cols=56;rows=1")</f>
        <v>145.536</v>
      </c>
      <c r="G42" s="8">
        <v>138.435</v>
      </c>
      <c r="H42" s="8">
        <v>137.86000000000001</v>
      </c>
      <c r="I42" s="8">
        <v>137.86000000000001</v>
      </c>
      <c r="J42" s="8">
        <v>90.061000000000007</v>
      </c>
      <c r="K42" s="8">
        <v>115.876</v>
      </c>
      <c r="L42" s="8">
        <v>91.061999999999998</v>
      </c>
      <c r="M42" s="8">
        <v>91.061999999999998</v>
      </c>
      <c r="N42" s="8">
        <v>94.772000000000006</v>
      </c>
      <c r="O42" s="8">
        <v>110.871</v>
      </c>
      <c r="P42" s="8">
        <v>98.759</v>
      </c>
      <c r="Q42" s="8">
        <v>98.759</v>
      </c>
      <c r="R42" s="8">
        <v>110.164</v>
      </c>
      <c r="S42" s="8">
        <v>106.18</v>
      </c>
      <c r="T42" s="8">
        <v>93.42</v>
      </c>
      <c r="U42" s="8">
        <v>93.42</v>
      </c>
      <c r="V42" s="8">
        <v>110.342</v>
      </c>
      <c r="W42" s="8">
        <v>134.77600000000001</v>
      </c>
      <c r="X42" s="8">
        <v>132.16800000000001</v>
      </c>
      <c r="Y42" s="8">
        <v>132.16800000000001</v>
      </c>
      <c r="Z42" s="8">
        <v>115.31699999999999</v>
      </c>
      <c r="AA42" s="8">
        <v>135.495</v>
      </c>
      <c r="AB42" s="8">
        <v>122.958</v>
      </c>
      <c r="AC42" s="8">
        <v>122.958</v>
      </c>
      <c r="AD42" s="8">
        <v>152.17699999999999</v>
      </c>
      <c r="AE42" s="8">
        <v>149.297</v>
      </c>
      <c r="AF42" s="8">
        <v>147.16300000000001</v>
      </c>
      <c r="AG42" s="8">
        <v>147.16300000000001</v>
      </c>
      <c r="AH42" s="8">
        <v>155.55099999999999</v>
      </c>
      <c r="AI42" s="8">
        <v>159.798</v>
      </c>
      <c r="AJ42" s="8">
        <v>150.84100000000001</v>
      </c>
      <c r="AK42" s="8">
        <v>150.84100000000001</v>
      </c>
      <c r="AL42" s="8">
        <v>162.63300000000001</v>
      </c>
      <c r="AM42" s="8">
        <v>176.38499999999999</v>
      </c>
      <c r="AN42" s="8">
        <v>145.964</v>
      </c>
      <c r="AO42" s="8">
        <v>145.964</v>
      </c>
      <c r="AP42" s="8">
        <v>207.386</v>
      </c>
      <c r="AQ42" s="8">
        <v>278.64600000000002</v>
      </c>
      <c r="AR42" s="8">
        <v>395.16500000000002</v>
      </c>
      <c r="AS42" s="8">
        <v>395.16500000000002</v>
      </c>
      <c r="AT42" s="8">
        <v>326.553</v>
      </c>
      <c r="AU42" s="8">
        <v>346.37799999999999</v>
      </c>
      <c r="AV42" s="8">
        <v>357.23899999999998</v>
      </c>
      <c r="AW42" s="8">
        <v>357.23899999999998</v>
      </c>
      <c r="AX42" s="8">
        <v>292.11099999999999</v>
      </c>
      <c r="AY42" s="8">
        <v>257.61900000000003</v>
      </c>
      <c r="AZ42" s="8">
        <v>292.322</v>
      </c>
      <c r="BA42" s="8">
        <v>292.322</v>
      </c>
      <c r="BB42" s="8">
        <v>301.584</v>
      </c>
      <c r="BC42" s="8">
        <v>302.29199999999997</v>
      </c>
      <c r="BD42" s="8">
        <v>305.97300000000001</v>
      </c>
      <c r="BE42" s="8">
        <v>305.97300000000001</v>
      </c>
      <c r="BF42" s="8">
        <v>361.85199999999998</v>
      </c>
      <c r="BG42" s="8">
        <v>343.27800000000002</v>
      </c>
      <c r="BH42" s="8">
        <v>330.73099999999999</v>
      </c>
      <c r="BI42">
        <v>330.73099999999999</v>
      </c>
    </row>
    <row r="43" spans="1:65" x14ac:dyDescent="0.35">
      <c r="A43" s="6" t="str">
        <f t="shared" si="3"/>
        <v>SABB</v>
      </c>
      <c r="B43" s="6" t="str">
        <f>VLOOKUP(A43,References!$A$2:$B$11,2,FALSE)</f>
        <v>SABB AB Equity</v>
      </c>
      <c r="C43" s="6" t="str">
        <f t="shared" si="1"/>
        <v>Depreciation</v>
      </c>
      <c r="D43" s="6" t="str">
        <f>VLOOKUP(C43,References!$J$2:$K$51,2,FALSE)</f>
        <v>depreciation</v>
      </c>
      <c r="E43" s="6" t="s">
        <v>112</v>
      </c>
      <c r="F43" s="8" t="str">
        <f>_xll.BDH($B43,$E43,"CQ1 2010","","Dir=H","Per=Q","Days=A","Dts=H","cols=56;rows=1")</f>
        <v>#N/A N/A</v>
      </c>
      <c r="G43" s="8" t="s">
        <v>116</v>
      </c>
      <c r="H43" s="8" t="s">
        <v>116</v>
      </c>
      <c r="I43" s="8" t="s">
        <v>116</v>
      </c>
      <c r="J43" s="8" t="s">
        <v>116</v>
      </c>
      <c r="K43" s="8" t="s">
        <v>116</v>
      </c>
      <c r="L43" s="8" t="s">
        <v>116</v>
      </c>
      <c r="M43" s="8" t="s">
        <v>116</v>
      </c>
      <c r="N43" s="8" t="s">
        <v>116</v>
      </c>
      <c r="O43" s="8" t="s">
        <v>116</v>
      </c>
      <c r="P43" s="8" t="s">
        <v>116</v>
      </c>
      <c r="Q43" s="8" t="s">
        <v>116</v>
      </c>
      <c r="R43" s="8" t="s">
        <v>116</v>
      </c>
      <c r="S43" s="8">
        <v>23.17</v>
      </c>
      <c r="T43" s="8">
        <v>24.056000000000001</v>
      </c>
      <c r="U43" s="8">
        <v>24.056000000000001</v>
      </c>
      <c r="V43" s="8">
        <v>21.581</v>
      </c>
      <c r="W43" s="8">
        <v>26.867999999999999</v>
      </c>
      <c r="X43" s="8">
        <v>18.526</v>
      </c>
      <c r="Y43" s="8">
        <v>18.526</v>
      </c>
      <c r="Z43" s="8">
        <v>23.065999999999999</v>
      </c>
      <c r="AA43" s="8">
        <v>22.786999999999999</v>
      </c>
      <c r="AB43" s="8">
        <v>24.26</v>
      </c>
      <c r="AC43" s="8">
        <v>24.26</v>
      </c>
      <c r="AD43" s="8">
        <v>27.009</v>
      </c>
      <c r="AE43" s="8">
        <v>27.733000000000001</v>
      </c>
      <c r="AF43" s="8">
        <v>28.66</v>
      </c>
      <c r="AG43" s="8">
        <v>28.66</v>
      </c>
      <c r="AH43" s="8">
        <v>29.253</v>
      </c>
      <c r="AI43" s="8">
        <v>30.332999999999998</v>
      </c>
      <c r="AJ43" s="8">
        <v>32.536000000000001</v>
      </c>
      <c r="AK43" s="8">
        <v>32.536000000000001</v>
      </c>
      <c r="AL43" s="8">
        <v>32.908000000000001</v>
      </c>
      <c r="AM43" s="8">
        <v>33.302</v>
      </c>
      <c r="AN43" s="8">
        <v>32.865000000000002</v>
      </c>
      <c r="AO43" s="8">
        <v>32.865000000000002</v>
      </c>
      <c r="AP43" s="8">
        <v>56.674999999999997</v>
      </c>
      <c r="AQ43" s="8">
        <v>73.88</v>
      </c>
      <c r="AR43" s="8">
        <v>151.404</v>
      </c>
      <c r="AS43" s="8">
        <v>151.404</v>
      </c>
      <c r="AT43" s="8">
        <v>157.322</v>
      </c>
      <c r="AU43" s="8">
        <v>158.30600000000001</v>
      </c>
      <c r="AV43" s="8">
        <v>183.29499999999999</v>
      </c>
      <c r="AW43" s="8">
        <v>183.29499999999999</v>
      </c>
      <c r="AX43" s="8">
        <v>187.22800000000001</v>
      </c>
      <c r="AY43" s="8">
        <v>161.09299999999999</v>
      </c>
      <c r="AZ43" s="8">
        <v>140.80500000000001</v>
      </c>
      <c r="BA43" s="8">
        <v>140.80500000000001</v>
      </c>
      <c r="BB43" s="8">
        <v>115.797</v>
      </c>
      <c r="BC43" s="8">
        <v>115.76</v>
      </c>
      <c r="BD43" s="8">
        <v>116.33199999999999</v>
      </c>
      <c r="BE43" s="8">
        <v>116.33199999999999</v>
      </c>
      <c r="BF43" s="8">
        <v>116.88200000000001</v>
      </c>
      <c r="BG43" s="8">
        <v>110.291</v>
      </c>
      <c r="BH43" s="8">
        <v>192.12200000000001</v>
      </c>
      <c r="BI43">
        <v>192.12200000000001</v>
      </c>
    </row>
    <row r="44" spans="1:65" x14ac:dyDescent="0.35">
      <c r="A44" s="6" t="str">
        <f t="shared" si="3"/>
        <v>SABB</v>
      </c>
      <c r="B44" s="6" t="str">
        <f>VLOOKUP(A44,References!$A$2:$B$11,2,FALSE)</f>
        <v>SABB AB Equity</v>
      </c>
      <c r="C44" s="6" t="str">
        <f t="shared" si="1"/>
        <v>Salaries and Benefits</v>
      </c>
      <c r="D44" s="6" t="str">
        <f>VLOOKUP(C44,References!$J$2:$K$51,2,FALSE)</f>
        <v>employee_compensation</v>
      </c>
      <c r="E44" s="6" t="s">
        <v>1</v>
      </c>
      <c r="F44" s="8">
        <f>_xll.BDH($B44,$E44,"CQ1 2010","","Dir=H","Per=Q","Days=A","Dts=H","cols=56;rows=1")</f>
        <v>215.86500000000001</v>
      </c>
      <c r="G44" s="8">
        <v>230.98099999999999</v>
      </c>
      <c r="H44" s="8">
        <v>237.78200000000001</v>
      </c>
      <c r="I44" s="8">
        <v>237.78200000000001</v>
      </c>
      <c r="J44" s="8">
        <v>274.58800000000002</v>
      </c>
      <c r="K44" s="8">
        <v>240.285</v>
      </c>
      <c r="L44" s="8">
        <v>255.726</v>
      </c>
      <c r="M44" s="8">
        <v>255.726</v>
      </c>
      <c r="N44" s="8">
        <v>243.65799999999999</v>
      </c>
      <c r="O44" s="8">
        <v>233.19300000000001</v>
      </c>
      <c r="P44" s="8">
        <v>245.08199999999999</v>
      </c>
      <c r="Q44" s="8">
        <v>245.08199999999999</v>
      </c>
      <c r="R44" s="8">
        <v>262.00400000000002</v>
      </c>
      <c r="S44" s="8">
        <v>262.56900000000002</v>
      </c>
      <c r="T44" s="8">
        <v>291.40699999999998</v>
      </c>
      <c r="U44" s="8">
        <v>291.40699999999998</v>
      </c>
      <c r="V44" s="8">
        <v>291.55799999999999</v>
      </c>
      <c r="W44" s="8">
        <v>279.92</v>
      </c>
      <c r="X44" s="8">
        <v>286.26100000000002</v>
      </c>
      <c r="Y44" s="8">
        <v>286.26100000000002</v>
      </c>
      <c r="Z44" s="8">
        <v>358.05599999999998</v>
      </c>
      <c r="AA44" s="8">
        <v>283.94900000000001</v>
      </c>
      <c r="AB44" s="8">
        <v>305.39</v>
      </c>
      <c r="AC44" s="8">
        <v>305.39</v>
      </c>
      <c r="AD44" s="8">
        <v>305.37099999999998</v>
      </c>
      <c r="AE44" s="8">
        <v>305.67200000000003</v>
      </c>
      <c r="AF44" s="8">
        <v>306.81200000000001</v>
      </c>
      <c r="AG44" s="8">
        <v>306.81200000000001</v>
      </c>
      <c r="AH44" s="8">
        <v>298.27600000000001</v>
      </c>
      <c r="AI44" s="8">
        <v>293.01</v>
      </c>
      <c r="AJ44" s="8">
        <v>312.887</v>
      </c>
      <c r="AK44" s="8">
        <v>312.887</v>
      </c>
      <c r="AL44" s="8">
        <v>295.803</v>
      </c>
      <c r="AM44" s="8">
        <v>295.84699999999998</v>
      </c>
      <c r="AN44" s="8">
        <v>323.12099999999998</v>
      </c>
      <c r="AO44" s="8">
        <v>323.12099999999998</v>
      </c>
      <c r="AP44" s="8">
        <v>329.82799999999997</v>
      </c>
      <c r="AQ44" s="8">
        <v>370.00200000000001</v>
      </c>
      <c r="AR44" s="8">
        <v>518.14400000000001</v>
      </c>
      <c r="AS44" s="8">
        <v>518.14400000000001</v>
      </c>
      <c r="AT44" s="8">
        <v>502.185</v>
      </c>
      <c r="AU44" s="8">
        <v>449.09199999999998</v>
      </c>
      <c r="AV44" s="8">
        <v>442.68</v>
      </c>
      <c r="AW44" s="8">
        <v>442.68</v>
      </c>
      <c r="AX44" s="8">
        <v>407.66800000000001</v>
      </c>
      <c r="AY44" s="8">
        <v>382.60700000000003</v>
      </c>
      <c r="AZ44" s="8">
        <v>454.06099999999998</v>
      </c>
      <c r="BA44" s="8">
        <v>454.06099999999998</v>
      </c>
      <c r="BB44" s="8">
        <v>411.399</v>
      </c>
      <c r="BC44" s="8">
        <v>434.84699999999998</v>
      </c>
      <c r="BD44" s="8">
        <v>448.726</v>
      </c>
      <c r="BE44" s="8">
        <v>448.726</v>
      </c>
      <c r="BF44" s="8">
        <v>509.56</v>
      </c>
      <c r="BG44" s="8">
        <v>528.75400000000002</v>
      </c>
      <c r="BH44" s="8">
        <v>502.17200000000003</v>
      </c>
      <c r="BI44">
        <v>502.17200000000003</v>
      </c>
    </row>
    <row r="45" spans="1:65" x14ac:dyDescent="0.35">
      <c r="A45" s="6" t="str">
        <f t="shared" si="3"/>
        <v>SABB</v>
      </c>
      <c r="B45" s="6" t="str">
        <f>VLOOKUP(A45,References!$A$2:$B$11,2,FALSE)</f>
        <v>SABB AB Equity</v>
      </c>
      <c r="C45" s="6" t="str">
        <f t="shared" si="1"/>
        <v>Operating Exenses</v>
      </c>
      <c r="D45" s="6" t="str">
        <f>VLOOKUP(C45,References!$J$2:$K$51,2,FALSE)</f>
        <v>operating_expenses</v>
      </c>
      <c r="E45" s="6" t="s">
        <v>0</v>
      </c>
      <c r="F45" s="8">
        <f>_xll.BDH($B45,$E45,"CQ1 2010","","Dir=H","Per=Q","Days=A","Dts=H","cols=56;rows=1")</f>
        <v>412.1</v>
      </c>
      <c r="G45" s="8">
        <v>419.25799999999998</v>
      </c>
      <c r="H45" s="8">
        <v>427.82900000000001</v>
      </c>
      <c r="I45" s="8">
        <v>495.077</v>
      </c>
      <c r="J45" s="8">
        <v>407.36500000000001</v>
      </c>
      <c r="K45" s="8">
        <v>403.96899999999999</v>
      </c>
      <c r="L45" s="8">
        <v>392.81599999999997</v>
      </c>
      <c r="M45" s="8">
        <v>395.82900000000001</v>
      </c>
      <c r="N45" s="8">
        <v>384.81400000000002</v>
      </c>
      <c r="O45" s="8">
        <v>389.43099999999998</v>
      </c>
      <c r="P45" s="8">
        <v>398.02800000000002</v>
      </c>
      <c r="Q45" s="8">
        <v>424.58</v>
      </c>
      <c r="R45" s="8">
        <v>486.15800000000002</v>
      </c>
      <c r="S45" s="8">
        <v>420.30599999999998</v>
      </c>
      <c r="T45" s="8">
        <v>435.84800000000001</v>
      </c>
      <c r="U45" s="8">
        <v>448.25299999999999</v>
      </c>
      <c r="V45" s="8">
        <v>448.15800000000002</v>
      </c>
      <c r="W45" s="8">
        <v>470.12900000000002</v>
      </c>
      <c r="X45" s="8">
        <v>465.62700000000001</v>
      </c>
      <c r="Y45" s="8">
        <v>509.98200000000003</v>
      </c>
      <c r="Z45" s="8">
        <v>525.78099999999995</v>
      </c>
      <c r="AA45" s="8">
        <v>466.28800000000001</v>
      </c>
      <c r="AB45" s="8">
        <v>486.25799999999998</v>
      </c>
      <c r="AC45" s="8">
        <v>522.38199999999995</v>
      </c>
      <c r="AD45" s="8">
        <v>519.26</v>
      </c>
      <c r="AE45" s="8">
        <v>517.12199999999996</v>
      </c>
      <c r="AF45" s="8">
        <v>518.81200000000001</v>
      </c>
      <c r="AG45" s="8">
        <v>527.89800000000002</v>
      </c>
      <c r="AH45" s="8">
        <v>518.85500000000002</v>
      </c>
      <c r="AI45" s="8">
        <v>519.78300000000002</v>
      </c>
      <c r="AJ45" s="8">
        <v>532.73500000000001</v>
      </c>
      <c r="AK45" s="8">
        <v>619.19000000000005</v>
      </c>
      <c r="AL45" s="8">
        <v>525.96299999999997</v>
      </c>
      <c r="AM45" s="8">
        <v>533.61199999999997</v>
      </c>
      <c r="AN45" s="8">
        <v>536.98699999999997</v>
      </c>
      <c r="AO45" s="8">
        <v>603.68899999999996</v>
      </c>
      <c r="AP45" s="8">
        <v>609.11800000000005</v>
      </c>
      <c r="AQ45" s="8">
        <v>728.20799999999997</v>
      </c>
      <c r="AR45" s="8">
        <v>1093.2850000000001</v>
      </c>
      <c r="AS45" s="8">
        <v>1218.796</v>
      </c>
      <c r="AT45" s="8">
        <v>1000.7</v>
      </c>
      <c r="AU45" s="8">
        <v>970.02300000000002</v>
      </c>
      <c r="AV45" s="8">
        <v>1001.332</v>
      </c>
      <c r="AW45" s="8">
        <v>1240.7270000000001</v>
      </c>
      <c r="AX45" s="8">
        <v>907.03200000000004</v>
      </c>
      <c r="AY45" s="8">
        <v>810.55</v>
      </c>
      <c r="AZ45" s="8">
        <v>901.73</v>
      </c>
      <c r="BA45" s="8">
        <v>840.13</v>
      </c>
      <c r="BB45" s="8">
        <v>841.08199999999999</v>
      </c>
      <c r="BC45" s="8">
        <v>862.82100000000003</v>
      </c>
      <c r="BD45" s="8">
        <v>881.19399999999996</v>
      </c>
      <c r="BE45" s="8">
        <v>871.95399999999995</v>
      </c>
      <c r="BF45" s="8">
        <v>1006.1079999999999</v>
      </c>
      <c r="BG45" s="8">
        <v>995.98699999999997</v>
      </c>
      <c r="BH45" s="8">
        <v>1044.5650000000001</v>
      </c>
      <c r="BI45">
        <v>1044.5650000000001</v>
      </c>
    </row>
    <row r="46" spans="1:65" x14ac:dyDescent="0.35">
      <c r="A46" s="6" t="str">
        <f t="shared" si="3"/>
        <v>SABB</v>
      </c>
      <c r="B46" s="6" t="str">
        <f>VLOOKUP(A46,References!$A$2:$B$11,2,FALSE)</f>
        <v>SABB AB Equity</v>
      </c>
      <c r="C46" s="6" t="str">
        <f t="shared" si="1"/>
        <v>Total Non-Interest Income</v>
      </c>
      <c r="D46" s="6" t="str">
        <f>VLOOKUP(C46,References!$J$2:$K$51,2,FALSE)</f>
        <v>non_interest_income</v>
      </c>
      <c r="E46" s="6" t="s">
        <v>41</v>
      </c>
      <c r="F46" s="8" t="str">
        <f>_xll.BDH($B46,$E46,"CQ1 2010","","Dir=H","Per=Q","Days=A","Dts=H","cols=56;rows=1")</f>
        <v>#N/A N/A</v>
      </c>
      <c r="G46" s="8" t="s">
        <v>116</v>
      </c>
      <c r="H46" s="8" t="s">
        <v>116</v>
      </c>
      <c r="I46" s="8" t="s">
        <v>116</v>
      </c>
      <c r="J46" s="8" t="s">
        <v>116</v>
      </c>
      <c r="K46" s="8" t="s">
        <v>116</v>
      </c>
      <c r="L46" s="8" t="s">
        <v>116</v>
      </c>
      <c r="M46" s="8" t="s">
        <v>116</v>
      </c>
      <c r="N46" s="8" t="s">
        <v>116</v>
      </c>
      <c r="O46" s="8" t="s">
        <v>116</v>
      </c>
      <c r="P46" s="8" t="s">
        <v>116</v>
      </c>
      <c r="Q46" s="8" t="s">
        <v>116</v>
      </c>
      <c r="R46" s="8">
        <v>552.31700000000001</v>
      </c>
      <c r="S46" s="8">
        <v>37.18</v>
      </c>
      <c r="T46" s="8">
        <v>402.30500000000001</v>
      </c>
      <c r="U46" s="8">
        <v>402.30500000000001</v>
      </c>
      <c r="V46" s="8">
        <v>660.35799999999995</v>
      </c>
      <c r="W46" s="8">
        <v>655.09900000000005</v>
      </c>
      <c r="X46" s="8">
        <v>625.14300000000003</v>
      </c>
      <c r="Y46" s="8">
        <v>625.14300000000003</v>
      </c>
      <c r="Z46" s="8">
        <v>685.71699999999998</v>
      </c>
      <c r="AA46" s="8">
        <v>607.92700000000002</v>
      </c>
      <c r="AB46" s="8">
        <v>610.24599999999998</v>
      </c>
      <c r="AC46" s="8">
        <v>610.24599999999998</v>
      </c>
      <c r="AD46" s="8">
        <v>678.89300000000003</v>
      </c>
      <c r="AE46" s="8">
        <v>579.27</v>
      </c>
      <c r="AF46" s="8">
        <v>464.93799999999999</v>
      </c>
      <c r="AG46" s="8">
        <v>464.93799999999999</v>
      </c>
      <c r="AH46" s="8">
        <v>573.41499999999996</v>
      </c>
      <c r="AI46" s="8">
        <v>516.29200000000003</v>
      </c>
      <c r="AJ46" s="8">
        <v>505.61599999999999</v>
      </c>
      <c r="AK46" s="8">
        <v>505.61599999999999</v>
      </c>
      <c r="AL46" s="8">
        <v>439.09899999999999</v>
      </c>
      <c r="AM46" s="8">
        <v>478.01900000000001</v>
      </c>
      <c r="AN46" s="8">
        <v>447.60599999999999</v>
      </c>
      <c r="AO46" s="8">
        <v>447.60599999999999</v>
      </c>
      <c r="AP46" s="8">
        <v>483.06900000000002</v>
      </c>
      <c r="AQ46" s="8">
        <v>400.71300000000002</v>
      </c>
      <c r="AR46" s="8">
        <v>585.34900000000005</v>
      </c>
      <c r="AS46" s="8">
        <v>585.34900000000005</v>
      </c>
      <c r="AT46" s="8">
        <v>466.315</v>
      </c>
      <c r="AU46" s="8">
        <v>502.96300000000002</v>
      </c>
      <c r="AV46" s="8">
        <v>483.79500000000002</v>
      </c>
      <c r="AW46" s="8">
        <v>483.79500000000002</v>
      </c>
      <c r="AX46" s="8">
        <v>594.71</v>
      </c>
      <c r="AY46" s="8">
        <v>479.50400000000002</v>
      </c>
      <c r="AZ46" s="8">
        <v>528.74199999999996</v>
      </c>
      <c r="BA46" s="8">
        <v>528.74199999999996</v>
      </c>
      <c r="BB46" s="8">
        <v>598.87199999999996</v>
      </c>
      <c r="BC46" s="8">
        <v>523.67700000000002</v>
      </c>
      <c r="BD46" s="8">
        <v>630.33699999999999</v>
      </c>
      <c r="BE46" s="8">
        <v>630.33699999999999</v>
      </c>
      <c r="BF46" s="8">
        <v>683.53800000000001</v>
      </c>
      <c r="BG46" s="8">
        <v>539.40200000000004</v>
      </c>
      <c r="BH46" s="8">
        <v>668.71699999999998</v>
      </c>
      <c r="BI46">
        <v>668.71699999999998</v>
      </c>
    </row>
    <row r="47" spans="1:65" x14ac:dyDescent="0.35">
      <c r="A47" s="6" t="str">
        <f t="shared" si="3"/>
        <v>SABB</v>
      </c>
      <c r="B47" s="6" t="str">
        <f>VLOOKUP(A47,References!$A$2:$B$11,2,FALSE)</f>
        <v>SABB AB Equity</v>
      </c>
      <c r="C47" s="6" t="str">
        <f t="shared" si="1"/>
        <v>Impairment (Provisions)</v>
      </c>
      <c r="D47" s="6" t="str">
        <f>VLOOKUP(C47,References!$J$2:$K$51,2,FALSE)</f>
        <v>impairment_provisions</v>
      </c>
      <c r="E47" s="6" t="s">
        <v>42</v>
      </c>
      <c r="F47" s="8">
        <f>_xll.BDH($B47,$E47,"CQ1 2010","","Dir=H","Per=Q","Days=A","Dts=H","cols=56;rows=1")</f>
        <v>176.46700000000001</v>
      </c>
      <c r="G47" s="8">
        <v>504.02199999999999</v>
      </c>
      <c r="H47" s="8">
        <v>324.483</v>
      </c>
      <c r="I47" s="8">
        <v>324.483</v>
      </c>
      <c r="J47" s="8">
        <v>71.228999999999999</v>
      </c>
      <c r="K47" s="8">
        <v>126.054</v>
      </c>
      <c r="L47" s="8">
        <v>196.56800000000001</v>
      </c>
      <c r="M47" s="8">
        <v>196.56800000000001</v>
      </c>
      <c r="N47" s="8">
        <v>36.622999999999998</v>
      </c>
      <c r="O47" s="8">
        <v>115.098</v>
      </c>
      <c r="P47" s="8">
        <v>288.24700000000001</v>
      </c>
      <c r="Q47" s="8">
        <v>288.24700000000001</v>
      </c>
      <c r="R47" s="8">
        <v>35.917999999999999</v>
      </c>
      <c r="S47" s="8">
        <v>105.252</v>
      </c>
      <c r="T47" s="8">
        <v>216.16399999999999</v>
      </c>
      <c r="U47" s="8">
        <v>216.16399999999999</v>
      </c>
      <c r="V47" s="8">
        <v>118.536</v>
      </c>
      <c r="W47" s="8">
        <v>81.372</v>
      </c>
      <c r="X47" s="8">
        <v>157.78200000000001</v>
      </c>
      <c r="Y47" s="8">
        <v>157.78200000000001</v>
      </c>
      <c r="Z47" s="8">
        <v>115.58799999999999</v>
      </c>
      <c r="AA47" s="8">
        <v>113.04900000000001</v>
      </c>
      <c r="AB47" s="8">
        <v>88.004000000000005</v>
      </c>
      <c r="AC47" s="8">
        <v>88.004000000000005</v>
      </c>
      <c r="AD47" s="8">
        <v>144.96600000000001</v>
      </c>
      <c r="AE47" s="8">
        <v>103.289</v>
      </c>
      <c r="AF47" s="8">
        <v>189.529</v>
      </c>
      <c r="AG47" s="8">
        <v>189.529</v>
      </c>
      <c r="AH47" s="8">
        <v>226.29400000000001</v>
      </c>
      <c r="AI47" s="8">
        <v>164.90299999999999</v>
      </c>
      <c r="AJ47" s="8">
        <v>168.78299999999999</v>
      </c>
      <c r="AK47" s="8">
        <v>168.78299999999999</v>
      </c>
      <c r="AL47" s="8">
        <v>207.25</v>
      </c>
      <c r="AM47" s="8">
        <v>-90.819000000000003</v>
      </c>
      <c r="AN47" s="8">
        <v>87.024000000000001</v>
      </c>
      <c r="AO47" s="8">
        <v>87.024000000000001</v>
      </c>
      <c r="AP47" s="8">
        <v>90.775999999999996</v>
      </c>
      <c r="AQ47" s="8">
        <v>1591.65</v>
      </c>
      <c r="AR47" s="8">
        <v>182.04900000000001</v>
      </c>
      <c r="AS47" s="8">
        <v>182.04900000000001</v>
      </c>
      <c r="AT47" s="8">
        <v>239.066</v>
      </c>
      <c r="AU47" s="8">
        <v>1308.7829999999999</v>
      </c>
      <c r="AV47" s="8">
        <v>51.097999999999999</v>
      </c>
      <c r="AW47" s="8">
        <v>51.097999999999999</v>
      </c>
      <c r="AX47" s="8">
        <v>1.6679999999999999</v>
      </c>
      <c r="AY47" s="8">
        <v>25.577999999999999</v>
      </c>
      <c r="AZ47" s="8">
        <v>12.996</v>
      </c>
      <c r="BA47" s="8">
        <v>12.996</v>
      </c>
      <c r="BB47" s="8">
        <v>59.781999999999996</v>
      </c>
      <c r="BC47" s="8">
        <v>135.89599999999999</v>
      </c>
      <c r="BD47" s="8">
        <v>37.514000000000003</v>
      </c>
      <c r="BE47" s="8">
        <v>37.514000000000003</v>
      </c>
      <c r="BF47" s="8">
        <v>228.964</v>
      </c>
      <c r="BG47" s="8">
        <v>138.524</v>
      </c>
      <c r="BH47" s="8">
        <v>144.37899999999999</v>
      </c>
      <c r="BI47">
        <v>144.37899999999999</v>
      </c>
    </row>
    <row r="48" spans="1:65" x14ac:dyDescent="0.35">
      <c r="A48" s="6" t="str">
        <f t="shared" si="3"/>
        <v>SABB</v>
      </c>
      <c r="B48" s="6" t="str">
        <f>VLOOKUP(A48,References!$A$2:$B$11,2,FALSE)</f>
        <v>SABB AB Equity</v>
      </c>
      <c r="C48" s="6" t="str">
        <f t="shared" si="1"/>
        <v>Net PreTax Income</v>
      </c>
      <c r="D48" s="6" t="str">
        <f>VLOOKUP(C48,References!$J$2:$K$51,2,FALSE)</f>
        <v>net_pretax_income</v>
      </c>
      <c r="E48" s="6" t="s">
        <v>45</v>
      </c>
      <c r="F48" s="8">
        <f>_xll.BDH($B48,$E48,"CQ1 2010","","Dir=H","Per=Q","Days=A","Dts=H","cols=56;rows=1")</f>
        <v>620.80700000000002</v>
      </c>
      <c r="G48" s="8">
        <v>446.76799999999997</v>
      </c>
      <c r="H48" s="8">
        <v>418.93599999999998</v>
      </c>
      <c r="I48" s="8">
        <v>396.64100000000002</v>
      </c>
      <c r="J48" s="8">
        <v>751.42399999999998</v>
      </c>
      <c r="K48" s="8">
        <v>851.572</v>
      </c>
      <c r="L48" s="8">
        <v>630.15599999999995</v>
      </c>
      <c r="M48" s="8">
        <v>655.28300000000002</v>
      </c>
      <c r="N48" s="8">
        <v>854.18600000000004</v>
      </c>
      <c r="O48" s="8">
        <v>914.98699999999997</v>
      </c>
      <c r="P48" s="8">
        <v>655.74199999999996</v>
      </c>
      <c r="Q48" s="8">
        <v>815.40099999999995</v>
      </c>
      <c r="R48" s="8">
        <v>947.86099999999999</v>
      </c>
      <c r="S48" s="8">
        <v>1004.6660000000001</v>
      </c>
      <c r="T48" s="8">
        <v>845.77800000000002</v>
      </c>
      <c r="U48" s="8">
        <v>975.505</v>
      </c>
      <c r="V48" s="8">
        <v>1080.5260000000001</v>
      </c>
      <c r="W48" s="8">
        <v>1157.2339999999999</v>
      </c>
      <c r="X48" s="8">
        <v>1058.9549999999999</v>
      </c>
      <c r="Y48" s="8">
        <v>969.346</v>
      </c>
      <c r="Z48" s="8">
        <v>1115.1849999999999</v>
      </c>
      <c r="AA48" s="8">
        <v>1137.2639999999999</v>
      </c>
      <c r="AB48" s="8">
        <v>1139.559</v>
      </c>
      <c r="AC48" s="8">
        <v>938.53899999999999</v>
      </c>
      <c r="AD48" s="8">
        <v>1141.6759999999999</v>
      </c>
      <c r="AE48" s="8">
        <v>1151.654</v>
      </c>
      <c r="AF48" s="8">
        <v>994.82</v>
      </c>
      <c r="AG48" s="8">
        <v>606.58100000000002</v>
      </c>
      <c r="AH48" s="8">
        <v>1035.98</v>
      </c>
      <c r="AI48" s="8">
        <v>1129.164</v>
      </c>
      <c r="AJ48" s="8">
        <v>1083.3240000000001</v>
      </c>
      <c r="AK48" s="8">
        <v>706.11</v>
      </c>
      <c r="AL48" s="8">
        <v>1038.94</v>
      </c>
      <c r="AM48" s="8">
        <v>1432.395</v>
      </c>
      <c r="AN48" s="8">
        <v>1246.9960000000001</v>
      </c>
      <c r="AO48" s="8">
        <v>1210.7719999999999</v>
      </c>
      <c r="AP48" s="8">
        <v>1286.2080000000001</v>
      </c>
      <c r="AQ48" s="8">
        <v>-259.803</v>
      </c>
      <c r="AR48" s="8">
        <v>1423.3140000000001</v>
      </c>
      <c r="AS48" s="8">
        <v>745.63599999999997</v>
      </c>
      <c r="AT48" s="8">
        <v>1152.4659999999999</v>
      </c>
      <c r="AU48" s="8">
        <v>-7367.2950000000001</v>
      </c>
      <c r="AV48" s="8">
        <v>1112.3309999999999</v>
      </c>
      <c r="AW48" s="8">
        <v>800.91099999999994</v>
      </c>
      <c r="AX48" s="8">
        <v>1151.8900000000001</v>
      </c>
      <c r="AY48" s="8">
        <v>1135.703</v>
      </c>
      <c r="AZ48" s="8">
        <v>1040.7339999999999</v>
      </c>
      <c r="BA48" s="8">
        <v>599.16</v>
      </c>
      <c r="BB48" s="8">
        <v>1179.204</v>
      </c>
      <c r="BC48" s="8">
        <v>1296.5619999999999</v>
      </c>
      <c r="BD48" s="8">
        <v>1743.133</v>
      </c>
      <c r="BE48" s="8">
        <v>1651.519</v>
      </c>
      <c r="BF48" s="8">
        <v>2012.2170000000001</v>
      </c>
      <c r="BG48" s="8">
        <v>1978.9770000000001</v>
      </c>
      <c r="BH48" s="8">
        <v>2117.5340000000001</v>
      </c>
      <c r="BI48">
        <v>2117.5340000000001</v>
      </c>
    </row>
    <row r="49" spans="1:66" x14ac:dyDescent="0.35">
      <c r="A49" s="6" t="str">
        <f t="shared" si="3"/>
        <v>SABB</v>
      </c>
      <c r="B49" s="6" t="str">
        <f>VLOOKUP(A49,References!$A$2:$B$11,2,FALSE)</f>
        <v>SABB AB Equity</v>
      </c>
      <c r="C49" s="6" t="str">
        <f t="shared" si="1"/>
        <v>Net Income</v>
      </c>
      <c r="D49" s="6" t="str">
        <f>VLOOKUP(C49,References!$J$2:$K$51,2,FALSE)</f>
        <v>net_income</v>
      </c>
      <c r="E49" s="6" t="s">
        <v>47</v>
      </c>
      <c r="F49" s="8">
        <f>_xll.BDH($B49,$E49,"CQ1 2010","","Dir=H","Per=Q","Days=A","Dts=H","cols=56;rows=1")</f>
        <v>620.80700000000002</v>
      </c>
      <c r="G49" s="8">
        <v>446.76799999999997</v>
      </c>
      <c r="H49" s="8">
        <v>418.93599999999998</v>
      </c>
      <c r="I49" s="8">
        <v>396.64100000000002</v>
      </c>
      <c r="J49" s="8">
        <v>751.42399999999998</v>
      </c>
      <c r="K49" s="8">
        <v>851.572</v>
      </c>
      <c r="L49" s="8">
        <v>630.15599999999995</v>
      </c>
      <c r="M49" s="8">
        <v>655.28300000000002</v>
      </c>
      <c r="N49" s="8">
        <v>854.18600000000004</v>
      </c>
      <c r="O49" s="8">
        <v>914.98699999999997</v>
      </c>
      <c r="P49" s="8">
        <v>655.74199999999996</v>
      </c>
      <c r="Q49" s="8">
        <v>815.40099999999995</v>
      </c>
      <c r="R49" s="8">
        <v>947.86099999999999</v>
      </c>
      <c r="S49" s="8">
        <v>1004.6660000000001</v>
      </c>
      <c r="T49" s="8">
        <v>845.77800000000002</v>
      </c>
      <c r="U49" s="8">
        <v>975.505</v>
      </c>
      <c r="V49" s="8">
        <v>1080.5260000000001</v>
      </c>
      <c r="W49" s="8">
        <v>1157.2339999999999</v>
      </c>
      <c r="X49" s="8">
        <v>1058.9549999999999</v>
      </c>
      <c r="Y49" s="8">
        <v>969.346</v>
      </c>
      <c r="Z49" s="8">
        <v>1115.1849999999999</v>
      </c>
      <c r="AA49" s="8">
        <v>1137.2639999999999</v>
      </c>
      <c r="AB49" s="8">
        <v>1139.559</v>
      </c>
      <c r="AC49" s="8">
        <v>938.53899999999999</v>
      </c>
      <c r="AD49" s="8">
        <v>1141.6759999999999</v>
      </c>
      <c r="AE49" s="8">
        <v>1151.654</v>
      </c>
      <c r="AF49" s="8">
        <v>994.82</v>
      </c>
      <c r="AG49" s="8">
        <v>606.58100000000002</v>
      </c>
      <c r="AH49" s="8">
        <v>1035.98</v>
      </c>
      <c r="AI49" s="8">
        <v>1129.164</v>
      </c>
      <c r="AJ49" s="8">
        <v>1083.3240000000001</v>
      </c>
      <c r="AK49" s="8">
        <v>706.11</v>
      </c>
      <c r="AL49" s="8">
        <v>1042.1189999999999</v>
      </c>
      <c r="AM49" s="8">
        <v>832.58900000000006</v>
      </c>
      <c r="AN49" s="8">
        <v>1061.3699999999999</v>
      </c>
      <c r="AO49" s="8">
        <v>-153.91499999999999</v>
      </c>
      <c r="AP49" s="8">
        <v>1108.5509999999999</v>
      </c>
      <c r="AQ49" s="8">
        <v>-188.13399999999999</v>
      </c>
      <c r="AR49" s="8">
        <v>1177.9860000000001</v>
      </c>
      <c r="AS49" s="8">
        <v>660.09900000000005</v>
      </c>
      <c r="AT49" s="8">
        <v>975.58600000000001</v>
      </c>
      <c r="AU49" s="8">
        <v>-6862.848</v>
      </c>
      <c r="AV49" s="8">
        <v>1049.991</v>
      </c>
      <c r="AW49" s="8">
        <v>681.87900000000002</v>
      </c>
      <c r="AX49" s="8">
        <v>973.70600000000002</v>
      </c>
      <c r="AY49" s="8">
        <v>918.5</v>
      </c>
      <c r="AZ49" s="8">
        <v>885.30200000000002</v>
      </c>
      <c r="BA49" s="8">
        <v>426.91899999999998</v>
      </c>
      <c r="BB49" s="8">
        <v>1006.223</v>
      </c>
      <c r="BC49" s="8">
        <v>1082.67</v>
      </c>
      <c r="BD49" s="8">
        <v>1504.537</v>
      </c>
      <c r="BE49" s="8">
        <v>1389.328</v>
      </c>
      <c r="BF49" s="8">
        <v>1764.57</v>
      </c>
      <c r="BG49" s="8">
        <v>1549.848</v>
      </c>
      <c r="BH49" s="8">
        <v>1830.328</v>
      </c>
      <c r="BI49">
        <v>1830.328</v>
      </c>
    </row>
    <row r="50" spans="1:66" x14ac:dyDescent="0.35">
      <c r="A50" s="6" t="str">
        <f t="shared" si="3"/>
        <v>SABB</v>
      </c>
      <c r="B50" s="6" t="str">
        <f>VLOOKUP(A50,References!$A$2:$B$11,2,FALSE)</f>
        <v>SABB AB Equity</v>
      </c>
      <c r="C50" s="6" t="str">
        <f t="shared" si="1"/>
        <v>Net Interest Income Less Provisions</v>
      </c>
      <c r="D50" s="6" t="str">
        <f>VLOOKUP(C50,References!$J$2:$K$51,2,FALSE)</f>
        <v>net_interest_inc_less_prov</v>
      </c>
      <c r="E50" s="6" t="s">
        <v>115</v>
      </c>
      <c r="F50" s="8">
        <f>_xll.BDH($B50,$E50,"CQ1 2010","","Dir=H","Per=Q","Days=A","Dts=H","cols=56;rows=1")</f>
        <v>594.98099999999999</v>
      </c>
      <c r="G50" s="8">
        <v>439.46499999999997</v>
      </c>
      <c r="H50" s="8">
        <v>475.55700000000002</v>
      </c>
      <c r="I50" s="8">
        <v>503.221</v>
      </c>
      <c r="J50" s="8">
        <v>654.45399999999995</v>
      </c>
      <c r="K50" s="8">
        <v>686.73800000000006</v>
      </c>
      <c r="L50" s="8">
        <v>606.25800000000004</v>
      </c>
      <c r="M50" s="8">
        <v>650.46900000000005</v>
      </c>
      <c r="N50" s="8">
        <v>738.41099999999994</v>
      </c>
      <c r="O50" s="8">
        <v>728.40599999999995</v>
      </c>
      <c r="P50" s="8">
        <v>569.43299999999999</v>
      </c>
      <c r="Q50" s="8">
        <v>822.94399999999996</v>
      </c>
      <c r="R50" s="8">
        <v>849.31600000000003</v>
      </c>
      <c r="S50" s="8">
        <v>854.23500000000001</v>
      </c>
      <c r="T50" s="8">
        <v>751.81799999999998</v>
      </c>
      <c r="U50" s="8">
        <v>928.37699999999995</v>
      </c>
      <c r="V50" s="8">
        <v>843.81</v>
      </c>
      <c r="W50" s="8">
        <v>945.04100000000005</v>
      </c>
      <c r="X50" s="8">
        <v>916.94600000000003</v>
      </c>
      <c r="Y50" s="8">
        <v>970.85199999999998</v>
      </c>
      <c r="Z50" s="8">
        <v>915.875</v>
      </c>
      <c r="AA50" s="8">
        <v>971.64300000000003</v>
      </c>
      <c r="AB50" s="8">
        <v>1010.417</v>
      </c>
      <c r="AC50" s="8">
        <v>963.27700000000004</v>
      </c>
      <c r="AD50" s="8">
        <v>971.7</v>
      </c>
      <c r="AE50" s="8">
        <v>1097.45</v>
      </c>
      <c r="AF50" s="8">
        <v>1051.7719999999999</v>
      </c>
      <c r="AG50" s="8">
        <v>729.27700000000004</v>
      </c>
      <c r="AH50" s="8">
        <v>1024.3579999999999</v>
      </c>
      <c r="AI50" s="8">
        <v>1140.415</v>
      </c>
      <c r="AJ50" s="8">
        <v>1120.991</v>
      </c>
      <c r="AK50" s="8">
        <v>862.79100000000005</v>
      </c>
      <c r="AL50" s="8">
        <v>1115.297</v>
      </c>
      <c r="AM50" s="8">
        <v>1512.828</v>
      </c>
      <c r="AN50" s="8">
        <v>1360.3150000000001</v>
      </c>
      <c r="AO50" s="8">
        <v>1394.9559999999999</v>
      </c>
      <c r="AP50" s="8">
        <v>1438.1659999999999</v>
      </c>
      <c r="AQ50" s="8">
        <v>18.247</v>
      </c>
      <c r="AR50" s="8">
        <v>1932.4870000000001</v>
      </c>
      <c r="AS50" s="8">
        <v>1361.7919999999999</v>
      </c>
      <c r="AT50" s="8">
        <v>1688.7929999999999</v>
      </c>
      <c r="AU50" s="8">
        <v>506.35500000000002</v>
      </c>
      <c r="AV50" s="8">
        <v>1606.47</v>
      </c>
      <c r="AW50" s="8">
        <v>1465.441</v>
      </c>
      <c r="AX50" s="8">
        <v>1425.1469999999999</v>
      </c>
      <c r="AY50" s="8">
        <v>1456.5260000000001</v>
      </c>
      <c r="AZ50" s="8">
        <v>1393.69</v>
      </c>
      <c r="BA50" s="8">
        <v>1002.942</v>
      </c>
      <c r="BB50" s="8">
        <v>1353.8710000000001</v>
      </c>
      <c r="BC50" s="8">
        <v>1582.364</v>
      </c>
      <c r="BD50" s="8">
        <v>1947.3219999999999</v>
      </c>
      <c r="BE50" s="8">
        <v>2079.4690000000001</v>
      </c>
      <c r="BF50" s="8">
        <v>2305.0720000000001</v>
      </c>
      <c r="BG50" s="8">
        <v>2389.52</v>
      </c>
      <c r="BH50" s="8">
        <v>2435.8829999999998</v>
      </c>
      <c r="BI50">
        <v>2435.8829999999998</v>
      </c>
    </row>
    <row r="51" spans="1:66" x14ac:dyDescent="0.35">
      <c r="A51" s="6" t="str">
        <f t="shared" si="3"/>
        <v>SABB</v>
      </c>
      <c r="B51" s="6" t="str">
        <f>VLOOKUP(A51,References!$A$2:$B$11,2,FALSE)</f>
        <v>SABB AB Equity</v>
      </c>
      <c r="C51" s="6" t="str">
        <f t="shared" ref="C51:C82" si="4">C34</f>
        <v>Retail Net Revenue</v>
      </c>
      <c r="D51" s="6" t="str">
        <f>VLOOKUP(C51,References!$J$2:$K$51,2,FALSE)</f>
        <v>retail_net_revenue</v>
      </c>
      <c r="E51" s="6"/>
      <c r="F51" s="8">
        <f>Segments_Q!I14/1000000</f>
        <v>403.76400000000001</v>
      </c>
      <c r="G51" s="8">
        <f>Segments_Q!J14/1000000</f>
        <v>787.80600000000004</v>
      </c>
      <c r="H51" s="8">
        <f>Segments_Q!K14/1000000</f>
        <v>398.50799999999998</v>
      </c>
      <c r="I51" s="8">
        <f>Segments_Q!L14/1000000</f>
        <v>358.22199999999998</v>
      </c>
      <c r="J51" s="8">
        <f>Segments_Q!M14/1000000</f>
        <v>350.78199999999998</v>
      </c>
      <c r="K51" s="8">
        <f>Segments_Q!N14/1000000</f>
        <v>327.13799999999998</v>
      </c>
      <c r="L51" s="8">
        <f>Segments_Q!O14/1000000</f>
        <v>366.71100000000001</v>
      </c>
      <c r="M51" s="8">
        <f>Segments_Q!P14/1000000</f>
        <v>352.28300000000002</v>
      </c>
      <c r="N51" s="8">
        <f>Segments_Q!Q14/1000000</f>
        <v>381.97</v>
      </c>
      <c r="O51" s="8">
        <f>Segments_Q!R14/1000000</f>
        <v>414.82499999999999</v>
      </c>
      <c r="P51" s="8">
        <f>Segments_Q!S14/1000000</f>
        <v>409.911</v>
      </c>
      <c r="Q51" s="8">
        <f>Segments_Q!T14/1000000</f>
        <v>398.00200000000001</v>
      </c>
      <c r="R51" s="8">
        <f>Segments_Q!U14/1000000</f>
        <v>449.73200000000003</v>
      </c>
      <c r="S51" s="8">
        <f>Segments_Q!V14/1000000</f>
        <v>513.72</v>
      </c>
      <c r="T51" s="8">
        <f>Segments_Q!W14/1000000</f>
        <v>488.18799999999999</v>
      </c>
      <c r="U51" s="8">
        <f>Segments_Q!X14/1000000</f>
        <v>478.86599999999999</v>
      </c>
      <c r="V51" s="8">
        <f>Segments_Q!Y14/1000000</f>
        <v>523.72799999999995</v>
      </c>
      <c r="W51" s="8">
        <f>Segments_Q!Z14/1000000</f>
        <v>566.56799999999998</v>
      </c>
      <c r="X51" s="8">
        <f>Segments_Q!AA14/1000000</f>
        <v>591.35599999999999</v>
      </c>
      <c r="Y51" s="8">
        <f>Segments_Q!AB14/1000000</f>
        <v>566.28200000000004</v>
      </c>
      <c r="Z51" s="8">
        <f>Segments_Q!AC14/1000000</f>
        <v>556.60900000000004</v>
      </c>
      <c r="AA51" s="8">
        <f>Segments_Q!AD14/1000000</f>
        <v>610.16</v>
      </c>
      <c r="AB51" s="8">
        <f>Segments_Q!AE14/1000000</f>
        <v>573.67600000000004</v>
      </c>
      <c r="AC51" s="8">
        <f>Segments_Q!AF14/1000000</f>
        <v>571.24400000000003</v>
      </c>
      <c r="AD51" s="8">
        <f>Segments_Q!AG14/1000000</f>
        <v>567.44600000000003</v>
      </c>
      <c r="AE51" s="8">
        <f>Segments_Q!AH14/1000000</f>
        <v>596.57600000000002</v>
      </c>
      <c r="AF51" s="8">
        <f>Segments_Q!AI14/1000000</f>
        <v>612.42200000000003</v>
      </c>
      <c r="AG51" s="8">
        <f>Segments_Q!AJ14/1000000</f>
        <v>588.11099999999999</v>
      </c>
      <c r="AH51" s="8">
        <f>Segments_Q!AK14/1000000</f>
        <v>629.32299999999998</v>
      </c>
      <c r="AI51" s="8">
        <f>Segments_Q!AL14/1000000</f>
        <v>651.28700000000003</v>
      </c>
      <c r="AJ51" s="8">
        <f>Segments_Q!AM14/1000000</f>
        <v>648.08299999999997</v>
      </c>
      <c r="AK51" s="8">
        <f>Segments_Q!AN14/1000000</f>
        <v>638.745</v>
      </c>
      <c r="AL51" s="8">
        <f>Segments_Q!AO14/1000000</f>
        <v>636.18799999999999</v>
      </c>
      <c r="AM51" s="8">
        <f>Segments_Q!AP14/1000000</f>
        <v>499.90300000000002</v>
      </c>
      <c r="AN51" s="8">
        <f>Segments_Q!AQ14/1000000</f>
        <v>142.25800000000001</v>
      </c>
      <c r="AO51" s="8">
        <f>Segments_Q!AR14/1000000</f>
        <v>436.202</v>
      </c>
      <c r="AP51" s="8">
        <f>Segments_Q!AS14/1000000</f>
        <v>665.28099999999995</v>
      </c>
      <c r="AQ51" s="8">
        <f>Segments_Q!AT14/1000000</f>
        <v>473.29199999999997</v>
      </c>
      <c r="AR51" s="8">
        <f>Segments_Q!AU14/1000000</f>
        <v>358.24599999999998</v>
      </c>
      <c r="AS51" s="8">
        <f>Segments_Q!AV14/1000000</f>
        <v>1828.325</v>
      </c>
      <c r="AT51" s="8">
        <f>Segments_Q!AW14/1000000</f>
        <v>827.86900000000003</v>
      </c>
      <c r="AU51" s="8">
        <f>Segments_Q!AX14/1000000</f>
        <v>678.59400000000005</v>
      </c>
      <c r="AV51" s="8">
        <f>Segments_Q!AY14/1000000</f>
        <v>634.798</v>
      </c>
      <c r="AW51" s="8">
        <f>Segments_Q!AZ14/1000000</f>
        <v>813.77</v>
      </c>
      <c r="AX51" s="8">
        <f>Segments_Q!BA14/1000000</f>
        <v>692.76599999999996</v>
      </c>
      <c r="AY51" s="8">
        <f>Segments_Q!BB14/1000000</f>
        <v>613.30899999999997</v>
      </c>
      <c r="AZ51" s="8">
        <f>Segments_Q!BC14/1000000</f>
        <v>598.44000000000005</v>
      </c>
      <c r="BA51" s="8">
        <f>Segments_Q!BD14/1000000</f>
        <v>610.73199999999997</v>
      </c>
      <c r="BB51" s="8">
        <f>Segments_Q!BE14/1000000</f>
        <v>650.36</v>
      </c>
      <c r="BC51" s="8">
        <f>Segments_Q!BF14/1000000</f>
        <v>706.18299999999999</v>
      </c>
      <c r="BD51" s="8">
        <f>Segments_Q!BG14/1000000</f>
        <v>731.82399999999996</v>
      </c>
      <c r="BE51" s="8">
        <f>Segments_Q!BH14/1000000</f>
        <v>671.04600000000005</v>
      </c>
      <c r="BF51" s="8">
        <f>Segments_Q!BI14/1000000</f>
        <v>813.471</v>
      </c>
      <c r="BG51" s="8">
        <f>Segments_Q!BJ14/1000000</f>
        <v>862.947</v>
      </c>
      <c r="BH51" s="8">
        <f>Segments_Q!BK14/1000000</f>
        <v>895.41499999999996</v>
      </c>
      <c r="BI51" s="8">
        <f>Segments_Q!BL14/1000000</f>
        <v>0</v>
      </c>
      <c r="BJ51" s="8">
        <f>Segments_Q!BM14/1000000</f>
        <v>0</v>
      </c>
      <c r="BK51" s="8">
        <f>Segments_Q!BN14/1000000</f>
        <v>0</v>
      </c>
      <c r="BL51" s="8">
        <f>Segments_Q!BO14/1000000</f>
        <v>0</v>
      </c>
      <c r="BM51" s="8">
        <f>Segments_Q!BP14/1000000</f>
        <v>0</v>
      </c>
      <c r="BN51" s="8">
        <f>Segments_Q!BQ14/1000000</f>
        <v>0</v>
      </c>
    </row>
    <row r="52" spans="1:66" x14ac:dyDescent="0.35">
      <c r="A52" s="7" t="str">
        <f>A50</f>
        <v>SABB</v>
      </c>
      <c r="B52" s="7" t="str">
        <f>VLOOKUP(A52,References!$A$2:$B$11,2,FALSE)</f>
        <v>SABB AB Equity</v>
      </c>
      <c r="C52" s="7" t="str">
        <f t="shared" si="4"/>
        <v>Wholesale Net Revenue</v>
      </c>
      <c r="D52" s="7" t="str">
        <f>VLOOKUP(C52,References!$J$2:$K$51,2,FALSE)</f>
        <v>wholesale_net_revenue</v>
      </c>
      <c r="E52" s="7" t="s">
        <v>115</v>
      </c>
      <c r="F52" s="11">
        <f>Segments_Q!I15/1000000</f>
        <v>511.21300000000002</v>
      </c>
      <c r="G52" s="11">
        <f>Segments_Q!J15/1000000</f>
        <v>1210.2149999999999</v>
      </c>
      <c r="H52" s="11">
        <f>Segments_Q!K15/1000000</f>
        <v>540.99699999999996</v>
      </c>
      <c r="I52" s="11">
        <f>Segments_Q!L15/1000000</f>
        <v>514.65200000000004</v>
      </c>
      <c r="J52" s="11">
        <f>Segments_Q!M15/1000000</f>
        <v>549.66099999999994</v>
      </c>
      <c r="K52" s="11">
        <f>Segments_Q!N15/1000000</f>
        <v>666.38300000000004</v>
      </c>
      <c r="L52" s="11">
        <f>Segments_Q!O15/1000000</f>
        <v>602.40499999999997</v>
      </c>
      <c r="M52" s="11">
        <f>Segments_Q!P15/1000000</f>
        <v>551.92200000000003</v>
      </c>
      <c r="N52" s="11">
        <f>Segments_Q!Q15/1000000</f>
        <v>584.9</v>
      </c>
      <c r="O52" s="11">
        <f>Segments_Q!R15/1000000</f>
        <v>671.08399999999995</v>
      </c>
      <c r="P52" s="11">
        <f>Segments_Q!S15/1000000</f>
        <v>639.94899999999996</v>
      </c>
      <c r="Q52" s="11">
        <f>Segments_Q!T15/1000000</f>
        <v>572.91899999999998</v>
      </c>
      <c r="R52" s="11">
        <f>Segments_Q!U15/1000000</f>
        <v>669.41600000000005</v>
      </c>
      <c r="S52" s="11">
        <f>Segments_Q!V15/1000000</f>
        <v>721.58699999999999</v>
      </c>
      <c r="T52" s="11">
        <f>Segments_Q!W15/1000000</f>
        <v>682.96500000000003</v>
      </c>
      <c r="U52" s="11">
        <f>Segments_Q!X15/1000000</f>
        <v>637.47400000000005</v>
      </c>
      <c r="V52" s="11">
        <f>Segments_Q!Y15/1000000</f>
        <v>765.85799999999995</v>
      </c>
      <c r="W52" s="11">
        <f>Segments_Q!Z15/1000000</f>
        <v>775.97900000000004</v>
      </c>
      <c r="X52" s="11">
        <f>Segments_Q!AA15/1000000</f>
        <v>737.3</v>
      </c>
      <c r="Y52" s="11">
        <f>Segments_Q!AB15/1000000</f>
        <v>713.86900000000003</v>
      </c>
      <c r="Z52" s="11">
        <f>Segments_Q!AC15/1000000</f>
        <v>764.09100000000001</v>
      </c>
      <c r="AA52" s="11">
        <f>Segments_Q!AD15/1000000</f>
        <v>719.96400000000006</v>
      </c>
      <c r="AB52" s="11">
        <f>Segments_Q!AE15/1000000</f>
        <v>793.4</v>
      </c>
      <c r="AC52" s="11">
        <f>Segments_Q!AF15/1000000</f>
        <v>692.90700000000004</v>
      </c>
      <c r="AD52" s="11">
        <f>Segments_Q!AG15/1000000</f>
        <v>809.69</v>
      </c>
      <c r="AE52" s="11">
        <f>Segments_Q!AH15/1000000</f>
        <v>816.05</v>
      </c>
      <c r="AF52" s="11">
        <f>Segments_Q!AI15/1000000</f>
        <v>773.072</v>
      </c>
      <c r="AG52" s="11">
        <f>Segments_Q!AJ15/1000000</f>
        <v>769.26300000000003</v>
      </c>
      <c r="AH52" s="11">
        <f>Segments_Q!AK15/1000000</f>
        <v>820.93299999999999</v>
      </c>
      <c r="AI52" s="11">
        <f>Segments_Q!AL15/1000000</f>
        <v>829.40200000000004</v>
      </c>
      <c r="AJ52" s="11">
        <f>Segments_Q!AM15/1000000</f>
        <v>766.40899999999999</v>
      </c>
      <c r="AK52" s="11">
        <f>Segments_Q!AN15/1000000</f>
        <v>802.81100000000004</v>
      </c>
      <c r="AL52" s="11">
        <f>Segments_Q!AO15/1000000</f>
        <v>837.16899999999998</v>
      </c>
      <c r="AM52" s="11">
        <f>Segments_Q!AP15/1000000</f>
        <v>1089.82</v>
      </c>
      <c r="AN52" s="11">
        <f>Segments_Q!AQ15/1000000</f>
        <v>1574.425</v>
      </c>
      <c r="AO52" s="11">
        <f>Segments_Q!AR15/1000000</f>
        <v>1146.9079999999999</v>
      </c>
      <c r="AP52" s="11">
        <f>Segments_Q!AS15/1000000</f>
        <v>974.48900000000003</v>
      </c>
      <c r="AQ52" s="11">
        <f>Segments_Q!AT15/1000000</f>
        <v>1209.8420000000001</v>
      </c>
      <c r="AR52" s="11">
        <f>Segments_Q!AU15/1000000</f>
        <v>1892.242</v>
      </c>
      <c r="AS52" s="11">
        <f>Segments_Q!AV15/1000000</f>
        <v>614.94399999999996</v>
      </c>
      <c r="AT52" s="11">
        <f>Segments_Q!AW15/1000000</f>
        <v>1161.9380000000001</v>
      </c>
      <c r="AU52" s="11">
        <f>Segments_Q!AX15/1000000</f>
        <v>1277.3040000000001</v>
      </c>
      <c r="AV52" s="11">
        <f>Segments_Q!AY15/1000000</f>
        <v>1236.6510000000001</v>
      </c>
      <c r="AW52" s="11">
        <f>Segments_Q!AZ15/1000000</f>
        <v>869.279</v>
      </c>
      <c r="AX52" s="11">
        <f>Segments_Q!BA15/1000000</f>
        <v>864.30700000000002</v>
      </c>
      <c r="AY52" s="11">
        <f>Segments_Q!BB15/1000000</f>
        <v>872.68200000000002</v>
      </c>
      <c r="AZ52" s="11">
        <f>Segments_Q!BC15/1000000</f>
        <v>806.226</v>
      </c>
      <c r="BA52" s="11">
        <f>Segments_Q!BD15/1000000</f>
        <v>674.17899999999997</v>
      </c>
      <c r="BB52" s="11">
        <f>Segments_Q!BE15/1000000</f>
        <v>903.95399999999995</v>
      </c>
      <c r="BC52" s="11">
        <f>Segments_Q!BF15/1000000</f>
        <v>1037.2850000000001</v>
      </c>
      <c r="BD52" s="11">
        <f>Segments_Q!BG15/1000000</f>
        <v>1372.8440000000001</v>
      </c>
      <c r="BE52" s="11">
        <f>Segments_Q!BH15/1000000</f>
        <v>1406.35</v>
      </c>
      <c r="BF52" s="11">
        <f>Segments_Q!BI15/1000000</f>
        <v>1691.528</v>
      </c>
      <c r="BG52" s="11">
        <f>Segments_Q!BJ15/1000000</f>
        <v>1653.499</v>
      </c>
      <c r="BH52" s="11">
        <f>Segments_Q!BK15/1000000</f>
        <v>1779.8440000000001</v>
      </c>
      <c r="BI52" s="11">
        <f>Segments_Q!BL15/1000000</f>
        <v>0</v>
      </c>
      <c r="BJ52" s="11">
        <f>Segments_Q!BM15/1000000</f>
        <v>0</v>
      </c>
      <c r="BK52" s="11">
        <f>Segments_Q!BN15/1000000</f>
        <v>0</v>
      </c>
      <c r="BL52" s="11">
        <f>Segments_Q!BO15/1000000</f>
        <v>0</v>
      </c>
      <c r="BM52" s="11">
        <f>Segments_Q!BP15/1000000</f>
        <v>0</v>
      </c>
      <c r="BN52" s="11">
        <f>Segments_Q!BQ15/1000000</f>
        <v>0</v>
      </c>
    </row>
    <row r="53" spans="1:66" x14ac:dyDescent="0.35">
      <c r="A53" s="9" t="s">
        <v>19</v>
      </c>
      <c r="B53" s="9" t="str">
        <f>VLOOKUP(A53,References!$A$2:$B$11,2,FALSE)</f>
        <v>ARNB AB Equity</v>
      </c>
      <c r="C53" s="9" t="str">
        <f t="shared" si="4"/>
        <v>Interest Income</v>
      </c>
      <c r="D53" s="9" t="str">
        <f>VLOOKUP(C53,References!$J$2:$K$51,2,FALSE)</f>
        <v>interest_income</v>
      </c>
      <c r="E53" s="9" t="s">
        <v>25</v>
      </c>
      <c r="F53" s="8">
        <f>_xll.BDH($B53,$E53,"CQ1 2010","","Dir=H","Per=Q","Days=A","Dts=H","cols=56;rows=1")</f>
        <v>888.86</v>
      </c>
      <c r="G53" s="8">
        <v>840.86599999999999</v>
      </c>
      <c r="H53" s="8">
        <v>843.827</v>
      </c>
      <c r="I53" s="8">
        <v>880.79</v>
      </c>
      <c r="J53" s="8">
        <v>872.41700000000003</v>
      </c>
      <c r="K53" s="8">
        <v>877.03399999999999</v>
      </c>
      <c r="L53" s="8">
        <v>840.93499999999995</v>
      </c>
      <c r="M53" s="8">
        <v>873.10400000000004</v>
      </c>
      <c r="N53" s="8">
        <v>886.51599999999996</v>
      </c>
      <c r="O53" s="8">
        <v>931.22900000000004</v>
      </c>
      <c r="P53" s="8">
        <v>954.51900000000001</v>
      </c>
      <c r="Q53" s="8">
        <v>975.79899999999998</v>
      </c>
      <c r="R53" s="8">
        <v>964.577</v>
      </c>
      <c r="S53" s="8">
        <v>972.24099999999999</v>
      </c>
      <c r="T53" s="8">
        <v>988.69100000000003</v>
      </c>
      <c r="U53" s="8">
        <v>1019.3920000000001</v>
      </c>
      <c r="V53" s="8">
        <v>997.26900000000001</v>
      </c>
      <c r="W53" s="8">
        <v>1014.835</v>
      </c>
      <c r="X53" s="8">
        <v>1020.631</v>
      </c>
      <c r="Y53" s="8">
        <v>1058.5540000000001</v>
      </c>
      <c r="Z53" s="8">
        <v>1100.28</v>
      </c>
      <c r="AA53" s="8">
        <v>1085.424</v>
      </c>
      <c r="AB53" s="8">
        <v>1122.3510000000001</v>
      </c>
      <c r="AC53" s="8">
        <v>1130.7239999999999</v>
      </c>
      <c r="AD53" s="8">
        <v>1281.297</v>
      </c>
      <c r="AE53" s="8">
        <v>1426.146</v>
      </c>
      <c r="AF53" s="8">
        <v>1489.3209999999999</v>
      </c>
      <c r="AG53" s="8">
        <v>1541.4079999999999</v>
      </c>
      <c r="AH53" s="8">
        <v>1504.7929999999999</v>
      </c>
      <c r="AI53" s="8">
        <v>1530.912</v>
      </c>
      <c r="AJ53" s="8">
        <v>1489.116</v>
      </c>
      <c r="AK53" s="8">
        <v>1510.373</v>
      </c>
      <c r="AL53" s="8">
        <v>1530.8030000000001</v>
      </c>
      <c r="AM53" s="8">
        <v>1642.1569999999999</v>
      </c>
      <c r="AN53" s="8">
        <v>1779.1379999999999</v>
      </c>
      <c r="AO53" s="8">
        <v>1880.3150000000001</v>
      </c>
      <c r="AP53" s="8">
        <v>1936.8630000000001</v>
      </c>
      <c r="AQ53" s="8">
        <v>1953.973</v>
      </c>
      <c r="AR53" s="8">
        <v>1916.201</v>
      </c>
      <c r="AS53" s="8">
        <v>1825.587</v>
      </c>
      <c r="AT53" s="8">
        <v>1758.6659999999999</v>
      </c>
      <c r="AU53" s="8">
        <v>1501.3979999999999</v>
      </c>
      <c r="AV53" s="8">
        <v>1405.65</v>
      </c>
      <c r="AW53" s="8">
        <v>1326.075</v>
      </c>
      <c r="AX53" s="8">
        <v>1262.5999999999999</v>
      </c>
      <c r="AY53" s="8">
        <v>1238.492</v>
      </c>
      <c r="AZ53" s="8">
        <v>1383.847</v>
      </c>
      <c r="BA53" s="8">
        <v>1286.7139999999999</v>
      </c>
      <c r="BB53" s="8">
        <v>1334.182</v>
      </c>
      <c r="BC53" s="8">
        <v>1711.865</v>
      </c>
      <c r="BD53" s="8">
        <v>2089.7779999999998</v>
      </c>
      <c r="BE53" s="8">
        <v>2520.8449999999998</v>
      </c>
      <c r="BF53" s="8">
        <v>2825.7820000000002</v>
      </c>
      <c r="BG53" s="8">
        <v>3038.913</v>
      </c>
      <c r="BH53" s="8">
        <v>3249.576</v>
      </c>
      <c r="BI53">
        <v>3249.576</v>
      </c>
    </row>
    <row r="54" spans="1:66" x14ac:dyDescent="0.35">
      <c r="A54" s="9" t="str">
        <f>A53</f>
        <v>ANB</v>
      </c>
      <c r="B54" s="9" t="str">
        <f>VLOOKUP(A54,References!$A$2:$B$11,2,FALSE)</f>
        <v>ARNB AB Equity</v>
      </c>
      <c r="C54" s="9" t="str">
        <f t="shared" si="4"/>
        <v>Interest Expenses</v>
      </c>
      <c r="D54" s="9" t="str">
        <f>VLOOKUP(C54,References!$J$2:$K$51,2,FALSE)</f>
        <v>interest_expenses</v>
      </c>
      <c r="E54" s="9" t="s">
        <v>27</v>
      </c>
      <c r="F54" s="8">
        <f>_xll.BDH($B54,$E54,"CQ1 2010","","Dir=H","Per=Q","Days=A","Dts=H","cols=56;rows=1")</f>
        <v>85.816999999999993</v>
      </c>
      <c r="G54" s="8">
        <v>65.540999999999997</v>
      </c>
      <c r="H54" s="8">
        <v>64.573999999999998</v>
      </c>
      <c r="I54" s="8">
        <v>80.858000000000004</v>
      </c>
      <c r="J54" s="8">
        <v>78.337000000000003</v>
      </c>
      <c r="K54" s="8">
        <v>71.692999999999998</v>
      </c>
      <c r="L54" s="8">
        <v>58.649000000000001</v>
      </c>
      <c r="M54" s="8">
        <v>73.843999999999994</v>
      </c>
      <c r="N54" s="8">
        <v>113.78</v>
      </c>
      <c r="O54" s="8">
        <v>88.438000000000002</v>
      </c>
      <c r="P54" s="8">
        <v>108.77</v>
      </c>
      <c r="Q54" s="8">
        <v>176.64599999999999</v>
      </c>
      <c r="R54" s="8">
        <v>189.369</v>
      </c>
      <c r="S54" s="8">
        <v>135.34299999999999</v>
      </c>
      <c r="T54" s="8">
        <v>111.88200000000001</v>
      </c>
      <c r="U54" s="8">
        <v>133.40799999999999</v>
      </c>
      <c r="V54" s="8">
        <v>140.09100000000001</v>
      </c>
      <c r="W54" s="8">
        <v>110.73</v>
      </c>
      <c r="X54" s="8">
        <v>101.474</v>
      </c>
      <c r="Y54" s="8">
        <v>116.378</v>
      </c>
      <c r="Z54" s="8">
        <v>120.637</v>
      </c>
      <c r="AA54" s="8">
        <v>115.547</v>
      </c>
      <c r="AB54" s="8">
        <v>127.81399999999999</v>
      </c>
      <c r="AC54" s="8">
        <v>229.94399999999999</v>
      </c>
      <c r="AD54" s="8">
        <v>319.61599999999999</v>
      </c>
      <c r="AE54" s="8">
        <v>339.92700000000002</v>
      </c>
      <c r="AF54" s="8">
        <v>422.36099999999999</v>
      </c>
      <c r="AG54" s="8">
        <v>510.78300000000002</v>
      </c>
      <c r="AH54" s="8">
        <v>435.87</v>
      </c>
      <c r="AI54" s="8">
        <v>315.54599999999999</v>
      </c>
      <c r="AJ54" s="8">
        <v>305.178</v>
      </c>
      <c r="AK54" s="8">
        <v>313.84699999999998</v>
      </c>
      <c r="AL54" s="8">
        <v>336.68099999999998</v>
      </c>
      <c r="AM54" s="8">
        <v>370.488</v>
      </c>
      <c r="AN54" s="8">
        <v>456.57100000000003</v>
      </c>
      <c r="AO54" s="8">
        <v>517.23099999999999</v>
      </c>
      <c r="AP54" s="8">
        <v>572.02200000000005</v>
      </c>
      <c r="AQ54" s="8">
        <v>516.50699999999995</v>
      </c>
      <c r="AR54" s="8">
        <v>505.76400000000001</v>
      </c>
      <c r="AS54" s="8">
        <v>485.392</v>
      </c>
      <c r="AT54" s="8">
        <v>467.90899999999999</v>
      </c>
      <c r="AU54" s="8">
        <v>302.34699999999998</v>
      </c>
      <c r="AV54" s="8">
        <v>195.012</v>
      </c>
      <c r="AW54" s="8">
        <v>157.864</v>
      </c>
      <c r="AX54" s="8">
        <v>83.046000000000006</v>
      </c>
      <c r="AY54" s="8">
        <v>108.316</v>
      </c>
      <c r="AZ54" s="8">
        <v>131.49799999999999</v>
      </c>
      <c r="BA54" s="8">
        <v>176.761</v>
      </c>
      <c r="BB54" s="8">
        <v>149.67599999999999</v>
      </c>
      <c r="BC54" s="8">
        <v>402.06400000000002</v>
      </c>
      <c r="BD54" s="8">
        <v>592.97799999999995</v>
      </c>
      <c r="BE54" s="8">
        <v>875.5</v>
      </c>
      <c r="BF54" s="8">
        <v>1093.164</v>
      </c>
      <c r="BG54" s="8">
        <v>1308.5630000000001</v>
      </c>
      <c r="BH54" s="8">
        <v>1409.3789999999999</v>
      </c>
      <c r="BI54">
        <v>1409.3789999999999</v>
      </c>
    </row>
    <row r="55" spans="1:66" x14ac:dyDescent="0.35">
      <c r="A55" s="9" t="str">
        <f t="shared" ref="A55:A68" si="5">A54</f>
        <v>ANB</v>
      </c>
      <c r="B55" s="9" t="str">
        <f>VLOOKUP(A55,References!$A$2:$B$11,2,FALSE)</f>
        <v>ARNB AB Equity</v>
      </c>
      <c r="C55" s="9" t="str">
        <f t="shared" si="4"/>
        <v>Net Interest Income</v>
      </c>
      <c r="D55" s="9" t="str">
        <f>VLOOKUP(C55,References!$J$2:$K$51,2,FALSE)</f>
        <v>net_interest_income</v>
      </c>
      <c r="E55" s="9" t="s">
        <v>29</v>
      </c>
      <c r="F55" s="8">
        <f>_xll.BDH($B55,$E55,"CQ1 2010","","Dir=H","Per=Q","Days=A","Dts=H","cols=56;rows=1")</f>
        <v>816.09500000000003</v>
      </c>
      <c r="G55" s="8">
        <v>781.62400000000002</v>
      </c>
      <c r="H55" s="8">
        <v>793.69600000000003</v>
      </c>
      <c r="I55" s="8">
        <v>800.072</v>
      </c>
      <c r="J55" s="8">
        <v>806.06399999999996</v>
      </c>
      <c r="K55" s="8">
        <v>810.23400000000004</v>
      </c>
      <c r="L55" s="8">
        <v>796.22900000000004</v>
      </c>
      <c r="M55" s="8">
        <v>799.65599999999995</v>
      </c>
      <c r="N55" s="8">
        <v>785.70699999999999</v>
      </c>
      <c r="O55" s="8">
        <v>850.44500000000005</v>
      </c>
      <c r="P55" s="8">
        <v>859.93899999999996</v>
      </c>
      <c r="Q55" s="8">
        <v>800.32799999999997</v>
      </c>
      <c r="R55" s="8">
        <v>801.47900000000004</v>
      </c>
      <c r="S55" s="8">
        <v>846.005</v>
      </c>
      <c r="T55" s="8">
        <v>892.28499999999997</v>
      </c>
      <c r="U55" s="8">
        <v>888.024</v>
      </c>
      <c r="V55" s="8">
        <v>872.755</v>
      </c>
      <c r="W55" s="8">
        <v>910.76499999999999</v>
      </c>
      <c r="X55" s="8">
        <v>936.76599999999996</v>
      </c>
      <c r="Y55" s="8">
        <v>944.86599999999999</v>
      </c>
      <c r="Z55" s="8">
        <v>994.41300000000001</v>
      </c>
      <c r="AA55" s="8">
        <v>981.86199999999997</v>
      </c>
      <c r="AB55" s="8">
        <v>1010.948</v>
      </c>
      <c r="AC55" s="8">
        <v>903.89099999999996</v>
      </c>
      <c r="AD55" s="8">
        <v>961.68100000000004</v>
      </c>
      <c r="AE55" s="8">
        <v>1086.2190000000001</v>
      </c>
      <c r="AF55" s="8">
        <v>1066.96</v>
      </c>
      <c r="AG55" s="8">
        <v>1079.5250000000001</v>
      </c>
      <c r="AH55" s="8">
        <v>1068.923</v>
      </c>
      <c r="AI55" s="8">
        <v>1215.366</v>
      </c>
      <c r="AJ55" s="8">
        <v>1183.9380000000001</v>
      </c>
      <c r="AK55" s="8">
        <v>1196.5260000000001</v>
      </c>
      <c r="AL55" s="8">
        <v>1194.1220000000001</v>
      </c>
      <c r="AM55" s="8">
        <v>1271.6690000000001</v>
      </c>
      <c r="AN55" s="8">
        <v>1322.567</v>
      </c>
      <c r="AO55" s="8">
        <v>1363.0840000000001</v>
      </c>
      <c r="AP55" s="8">
        <v>1364.8409999999999</v>
      </c>
      <c r="AQ55" s="8">
        <v>1437.4659999999999</v>
      </c>
      <c r="AR55" s="8">
        <v>1410.4369999999999</v>
      </c>
      <c r="AS55" s="8">
        <v>1340.1949999999999</v>
      </c>
      <c r="AT55" s="8">
        <v>1290.7570000000001</v>
      </c>
      <c r="AU55" s="8">
        <v>1199.0509999999999</v>
      </c>
      <c r="AV55" s="8">
        <v>1210.6379999999999</v>
      </c>
      <c r="AW55" s="8">
        <v>1168.211</v>
      </c>
      <c r="AX55" s="8">
        <v>1179.5540000000001</v>
      </c>
      <c r="AY55" s="8">
        <v>1130.1759999999999</v>
      </c>
      <c r="AZ55" s="8">
        <v>1252.3489999999999</v>
      </c>
      <c r="BA55" s="8">
        <v>1109.953</v>
      </c>
      <c r="BB55" s="8">
        <v>1184.5060000000001</v>
      </c>
      <c r="BC55" s="8">
        <v>1309.8009999999999</v>
      </c>
      <c r="BD55" s="8">
        <v>1496.8</v>
      </c>
      <c r="BE55" s="8">
        <v>1645.345</v>
      </c>
      <c r="BF55" s="8">
        <v>1732.6179999999999</v>
      </c>
      <c r="BG55" s="8">
        <v>1730.35</v>
      </c>
      <c r="BH55" s="8">
        <v>1840.1969999999999</v>
      </c>
      <c r="BI55">
        <v>1840.1969999999999</v>
      </c>
    </row>
    <row r="56" spans="1:66" x14ac:dyDescent="0.35">
      <c r="A56" s="9" t="str">
        <f t="shared" si="5"/>
        <v>ANB</v>
      </c>
      <c r="B56" s="9" t="str">
        <f>VLOOKUP(A56,References!$A$2:$B$11,2,FALSE)</f>
        <v>ARNB AB Equity</v>
      </c>
      <c r="C56" s="9" t="str">
        <f t="shared" si="4"/>
        <v>Net Exchange Income</v>
      </c>
      <c r="D56" s="9" t="str">
        <f>VLOOKUP(C56,References!$J$2:$K$51,2,FALSE)</f>
        <v>net_exchange_income</v>
      </c>
      <c r="E56" s="9" t="s">
        <v>30</v>
      </c>
      <c r="F56" s="8">
        <f>_xll.BDH($B56,$E56,"CQ1 2010","","Dir=H","Per=Q","Days=A","Dts=H","cols=56;rows=1")</f>
        <v>72.923000000000002</v>
      </c>
      <c r="G56" s="8">
        <v>95.899000000000001</v>
      </c>
      <c r="H56" s="8">
        <v>74.260000000000005</v>
      </c>
      <c r="I56" s="8">
        <v>74.260000000000005</v>
      </c>
      <c r="J56" s="8">
        <v>79.585999999999999</v>
      </c>
      <c r="K56" s="8">
        <v>78.087000000000003</v>
      </c>
      <c r="L56" s="8">
        <v>86.17</v>
      </c>
      <c r="M56" s="8">
        <v>86.17</v>
      </c>
      <c r="N56" s="8">
        <v>51.997</v>
      </c>
      <c r="O56" s="8">
        <v>53.177</v>
      </c>
      <c r="P56" s="8">
        <v>63.796999999999997</v>
      </c>
      <c r="Q56" s="8">
        <v>63.796999999999997</v>
      </c>
      <c r="R56" s="8">
        <v>81.058999999999997</v>
      </c>
      <c r="S56" s="8">
        <v>86.903999999999996</v>
      </c>
      <c r="T56" s="8">
        <v>94.018000000000001</v>
      </c>
      <c r="U56" s="8">
        <v>94.018000000000001</v>
      </c>
      <c r="V56" s="8">
        <v>95.778999999999996</v>
      </c>
      <c r="W56" s="8">
        <v>104.761</v>
      </c>
      <c r="X56" s="8">
        <v>113.753</v>
      </c>
      <c r="Y56" s="8">
        <v>113.753</v>
      </c>
      <c r="Z56" s="8">
        <v>134.34299999999999</v>
      </c>
      <c r="AA56" s="8">
        <v>126.104</v>
      </c>
      <c r="AB56" s="8">
        <v>134.07400000000001</v>
      </c>
      <c r="AC56" s="8">
        <v>134.07400000000001</v>
      </c>
      <c r="AD56" s="8">
        <v>129.55500000000001</v>
      </c>
      <c r="AE56" s="8">
        <v>115.813</v>
      </c>
      <c r="AF56" s="8">
        <v>110.176</v>
      </c>
      <c r="AG56" s="8">
        <v>110.176</v>
      </c>
      <c r="AH56" s="8">
        <v>104.67</v>
      </c>
      <c r="AI56" s="8">
        <v>103.71</v>
      </c>
      <c r="AJ56" s="8">
        <v>100.455</v>
      </c>
      <c r="AK56" s="8">
        <v>100.455</v>
      </c>
      <c r="AL56" s="8">
        <v>95.986999999999995</v>
      </c>
      <c r="AM56" s="8">
        <v>100.71599999999999</v>
      </c>
      <c r="AN56" s="8">
        <v>107.976</v>
      </c>
      <c r="AO56" s="8">
        <v>107.976</v>
      </c>
      <c r="AP56" s="8">
        <v>93.134</v>
      </c>
      <c r="AQ56" s="8">
        <v>90.152000000000001</v>
      </c>
      <c r="AR56" s="8">
        <v>91.253</v>
      </c>
      <c r="AS56" s="8">
        <v>91.253</v>
      </c>
      <c r="AT56" s="8">
        <v>93.772999999999996</v>
      </c>
      <c r="AU56" s="8">
        <v>97.947999999999993</v>
      </c>
      <c r="AV56" s="8">
        <v>69.405000000000001</v>
      </c>
      <c r="AW56" s="8">
        <v>69.405000000000001</v>
      </c>
      <c r="AX56" s="8">
        <v>51.223999999999997</v>
      </c>
      <c r="AY56" s="8">
        <v>50.871000000000002</v>
      </c>
      <c r="AZ56" s="8">
        <v>56.146000000000001</v>
      </c>
      <c r="BA56" s="8">
        <v>56.146000000000001</v>
      </c>
      <c r="BB56" s="8">
        <v>71.334999999999994</v>
      </c>
      <c r="BC56" s="8">
        <v>75.450999999999993</v>
      </c>
      <c r="BD56" s="8">
        <v>101.27</v>
      </c>
      <c r="BE56" s="8">
        <v>101.27</v>
      </c>
      <c r="BF56" s="8">
        <v>85.429000000000002</v>
      </c>
      <c r="BG56" s="8">
        <v>76.673000000000002</v>
      </c>
      <c r="BH56" s="8">
        <v>83.698999999999998</v>
      </c>
      <c r="BI56">
        <v>83.698999999999998</v>
      </c>
    </row>
    <row r="57" spans="1:66" x14ac:dyDescent="0.35">
      <c r="A57" s="9" t="str">
        <f t="shared" si="5"/>
        <v>ANB</v>
      </c>
      <c r="B57" s="9" t="str">
        <f>VLOOKUP(A57,References!$A$2:$B$11,2,FALSE)</f>
        <v>ARNB AB Equity</v>
      </c>
      <c r="C57" s="9" t="str">
        <f t="shared" si="4"/>
        <v>Net Fee and Comission Income</v>
      </c>
      <c r="D57" s="9" t="str">
        <f>VLOOKUP(C57,References!$J$2:$K$51,2,FALSE)</f>
        <v>net_fee_commission_income</v>
      </c>
      <c r="E57" s="9" t="s">
        <v>57</v>
      </c>
      <c r="F57" s="8">
        <f>_xll.BDH($B57,$E57,"CQ1 2010","","Dir=H","Per=Q","Days=A","Dts=H","cols=56;rows=1")</f>
        <v>136.18799999999999</v>
      </c>
      <c r="G57" s="8">
        <v>148.494</v>
      </c>
      <c r="H57" s="8">
        <v>118.262</v>
      </c>
      <c r="I57" s="8">
        <v>118.262</v>
      </c>
      <c r="J57" s="8">
        <v>181.77600000000001</v>
      </c>
      <c r="K57" s="8">
        <v>181.376</v>
      </c>
      <c r="L57" s="8">
        <v>186.386</v>
      </c>
      <c r="M57" s="8">
        <v>186.386</v>
      </c>
      <c r="N57" s="8">
        <v>237.09800000000001</v>
      </c>
      <c r="O57" s="8">
        <v>237.98</v>
      </c>
      <c r="P57" s="8">
        <v>218.75299999999999</v>
      </c>
      <c r="Q57" s="8">
        <v>218.75299999999999</v>
      </c>
      <c r="R57" s="8">
        <v>287.79000000000002</v>
      </c>
      <c r="S57" s="8">
        <v>275.81099999999998</v>
      </c>
      <c r="T57" s="8">
        <v>241.27</v>
      </c>
      <c r="U57" s="8">
        <v>241.27</v>
      </c>
      <c r="V57" s="8">
        <v>315.60500000000002</v>
      </c>
      <c r="W57" s="8">
        <v>332.41300000000001</v>
      </c>
      <c r="X57" s="8">
        <v>290.96600000000001</v>
      </c>
      <c r="Y57" s="8">
        <v>290.96600000000001</v>
      </c>
      <c r="Z57" s="8">
        <v>362.43</v>
      </c>
      <c r="AA57" s="8">
        <v>367.14800000000002</v>
      </c>
      <c r="AB57" s="8">
        <v>304.28399999999999</v>
      </c>
      <c r="AC57" s="8">
        <v>304.28399999999999</v>
      </c>
      <c r="AD57" s="8">
        <v>301.875</v>
      </c>
      <c r="AE57" s="8">
        <v>265.46499999999997</v>
      </c>
      <c r="AF57" s="8">
        <v>251.119</v>
      </c>
      <c r="AG57" s="8">
        <v>251.119</v>
      </c>
      <c r="AH57" s="8">
        <v>271.85300000000001</v>
      </c>
      <c r="AI57" s="8">
        <v>253.76499999999999</v>
      </c>
      <c r="AJ57" s="8">
        <v>206.613</v>
      </c>
      <c r="AK57" s="8">
        <v>206.613</v>
      </c>
      <c r="AL57" s="8">
        <v>183.64599999999999</v>
      </c>
      <c r="AM57" s="8">
        <v>160.666</v>
      </c>
      <c r="AN57" s="8">
        <v>180.33</v>
      </c>
      <c r="AO57" s="8">
        <v>180.33</v>
      </c>
      <c r="AP57" s="8">
        <v>142.624</v>
      </c>
      <c r="AQ57" s="8">
        <v>159.06</v>
      </c>
      <c r="AR57" s="8">
        <v>187.46799999999999</v>
      </c>
      <c r="AS57" s="8">
        <v>187.46799999999999</v>
      </c>
      <c r="AT57" s="8">
        <v>153.37899999999999</v>
      </c>
      <c r="AU57" s="8">
        <v>120.104</v>
      </c>
      <c r="AV57" s="8">
        <v>154.05699999999999</v>
      </c>
      <c r="AW57" s="8">
        <v>154.05699999999999</v>
      </c>
      <c r="AX57" s="8">
        <v>128.762</v>
      </c>
      <c r="AY57" s="8">
        <v>122.053</v>
      </c>
      <c r="AZ57" s="8">
        <v>126.44499999999999</v>
      </c>
      <c r="BA57" s="8">
        <v>126.44499999999999</v>
      </c>
      <c r="BB57" s="8">
        <v>127.59399999999999</v>
      </c>
      <c r="BC57" s="8">
        <v>125.736</v>
      </c>
      <c r="BD57" s="8">
        <v>163.61699999999999</v>
      </c>
      <c r="BE57" s="8">
        <v>163.61699999999999</v>
      </c>
      <c r="BF57" s="8">
        <v>151.09700000000001</v>
      </c>
      <c r="BG57" s="8">
        <v>184.51400000000001</v>
      </c>
      <c r="BH57" s="8">
        <v>179.21299999999999</v>
      </c>
      <c r="BI57">
        <v>179.21299999999999</v>
      </c>
    </row>
    <row r="58" spans="1:66" x14ac:dyDescent="0.35">
      <c r="A58" s="9" t="str">
        <f t="shared" si="5"/>
        <v>ANB</v>
      </c>
      <c r="B58" s="9" t="str">
        <f>VLOOKUP(A58,References!$A$2:$B$11,2,FALSE)</f>
        <v>ARNB AB Equity</v>
      </c>
      <c r="C58" s="9" t="str">
        <f t="shared" si="4"/>
        <v>Total Operating Income</v>
      </c>
      <c r="D58" s="9" t="str">
        <f>VLOOKUP(C58,References!$J$2:$K$51,2,FALSE)</f>
        <v>operating_income</v>
      </c>
      <c r="E58" s="9" t="s">
        <v>39</v>
      </c>
      <c r="F58" s="8">
        <f>_xll.BDH($B58,$E58,"CQ1 2010","","Dir=H","Per=Q","Days=A","Dts=H","cols=56;rows=1")</f>
        <v>1124.6990000000001</v>
      </c>
      <c r="G58" s="8">
        <v>1114.8720000000001</v>
      </c>
      <c r="H58" s="8">
        <v>1129.5029999999999</v>
      </c>
      <c r="I58" s="8">
        <v>1129.5029999999999</v>
      </c>
      <c r="J58" s="8">
        <v>1114.05</v>
      </c>
      <c r="K58" s="8">
        <v>1158.2090000000001</v>
      </c>
      <c r="L58" s="8">
        <v>1146.066</v>
      </c>
      <c r="M58" s="8">
        <v>1146.066</v>
      </c>
      <c r="N58" s="8">
        <v>1195.6859999999999</v>
      </c>
      <c r="O58" s="8">
        <v>1255.058</v>
      </c>
      <c r="P58" s="8">
        <v>1187.7360000000001</v>
      </c>
      <c r="Q58" s="8">
        <v>1187.7360000000001</v>
      </c>
      <c r="R58" s="8">
        <v>1268.288</v>
      </c>
      <c r="S58" s="8">
        <v>1263.3889999999999</v>
      </c>
      <c r="T58" s="8">
        <v>1264.787</v>
      </c>
      <c r="U58" s="8">
        <v>1264.787</v>
      </c>
      <c r="V58" s="8">
        <v>1308.771</v>
      </c>
      <c r="W58" s="8">
        <v>1385.509</v>
      </c>
      <c r="X58" s="8">
        <v>1365.08</v>
      </c>
      <c r="Y58" s="8">
        <v>1365.08</v>
      </c>
      <c r="Z58" s="8">
        <v>1503.2260000000001</v>
      </c>
      <c r="AA58" s="8">
        <v>1502.327</v>
      </c>
      <c r="AB58" s="8">
        <v>1470.2829999999999</v>
      </c>
      <c r="AC58" s="8">
        <v>1470.2829999999999</v>
      </c>
      <c r="AD58" s="8">
        <v>1447.2919999999999</v>
      </c>
      <c r="AE58" s="8">
        <v>1517.604</v>
      </c>
      <c r="AF58" s="8">
        <v>1493.9680000000001</v>
      </c>
      <c r="AG58" s="8">
        <v>1493.9680000000001</v>
      </c>
      <c r="AH58" s="8">
        <v>1480.58</v>
      </c>
      <c r="AI58" s="8">
        <v>1635.963</v>
      </c>
      <c r="AJ58" s="8">
        <v>1676.749</v>
      </c>
      <c r="AK58" s="8">
        <v>1676.749</v>
      </c>
      <c r="AL58" s="8">
        <v>1533.1590000000001</v>
      </c>
      <c r="AM58" s="8">
        <v>1646.249</v>
      </c>
      <c r="AN58" s="8">
        <v>1683.925</v>
      </c>
      <c r="AO58" s="8">
        <v>1683.925</v>
      </c>
      <c r="AP58" s="8">
        <v>1633.154</v>
      </c>
      <c r="AQ58" s="8">
        <v>1733.943</v>
      </c>
      <c r="AR58" s="8">
        <v>1736.7090000000001</v>
      </c>
      <c r="AS58" s="8">
        <v>1736.7090000000001</v>
      </c>
      <c r="AT58" s="8">
        <v>1489.614</v>
      </c>
      <c r="AU58" s="8">
        <v>1469.7260000000001</v>
      </c>
      <c r="AV58" s="8">
        <v>1463.829</v>
      </c>
      <c r="AW58" s="8">
        <v>1463.829</v>
      </c>
      <c r="AX58" s="8">
        <v>1556.3579999999999</v>
      </c>
      <c r="AY58" s="8">
        <v>1381.212</v>
      </c>
      <c r="AZ58" s="8">
        <v>1479.2270000000001</v>
      </c>
      <c r="BA58" s="8">
        <v>1479.2270000000001</v>
      </c>
      <c r="BB58" s="8">
        <v>1454.53</v>
      </c>
      <c r="BC58" s="8">
        <v>1673.616</v>
      </c>
      <c r="BD58" s="8">
        <v>1815.3589999999999</v>
      </c>
      <c r="BE58" s="8">
        <v>1815.3589999999999</v>
      </c>
      <c r="BF58" s="8">
        <v>2180.489</v>
      </c>
      <c r="BG58" s="8">
        <v>2087.7820000000002</v>
      </c>
      <c r="BH58" s="8">
        <v>2202.4560000000001</v>
      </c>
      <c r="BI58">
        <v>2202.4560000000001</v>
      </c>
    </row>
    <row r="59" spans="1:66" x14ac:dyDescent="0.35">
      <c r="A59" s="9" t="str">
        <f t="shared" si="5"/>
        <v>ANB</v>
      </c>
      <c r="B59" s="9" t="str">
        <f>VLOOKUP(A59,References!$A$2:$B$11,2,FALSE)</f>
        <v>ARNB AB Equity</v>
      </c>
      <c r="C59" s="9" t="str">
        <f t="shared" si="4"/>
        <v>GA Expenses</v>
      </c>
      <c r="D59" s="9" t="str">
        <f>VLOOKUP(C59,References!$J$2:$K$51,2,FALSE)</f>
        <v>ga_expenses</v>
      </c>
      <c r="E59" s="9" t="s">
        <v>35</v>
      </c>
      <c r="F59" s="8">
        <f>_xll.BDH($B59,$E59,"CQ1 2010","","Dir=H","Per=Q","Days=A","Dts=H","cols=56;rows=1")</f>
        <v>93.266999999999996</v>
      </c>
      <c r="G59" s="8">
        <v>91.927000000000007</v>
      </c>
      <c r="H59" s="8">
        <v>95.847999999999999</v>
      </c>
      <c r="I59" s="8">
        <v>95.847999999999999</v>
      </c>
      <c r="J59" s="8">
        <v>96.891000000000005</v>
      </c>
      <c r="K59" s="8">
        <v>91.305999999999997</v>
      </c>
      <c r="L59" s="8">
        <v>111.011</v>
      </c>
      <c r="M59" s="8">
        <v>111.011</v>
      </c>
      <c r="N59" s="8">
        <v>118.279</v>
      </c>
      <c r="O59" s="8">
        <v>117.955</v>
      </c>
      <c r="P59" s="8">
        <v>117.32899999999999</v>
      </c>
      <c r="Q59" s="8">
        <v>117.32899999999999</v>
      </c>
      <c r="R59" s="8">
        <v>113.04900000000001</v>
      </c>
      <c r="S59" s="8">
        <v>104.027</v>
      </c>
      <c r="T59" s="8">
        <v>126.45099999999999</v>
      </c>
      <c r="U59" s="8">
        <v>126.45099999999999</v>
      </c>
      <c r="V59" s="8">
        <v>114.35899999999999</v>
      </c>
      <c r="W59" s="8">
        <v>121.496</v>
      </c>
      <c r="X59" s="8">
        <v>115.72</v>
      </c>
      <c r="Y59" s="8">
        <v>115.72</v>
      </c>
      <c r="Z59" s="8">
        <v>140.577</v>
      </c>
      <c r="AA59" s="8">
        <v>131.292</v>
      </c>
      <c r="AB59" s="8">
        <v>122.681</v>
      </c>
      <c r="AC59" s="8">
        <v>122.681</v>
      </c>
      <c r="AD59" s="8">
        <v>145.548</v>
      </c>
      <c r="AE59" s="8">
        <v>130.46899999999999</v>
      </c>
      <c r="AF59" s="8">
        <v>132.46899999999999</v>
      </c>
      <c r="AG59" s="8">
        <v>132.46899999999999</v>
      </c>
      <c r="AH59" s="8">
        <v>126.54900000000001</v>
      </c>
      <c r="AI59" s="8">
        <v>129.94300000000001</v>
      </c>
      <c r="AJ59" s="8">
        <v>156.215</v>
      </c>
      <c r="AK59" s="8">
        <v>156.215</v>
      </c>
      <c r="AL59" s="8">
        <v>141.98099999999999</v>
      </c>
      <c r="AM59" s="8">
        <v>151.905</v>
      </c>
      <c r="AN59" s="8">
        <v>148.75200000000001</v>
      </c>
      <c r="AO59" s="8">
        <v>148.75200000000001</v>
      </c>
      <c r="AP59" s="8">
        <v>152.33099999999999</v>
      </c>
      <c r="AQ59" s="8">
        <v>146.13399999999999</v>
      </c>
      <c r="AR59" s="8">
        <v>146.416</v>
      </c>
      <c r="AS59" s="8">
        <v>146.416</v>
      </c>
      <c r="AT59" s="8">
        <v>156.12200000000001</v>
      </c>
      <c r="AU59" s="8">
        <v>147.81299999999999</v>
      </c>
      <c r="AV59" s="8">
        <v>140.31399999999999</v>
      </c>
      <c r="AW59" s="8">
        <v>140.31399999999999</v>
      </c>
      <c r="AX59" s="8">
        <v>171.261</v>
      </c>
      <c r="AY59" s="8">
        <v>158.208</v>
      </c>
      <c r="AZ59" s="8">
        <v>173.643</v>
      </c>
      <c r="BA59" s="8">
        <v>173.643</v>
      </c>
      <c r="BB59" s="8">
        <v>178.88300000000001</v>
      </c>
      <c r="BC59" s="8">
        <v>175.71199999999999</v>
      </c>
      <c r="BD59" s="8">
        <v>182.98699999999999</v>
      </c>
      <c r="BE59" s="8">
        <v>182.98699999999999</v>
      </c>
      <c r="BF59" s="8">
        <v>224.078</v>
      </c>
      <c r="BG59" s="8">
        <v>236.96700000000001</v>
      </c>
      <c r="BH59" s="8">
        <v>253.93700000000001</v>
      </c>
      <c r="BI59">
        <v>253.93700000000001</v>
      </c>
    </row>
    <row r="60" spans="1:66" x14ac:dyDescent="0.35">
      <c r="A60" s="9" t="str">
        <f t="shared" si="5"/>
        <v>ANB</v>
      </c>
      <c r="B60" s="9" t="str">
        <f>VLOOKUP(A60,References!$A$2:$B$11,2,FALSE)</f>
        <v>ARNB AB Equity</v>
      </c>
      <c r="C60" s="9" t="str">
        <f t="shared" si="4"/>
        <v>Depreciation</v>
      </c>
      <c r="D60" s="9" t="str">
        <f>VLOOKUP(C60,References!$J$2:$K$51,2,FALSE)</f>
        <v>depreciation</v>
      </c>
      <c r="E60" s="9" t="s">
        <v>56</v>
      </c>
      <c r="F60" s="8">
        <f>_xll.BDH($B60,$E60,"CQ1 2010","","Dir=H","Per=Q","Days=A","Dts=H","cols=56;rows=1")</f>
        <v>51.41</v>
      </c>
      <c r="G60" s="8">
        <v>51.427999999999997</v>
      </c>
      <c r="H60" s="8">
        <v>51.38</v>
      </c>
      <c r="I60" s="8">
        <v>51.38</v>
      </c>
      <c r="J60" s="8">
        <v>48.256999999999998</v>
      </c>
      <c r="K60" s="8">
        <v>47.284999999999997</v>
      </c>
      <c r="L60" s="8">
        <v>45.988999999999997</v>
      </c>
      <c r="M60" s="8">
        <v>45.988999999999997</v>
      </c>
      <c r="N60" s="8">
        <v>45.481000000000002</v>
      </c>
      <c r="O60" s="8">
        <v>43.100999999999999</v>
      </c>
      <c r="P60" s="8">
        <v>42.29</v>
      </c>
      <c r="Q60" s="8">
        <v>42.29</v>
      </c>
      <c r="R60" s="8">
        <v>47.8</v>
      </c>
      <c r="S60" s="8">
        <v>46.345999999999997</v>
      </c>
      <c r="T60" s="8">
        <v>46.249000000000002</v>
      </c>
      <c r="U60" s="8">
        <v>46.249000000000002</v>
      </c>
      <c r="V60" s="8">
        <v>48.226999999999997</v>
      </c>
      <c r="W60" s="8">
        <v>48.118000000000002</v>
      </c>
      <c r="X60" s="8">
        <v>49.704000000000001</v>
      </c>
      <c r="Y60" s="8">
        <v>49.704000000000001</v>
      </c>
      <c r="Z60" s="8">
        <v>47.466000000000001</v>
      </c>
      <c r="AA60" s="8">
        <v>48.518999999999998</v>
      </c>
      <c r="AB60" s="8">
        <v>49.988999999999997</v>
      </c>
      <c r="AC60" s="8">
        <v>49.988999999999997</v>
      </c>
      <c r="AD60" s="8">
        <v>57.664999999999999</v>
      </c>
      <c r="AE60" s="8">
        <v>60.6</v>
      </c>
      <c r="AF60" s="8">
        <v>57.783000000000001</v>
      </c>
      <c r="AG60" s="8">
        <v>57.783000000000001</v>
      </c>
      <c r="AH60" s="8">
        <v>56.73</v>
      </c>
      <c r="AI60" s="8">
        <v>55.720999999999997</v>
      </c>
      <c r="AJ60" s="8">
        <v>55.154000000000003</v>
      </c>
      <c r="AK60" s="8">
        <v>55.154000000000003</v>
      </c>
      <c r="AL60" s="8">
        <v>51.573999999999998</v>
      </c>
      <c r="AM60" s="8">
        <v>51.6</v>
      </c>
      <c r="AN60" s="8">
        <v>51.05</v>
      </c>
      <c r="AO60" s="8">
        <v>51.05</v>
      </c>
      <c r="AP60" s="8">
        <v>67.936000000000007</v>
      </c>
      <c r="AQ60" s="8">
        <v>63.796999999999997</v>
      </c>
      <c r="AR60" s="8">
        <v>61.289000000000001</v>
      </c>
      <c r="AS60" s="8">
        <v>61.289000000000001</v>
      </c>
      <c r="AT60" s="8">
        <v>58.149000000000001</v>
      </c>
      <c r="AU60" s="8">
        <v>54.741</v>
      </c>
      <c r="AV60" s="8">
        <v>53.735999999999997</v>
      </c>
      <c r="AW60" s="8">
        <v>53.735999999999997</v>
      </c>
      <c r="AX60" s="8">
        <v>53.033999999999999</v>
      </c>
      <c r="AY60" s="8">
        <v>52.165999999999997</v>
      </c>
      <c r="AZ60" s="8">
        <v>52.307000000000002</v>
      </c>
      <c r="BA60" s="8">
        <v>52.307000000000002</v>
      </c>
      <c r="BB60" s="8">
        <v>54.122999999999998</v>
      </c>
      <c r="BC60" s="8">
        <v>52.749000000000002</v>
      </c>
      <c r="BD60" s="8">
        <v>53.191000000000003</v>
      </c>
      <c r="BE60" s="8">
        <v>53.191000000000003</v>
      </c>
      <c r="BF60" s="8">
        <v>55.728000000000002</v>
      </c>
      <c r="BG60" s="8">
        <v>56.325000000000003</v>
      </c>
      <c r="BH60" s="8">
        <v>57.273000000000003</v>
      </c>
      <c r="BI60">
        <v>57.273000000000003</v>
      </c>
    </row>
    <row r="61" spans="1:66" x14ac:dyDescent="0.35">
      <c r="A61" s="9" t="str">
        <f t="shared" si="5"/>
        <v>ANB</v>
      </c>
      <c r="B61" s="9" t="str">
        <f>VLOOKUP(A61,References!$A$2:$B$11,2,FALSE)</f>
        <v>ARNB AB Equity</v>
      </c>
      <c r="C61" s="9" t="str">
        <f t="shared" si="4"/>
        <v>Salaries and Benefits</v>
      </c>
      <c r="D61" s="9" t="str">
        <f>VLOOKUP(C61,References!$J$2:$K$51,2,FALSE)</f>
        <v>employee_compensation</v>
      </c>
      <c r="E61" s="9" t="s">
        <v>1</v>
      </c>
      <c r="F61" s="8">
        <f>_xll.BDH($B61,$E61,"CQ1 2010","","Dir=H","Per=Q","Days=A","Dts=H","cols=56;rows=1")</f>
        <v>221.58</v>
      </c>
      <c r="G61" s="8">
        <v>235.678</v>
      </c>
      <c r="H61" s="8">
        <v>230.428</v>
      </c>
      <c r="I61" s="8">
        <v>230.428</v>
      </c>
      <c r="J61" s="8">
        <v>287.053</v>
      </c>
      <c r="K61" s="8">
        <v>241.64599999999999</v>
      </c>
      <c r="L61" s="8">
        <v>244.82300000000001</v>
      </c>
      <c r="M61" s="8">
        <v>244.82300000000001</v>
      </c>
      <c r="N61" s="8">
        <v>259.464</v>
      </c>
      <c r="O61" s="8">
        <v>267.649</v>
      </c>
      <c r="P61" s="8">
        <v>277.91899999999998</v>
      </c>
      <c r="Q61" s="8">
        <v>277.91899999999998</v>
      </c>
      <c r="R61" s="8">
        <v>297.24900000000002</v>
      </c>
      <c r="S61" s="8">
        <v>301.00099999999998</v>
      </c>
      <c r="T61" s="8">
        <v>292.58</v>
      </c>
      <c r="U61" s="8">
        <v>292.58</v>
      </c>
      <c r="V61" s="8">
        <v>302.173</v>
      </c>
      <c r="W61" s="8">
        <v>297.86500000000001</v>
      </c>
      <c r="X61" s="8">
        <v>293.339</v>
      </c>
      <c r="Y61" s="8">
        <v>293.339</v>
      </c>
      <c r="Z61" s="8">
        <v>382.04700000000003</v>
      </c>
      <c r="AA61" s="8">
        <v>321.166</v>
      </c>
      <c r="AB61" s="8">
        <v>326.72899999999998</v>
      </c>
      <c r="AC61" s="8">
        <v>326.72899999999998</v>
      </c>
      <c r="AD61" s="8">
        <v>334.23700000000002</v>
      </c>
      <c r="AE61" s="8">
        <v>327.24900000000002</v>
      </c>
      <c r="AF61" s="8">
        <v>317.33800000000002</v>
      </c>
      <c r="AG61" s="8">
        <v>317.33800000000002</v>
      </c>
      <c r="AH61" s="8">
        <v>306.93400000000003</v>
      </c>
      <c r="AI61" s="8">
        <v>300.96600000000001</v>
      </c>
      <c r="AJ61" s="8">
        <v>323.33800000000002</v>
      </c>
      <c r="AK61" s="8">
        <v>323.33800000000002</v>
      </c>
      <c r="AL61" s="8">
        <v>311.24900000000002</v>
      </c>
      <c r="AM61" s="8">
        <v>309.70499999999998</v>
      </c>
      <c r="AN61" s="8">
        <v>316.423</v>
      </c>
      <c r="AO61" s="8">
        <v>316.423</v>
      </c>
      <c r="AP61" s="8">
        <v>324.26600000000002</v>
      </c>
      <c r="AQ61" s="8">
        <v>314.12200000000001</v>
      </c>
      <c r="AR61" s="8">
        <v>317.58</v>
      </c>
      <c r="AS61" s="8">
        <v>317.58</v>
      </c>
      <c r="AT61" s="8">
        <v>318.34199999999998</v>
      </c>
      <c r="AU61" s="8">
        <v>311.09199999999998</v>
      </c>
      <c r="AV61" s="8">
        <v>295.98599999999999</v>
      </c>
      <c r="AW61" s="8">
        <v>295.98599999999999</v>
      </c>
      <c r="AX61" s="8">
        <v>300.39299999999997</v>
      </c>
      <c r="AY61" s="8">
        <v>309.12099999999998</v>
      </c>
      <c r="AZ61" s="8">
        <v>312.21699999999998</v>
      </c>
      <c r="BA61" s="8">
        <v>312.21699999999998</v>
      </c>
      <c r="BB61" s="8">
        <v>329.399</v>
      </c>
      <c r="BC61" s="8">
        <v>332.91699999999997</v>
      </c>
      <c r="BD61" s="8">
        <v>344.185</v>
      </c>
      <c r="BE61" s="8">
        <v>344.185</v>
      </c>
      <c r="BF61" s="8">
        <v>367.60899999999998</v>
      </c>
      <c r="BG61" s="8">
        <v>367.15300000000002</v>
      </c>
      <c r="BH61" s="8">
        <v>395.90499999999997</v>
      </c>
      <c r="BI61">
        <v>395.90499999999997</v>
      </c>
    </row>
    <row r="62" spans="1:66" x14ac:dyDescent="0.35">
      <c r="A62" s="9" t="str">
        <f t="shared" si="5"/>
        <v>ANB</v>
      </c>
      <c r="B62" s="9" t="str">
        <f>VLOOKUP(A62,References!$A$2:$B$11,2,FALSE)</f>
        <v>ARNB AB Equity</v>
      </c>
      <c r="C62" s="9" t="str">
        <f t="shared" si="4"/>
        <v>Operating Exenses</v>
      </c>
      <c r="D62" s="9" t="str">
        <f>VLOOKUP(C62,References!$J$2:$K$51,2,FALSE)</f>
        <v>operating_expenses</v>
      </c>
      <c r="E62" s="9" t="s">
        <v>0</v>
      </c>
      <c r="F62" s="8">
        <f>_xll.BDH($B62,$E62,"CQ1 2010","","Dir=H","Per=Q","Days=A","Dts=H","cols=56;rows=1")</f>
        <v>396.59199999999998</v>
      </c>
      <c r="G62" s="8">
        <v>409.94099999999997</v>
      </c>
      <c r="H62" s="8">
        <v>410.423</v>
      </c>
      <c r="I62" s="8">
        <v>427.51600000000002</v>
      </c>
      <c r="J62" s="8">
        <v>461.67599999999999</v>
      </c>
      <c r="K62" s="8">
        <v>411.16699999999997</v>
      </c>
      <c r="L62" s="8">
        <v>434.21499999999997</v>
      </c>
      <c r="M62" s="8">
        <v>468</v>
      </c>
      <c r="N62" s="8">
        <v>454.26600000000002</v>
      </c>
      <c r="O62" s="8">
        <v>460.358</v>
      </c>
      <c r="P62" s="8">
        <v>470.61500000000001</v>
      </c>
      <c r="Q62" s="8">
        <v>506.89</v>
      </c>
      <c r="R62" s="8">
        <v>491.23899999999998</v>
      </c>
      <c r="S62" s="8">
        <v>486.90300000000002</v>
      </c>
      <c r="T62" s="8">
        <v>502.54300000000001</v>
      </c>
      <c r="U62" s="8">
        <v>513.21600000000001</v>
      </c>
      <c r="V62" s="8">
        <v>499.988</v>
      </c>
      <c r="W62" s="8">
        <v>503.75400000000002</v>
      </c>
      <c r="X62" s="8">
        <v>496.46199999999999</v>
      </c>
      <c r="Y62" s="8">
        <v>606.50400000000002</v>
      </c>
      <c r="Z62" s="8">
        <v>606.81500000000005</v>
      </c>
      <c r="AA62" s="8">
        <v>540.66600000000005</v>
      </c>
      <c r="AB62" s="8">
        <v>541.28499999999997</v>
      </c>
      <c r="AC62" s="8">
        <v>554.42499999999995</v>
      </c>
      <c r="AD62" s="8">
        <v>579.40899999999999</v>
      </c>
      <c r="AE62" s="8">
        <v>558.226</v>
      </c>
      <c r="AF62" s="8">
        <v>551.03399999999999</v>
      </c>
      <c r="AG62" s="8">
        <v>572.08799999999997</v>
      </c>
      <c r="AH62" s="8">
        <v>541.37099999999998</v>
      </c>
      <c r="AI62" s="8">
        <v>527.66700000000003</v>
      </c>
      <c r="AJ62" s="8">
        <v>574.61</v>
      </c>
      <c r="AK62" s="8">
        <v>576.13599999999997</v>
      </c>
      <c r="AL62" s="8">
        <v>543.09299999999996</v>
      </c>
      <c r="AM62" s="8">
        <v>552.83399999999995</v>
      </c>
      <c r="AN62" s="8">
        <v>556.154</v>
      </c>
      <c r="AO62" s="8">
        <v>588.64400000000001</v>
      </c>
      <c r="AP62" s="8">
        <v>558.18399999999997</v>
      </c>
      <c r="AQ62" s="8">
        <v>539.58500000000004</v>
      </c>
      <c r="AR62" s="8">
        <v>539.64499999999998</v>
      </c>
      <c r="AS62" s="8">
        <v>565.44299999999998</v>
      </c>
      <c r="AT62" s="8">
        <v>545.625</v>
      </c>
      <c r="AU62" s="8">
        <v>527.39</v>
      </c>
      <c r="AV62" s="8">
        <v>505.74400000000003</v>
      </c>
      <c r="AW62" s="8">
        <v>467.79199999999997</v>
      </c>
      <c r="AX62" s="8">
        <v>535.61099999999999</v>
      </c>
      <c r="AY62" s="8">
        <v>533.45100000000002</v>
      </c>
      <c r="AZ62" s="8">
        <v>550.81799999999998</v>
      </c>
      <c r="BA62" s="8">
        <v>581.41399999999999</v>
      </c>
      <c r="BB62" s="8">
        <v>574.64499999999998</v>
      </c>
      <c r="BC62" s="8">
        <v>574.33799999999997</v>
      </c>
      <c r="BD62" s="8">
        <v>595.64599999999996</v>
      </c>
      <c r="BE62" s="8">
        <v>713.06899999999996</v>
      </c>
      <c r="BF62" s="8">
        <v>659.17899999999997</v>
      </c>
      <c r="BG62" s="8">
        <v>673.56</v>
      </c>
      <c r="BH62" s="8">
        <v>723.16</v>
      </c>
      <c r="BI62">
        <v>723.16</v>
      </c>
    </row>
    <row r="63" spans="1:66" x14ac:dyDescent="0.35">
      <c r="A63" s="9" t="str">
        <f t="shared" si="5"/>
        <v>ANB</v>
      </c>
      <c r="B63" s="9" t="str">
        <f>VLOOKUP(A63,References!$A$2:$B$11,2,FALSE)</f>
        <v>ARNB AB Equity</v>
      </c>
      <c r="C63" s="9" t="str">
        <f t="shared" si="4"/>
        <v>Total Non-Interest Income</v>
      </c>
      <c r="D63" s="9" t="str">
        <f>VLOOKUP(C63,References!$J$2:$K$51,2,FALSE)</f>
        <v>non_interest_income</v>
      </c>
      <c r="E63" s="9" t="s">
        <v>41</v>
      </c>
      <c r="F63" s="8">
        <f>_xll.BDH($B63,$E63,"CQ1 2010","","Dir=H","Per=Q","Days=A","Dts=H","cols=56;rows=1")</f>
        <v>321.65600000000001</v>
      </c>
      <c r="G63" s="8">
        <v>339.54700000000003</v>
      </c>
      <c r="H63" s="8">
        <v>350.25</v>
      </c>
      <c r="I63" s="8">
        <v>350.25</v>
      </c>
      <c r="J63" s="8">
        <v>319.97000000000003</v>
      </c>
      <c r="K63" s="8">
        <v>352.86799999999999</v>
      </c>
      <c r="L63" s="8">
        <v>363.78</v>
      </c>
      <c r="M63" s="8">
        <v>363.78</v>
      </c>
      <c r="N63" s="8">
        <v>422.95</v>
      </c>
      <c r="O63" s="8">
        <v>412.267</v>
      </c>
      <c r="P63" s="8">
        <v>341.98700000000002</v>
      </c>
      <c r="Q63" s="8">
        <v>341.98700000000002</v>
      </c>
      <c r="R63" s="8">
        <v>493.08</v>
      </c>
      <c r="S63" s="8">
        <v>426.49099999999999</v>
      </c>
      <c r="T63" s="8">
        <v>387.97800000000001</v>
      </c>
      <c r="U63" s="8">
        <v>387.97800000000001</v>
      </c>
      <c r="V63" s="8">
        <v>451.59300000000002</v>
      </c>
      <c r="W63" s="8">
        <v>481.404</v>
      </c>
      <c r="X63" s="8">
        <v>445.923</v>
      </c>
      <c r="Y63" s="8">
        <v>445.923</v>
      </c>
      <c r="Z63" s="8">
        <v>523.58299999999997</v>
      </c>
      <c r="AA63" s="8">
        <v>532.45000000000005</v>
      </c>
      <c r="AB63" s="8">
        <v>475.74599999999998</v>
      </c>
      <c r="AC63" s="8">
        <v>475.74599999999998</v>
      </c>
      <c r="AD63" s="8">
        <v>485.61099999999999</v>
      </c>
      <c r="AE63" s="8">
        <v>431.38499999999999</v>
      </c>
      <c r="AF63" s="8">
        <v>427.00799999999998</v>
      </c>
      <c r="AG63" s="8">
        <v>427.00799999999998</v>
      </c>
      <c r="AH63" s="8">
        <v>411.65699999999998</v>
      </c>
      <c r="AI63" s="8">
        <v>420.59699999999998</v>
      </c>
      <c r="AJ63" s="8">
        <v>492.81099999999998</v>
      </c>
      <c r="AK63" s="8">
        <v>492.81099999999998</v>
      </c>
      <c r="AL63" s="8">
        <v>339.03699999999998</v>
      </c>
      <c r="AM63" s="8">
        <v>374.58</v>
      </c>
      <c r="AN63" s="8">
        <v>361.358</v>
      </c>
      <c r="AO63" s="8">
        <v>361.358</v>
      </c>
      <c r="AP63" s="8">
        <v>268.31299999999999</v>
      </c>
      <c r="AQ63" s="8">
        <v>296.47699999999998</v>
      </c>
      <c r="AR63" s="8">
        <v>326.27199999999999</v>
      </c>
      <c r="AS63" s="8">
        <v>326.27199999999999</v>
      </c>
      <c r="AT63" s="8">
        <v>198.857</v>
      </c>
      <c r="AU63" s="8">
        <v>270.67500000000001</v>
      </c>
      <c r="AV63" s="8">
        <v>253.191</v>
      </c>
      <c r="AW63" s="8">
        <v>253.191</v>
      </c>
      <c r="AX63" s="8">
        <v>376.80399999999997</v>
      </c>
      <c r="AY63" s="8">
        <v>251.036</v>
      </c>
      <c r="AZ63" s="8">
        <v>226.87799999999999</v>
      </c>
      <c r="BA63" s="8">
        <v>226.87799999999999</v>
      </c>
      <c r="BB63" s="8">
        <v>270.024</v>
      </c>
      <c r="BC63" s="8">
        <v>363.815</v>
      </c>
      <c r="BD63" s="8">
        <v>318.55900000000003</v>
      </c>
      <c r="BE63" s="8">
        <v>318.55900000000003</v>
      </c>
      <c r="BF63" s="8">
        <v>447.87099999999998</v>
      </c>
      <c r="BG63" s="8">
        <v>357.43200000000002</v>
      </c>
      <c r="BH63" s="8">
        <v>362.25900000000001</v>
      </c>
      <c r="BI63">
        <v>362.25900000000001</v>
      </c>
    </row>
    <row r="64" spans="1:66" x14ac:dyDescent="0.35">
      <c r="A64" s="9" t="str">
        <f t="shared" si="5"/>
        <v>ANB</v>
      </c>
      <c r="B64" s="9" t="str">
        <f>VLOOKUP(A64,References!$A$2:$B$11,2,FALSE)</f>
        <v>ARNB AB Equity</v>
      </c>
      <c r="C64" s="9" t="str">
        <f t="shared" si="4"/>
        <v>Impairment (Provisions)</v>
      </c>
      <c r="D64" s="9" t="str">
        <f>VLOOKUP(C64,References!$J$2:$K$51,2,FALSE)</f>
        <v>impairment_provisions</v>
      </c>
      <c r="E64" s="9" t="s">
        <v>42</v>
      </c>
      <c r="F64" s="8">
        <f>_xll.BDH($B64,$E64,"CQ1 2010","","Dir=H","Per=Q","Days=A","Dts=H","cols=56;rows=1")</f>
        <v>96.855999999999995</v>
      </c>
      <c r="G64" s="8">
        <v>79.427999999999997</v>
      </c>
      <c r="H64" s="8">
        <v>377.26600000000002</v>
      </c>
      <c r="I64" s="8">
        <v>377.26600000000002</v>
      </c>
      <c r="J64" s="8">
        <v>68.027000000000001</v>
      </c>
      <c r="K64" s="8">
        <v>55.003</v>
      </c>
      <c r="L64" s="8">
        <v>198.59899999999999</v>
      </c>
      <c r="M64" s="8">
        <v>198.59899999999999</v>
      </c>
      <c r="N64" s="8">
        <v>89.921000000000006</v>
      </c>
      <c r="O64" s="8">
        <v>83.841999999999999</v>
      </c>
      <c r="P64" s="8">
        <v>151.80500000000001</v>
      </c>
      <c r="Q64" s="8">
        <v>151.80500000000001</v>
      </c>
      <c r="R64" s="8">
        <v>106.26600000000001</v>
      </c>
      <c r="S64" s="8">
        <v>65.537000000000006</v>
      </c>
      <c r="T64" s="8">
        <v>182.50200000000001</v>
      </c>
      <c r="U64" s="8">
        <v>182.50200000000001</v>
      </c>
      <c r="V64" s="8">
        <v>106.053</v>
      </c>
      <c r="W64" s="8">
        <v>106.554</v>
      </c>
      <c r="X64" s="8">
        <v>121.90900000000001</v>
      </c>
      <c r="Y64" s="8">
        <v>121.90900000000001</v>
      </c>
      <c r="Z64" s="8">
        <v>137.08799999999999</v>
      </c>
      <c r="AA64" s="8">
        <v>135.75399999999999</v>
      </c>
      <c r="AB64" s="8">
        <v>130.608</v>
      </c>
      <c r="AC64" s="8">
        <v>130.608</v>
      </c>
      <c r="AD64" s="8">
        <v>124.782</v>
      </c>
      <c r="AE64" s="8">
        <v>140.52500000000001</v>
      </c>
      <c r="AF64" s="8">
        <v>195.83099999999999</v>
      </c>
      <c r="AG64" s="8">
        <v>195.83099999999999</v>
      </c>
      <c r="AH64" s="8">
        <v>176.90199999999999</v>
      </c>
      <c r="AI64" s="8">
        <v>266.67500000000001</v>
      </c>
      <c r="AJ64" s="8">
        <v>327.62900000000002</v>
      </c>
      <c r="AK64" s="8">
        <v>327.62900000000002</v>
      </c>
      <c r="AL64" s="8">
        <v>174.86</v>
      </c>
      <c r="AM64" s="8">
        <v>174.36500000000001</v>
      </c>
      <c r="AN64" s="8">
        <v>241.816</v>
      </c>
      <c r="AO64" s="8">
        <v>241.816</v>
      </c>
      <c r="AP64" s="8">
        <v>147.99199999999999</v>
      </c>
      <c r="AQ64" s="8">
        <v>187.584</v>
      </c>
      <c r="AR64" s="8">
        <v>210.35499999999999</v>
      </c>
      <c r="AS64" s="8">
        <v>210.35499999999999</v>
      </c>
      <c r="AT64" s="8">
        <v>198.35</v>
      </c>
      <c r="AU64" s="8">
        <v>345.43299999999999</v>
      </c>
      <c r="AV64" s="8">
        <v>203.68100000000001</v>
      </c>
      <c r="AW64" s="8">
        <v>203.68100000000001</v>
      </c>
      <c r="AX64" s="8">
        <v>332.74</v>
      </c>
      <c r="AY64" s="8">
        <v>299.19900000000001</v>
      </c>
      <c r="AZ64" s="8">
        <v>184.619</v>
      </c>
      <c r="BA64" s="8">
        <v>184.619</v>
      </c>
      <c r="BB64" s="8">
        <v>155.458</v>
      </c>
      <c r="BC64" s="8">
        <v>281.95</v>
      </c>
      <c r="BD64" s="8">
        <v>172.84700000000001</v>
      </c>
      <c r="BE64" s="8">
        <v>172.84700000000001</v>
      </c>
      <c r="BF64" s="8">
        <v>298.14499999999998</v>
      </c>
      <c r="BG64" s="8">
        <v>267.75099999999998</v>
      </c>
      <c r="BH64" s="8">
        <v>243.89099999999999</v>
      </c>
      <c r="BI64">
        <v>243.89099999999999</v>
      </c>
    </row>
    <row r="65" spans="1:70" x14ac:dyDescent="0.35">
      <c r="A65" s="9" t="str">
        <f t="shared" si="5"/>
        <v>ANB</v>
      </c>
      <c r="B65" s="9" t="str">
        <f>VLOOKUP(A65,References!$A$2:$B$11,2,FALSE)</f>
        <v>ARNB AB Equity</v>
      </c>
      <c r="C65" s="9" t="str">
        <f t="shared" si="4"/>
        <v>Net PreTax Income</v>
      </c>
      <c r="D65" s="9" t="str">
        <f>VLOOKUP(C65,References!$J$2:$K$51,2,FALSE)</f>
        <v>net_pretax_income</v>
      </c>
      <c r="E65" s="9" t="s">
        <v>45</v>
      </c>
      <c r="F65" s="8">
        <f>_xll.BDH($B65,$E65,"CQ1 2010","","Dir=H","Per=Q","Days=A","Dts=H","cols=56;rows=1")</f>
        <v>632.99199999999996</v>
      </c>
      <c r="G65" s="8">
        <v>628.92200000000003</v>
      </c>
      <c r="H65" s="8">
        <v>345.267</v>
      </c>
      <c r="I65" s="8">
        <v>300.32100000000003</v>
      </c>
      <c r="J65" s="8">
        <v>587.85799999999995</v>
      </c>
      <c r="K65" s="8">
        <v>696.92200000000003</v>
      </c>
      <c r="L65" s="8">
        <v>518.97799999999995</v>
      </c>
      <c r="M65" s="8">
        <v>366.91699999999997</v>
      </c>
      <c r="N65" s="8">
        <v>655.82500000000005</v>
      </c>
      <c r="O65" s="8">
        <v>717.93600000000004</v>
      </c>
      <c r="P65" s="8">
        <v>572.65300000000002</v>
      </c>
      <c r="Q65" s="8">
        <v>424.61099999999999</v>
      </c>
      <c r="R65" s="8">
        <v>679.221</v>
      </c>
      <c r="S65" s="8">
        <v>719.61500000000001</v>
      </c>
      <c r="T65" s="8">
        <v>589.07899999999995</v>
      </c>
      <c r="U65" s="8">
        <v>537.22799999999995</v>
      </c>
      <c r="V65" s="8">
        <v>713.82100000000003</v>
      </c>
      <c r="W65" s="8">
        <v>785.34100000000001</v>
      </c>
      <c r="X65" s="8">
        <v>748.48599999999999</v>
      </c>
      <c r="Y65" s="8">
        <v>629.50699999999995</v>
      </c>
      <c r="Z65" s="8">
        <v>771.11</v>
      </c>
      <c r="AA65" s="8">
        <v>835.37900000000002</v>
      </c>
      <c r="AB65" s="8">
        <v>764.24800000000005</v>
      </c>
      <c r="AC65" s="8">
        <v>585.73900000000003</v>
      </c>
      <c r="AD65" s="8">
        <v>751.67399999999998</v>
      </c>
      <c r="AE65" s="8">
        <v>821.48199999999997</v>
      </c>
      <c r="AF65" s="8">
        <v>724.68799999999999</v>
      </c>
      <c r="AG65" s="8">
        <v>564.03300000000002</v>
      </c>
      <c r="AH65" s="8">
        <v>769.35599999999999</v>
      </c>
      <c r="AI65" s="8">
        <v>851.09</v>
      </c>
      <c r="AJ65" s="8">
        <v>776.98500000000001</v>
      </c>
      <c r="AK65" s="8">
        <v>636.62699999999995</v>
      </c>
      <c r="AL65" s="8">
        <v>818.40499999999997</v>
      </c>
      <c r="AM65" s="8">
        <v>920.56700000000001</v>
      </c>
      <c r="AN65" s="8">
        <v>889.04499999999996</v>
      </c>
      <c r="AO65" s="8">
        <v>683.8</v>
      </c>
      <c r="AP65" s="8">
        <v>919.58299999999997</v>
      </c>
      <c r="AQ65" s="8">
        <v>1024.739</v>
      </c>
      <c r="AR65" s="8">
        <v>951.601</v>
      </c>
      <c r="AS65" s="8">
        <v>654.70699999999999</v>
      </c>
      <c r="AT65" s="8">
        <v>770.48900000000003</v>
      </c>
      <c r="AU65" s="8">
        <v>596.50400000000002</v>
      </c>
      <c r="AV65" s="8">
        <v>783.95500000000004</v>
      </c>
      <c r="AW65" s="8">
        <v>420.726</v>
      </c>
      <c r="AX65" s="8">
        <v>708.36</v>
      </c>
      <c r="AY65" s="8">
        <v>577.04200000000003</v>
      </c>
      <c r="AZ65" s="8">
        <v>764.40599999999995</v>
      </c>
      <c r="BA65" s="8">
        <v>571.85900000000004</v>
      </c>
      <c r="BB65" s="8">
        <v>772.99199999999996</v>
      </c>
      <c r="BC65" s="8">
        <v>838.55399999999997</v>
      </c>
      <c r="BD65" s="8">
        <v>1068.047</v>
      </c>
      <c r="BE65" s="8">
        <v>953.24300000000005</v>
      </c>
      <c r="BF65" s="8">
        <v>1233.222</v>
      </c>
      <c r="BG65" s="8">
        <v>1162.8920000000001</v>
      </c>
      <c r="BH65" s="8">
        <v>1245.6590000000001</v>
      </c>
      <c r="BI65">
        <v>1245.6590000000001</v>
      </c>
    </row>
    <row r="66" spans="1:70" x14ac:dyDescent="0.35">
      <c r="A66" s="9" t="str">
        <f t="shared" si="5"/>
        <v>ANB</v>
      </c>
      <c r="B66" s="9" t="str">
        <f>VLOOKUP(A66,References!$A$2:$B$11,2,FALSE)</f>
        <v>ARNB AB Equity</v>
      </c>
      <c r="C66" s="9" t="str">
        <f t="shared" si="4"/>
        <v>Net Income</v>
      </c>
      <c r="D66" s="9" t="str">
        <f>VLOOKUP(C66,References!$J$2:$K$51,2,FALSE)</f>
        <v>net_income</v>
      </c>
      <c r="E66" s="9" t="s">
        <v>47</v>
      </c>
      <c r="F66" s="8">
        <f>_xll.BDH($B66,$E66,"CQ1 2010","","Dir=H","Per=Q","Days=A","Dts=H","cols=56;rows=1")</f>
        <v>633.68399999999997</v>
      </c>
      <c r="G66" s="8">
        <v>629.43899999999996</v>
      </c>
      <c r="H66" s="8">
        <v>346.50900000000001</v>
      </c>
      <c r="I66" s="8">
        <v>301.45699999999999</v>
      </c>
      <c r="J66" s="8">
        <v>587.40200000000004</v>
      </c>
      <c r="K66" s="8">
        <v>696.678</v>
      </c>
      <c r="L66" s="8">
        <v>519.17600000000004</v>
      </c>
      <c r="M66" s="8">
        <v>367.86700000000002</v>
      </c>
      <c r="N66" s="8">
        <v>655.51199999999994</v>
      </c>
      <c r="O66" s="8">
        <v>717.98299999999995</v>
      </c>
      <c r="P66" s="8">
        <v>572.70100000000002</v>
      </c>
      <c r="Q66" s="8">
        <v>424.98200000000003</v>
      </c>
      <c r="R66" s="8">
        <v>678.69500000000005</v>
      </c>
      <c r="S66" s="8">
        <v>717.97400000000005</v>
      </c>
      <c r="T66" s="8">
        <v>589.197</v>
      </c>
      <c r="U66" s="8">
        <v>536.62900000000002</v>
      </c>
      <c r="V66" s="8">
        <v>712.85900000000004</v>
      </c>
      <c r="W66" s="8">
        <v>785.44</v>
      </c>
      <c r="X66" s="8">
        <v>747.93</v>
      </c>
      <c r="Y66" s="8">
        <v>628.82100000000003</v>
      </c>
      <c r="Z66" s="8">
        <v>770.55399999999997</v>
      </c>
      <c r="AA66" s="8">
        <v>835.31100000000004</v>
      </c>
      <c r="AB66" s="8">
        <v>764.202</v>
      </c>
      <c r="AC66" s="8">
        <v>594.35</v>
      </c>
      <c r="AD66" s="8">
        <v>749.19100000000003</v>
      </c>
      <c r="AE66" s="8">
        <v>817.98400000000004</v>
      </c>
      <c r="AF66" s="8">
        <v>721.67100000000005</v>
      </c>
      <c r="AG66" s="8">
        <v>565.05499999999995</v>
      </c>
      <c r="AH66" s="8">
        <v>768.04499999999996</v>
      </c>
      <c r="AI66" s="8">
        <v>849.03899999999999</v>
      </c>
      <c r="AJ66" s="8">
        <v>775.45899999999995</v>
      </c>
      <c r="AK66" s="8">
        <v>634.42899999999997</v>
      </c>
      <c r="AL66" s="8">
        <v>816.49800000000005</v>
      </c>
      <c r="AM66" s="8">
        <v>747.221</v>
      </c>
      <c r="AN66" s="8">
        <v>731.10699999999997</v>
      </c>
      <c r="AO66" s="8">
        <v>1826.3</v>
      </c>
      <c r="AP66" s="8">
        <v>778.971</v>
      </c>
      <c r="AQ66" s="8">
        <v>894.24400000000003</v>
      </c>
      <c r="AR66" s="8">
        <v>834.76300000000003</v>
      </c>
      <c r="AS66" s="8">
        <v>515.25699999999995</v>
      </c>
      <c r="AT66" s="8">
        <v>643.78700000000003</v>
      </c>
      <c r="AU66" s="8">
        <v>485.952</v>
      </c>
      <c r="AV66" s="8">
        <v>668.6</v>
      </c>
      <c r="AW66" s="8">
        <v>273.87299999999999</v>
      </c>
      <c r="AX66" s="8">
        <v>582.23099999999999</v>
      </c>
      <c r="AY66" s="8">
        <v>472.76100000000002</v>
      </c>
      <c r="AZ66" s="8">
        <v>665.35400000000004</v>
      </c>
      <c r="BA66" s="8">
        <v>456.34500000000003</v>
      </c>
      <c r="BB66" s="8">
        <v>650.72299999999996</v>
      </c>
      <c r="BC66" s="8">
        <v>707.69299999999998</v>
      </c>
      <c r="BD66" s="8">
        <v>921.11</v>
      </c>
      <c r="BE66" s="8">
        <v>790.87900000000002</v>
      </c>
      <c r="BF66" s="8">
        <v>1067.5840000000001</v>
      </c>
      <c r="BG66" s="8">
        <v>985.976</v>
      </c>
      <c r="BH66" s="8">
        <v>1076.2439999999999</v>
      </c>
      <c r="BI66">
        <v>1076.2439999999999</v>
      </c>
    </row>
    <row r="67" spans="1:70" x14ac:dyDescent="0.35">
      <c r="A67" s="9" t="str">
        <f t="shared" si="5"/>
        <v>ANB</v>
      </c>
      <c r="B67" s="9" t="str">
        <f>VLOOKUP(A67,References!$A$2:$B$11,2,FALSE)</f>
        <v>ARNB AB Equity</v>
      </c>
      <c r="C67" s="9" t="str">
        <f t="shared" si="4"/>
        <v>Net Interest Income Less Provisions</v>
      </c>
      <c r="D67" s="9" t="str">
        <f>VLOOKUP(C67,References!$J$2:$K$51,2,FALSE)</f>
        <v>net_interest_inc_less_prov</v>
      </c>
      <c r="E67" s="9" t="s">
        <v>115</v>
      </c>
      <c r="F67" s="8">
        <f>_xll.BDH($B67,$E67,"CQ1 2010","","Dir=H","Per=Q","Days=A","Dts=H","cols=56;rows=1")</f>
        <v>719.23900000000003</v>
      </c>
      <c r="G67" s="8">
        <v>702.19600000000003</v>
      </c>
      <c r="H67" s="8">
        <v>416.43</v>
      </c>
      <c r="I67" s="8">
        <v>389.21499999999997</v>
      </c>
      <c r="J67" s="8">
        <v>738.03700000000003</v>
      </c>
      <c r="K67" s="8">
        <v>755.23099999999999</v>
      </c>
      <c r="L67" s="8">
        <v>597.63</v>
      </c>
      <c r="M67" s="8">
        <v>503.38799999999998</v>
      </c>
      <c r="N67" s="8">
        <v>695.78599999999994</v>
      </c>
      <c r="O67" s="8">
        <v>766.60299999999995</v>
      </c>
      <c r="P67" s="8">
        <v>708.13400000000001</v>
      </c>
      <c r="Q67" s="8">
        <v>604.1</v>
      </c>
      <c r="R67" s="8">
        <v>695.21299999999997</v>
      </c>
      <c r="S67" s="8">
        <v>780.46799999999996</v>
      </c>
      <c r="T67" s="8">
        <v>709.78300000000002</v>
      </c>
      <c r="U67" s="8">
        <v>615.34100000000001</v>
      </c>
      <c r="V67" s="8">
        <v>766.702</v>
      </c>
      <c r="W67" s="8">
        <v>804.21100000000001</v>
      </c>
      <c r="X67" s="8">
        <v>814.85699999999997</v>
      </c>
      <c r="Y67" s="8">
        <v>728.49900000000002</v>
      </c>
      <c r="Z67" s="8">
        <v>857.32500000000005</v>
      </c>
      <c r="AA67" s="8">
        <v>846.10799999999995</v>
      </c>
      <c r="AB67" s="8">
        <v>880.34</v>
      </c>
      <c r="AC67" s="8">
        <v>650.43399999999997</v>
      </c>
      <c r="AD67" s="8">
        <v>836.899</v>
      </c>
      <c r="AE67" s="8">
        <v>945.69399999999996</v>
      </c>
      <c r="AF67" s="8">
        <v>871.12900000000002</v>
      </c>
      <c r="AG67" s="8">
        <v>887.40700000000004</v>
      </c>
      <c r="AH67" s="8">
        <v>892.02099999999996</v>
      </c>
      <c r="AI67" s="8">
        <v>948.69100000000003</v>
      </c>
      <c r="AJ67" s="8">
        <v>856.30899999999997</v>
      </c>
      <c r="AK67" s="8">
        <v>818.94200000000001</v>
      </c>
      <c r="AL67" s="8">
        <v>1019.2619999999999</v>
      </c>
      <c r="AM67" s="8">
        <v>1097.3040000000001</v>
      </c>
      <c r="AN67" s="8">
        <v>1080.751</v>
      </c>
      <c r="AO67" s="8">
        <v>955.80200000000002</v>
      </c>
      <c r="AP67" s="8">
        <v>1216.8489999999999</v>
      </c>
      <c r="AQ67" s="8">
        <v>1249.8820000000001</v>
      </c>
      <c r="AR67" s="8">
        <v>1200.0820000000001</v>
      </c>
      <c r="AS67" s="8">
        <v>915.53</v>
      </c>
      <c r="AT67" s="8">
        <v>1092.4069999999999</v>
      </c>
      <c r="AU67" s="8">
        <v>853.61800000000005</v>
      </c>
      <c r="AV67" s="8">
        <v>1006.957</v>
      </c>
      <c r="AW67" s="8">
        <v>633.47299999999996</v>
      </c>
      <c r="AX67" s="8">
        <v>846.81399999999996</v>
      </c>
      <c r="AY67" s="8">
        <v>830.97699999999998</v>
      </c>
      <c r="AZ67" s="8">
        <v>1067.73</v>
      </c>
      <c r="BA67" s="8">
        <v>895.673</v>
      </c>
      <c r="BB67" s="8">
        <v>1029.048</v>
      </c>
      <c r="BC67" s="8">
        <v>1027.8510000000001</v>
      </c>
      <c r="BD67" s="8">
        <v>1323.953</v>
      </c>
      <c r="BE67" s="8">
        <v>1375.7629999999999</v>
      </c>
      <c r="BF67" s="8">
        <v>1434.473</v>
      </c>
      <c r="BG67" s="8">
        <v>1462.5989999999999</v>
      </c>
      <c r="BH67" s="8">
        <v>1596.306</v>
      </c>
      <c r="BI67">
        <v>1596.306</v>
      </c>
    </row>
    <row r="68" spans="1:70" x14ac:dyDescent="0.35">
      <c r="A68" s="9" t="str">
        <f t="shared" si="5"/>
        <v>ANB</v>
      </c>
      <c r="B68" s="9" t="str">
        <f>VLOOKUP(A68,References!$A$2:$B$11,2,FALSE)</f>
        <v>ARNB AB Equity</v>
      </c>
      <c r="C68" s="9" t="str">
        <f t="shared" si="4"/>
        <v>Retail Net Revenue</v>
      </c>
      <c r="D68" s="9" t="str">
        <f>VLOOKUP(C68,References!$J$2:$K$51,2,FALSE)</f>
        <v>retail_net_revenue</v>
      </c>
      <c r="E68" s="9"/>
      <c r="F68" s="8">
        <f>Segments_Q!I26/1000000</f>
        <v>526.50400000000002</v>
      </c>
      <c r="G68" s="8">
        <f>Segments_Q!J26/1000000</f>
        <v>542.17499999999995</v>
      </c>
      <c r="H68" s="8">
        <f>Segments_Q!K26/1000000</f>
        <v>519.04499999999996</v>
      </c>
      <c r="I68" s="8">
        <f>Segments_Q!L26/1000000</f>
        <v>582.63300000000004</v>
      </c>
      <c r="J68" s="8">
        <f>Segments_Q!M26/1000000</f>
        <v>542.93600000000004</v>
      </c>
      <c r="K68" s="8">
        <f>Segments_Q!N26/1000000</f>
        <v>544.101</v>
      </c>
      <c r="L68" s="8">
        <f>Segments_Q!O26/1000000</f>
        <v>554.56200000000001</v>
      </c>
      <c r="M68" s="8">
        <f>Segments_Q!P26/1000000</f>
        <v>552.46900000000005</v>
      </c>
      <c r="N68" s="8">
        <f>Segments_Q!Q26/1000000</f>
        <v>547.53800000000001</v>
      </c>
      <c r="O68" s="8">
        <f>Segments_Q!R26/1000000</f>
        <v>555.95699999999999</v>
      </c>
      <c r="P68" s="8">
        <f>Segments_Q!S26/1000000</f>
        <v>509.80099999999999</v>
      </c>
      <c r="Q68" s="8">
        <f>Segments_Q!T26/1000000</f>
        <v>532.17600000000004</v>
      </c>
      <c r="R68" s="8">
        <f>Segments_Q!U26/1000000</f>
        <v>523.62800000000004</v>
      </c>
      <c r="S68" s="8">
        <f>Segments_Q!V26/1000000</f>
        <v>534.80899999999997</v>
      </c>
      <c r="T68" s="8">
        <f>Segments_Q!W26/1000000</f>
        <v>525.947</v>
      </c>
      <c r="U68" s="8">
        <f>Segments_Q!X26/1000000</f>
        <v>509.05900000000003</v>
      </c>
      <c r="V68" s="8">
        <f>Segments_Q!Y26/1000000</f>
        <v>530.00400000000002</v>
      </c>
      <c r="W68" s="8">
        <f>Segments_Q!Z26/1000000</f>
        <v>572.57000000000005</v>
      </c>
      <c r="X68" s="8">
        <f>Segments_Q!AA26/1000000</f>
        <v>518.303</v>
      </c>
      <c r="Y68" s="8">
        <f>Segments_Q!AB26/1000000</f>
        <v>557.13499999999999</v>
      </c>
      <c r="Z68" s="8">
        <f>Segments_Q!AC26/1000000</f>
        <v>605.51300000000003</v>
      </c>
      <c r="AA68" s="8">
        <f>Segments_Q!AD26/1000000</f>
        <v>601.08100000000002</v>
      </c>
      <c r="AB68" s="8">
        <f>Segments_Q!AE26/1000000</f>
        <v>574.99099999999999</v>
      </c>
      <c r="AC68" s="8">
        <f>Segments_Q!AF26/1000000</f>
        <v>497.64499999999998</v>
      </c>
      <c r="AD68" s="8">
        <f>Segments_Q!AG26/1000000</f>
        <v>576.61099999999999</v>
      </c>
      <c r="AE68" s="8">
        <f>Segments_Q!AH26/1000000</f>
        <v>604.06700000000001</v>
      </c>
      <c r="AF68" s="8">
        <f>Segments_Q!AI26/1000000</f>
        <v>649.46900000000005</v>
      </c>
      <c r="AG68" s="8">
        <f>Segments_Q!AJ26/1000000</f>
        <v>746.00900000000001</v>
      </c>
      <c r="AH68" s="8">
        <f>Segments_Q!AK26/1000000</f>
        <v>586.1</v>
      </c>
      <c r="AI68" s="8">
        <f>Segments_Q!AL26/1000000</f>
        <v>615.56600000000003</v>
      </c>
      <c r="AJ68" s="8">
        <f>Segments_Q!AM26/1000000</f>
        <v>576.27099999999996</v>
      </c>
      <c r="AK68" s="8">
        <f>Segments_Q!AN26/1000000</f>
        <v>611.91300000000001</v>
      </c>
      <c r="AL68" s="8">
        <f>Segments_Q!AO26/1000000</f>
        <v>567.33699999999999</v>
      </c>
      <c r="AM68" s="8">
        <f>Segments_Q!AP26/1000000</f>
        <v>582.69100000000003</v>
      </c>
      <c r="AN68" s="8">
        <f>Segments_Q!AQ26/1000000</f>
        <v>614.39499999999998</v>
      </c>
      <c r="AO68" s="8">
        <f>Segments_Q!AR26/1000000</f>
        <v>692.39400000000001</v>
      </c>
      <c r="AP68" s="8">
        <f>Segments_Q!AS26/1000000</f>
        <v>618.62599999999998</v>
      </c>
      <c r="AQ68" s="8">
        <f>Segments_Q!AT26/1000000</f>
        <v>703.71900000000005</v>
      </c>
      <c r="AR68" s="8">
        <f>Segments_Q!AU26/1000000</f>
        <v>729.01599999999996</v>
      </c>
      <c r="AS68" s="8">
        <f>Segments_Q!AV26/1000000</f>
        <v>698.55799999999999</v>
      </c>
      <c r="AT68" s="8">
        <f>Segments_Q!AW26/1000000</f>
        <v>646.87300000000005</v>
      </c>
      <c r="AU68" s="8">
        <f>Segments_Q!AX26/1000000</f>
        <v>575.11400000000003</v>
      </c>
      <c r="AV68" s="8">
        <f>Segments_Q!AY26/1000000</f>
        <v>536.61199999999997</v>
      </c>
      <c r="AW68" s="8">
        <f>Segments_Q!AZ26/1000000</f>
        <v>449.02100000000002</v>
      </c>
      <c r="AX68" s="8">
        <f>Segments_Q!BA26/1000000</f>
        <v>450.05099999999999</v>
      </c>
      <c r="AY68" s="8">
        <f>Segments_Q!BB26/1000000</f>
        <v>514.06100000000004</v>
      </c>
      <c r="AZ68" s="8">
        <f>Segments_Q!BC26/1000000</f>
        <v>513.56700000000001</v>
      </c>
      <c r="BA68" s="8">
        <f>Segments_Q!BD26/1000000</f>
        <v>493.78399999999999</v>
      </c>
      <c r="BB68" s="8">
        <f>Segments_Q!BE26/1000000</f>
        <v>484.23599999999999</v>
      </c>
      <c r="BC68" s="8">
        <f>Segments_Q!BF26/1000000</f>
        <v>550.125</v>
      </c>
      <c r="BD68" s="8">
        <f>Segments_Q!BG26/1000000</f>
        <v>595.86199999999997</v>
      </c>
      <c r="BE68" s="8">
        <f>Segments_Q!BH26/1000000</f>
        <v>664.17700000000002</v>
      </c>
      <c r="BF68" s="8">
        <f>Segments_Q!BI26/1000000</f>
        <v>904.91099999999994</v>
      </c>
      <c r="BG68" s="8">
        <f>Segments_Q!BJ26/1000000</f>
        <v>975.43700000000001</v>
      </c>
      <c r="BH68" s="8">
        <f>Segments_Q!BK26/1000000</f>
        <v>1155.374</v>
      </c>
      <c r="BI68" s="8">
        <f>Segments_Q!BL26/1000000</f>
        <v>0</v>
      </c>
      <c r="BJ68" s="8">
        <f>Segments_Q!BM26/1000000</f>
        <v>0</v>
      </c>
      <c r="BK68" s="8">
        <f>Segments_Q!BN26/1000000</f>
        <v>0</v>
      </c>
      <c r="BL68" s="8">
        <f>Segments_Q!BO26/1000000</f>
        <v>0</v>
      </c>
      <c r="BM68" s="8">
        <f>Segments_Q!BP26/1000000</f>
        <v>0</v>
      </c>
      <c r="BN68" s="8">
        <f>Segments_Q!BQ26/1000000</f>
        <v>0</v>
      </c>
      <c r="BO68" s="8">
        <f>Segments_Q!BR26/1000000</f>
        <v>0</v>
      </c>
      <c r="BP68" s="8">
        <f>Segments_Q!BS26/1000000</f>
        <v>0</v>
      </c>
      <c r="BQ68" s="8">
        <f>Segments_Q!BT26/1000000</f>
        <v>0</v>
      </c>
      <c r="BR68" s="8">
        <f>Segments_Q!BU26/1000000</f>
        <v>0</v>
      </c>
    </row>
    <row r="69" spans="1:70" x14ac:dyDescent="0.35">
      <c r="A69" s="10" t="str">
        <f>A67</f>
        <v>ANB</v>
      </c>
      <c r="B69" s="10" t="str">
        <f>VLOOKUP(A69,References!$A$2:$B$11,2,FALSE)</f>
        <v>ARNB AB Equity</v>
      </c>
      <c r="C69" s="10" t="str">
        <f t="shared" si="4"/>
        <v>Wholesale Net Revenue</v>
      </c>
      <c r="D69" s="10" t="str">
        <f>VLOOKUP(C69,References!$J$2:$K$51,2,FALSE)</f>
        <v>wholesale_net_revenue</v>
      </c>
      <c r="E69" s="10" t="s">
        <v>115</v>
      </c>
      <c r="F69" s="11">
        <f>Segments_Q!I27/1000000</f>
        <v>305.45600000000002</v>
      </c>
      <c r="G69" s="11">
        <f>Segments_Q!J27/1000000</f>
        <v>310.31700000000001</v>
      </c>
      <c r="H69" s="11">
        <f>Segments_Q!K27/1000000</f>
        <v>297.56400000000002</v>
      </c>
      <c r="I69" s="11">
        <f>Segments_Q!L27/1000000</f>
        <v>339.63600000000002</v>
      </c>
      <c r="J69" s="11">
        <f>Segments_Q!M27/1000000</f>
        <v>353.613</v>
      </c>
      <c r="K69" s="11">
        <f>Segments_Q!N27/1000000</f>
        <v>350.05500000000001</v>
      </c>
      <c r="L69" s="11">
        <f>Segments_Q!O27/1000000</f>
        <v>374.85700000000003</v>
      </c>
      <c r="M69" s="11">
        <f>Segments_Q!P27/1000000</f>
        <v>350.77199999999999</v>
      </c>
      <c r="N69" s="11">
        <f>Segments_Q!Q27/1000000</f>
        <v>329.64600000000002</v>
      </c>
      <c r="O69" s="11">
        <f>Segments_Q!R27/1000000</f>
        <v>444.50900000000001</v>
      </c>
      <c r="P69" s="11">
        <f>Segments_Q!S27/1000000</f>
        <v>364.09500000000003</v>
      </c>
      <c r="Q69" s="11">
        <f>Segments_Q!T27/1000000</f>
        <v>369.68299999999999</v>
      </c>
      <c r="R69" s="11">
        <f>Segments_Q!U27/1000000</f>
        <v>427.43200000000002</v>
      </c>
      <c r="S69" s="11">
        <f>Segments_Q!V27/1000000</f>
        <v>450.71300000000002</v>
      </c>
      <c r="T69" s="11">
        <f>Segments_Q!W27/1000000</f>
        <v>443.62200000000001</v>
      </c>
      <c r="U69" s="11">
        <f>Segments_Q!X27/1000000</f>
        <v>459.47399999999999</v>
      </c>
      <c r="V69" s="11">
        <f>Segments_Q!Y27/1000000</f>
        <v>494.40199999999999</v>
      </c>
      <c r="W69" s="11">
        <f>Segments_Q!Z27/1000000</f>
        <v>487.49599999999998</v>
      </c>
      <c r="X69" s="11">
        <f>Segments_Q!AA27/1000000</f>
        <v>538.92999999999995</v>
      </c>
      <c r="Y69" s="11">
        <f>Segments_Q!AB27/1000000</f>
        <v>584.24</v>
      </c>
      <c r="Z69" s="11">
        <f>Segments_Q!AC27/1000000</f>
        <v>734.197</v>
      </c>
      <c r="AA69" s="11">
        <f>Segments_Q!AD27/1000000</f>
        <v>712.50900000000001</v>
      </c>
      <c r="AB69" s="11">
        <f>Segments_Q!AE27/1000000</f>
        <v>588.74099999999999</v>
      </c>
      <c r="AC69" s="11">
        <f>Segments_Q!AF27/1000000</f>
        <v>740.45699999999999</v>
      </c>
      <c r="AD69" s="11">
        <f>Segments_Q!AG27/1000000</f>
        <v>486.44099999999997</v>
      </c>
      <c r="AE69" s="11">
        <f>Segments_Q!AH27/1000000</f>
        <v>545.00400000000002</v>
      </c>
      <c r="AF69" s="11">
        <f>Segments_Q!AI27/1000000</f>
        <v>555.452</v>
      </c>
      <c r="AG69" s="11">
        <f>Segments_Q!AJ27/1000000</f>
        <v>450.50599999999997</v>
      </c>
      <c r="AH69" s="11">
        <f>Segments_Q!AK27/1000000</f>
        <v>574.32500000000005</v>
      </c>
      <c r="AI69" s="11">
        <f>Segments_Q!AL27/1000000</f>
        <v>638.55999999999995</v>
      </c>
      <c r="AJ69" s="11">
        <f>Segments_Q!AM27/1000000</f>
        <v>615.68100000000004</v>
      </c>
      <c r="AK69" s="11">
        <f>Segments_Q!AN27/1000000</f>
        <v>615.33100000000002</v>
      </c>
      <c r="AL69" s="11">
        <f>Segments_Q!AO27/1000000</f>
        <v>617.26</v>
      </c>
      <c r="AM69" s="11">
        <f>Segments_Q!AP27/1000000</f>
        <v>589.89400000000001</v>
      </c>
      <c r="AN69" s="11">
        <f>Segments_Q!AQ27/1000000</f>
        <v>595.98599999999999</v>
      </c>
      <c r="AO69" s="11">
        <f>Segments_Q!AR27/1000000</f>
        <v>667.68700000000001</v>
      </c>
      <c r="AP69" s="11">
        <f>Segments_Q!AS27/1000000</f>
        <v>629.78899999999999</v>
      </c>
      <c r="AQ69" s="11">
        <f>Segments_Q!AT27/1000000</f>
        <v>638.40300000000002</v>
      </c>
      <c r="AR69" s="11">
        <f>Segments_Q!AU27/1000000</f>
        <v>675.53499999999997</v>
      </c>
      <c r="AS69" s="11">
        <f>Segments_Q!AV27/1000000</f>
        <v>623.90599999999995</v>
      </c>
      <c r="AT69" s="11">
        <f>Segments_Q!AW27/1000000</f>
        <v>498.49299999999999</v>
      </c>
      <c r="AU69" s="11">
        <f>Segments_Q!AX27/1000000</f>
        <v>683.97799999999995</v>
      </c>
      <c r="AV69" s="11">
        <f>Segments_Q!AY27/1000000</f>
        <v>548.88599999999997</v>
      </c>
      <c r="AW69" s="11">
        <f>Segments_Q!AZ27/1000000</f>
        <v>562.327</v>
      </c>
      <c r="AX69" s="11">
        <f>Segments_Q!BA27/1000000</f>
        <v>459.19299999999998</v>
      </c>
      <c r="AY69" s="11">
        <f>Segments_Q!BB27/1000000</f>
        <v>446.32600000000002</v>
      </c>
      <c r="AZ69" s="11">
        <f>Segments_Q!BC27/1000000</f>
        <v>571.02300000000002</v>
      </c>
      <c r="BA69" s="11">
        <f>Segments_Q!BD27/1000000</f>
        <v>469.71300000000002</v>
      </c>
      <c r="BB69" s="11">
        <f>Segments_Q!BE27/1000000</f>
        <v>509.60500000000002</v>
      </c>
      <c r="BC69" s="11">
        <f>Segments_Q!BF27/1000000</f>
        <v>600.41700000000003</v>
      </c>
      <c r="BD69" s="11">
        <f>Segments_Q!BG27/1000000</f>
        <v>753.46299999999997</v>
      </c>
      <c r="BE69" s="11">
        <f>Segments_Q!BH27/1000000</f>
        <v>769.64599999999996</v>
      </c>
      <c r="BF69" s="11">
        <f>Segments_Q!BI27/1000000</f>
        <v>891.40499999999997</v>
      </c>
      <c r="BG69" s="11">
        <f>Segments_Q!BJ27/1000000</f>
        <v>796.61699999999996</v>
      </c>
      <c r="BH69" s="11">
        <f>Segments_Q!BK27/1000000</f>
        <v>723.45</v>
      </c>
      <c r="BI69" s="11">
        <f>Segments_Q!BL27/1000000</f>
        <v>0</v>
      </c>
      <c r="BJ69" s="11">
        <f>Segments_Q!BM27/1000000</f>
        <v>0</v>
      </c>
      <c r="BK69" s="11">
        <f>Segments_Q!BN27/1000000</f>
        <v>0</v>
      </c>
      <c r="BL69" s="11">
        <f>Segments_Q!BO27/1000000</f>
        <v>0</v>
      </c>
      <c r="BM69" s="11">
        <f>Segments_Q!BP27/1000000</f>
        <v>0</v>
      </c>
      <c r="BN69" s="11">
        <f>Segments_Q!BQ27/1000000</f>
        <v>0</v>
      </c>
      <c r="BO69" s="11">
        <f>Segments_Q!BR27/1000000</f>
        <v>0</v>
      </c>
      <c r="BP69" s="11">
        <f>Segments_Q!BS27/1000000</f>
        <v>0</v>
      </c>
      <c r="BQ69" s="11">
        <f>Segments_Q!BT27/1000000</f>
        <v>0</v>
      </c>
      <c r="BR69" s="11">
        <f>Segments_Q!BU27/1000000</f>
        <v>0</v>
      </c>
    </row>
    <row r="70" spans="1:70" x14ac:dyDescent="0.35">
      <c r="A70" s="6" t="s">
        <v>18</v>
      </c>
      <c r="B70" s="6" t="str">
        <f>VLOOKUP(A70,References!$A$2:$B$11,2,FALSE)</f>
        <v>RIBL AB Equity</v>
      </c>
      <c r="C70" s="6" t="str">
        <f t="shared" si="4"/>
        <v>Interest Income</v>
      </c>
      <c r="D70" s="6" t="str">
        <f>VLOOKUP(C70,References!$J$2:$K$51,2,FALSE)</f>
        <v>interest_income</v>
      </c>
      <c r="E70" s="6" t="s">
        <v>25</v>
      </c>
      <c r="F70" s="8">
        <f>_xll.BDH($B70,$E70,"CQ1 2010","","Dir=H","Per=Q","Days=A","Dts=H","cols=56;rows=1")</f>
        <v>1208.7329999999999</v>
      </c>
      <c r="G70" s="8">
        <v>1198.47</v>
      </c>
      <c r="H70" s="8">
        <v>1233.511</v>
      </c>
      <c r="I70" s="8">
        <v>1231.8130000000001</v>
      </c>
      <c r="J70" s="8">
        <v>1172.5530000000001</v>
      </c>
      <c r="K70" s="8">
        <v>1238.134</v>
      </c>
      <c r="L70" s="8">
        <v>1227.2950000000001</v>
      </c>
      <c r="M70" s="8">
        <v>1277.3810000000001</v>
      </c>
      <c r="N70" s="8">
        <v>1276.386</v>
      </c>
      <c r="O70" s="8">
        <v>1278.481</v>
      </c>
      <c r="P70" s="8">
        <v>1287.5509999999999</v>
      </c>
      <c r="Q70" s="8">
        <v>1386.8520000000001</v>
      </c>
      <c r="R70" s="8">
        <v>1302.2809999999999</v>
      </c>
      <c r="S70" s="8">
        <v>1342.558</v>
      </c>
      <c r="T70" s="8">
        <v>1405.8910000000001</v>
      </c>
      <c r="U70" s="8">
        <v>1466.7059999999999</v>
      </c>
      <c r="V70" s="8">
        <v>1459.221</v>
      </c>
      <c r="W70" s="8">
        <v>1482.3620000000001</v>
      </c>
      <c r="X70" s="8">
        <v>1495.4970000000001</v>
      </c>
      <c r="Y70" s="8">
        <v>1508.16</v>
      </c>
      <c r="Z70" s="8">
        <v>1442.0239999999999</v>
      </c>
      <c r="AA70" s="8">
        <v>1429.3579999999999</v>
      </c>
      <c r="AB70" s="8">
        <v>1421.075</v>
      </c>
      <c r="AC70" s="8">
        <v>1590.578</v>
      </c>
      <c r="AD70" s="8">
        <v>1674.6</v>
      </c>
      <c r="AE70" s="8">
        <v>1802.508</v>
      </c>
      <c r="AF70" s="8">
        <v>1888.82</v>
      </c>
      <c r="AG70" s="8">
        <v>1946.662</v>
      </c>
      <c r="AH70" s="8">
        <v>1837.6489999999999</v>
      </c>
      <c r="AI70" s="8">
        <v>1821.3140000000001</v>
      </c>
      <c r="AJ70" s="8">
        <v>1912.9749999999999</v>
      </c>
      <c r="AK70" s="8">
        <v>766.34500000000003</v>
      </c>
      <c r="AL70" s="8">
        <v>1868.328</v>
      </c>
      <c r="AM70" s="8">
        <v>2022.278</v>
      </c>
      <c r="AN70" s="8">
        <v>2161.127</v>
      </c>
      <c r="AO70" s="8">
        <v>990.43799999999999</v>
      </c>
      <c r="AP70" s="8">
        <v>2430.5920000000001</v>
      </c>
      <c r="AQ70" s="8">
        <v>2606.2399999999998</v>
      </c>
      <c r="AR70" s="8">
        <v>2668.0340000000001</v>
      </c>
      <c r="AS70" s="8">
        <v>1042.4770000000001</v>
      </c>
      <c r="AT70" s="8">
        <v>2608.3809999999999</v>
      </c>
      <c r="AU70" s="8">
        <v>2534.1570000000002</v>
      </c>
      <c r="AV70" s="8">
        <v>2376.413</v>
      </c>
      <c r="AW70" s="8">
        <v>2294.4430000000002</v>
      </c>
      <c r="AX70" s="8">
        <v>2300.0619999999999</v>
      </c>
      <c r="AY70" s="8">
        <v>2327.096</v>
      </c>
      <c r="AZ70" s="8">
        <v>2175.2260000000001</v>
      </c>
      <c r="BA70" s="8">
        <v>2305.7220000000002</v>
      </c>
      <c r="BB70" s="8">
        <v>2421.3180000000002</v>
      </c>
      <c r="BC70" s="8">
        <v>2866.6880000000001</v>
      </c>
      <c r="BD70" s="8">
        <v>3527.2469999999998</v>
      </c>
      <c r="BE70" s="8">
        <v>2378.7779999999998</v>
      </c>
      <c r="BF70" s="8">
        <v>4631.7969999999996</v>
      </c>
      <c r="BG70" s="8">
        <v>5066.2370000000001</v>
      </c>
      <c r="BH70" s="8">
        <v>5307.6059999999998</v>
      </c>
      <c r="BI70">
        <v>5307.6059999999998</v>
      </c>
    </row>
    <row r="71" spans="1:70" x14ac:dyDescent="0.35">
      <c r="A71" s="6" t="str">
        <f>A70</f>
        <v>Riyad</v>
      </c>
      <c r="B71" s="6" t="str">
        <f>VLOOKUP(A71,References!$A$2:$B$11,2,FALSE)</f>
        <v>RIBL AB Equity</v>
      </c>
      <c r="C71" s="6" t="str">
        <f t="shared" si="4"/>
        <v>Interest Expenses</v>
      </c>
      <c r="D71" s="6" t="str">
        <f>VLOOKUP(C71,References!$J$2:$K$51,2,FALSE)</f>
        <v>interest_expenses</v>
      </c>
      <c r="E71" s="6" t="s">
        <v>27</v>
      </c>
      <c r="F71" s="8">
        <f>_xll.BDH($B71,$E71,"CQ1 2010","","Dir=H","Per=Q","Days=A","Dts=H","cols=56;rows=1")</f>
        <v>196.29400000000001</v>
      </c>
      <c r="G71" s="8">
        <v>170.816</v>
      </c>
      <c r="H71" s="8">
        <v>173.80099999999999</v>
      </c>
      <c r="I71" s="8">
        <v>189.82900000000001</v>
      </c>
      <c r="J71" s="8">
        <v>188.54</v>
      </c>
      <c r="K71" s="8">
        <v>171.54400000000001</v>
      </c>
      <c r="L71" s="8">
        <v>163.75700000000001</v>
      </c>
      <c r="M71" s="8">
        <v>194.488</v>
      </c>
      <c r="N71" s="8">
        <v>207.923</v>
      </c>
      <c r="O71" s="8">
        <v>183.25800000000001</v>
      </c>
      <c r="P71" s="8">
        <v>170.34299999999999</v>
      </c>
      <c r="Q71" s="8">
        <v>220.30600000000001</v>
      </c>
      <c r="R71" s="8">
        <v>212.68899999999999</v>
      </c>
      <c r="S71" s="8">
        <v>176.22300000000001</v>
      </c>
      <c r="T71" s="8">
        <v>191.34100000000001</v>
      </c>
      <c r="U71" s="8">
        <v>240.18299999999999</v>
      </c>
      <c r="V71" s="8">
        <v>229.584</v>
      </c>
      <c r="W71" s="8">
        <v>225.97900000000001</v>
      </c>
      <c r="X71" s="8">
        <v>179.78800000000001</v>
      </c>
      <c r="Y71" s="8">
        <v>179.65</v>
      </c>
      <c r="Z71" s="8">
        <v>160.28899999999999</v>
      </c>
      <c r="AA71" s="8">
        <v>135.876</v>
      </c>
      <c r="AB71" s="8">
        <v>160.029</v>
      </c>
      <c r="AC71" s="8">
        <v>247.06399999999999</v>
      </c>
      <c r="AD71" s="8">
        <v>407.27600000000001</v>
      </c>
      <c r="AE71" s="8">
        <v>442.39299999999997</v>
      </c>
      <c r="AF71" s="8">
        <v>568.27499999999998</v>
      </c>
      <c r="AG71" s="8">
        <v>593.61699999999996</v>
      </c>
      <c r="AH71" s="8">
        <v>412.33699999999999</v>
      </c>
      <c r="AI71" s="8">
        <v>348.101</v>
      </c>
      <c r="AJ71" s="8">
        <v>374.29700000000003</v>
      </c>
      <c r="AK71" s="8">
        <v>355.29500000000002</v>
      </c>
      <c r="AL71" s="8">
        <v>345.142</v>
      </c>
      <c r="AM71" s="8">
        <v>392.71300000000002</v>
      </c>
      <c r="AN71" s="8">
        <v>443.71600000000001</v>
      </c>
      <c r="AO71" s="8">
        <v>522.33399999999995</v>
      </c>
      <c r="AP71" s="8">
        <v>621.87599999999998</v>
      </c>
      <c r="AQ71" s="8">
        <v>643.28700000000003</v>
      </c>
      <c r="AR71" s="8">
        <v>633.80700000000002</v>
      </c>
      <c r="AS71" s="8">
        <v>635.44100000000003</v>
      </c>
      <c r="AT71" s="8">
        <v>619.06299999999999</v>
      </c>
      <c r="AU71" s="8">
        <v>418.40499999999997</v>
      </c>
      <c r="AV71" s="8">
        <v>303.74400000000003</v>
      </c>
      <c r="AW71" s="8">
        <v>258.577</v>
      </c>
      <c r="AX71" s="8">
        <v>204.25800000000001</v>
      </c>
      <c r="AY71" s="8">
        <v>181.072</v>
      </c>
      <c r="AZ71" s="8">
        <v>193.51499999999999</v>
      </c>
      <c r="BA71" s="8">
        <v>236.08799999999999</v>
      </c>
      <c r="BB71" s="8">
        <v>289.44099999999997</v>
      </c>
      <c r="BC71" s="8">
        <v>469.96</v>
      </c>
      <c r="BD71" s="8">
        <v>855.05799999999999</v>
      </c>
      <c r="BE71" s="8">
        <v>1240.6569999999999</v>
      </c>
      <c r="BF71" s="8">
        <v>1543.4490000000001</v>
      </c>
      <c r="BG71" s="8">
        <v>1957.12</v>
      </c>
      <c r="BH71" s="8">
        <v>2232.7350000000001</v>
      </c>
      <c r="BI71">
        <v>2232.7350000000001</v>
      </c>
    </row>
    <row r="72" spans="1:70" x14ac:dyDescent="0.35">
      <c r="A72" s="6" t="str">
        <f t="shared" ref="A72:A85" si="6">A71</f>
        <v>Riyad</v>
      </c>
      <c r="B72" s="6" t="str">
        <f>VLOOKUP(A72,References!$A$2:$B$11,2,FALSE)</f>
        <v>RIBL AB Equity</v>
      </c>
      <c r="C72" s="6" t="str">
        <f t="shared" si="4"/>
        <v>Net Interest Income</v>
      </c>
      <c r="D72" s="6" t="str">
        <f>VLOOKUP(C72,References!$J$2:$K$51,2,FALSE)</f>
        <v>net_interest_income</v>
      </c>
      <c r="E72" s="6" t="s">
        <v>29</v>
      </c>
      <c r="F72" s="8">
        <f>_xll.BDH($B72,$E72,"CQ1 2010","","Dir=H","Per=Q","Days=A","Dts=H","cols=56;rows=1")</f>
        <v>1012.439</v>
      </c>
      <c r="G72" s="8">
        <v>1027.654</v>
      </c>
      <c r="H72" s="8">
        <v>1059.71</v>
      </c>
      <c r="I72" s="8">
        <v>1041.9839999999999</v>
      </c>
      <c r="J72" s="8">
        <v>984.01300000000003</v>
      </c>
      <c r="K72" s="8">
        <v>1066.5899999999999</v>
      </c>
      <c r="L72" s="8">
        <v>1063.538</v>
      </c>
      <c r="M72" s="8">
        <v>1082.893</v>
      </c>
      <c r="N72" s="8">
        <v>1068.463</v>
      </c>
      <c r="O72" s="8">
        <v>1095.223</v>
      </c>
      <c r="P72" s="8">
        <v>1117.2080000000001</v>
      </c>
      <c r="Q72" s="8">
        <v>1166.546</v>
      </c>
      <c r="R72" s="8">
        <v>1101.403</v>
      </c>
      <c r="S72" s="8">
        <v>1196.973</v>
      </c>
      <c r="T72" s="8">
        <v>1235.258</v>
      </c>
      <c r="U72" s="8">
        <v>1230.6300000000001</v>
      </c>
      <c r="V72" s="8">
        <v>1245.479</v>
      </c>
      <c r="W72" s="8">
        <v>1277.992</v>
      </c>
      <c r="X72" s="8">
        <v>1332.961</v>
      </c>
      <c r="Y72" s="8">
        <v>1332.28</v>
      </c>
      <c r="Z72" s="8">
        <v>1292.222</v>
      </c>
      <c r="AA72" s="8">
        <v>1317.7439999999999</v>
      </c>
      <c r="AB72" s="8">
        <v>1282.7809999999999</v>
      </c>
      <c r="AC72" s="8">
        <v>1348</v>
      </c>
      <c r="AD72" s="8">
        <v>1276.7439999999999</v>
      </c>
      <c r="AE72" s="8">
        <v>1379.377</v>
      </c>
      <c r="AF72" s="8">
        <v>1336.846</v>
      </c>
      <c r="AG72" s="8">
        <v>1356.944</v>
      </c>
      <c r="AH72" s="8">
        <v>1430.9069999999999</v>
      </c>
      <c r="AI72" s="8">
        <v>1490.837</v>
      </c>
      <c r="AJ72" s="8">
        <v>1559.797</v>
      </c>
      <c r="AK72" s="8">
        <v>1504.3219999999999</v>
      </c>
      <c r="AL72" s="8">
        <v>1529.7560000000001</v>
      </c>
      <c r="AM72" s="8">
        <v>1650.248</v>
      </c>
      <c r="AN72" s="8">
        <v>1738.241</v>
      </c>
      <c r="AO72" s="8">
        <v>1767.748</v>
      </c>
      <c r="AP72" s="8">
        <v>1825.069</v>
      </c>
      <c r="AQ72" s="8">
        <v>1994.845</v>
      </c>
      <c r="AR72" s="8">
        <v>2070.4520000000002</v>
      </c>
      <c r="AS72" s="8">
        <v>2049.5149999999999</v>
      </c>
      <c r="AT72" s="8">
        <v>2015.3109999999999</v>
      </c>
      <c r="AU72" s="8">
        <v>2148.375</v>
      </c>
      <c r="AV72" s="8">
        <v>2072.6689999999999</v>
      </c>
      <c r="AW72" s="8">
        <v>2035.866</v>
      </c>
      <c r="AX72" s="8">
        <v>2125.335</v>
      </c>
      <c r="AY72" s="8">
        <v>2179.8040000000001</v>
      </c>
      <c r="AZ72" s="8">
        <v>1981.711</v>
      </c>
      <c r="BA72" s="8">
        <v>2069.634</v>
      </c>
      <c r="BB72" s="8">
        <v>2160.152</v>
      </c>
      <c r="BC72" s="8">
        <v>2427.933</v>
      </c>
      <c r="BD72" s="8">
        <v>2683.826</v>
      </c>
      <c r="BE72" s="8">
        <v>2860.395</v>
      </c>
      <c r="BF72" s="8">
        <v>3096.1410000000001</v>
      </c>
      <c r="BG72" s="8">
        <v>3123.9349999999999</v>
      </c>
      <c r="BH72" s="8">
        <v>3085.5</v>
      </c>
      <c r="BI72">
        <v>3085.5</v>
      </c>
    </row>
    <row r="73" spans="1:70" x14ac:dyDescent="0.35">
      <c r="A73" s="6" t="str">
        <f t="shared" si="6"/>
        <v>Riyad</v>
      </c>
      <c r="B73" s="6" t="str">
        <f>VLOOKUP(A73,References!$A$2:$B$11,2,FALSE)</f>
        <v>RIBL AB Equity</v>
      </c>
      <c r="C73" s="6" t="str">
        <f t="shared" si="4"/>
        <v>Net Exchange Income</v>
      </c>
      <c r="D73" s="6" t="str">
        <f>VLOOKUP(C73,References!$J$2:$K$51,2,FALSE)</f>
        <v>net_exchange_income</v>
      </c>
      <c r="E73" s="6" t="s">
        <v>30</v>
      </c>
      <c r="F73" s="8">
        <f>_xll.BDH($B73,$E73,"CQ1 2010","","Dir=H","Per=Q","Days=A","Dts=H","cols=56;rows=1")</f>
        <v>42.298000000000002</v>
      </c>
      <c r="G73" s="8">
        <v>71.367999999999995</v>
      </c>
      <c r="H73" s="8">
        <v>60.658999999999999</v>
      </c>
      <c r="I73" s="8">
        <v>60.658999999999999</v>
      </c>
      <c r="J73" s="8">
        <v>107.343</v>
      </c>
      <c r="K73" s="8">
        <v>64.733000000000004</v>
      </c>
      <c r="L73" s="8">
        <v>68.656000000000006</v>
      </c>
      <c r="M73" s="8">
        <v>68.656000000000006</v>
      </c>
      <c r="N73" s="8">
        <v>62.392000000000003</v>
      </c>
      <c r="O73" s="8">
        <v>62.186</v>
      </c>
      <c r="P73" s="8">
        <v>58.853000000000002</v>
      </c>
      <c r="Q73" s="8">
        <v>58.853000000000002</v>
      </c>
      <c r="R73" s="8">
        <v>57.831000000000003</v>
      </c>
      <c r="S73" s="8">
        <v>58.814</v>
      </c>
      <c r="T73" s="8">
        <v>58.701999999999998</v>
      </c>
      <c r="U73" s="8">
        <v>58.701999999999998</v>
      </c>
      <c r="V73" s="8">
        <v>56.228999999999999</v>
      </c>
      <c r="W73" s="8">
        <v>56.326999999999998</v>
      </c>
      <c r="X73" s="8">
        <v>73.792000000000002</v>
      </c>
      <c r="Y73" s="8">
        <v>73.792000000000002</v>
      </c>
      <c r="Z73" s="8">
        <v>95.626000000000005</v>
      </c>
      <c r="AA73" s="8">
        <v>81.751999999999995</v>
      </c>
      <c r="AB73" s="8">
        <v>82.281999999999996</v>
      </c>
      <c r="AC73" s="8">
        <v>82.281999999999996</v>
      </c>
      <c r="AD73" s="8">
        <v>92.564999999999998</v>
      </c>
      <c r="AE73" s="8">
        <v>106.378</v>
      </c>
      <c r="AF73" s="8">
        <v>115.316</v>
      </c>
      <c r="AG73" s="8">
        <v>115.316</v>
      </c>
      <c r="AH73" s="8">
        <v>72.366</v>
      </c>
      <c r="AI73" s="8">
        <v>70.674000000000007</v>
      </c>
      <c r="AJ73" s="8">
        <v>71.867999999999995</v>
      </c>
      <c r="AK73" s="8">
        <v>71.867999999999995</v>
      </c>
      <c r="AL73" s="8">
        <v>65.77</v>
      </c>
      <c r="AM73" s="8">
        <v>64.146000000000001</v>
      </c>
      <c r="AN73" s="8">
        <v>73.171000000000006</v>
      </c>
      <c r="AO73" s="8">
        <v>73.171000000000006</v>
      </c>
      <c r="AP73" s="8">
        <v>78.573999999999998</v>
      </c>
      <c r="AQ73" s="8">
        <v>80.587999999999994</v>
      </c>
      <c r="AR73" s="8">
        <v>93.42</v>
      </c>
      <c r="AS73" s="8">
        <v>93.42</v>
      </c>
      <c r="AT73" s="8">
        <v>113.056</v>
      </c>
      <c r="AU73" s="8">
        <v>139.06800000000001</v>
      </c>
      <c r="AV73" s="8">
        <v>78.872</v>
      </c>
      <c r="AW73" s="8">
        <v>78.872</v>
      </c>
      <c r="AX73" s="8">
        <v>86.299000000000007</v>
      </c>
      <c r="AY73" s="8">
        <v>89.290999999999997</v>
      </c>
      <c r="AZ73" s="8">
        <v>95.584999999999994</v>
      </c>
      <c r="BA73" s="8">
        <v>95.584999999999994</v>
      </c>
      <c r="BB73" s="8">
        <v>124.20099999999999</v>
      </c>
      <c r="BC73" s="8">
        <v>123.06399999999999</v>
      </c>
      <c r="BD73" s="8">
        <v>168.124</v>
      </c>
      <c r="BE73" s="8">
        <v>168.124</v>
      </c>
      <c r="BF73" s="8">
        <v>171.21600000000001</v>
      </c>
      <c r="BG73" s="8">
        <v>134.00700000000001</v>
      </c>
      <c r="BH73" s="8">
        <v>152.31800000000001</v>
      </c>
      <c r="BI73">
        <v>152.31800000000001</v>
      </c>
    </row>
    <row r="74" spans="1:70" x14ac:dyDescent="0.35">
      <c r="A74" s="6" t="str">
        <f t="shared" si="6"/>
        <v>Riyad</v>
      </c>
      <c r="B74" s="6" t="str">
        <f>VLOOKUP(A74,References!$A$2:$B$11,2,FALSE)</f>
        <v>RIBL AB Equity</v>
      </c>
      <c r="C74" s="6" t="str">
        <f t="shared" si="4"/>
        <v>Net Fee and Comission Income</v>
      </c>
      <c r="D74" s="6" t="str">
        <f>VLOOKUP(C74,References!$J$2:$K$51,2,FALSE)</f>
        <v>net_fee_commission_income</v>
      </c>
      <c r="E74" s="6" t="s">
        <v>57</v>
      </c>
      <c r="F74" s="8">
        <f>_xll.BDH($B74,$E74,"CQ1 2010","","Dir=H","Per=Q","Days=A","Dts=H","cols=56;rows=1")</f>
        <v>366.95800000000003</v>
      </c>
      <c r="G74" s="8">
        <v>387.58699999999999</v>
      </c>
      <c r="H74" s="8">
        <v>315.358</v>
      </c>
      <c r="I74" s="8">
        <v>315.358</v>
      </c>
      <c r="J74" s="8">
        <v>395.69499999999999</v>
      </c>
      <c r="K74" s="8">
        <v>392.262</v>
      </c>
      <c r="L74" s="8">
        <v>382.20400000000001</v>
      </c>
      <c r="M74" s="8">
        <v>382.20400000000001</v>
      </c>
      <c r="N74" s="8">
        <v>473.53500000000003</v>
      </c>
      <c r="O74" s="8">
        <v>488.428</v>
      </c>
      <c r="P74" s="8">
        <v>412.87200000000001</v>
      </c>
      <c r="Q74" s="8">
        <v>412.87200000000001</v>
      </c>
      <c r="R74" s="8">
        <v>446.66300000000001</v>
      </c>
      <c r="S74" s="8">
        <v>490.35700000000003</v>
      </c>
      <c r="T74" s="8">
        <v>421.08499999999998</v>
      </c>
      <c r="U74" s="8">
        <v>421.08499999999998</v>
      </c>
      <c r="V74" s="8">
        <v>529.55899999999997</v>
      </c>
      <c r="W74" s="8">
        <v>568.87900000000002</v>
      </c>
      <c r="X74" s="8">
        <v>462.07400000000001</v>
      </c>
      <c r="Y74" s="8">
        <v>462.07400000000001</v>
      </c>
      <c r="Z74" s="8">
        <v>520.17600000000004</v>
      </c>
      <c r="AA74" s="8">
        <v>455.99400000000003</v>
      </c>
      <c r="AB74" s="8">
        <v>367.28399999999999</v>
      </c>
      <c r="AC74" s="8">
        <v>367.28399999999999</v>
      </c>
      <c r="AD74" s="8">
        <v>408.29300000000001</v>
      </c>
      <c r="AE74" s="8">
        <v>419.31900000000002</v>
      </c>
      <c r="AF74" s="8">
        <v>319.74099999999999</v>
      </c>
      <c r="AG74" s="8">
        <v>319.74099999999999</v>
      </c>
      <c r="AH74" s="8">
        <v>401.06799999999998</v>
      </c>
      <c r="AI74" s="8">
        <v>348.09399999999999</v>
      </c>
      <c r="AJ74" s="8">
        <v>382.48200000000003</v>
      </c>
      <c r="AK74" s="8">
        <v>382.48200000000003</v>
      </c>
      <c r="AL74" s="8">
        <v>424.85199999999998</v>
      </c>
      <c r="AM74" s="8">
        <v>397.63499999999999</v>
      </c>
      <c r="AN74" s="8">
        <v>426.98399999999998</v>
      </c>
      <c r="AO74" s="8">
        <v>426.98399999999998</v>
      </c>
      <c r="AP74" s="8">
        <v>550.53899999999999</v>
      </c>
      <c r="AQ74" s="8">
        <v>476.51499999999999</v>
      </c>
      <c r="AR74" s="8">
        <v>513.41600000000005</v>
      </c>
      <c r="AS74" s="8">
        <v>513.41600000000005</v>
      </c>
      <c r="AT74" s="8">
        <v>571.95799999999997</v>
      </c>
      <c r="AU74" s="8">
        <v>322.74</v>
      </c>
      <c r="AV74" s="8">
        <v>541.88199999999995</v>
      </c>
      <c r="AW74" s="8">
        <v>541.88199999999995</v>
      </c>
      <c r="AX74" s="8">
        <v>454.423</v>
      </c>
      <c r="AY74" s="8">
        <v>516.90499999999997</v>
      </c>
      <c r="AZ74" s="8">
        <v>536.64700000000005</v>
      </c>
      <c r="BA74" s="8">
        <v>536.64700000000005</v>
      </c>
      <c r="BB74" s="8">
        <v>617.49900000000002</v>
      </c>
      <c r="BC74" s="8">
        <v>628.1</v>
      </c>
      <c r="BD74" s="8">
        <v>592.38400000000001</v>
      </c>
      <c r="BE74" s="8">
        <v>592.38400000000001</v>
      </c>
      <c r="BF74" s="8">
        <v>573.57299999999998</v>
      </c>
      <c r="BG74" s="8">
        <v>609.46600000000001</v>
      </c>
      <c r="BH74" s="8">
        <v>647.11800000000005</v>
      </c>
      <c r="BI74">
        <v>647.11800000000005</v>
      </c>
    </row>
    <row r="75" spans="1:70" x14ac:dyDescent="0.35">
      <c r="A75" s="6" t="str">
        <f t="shared" si="6"/>
        <v>Riyad</v>
      </c>
      <c r="B75" s="6" t="str">
        <f>VLOOKUP(A75,References!$A$2:$B$11,2,FALSE)</f>
        <v>RIBL AB Equity</v>
      </c>
      <c r="C75" s="6" t="str">
        <f t="shared" si="4"/>
        <v>Total Operating Income</v>
      </c>
      <c r="D75" s="6" t="str">
        <f>VLOOKUP(C75,References!$J$2:$K$51,2,FALSE)</f>
        <v>operating_income</v>
      </c>
      <c r="E75" s="6" t="s">
        <v>39</v>
      </c>
      <c r="F75" s="8">
        <f>_xll.BDH($B75,$E75,"CQ1 2010","","Dir=H","Per=Q","Days=A","Dts=H","cols=56;rows=1")</f>
        <v>1469.4110000000001</v>
      </c>
      <c r="G75" s="8">
        <v>1527.26</v>
      </c>
      <c r="H75" s="8">
        <v>1498.1610000000001</v>
      </c>
      <c r="I75" s="8">
        <v>1498.1610000000001</v>
      </c>
      <c r="J75" s="8">
        <v>1526.8430000000001</v>
      </c>
      <c r="K75" s="8">
        <v>1569.6780000000001</v>
      </c>
      <c r="L75" s="8">
        <v>1572.557</v>
      </c>
      <c r="M75" s="8">
        <v>1572.557</v>
      </c>
      <c r="N75" s="8">
        <v>1671.076</v>
      </c>
      <c r="O75" s="8">
        <v>1826.4970000000001</v>
      </c>
      <c r="P75" s="8">
        <v>1687.3979999999999</v>
      </c>
      <c r="Q75" s="8">
        <v>1687.3979999999999</v>
      </c>
      <c r="R75" s="8">
        <v>1724.6379999999999</v>
      </c>
      <c r="S75" s="8">
        <v>1815.479</v>
      </c>
      <c r="T75" s="8">
        <v>1738.6859999999999</v>
      </c>
      <c r="U75" s="8">
        <v>1738.6859999999999</v>
      </c>
      <c r="V75" s="8">
        <v>1932.0409999999999</v>
      </c>
      <c r="W75" s="8">
        <v>2094.962</v>
      </c>
      <c r="X75" s="8">
        <v>1990.248</v>
      </c>
      <c r="Y75" s="8">
        <v>1990.248</v>
      </c>
      <c r="Z75" s="8">
        <v>2047.8050000000001</v>
      </c>
      <c r="AA75" s="8">
        <v>2168.0259999999998</v>
      </c>
      <c r="AB75" s="8">
        <v>1862.1089999999999</v>
      </c>
      <c r="AC75" s="8">
        <v>1862.1089999999999</v>
      </c>
      <c r="AD75" s="8">
        <v>1987.174</v>
      </c>
      <c r="AE75" s="8">
        <v>2026.9880000000001</v>
      </c>
      <c r="AF75" s="8">
        <v>1854.877</v>
      </c>
      <c r="AG75" s="8">
        <v>1854.877</v>
      </c>
      <c r="AH75" s="8">
        <v>2007.2860000000001</v>
      </c>
      <c r="AI75" s="8">
        <v>1983.914</v>
      </c>
      <c r="AJ75" s="8">
        <v>2076.1260000000002</v>
      </c>
      <c r="AK75" s="8">
        <v>2076.1260000000002</v>
      </c>
      <c r="AL75" s="8">
        <v>2129.5459999999998</v>
      </c>
      <c r="AM75" s="8">
        <v>2173.529</v>
      </c>
      <c r="AN75" s="8">
        <v>2280.8879999999999</v>
      </c>
      <c r="AO75" s="8">
        <v>2280.8879999999999</v>
      </c>
      <c r="AP75" s="8">
        <v>2580.1439999999998</v>
      </c>
      <c r="AQ75" s="8">
        <v>2669.5659999999998</v>
      </c>
      <c r="AR75" s="8">
        <v>2762.6930000000002</v>
      </c>
      <c r="AS75" s="8">
        <v>2762.6930000000002</v>
      </c>
      <c r="AT75" s="8">
        <v>2885.4789999999998</v>
      </c>
      <c r="AU75" s="8">
        <v>2708.9459999999999</v>
      </c>
      <c r="AV75" s="8">
        <v>2820.9850000000001</v>
      </c>
      <c r="AW75" s="8">
        <v>2820.9850000000001</v>
      </c>
      <c r="AX75" s="8">
        <v>2823.83</v>
      </c>
      <c r="AY75" s="8">
        <v>2978.0909999999999</v>
      </c>
      <c r="AZ75" s="8">
        <v>2816.5830000000001</v>
      </c>
      <c r="BA75" s="8">
        <v>2816.5830000000001</v>
      </c>
      <c r="BB75" s="8">
        <v>3101.5340000000001</v>
      </c>
      <c r="BC75" s="8">
        <v>3230.4650000000001</v>
      </c>
      <c r="BD75" s="8">
        <v>3525.125</v>
      </c>
      <c r="BE75" s="8">
        <v>3525.125</v>
      </c>
      <c r="BF75" s="8">
        <v>4036.2289999999998</v>
      </c>
      <c r="BG75" s="8">
        <v>3952.3180000000002</v>
      </c>
      <c r="BH75" s="8">
        <v>3978.1439999999998</v>
      </c>
      <c r="BI75">
        <v>3978.1439999999998</v>
      </c>
    </row>
    <row r="76" spans="1:70" x14ac:dyDescent="0.35">
      <c r="A76" s="6" t="str">
        <f t="shared" si="6"/>
        <v>Riyad</v>
      </c>
      <c r="B76" s="6" t="str">
        <f>VLOOKUP(A76,References!$A$2:$B$11,2,FALSE)</f>
        <v>RIBL AB Equity</v>
      </c>
      <c r="C76" s="6" t="str">
        <f t="shared" si="4"/>
        <v>GA Expenses</v>
      </c>
      <c r="D76" s="6" t="str">
        <f>VLOOKUP(C76,References!$J$2:$K$51,2,FALSE)</f>
        <v>ga_expenses</v>
      </c>
      <c r="E76" s="6" t="s">
        <v>35</v>
      </c>
      <c r="F76" s="8">
        <f>_xll.BDH($B76,$E76,"CQ1 2010","","Dir=H","Per=Q","Days=A","Dts=H","cols=56;rows=1")</f>
        <v>164.80500000000001</v>
      </c>
      <c r="G76" s="8">
        <v>161.53800000000001</v>
      </c>
      <c r="H76" s="8">
        <v>147.619</v>
      </c>
      <c r="I76" s="8">
        <v>147.619</v>
      </c>
      <c r="J76" s="8">
        <v>154.999</v>
      </c>
      <c r="K76" s="8">
        <v>171.36</v>
      </c>
      <c r="L76" s="8">
        <v>158.70500000000001</v>
      </c>
      <c r="M76" s="8">
        <v>158.70500000000001</v>
      </c>
      <c r="N76" s="8">
        <v>178.82499999999999</v>
      </c>
      <c r="O76" s="8">
        <v>169.20099999999999</v>
      </c>
      <c r="P76" s="8">
        <v>142.82499999999999</v>
      </c>
      <c r="Q76" s="8">
        <v>142.82499999999999</v>
      </c>
      <c r="R76" s="8">
        <v>160.345</v>
      </c>
      <c r="S76" s="8">
        <v>202.52799999999999</v>
      </c>
      <c r="T76" s="8">
        <v>175.827</v>
      </c>
      <c r="U76" s="8">
        <v>175.827</v>
      </c>
      <c r="V76" s="8">
        <v>165.559</v>
      </c>
      <c r="W76" s="8">
        <v>202.29400000000001</v>
      </c>
      <c r="X76" s="8">
        <v>196.899</v>
      </c>
      <c r="Y76" s="8">
        <v>196.899</v>
      </c>
      <c r="Z76" s="8">
        <v>198.505</v>
      </c>
      <c r="AA76" s="8">
        <v>170.839</v>
      </c>
      <c r="AB76" s="8">
        <v>77.7</v>
      </c>
      <c r="AC76" s="8">
        <v>77.7</v>
      </c>
      <c r="AD76" s="8">
        <v>179.11</v>
      </c>
      <c r="AE76" s="8">
        <v>193.26599999999999</v>
      </c>
      <c r="AF76" s="8">
        <v>168.18600000000001</v>
      </c>
      <c r="AG76" s="8">
        <v>168.18600000000001</v>
      </c>
      <c r="AH76" s="8">
        <v>183.46100000000001</v>
      </c>
      <c r="AI76" s="8">
        <v>212.57599999999999</v>
      </c>
      <c r="AJ76" s="8">
        <v>174.20599999999999</v>
      </c>
      <c r="AK76" s="8">
        <v>174.20599999999999</v>
      </c>
      <c r="AL76" s="8">
        <v>227.07900000000001</v>
      </c>
      <c r="AM76" s="8">
        <v>225.82</v>
      </c>
      <c r="AN76" s="8">
        <v>215.08099999999999</v>
      </c>
      <c r="AO76" s="8">
        <v>215.08099999999999</v>
      </c>
      <c r="AP76" s="8">
        <v>222.012</v>
      </c>
      <c r="AQ76" s="8">
        <v>219.78299999999999</v>
      </c>
      <c r="AR76" s="8">
        <v>260.01799999999997</v>
      </c>
      <c r="AS76" s="8">
        <v>260.01799999999997</v>
      </c>
      <c r="AT76" s="8">
        <v>238.185</v>
      </c>
      <c r="AU76" s="8">
        <v>219.78899999999999</v>
      </c>
      <c r="AV76" s="8">
        <v>235.20699999999999</v>
      </c>
      <c r="AW76" s="8">
        <v>235.20699999999999</v>
      </c>
      <c r="AX76" s="8">
        <v>265.13</v>
      </c>
      <c r="AY76" s="8">
        <v>324.43099999999998</v>
      </c>
      <c r="AZ76" s="8">
        <v>286.24200000000002</v>
      </c>
      <c r="BA76" s="8">
        <v>286.24200000000002</v>
      </c>
      <c r="BB76" s="8">
        <v>296.23700000000002</v>
      </c>
      <c r="BC76" s="8">
        <v>296.06299999999999</v>
      </c>
      <c r="BD76" s="8">
        <v>341.47</v>
      </c>
      <c r="BE76" s="8">
        <v>341.47</v>
      </c>
      <c r="BF76" s="8">
        <v>344.68099999999998</v>
      </c>
      <c r="BG76" s="8">
        <v>348.55399999999997</v>
      </c>
      <c r="BH76" s="8">
        <v>377.12099999999998</v>
      </c>
      <c r="BI76">
        <v>377.12099999999998</v>
      </c>
    </row>
    <row r="77" spans="1:70" x14ac:dyDescent="0.35">
      <c r="A77" s="6" t="str">
        <f t="shared" si="6"/>
        <v>Riyad</v>
      </c>
      <c r="B77" s="6" t="str">
        <f>VLOOKUP(A77,References!$A$2:$B$11,2,FALSE)</f>
        <v>RIBL AB Equity</v>
      </c>
      <c r="C77" s="6" t="str">
        <f t="shared" si="4"/>
        <v>Depreciation</v>
      </c>
      <c r="D77" s="6" t="str">
        <f>VLOOKUP(C77,References!$J$2:$K$51,2,FALSE)</f>
        <v>depreciation</v>
      </c>
      <c r="E77" s="6" t="s">
        <v>112</v>
      </c>
      <c r="F77" s="8">
        <f>_xll.BDH($B77,$E77,"CQ1 2010","","Dir=H","Per=Q","Days=A","Dts=H","cols=56;rows=1")</f>
        <v>62.911999999999999</v>
      </c>
      <c r="G77" s="8">
        <v>67.614000000000004</v>
      </c>
      <c r="H77" s="8">
        <v>70.680999999999997</v>
      </c>
      <c r="I77" s="8">
        <v>70.680999999999997</v>
      </c>
      <c r="J77" s="8">
        <v>70.292000000000002</v>
      </c>
      <c r="K77" s="8">
        <v>72.403999999999996</v>
      </c>
      <c r="L77" s="8">
        <v>73.64</v>
      </c>
      <c r="M77" s="8">
        <v>73.64</v>
      </c>
      <c r="N77" s="8">
        <v>65.98</v>
      </c>
      <c r="O77" s="8">
        <v>73.917000000000002</v>
      </c>
      <c r="P77" s="8">
        <v>71.554000000000002</v>
      </c>
      <c r="Q77" s="8">
        <v>71.554000000000002</v>
      </c>
      <c r="R77" s="8">
        <v>69.191000000000003</v>
      </c>
      <c r="S77" s="8">
        <v>67.756</v>
      </c>
      <c r="T77" s="8">
        <v>66.435000000000002</v>
      </c>
      <c r="U77" s="8">
        <v>66.435000000000002</v>
      </c>
      <c r="V77" s="8">
        <v>64.331000000000003</v>
      </c>
      <c r="W77" s="8">
        <v>62.444000000000003</v>
      </c>
      <c r="X77" s="8">
        <v>61.054000000000002</v>
      </c>
      <c r="Y77" s="8">
        <v>61.054000000000002</v>
      </c>
      <c r="Z77" s="8">
        <v>69.498999999999995</v>
      </c>
      <c r="AA77" s="8">
        <v>66.837999999999994</v>
      </c>
      <c r="AB77" s="8">
        <v>69.576999999999998</v>
      </c>
      <c r="AC77" s="8">
        <v>69.576999999999998</v>
      </c>
      <c r="AD77" s="8">
        <v>69.453000000000003</v>
      </c>
      <c r="AE77" s="8">
        <v>74.078999999999994</v>
      </c>
      <c r="AF77" s="8">
        <v>76.126000000000005</v>
      </c>
      <c r="AG77" s="8">
        <v>76.126000000000005</v>
      </c>
      <c r="AH77" s="8">
        <v>72.028999999999996</v>
      </c>
      <c r="AI77" s="8">
        <v>67.900000000000006</v>
      </c>
      <c r="AJ77" s="8">
        <v>68.634</v>
      </c>
      <c r="AK77" s="8">
        <v>68.634</v>
      </c>
      <c r="AL77" s="8">
        <v>71.266999999999996</v>
      </c>
      <c r="AM77" s="8">
        <v>74.322999999999993</v>
      </c>
      <c r="AN77" s="8">
        <v>74.245999999999995</v>
      </c>
      <c r="AO77" s="8">
        <v>74.245999999999995</v>
      </c>
      <c r="AP77" s="8">
        <v>107.07299999999999</v>
      </c>
      <c r="AQ77" s="8">
        <v>107.601</v>
      </c>
      <c r="AR77" s="8">
        <v>113.251</v>
      </c>
      <c r="AS77" s="8">
        <v>113.251</v>
      </c>
      <c r="AT77" s="8">
        <v>114.8</v>
      </c>
      <c r="AU77" s="8">
        <v>123.795</v>
      </c>
      <c r="AV77" s="8">
        <v>130.71299999999999</v>
      </c>
      <c r="AW77" s="8">
        <v>130.71299999999999</v>
      </c>
      <c r="AX77" s="8">
        <v>123.857</v>
      </c>
      <c r="AY77" s="8">
        <v>119.517</v>
      </c>
      <c r="AZ77" s="8">
        <v>122.607</v>
      </c>
      <c r="BA77" s="8">
        <v>122.607</v>
      </c>
      <c r="BB77" s="8">
        <v>132.215</v>
      </c>
      <c r="BC77" s="8">
        <v>130.15799999999999</v>
      </c>
      <c r="BD77" s="8">
        <v>137.41999999999999</v>
      </c>
      <c r="BE77" s="8">
        <v>137.41999999999999</v>
      </c>
      <c r="BF77" s="8">
        <v>159.16</v>
      </c>
      <c r="BG77" s="8">
        <v>160.709</v>
      </c>
      <c r="BH77" s="8">
        <v>182.47</v>
      </c>
      <c r="BI77">
        <v>182.47</v>
      </c>
    </row>
    <row r="78" spans="1:70" x14ac:dyDescent="0.35">
      <c r="A78" s="6" t="str">
        <f t="shared" si="6"/>
        <v>Riyad</v>
      </c>
      <c r="B78" s="6" t="str">
        <f>VLOOKUP(A78,References!$A$2:$B$11,2,FALSE)</f>
        <v>RIBL AB Equity</v>
      </c>
      <c r="C78" s="6" t="str">
        <f t="shared" si="4"/>
        <v>Salaries and Benefits</v>
      </c>
      <c r="D78" s="6" t="str">
        <f>VLOOKUP(C78,References!$J$2:$K$51,2,FALSE)</f>
        <v>employee_compensation</v>
      </c>
      <c r="E78" s="6" t="s">
        <v>1</v>
      </c>
      <c r="F78" s="8">
        <f>_xll.BDH($B78,$E78,"CQ1 2010","","Dir=H","Per=Q","Days=A","Dts=H","cols=56;rows=1")</f>
        <v>293.18799999999999</v>
      </c>
      <c r="G78" s="8">
        <v>269.61599999999999</v>
      </c>
      <c r="H78" s="8">
        <v>296.87599999999998</v>
      </c>
      <c r="I78" s="8">
        <v>296.87599999999998</v>
      </c>
      <c r="J78" s="8">
        <v>333.84399999999999</v>
      </c>
      <c r="K78" s="8">
        <v>333.14100000000002</v>
      </c>
      <c r="L78" s="8">
        <v>324.79599999999999</v>
      </c>
      <c r="M78" s="8">
        <v>324.79599999999999</v>
      </c>
      <c r="N78" s="8">
        <v>307.56299999999999</v>
      </c>
      <c r="O78" s="8">
        <v>306.56799999999998</v>
      </c>
      <c r="P78" s="8">
        <v>276.97000000000003</v>
      </c>
      <c r="Q78" s="8">
        <v>276.97000000000003</v>
      </c>
      <c r="R78" s="8">
        <v>316.74400000000003</v>
      </c>
      <c r="S78" s="8">
        <v>325.64400000000001</v>
      </c>
      <c r="T78" s="8">
        <v>309.173</v>
      </c>
      <c r="U78" s="8">
        <v>309.173</v>
      </c>
      <c r="V78" s="8">
        <v>340.95699999999999</v>
      </c>
      <c r="W78" s="8">
        <v>346.67700000000002</v>
      </c>
      <c r="X78" s="8">
        <v>368.48500000000001</v>
      </c>
      <c r="Y78" s="8">
        <v>368.48500000000001</v>
      </c>
      <c r="Z78" s="8">
        <v>392.29599999999999</v>
      </c>
      <c r="AA78" s="8">
        <v>396.62700000000001</v>
      </c>
      <c r="AB78" s="8">
        <v>390.64</v>
      </c>
      <c r="AC78" s="8">
        <v>390.64</v>
      </c>
      <c r="AD78" s="8">
        <v>375.185</v>
      </c>
      <c r="AE78" s="8">
        <v>390.72199999999998</v>
      </c>
      <c r="AF78" s="8">
        <v>422.79700000000003</v>
      </c>
      <c r="AG78" s="8">
        <v>422.79700000000003</v>
      </c>
      <c r="AH78" s="8">
        <v>397.73399999999998</v>
      </c>
      <c r="AI78" s="8">
        <v>400.48099999999999</v>
      </c>
      <c r="AJ78" s="8">
        <v>392.536</v>
      </c>
      <c r="AK78" s="8">
        <v>392.536</v>
      </c>
      <c r="AL78" s="8">
        <v>414.83300000000003</v>
      </c>
      <c r="AM78" s="8">
        <v>444.649</v>
      </c>
      <c r="AN78" s="8">
        <v>436.81700000000001</v>
      </c>
      <c r="AO78" s="8">
        <v>436.81700000000001</v>
      </c>
      <c r="AP78" s="8">
        <v>455.89800000000002</v>
      </c>
      <c r="AQ78" s="8">
        <v>444.06099999999998</v>
      </c>
      <c r="AR78" s="8">
        <v>462.13900000000001</v>
      </c>
      <c r="AS78" s="8">
        <v>462.13900000000001</v>
      </c>
      <c r="AT78" s="8">
        <v>510.87599999999998</v>
      </c>
      <c r="AU78" s="8">
        <v>463.14600000000002</v>
      </c>
      <c r="AV78" s="8">
        <v>464.57100000000003</v>
      </c>
      <c r="AW78" s="8">
        <v>464.57100000000003</v>
      </c>
      <c r="AX78" s="8">
        <v>509.286</v>
      </c>
      <c r="AY78" s="8">
        <v>509.11500000000001</v>
      </c>
      <c r="AZ78" s="8">
        <v>533.13800000000003</v>
      </c>
      <c r="BA78" s="8">
        <v>533.13800000000003</v>
      </c>
      <c r="BB78" s="8">
        <v>547.28200000000004</v>
      </c>
      <c r="BC78" s="8">
        <v>556.01900000000001</v>
      </c>
      <c r="BD78" s="8">
        <v>584.25900000000001</v>
      </c>
      <c r="BE78" s="8">
        <v>584.25900000000001</v>
      </c>
      <c r="BF78" s="8">
        <v>609.14400000000001</v>
      </c>
      <c r="BG78" s="8">
        <v>649.27800000000002</v>
      </c>
      <c r="BH78" s="8">
        <v>657.36</v>
      </c>
      <c r="BI78">
        <v>657.36</v>
      </c>
    </row>
    <row r="79" spans="1:70" x14ac:dyDescent="0.35">
      <c r="A79" s="6" t="str">
        <f t="shared" si="6"/>
        <v>Riyad</v>
      </c>
      <c r="B79" s="6" t="str">
        <f>VLOOKUP(A79,References!$A$2:$B$11,2,FALSE)</f>
        <v>RIBL AB Equity</v>
      </c>
      <c r="C79" s="6" t="str">
        <f t="shared" si="4"/>
        <v>Operating Exenses</v>
      </c>
      <c r="D79" s="6" t="str">
        <f>VLOOKUP(C79,References!$J$2:$K$51,2,FALSE)</f>
        <v>operating_expenses</v>
      </c>
      <c r="E79" s="6" t="s">
        <v>0</v>
      </c>
      <c r="F79" s="8">
        <f>_xll.BDH($B79,$E79,"CQ1 2010","","Dir=H","Per=Q","Days=A","Dts=H","cols=56;rows=1")</f>
        <v>590.96500000000003</v>
      </c>
      <c r="G79" s="8">
        <v>565.29399999999998</v>
      </c>
      <c r="H79" s="8">
        <v>587.62099999999998</v>
      </c>
      <c r="I79" s="8">
        <v>561.87099999999998</v>
      </c>
      <c r="J79" s="8">
        <v>625.29600000000005</v>
      </c>
      <c r="K79" s="8">
        <v>646.24</v>
      </c>
      <c r="L79" s="8">
        <v>627.34199999999998</v>
      </c>
      <c r="M79" s="8">
        <v>611.279</v>
      </c>
      <c r="N79" s="8">
        <v>616.73699999999997</v>
      </c>
      <c r="O79" s="8">
        <v>615.53200000000004</v>
      </c>
      <c r="P79" s="8">
        <v>560.08100000000002</v>
      </c>
      <c r="Q79" s="8">
        <v>478.20699999999999</v>
      </c>
      <c r="R79" s="8">
        <v>617.56500000000005</v>
      </c>
      <c r="S79" s="8">
        <v>662.60900000000004</v>
      </c>
      <c r="T79" s="8">
        <v>620.35900000000004</v>
      </c>
      <c r="U79" s="8">
        <v>677.75</v>
      </c>
      <c r="V79" s="8">
        <v>662.21199999999999</v>
      </c>
      <c r="W79" s="8">
        <v>698.46400000000006</v>
      </c>
      <c r="X79" s="8">
        <v>715.6</v>
      </c>
      <c r="Y79" s="8">
        <v>729.74</v>
      </c>
      <c r="Z79" s="8">
        <v>755.08</v>
      </c>
      <c r="AA79" s="8">
        <v>723.85500000000002</v>
      </c>
      <c r="AB79" s="8">
        <v>621.23199999999997</v>
      </c>
      <c r="AC79" s="8">
        <v>803.89400000000001</v>
      </c>
      <c r="AD79" s="8">
        <v>714.14099999999996</v>
      </c>
      <c r="AE79" s="8">
        <v>756.03300000000002</v>
      </c>
      <c r="AF79" s="8">
        <v>753.68799999999999</v>
      </c>
      <c r="AG79" s="8">
        <v>785.05</v>
      </c>
      <c r="AH79" s="8">
        <v>744.38300000000004</v>
      </c>
      <c r="AI79" s="8">
        <v>770.42100000000005</v>
      </c>
      <c r="AJ79" s="8">
        <v>716.69799999999998</v>
      </c>
      <c r="AK79" s="8">
        <v>743.33500000000004</v>
      </c>
      <c r="AL79" s="8">
        <v>802.10699999999997</v>
      </c>
      <c r="AM79" s="8">
        <v>833.32500000000005</v>
      </c>
      <c r="AN79" s="8">
        <v>808.13400000000001</v>
      </c>
      <c r="AO79" s="8">
        <v>903.79</v>
      </c>
      <c r="AP79" s="8">
        <v>845.22699999999998</v>
      </c>
      <c r="AQ79" s="8">
        <v>819.76099999999997</v>
      </c>
      <c r="AR79" s="8">
        <v>902.56399999999996</v>
      </c>
      <c r="AS79" s="8">
        <v>1106.5219999999999</v>
      </c>
      <c r="AT79" s="8">
        <v>925.39499999999998</v>
      </c>
      <c r="AU79" s="8">
        <v>861.029</v>
      </c>
      <c r="AV79" s="8">
        <v>889.90200000000004</v>
      </c>
      <c r="AW79" s="8">
        <v>958.23099999999999</v>
      </c>
      <c r="AX79" s="8">
        <v>982.18499999999995</v>
      </c>
      <c r="AY79" s="8">
        <v>1011.5410000000001</v>
      </c>
      <c r="AZ79" s="8">
        <v>1008.096</v>
      </c>
      <c r="BA79" s="8">
        <v>962.77700000000004</v>
      </c>
      <c r="BB79" s="8">
        <v>1033.6479999999999</v>
      </c>
      <c r="BC79" s="8">
        <v>1064.373</v>
      </c>
      <c r="BD79" s="8">
        <v>1174.4780000000001</v>
      </c>
      <c r="BE79" s="8">
        <v>1137.6780000000001</v>
      </c>
      <c r="BF79" s="8">
        <v>1161.721</v>
      </c>
      <c r="BG79" s="8">
        <v>1234.144</v>
      </c>
      <c r="BH79" s="8">
        <v>1298.9010000000001</v>
      </c>
      <c r="BI79">
        <v>1298.9010000000001</v>
      </c>
    </row>
    <row r="80" spans="1:70" x14ac:dyDescent="0.35">
      <c r="A80" s="6" t="str">
        <f t="shared" si="6"/>
        <v>Riyad</v>
      </c>
      <c r="B80" s="6" t="str">
        <f>VLOOKUP(A80,References!$A$2:$B$11,2,FALSE)</f>
        <v>RIBL AB Equity</v>
      </c>
      <c r="C80" s="6" t="str">
        <f t="shared" si="4"/>
        <v>Total Non-Interest Income</v>
      </c>
      <c r="D80" s="6" t="str">
        <f>VLOOKUP(C80,References!$J$2:$K$51,2,FALSE)</f>
        <v>non_interest_income</v>
      </c>
      <c r="E80" s="6" t="s">
        <v>41</v>
      </c>
      <c r="F80" s="8">
        <f>_xll.BDH($B80,$E80,"CQ1 2010","","Dir=H","Per=Q","Days=A","Dts=H","cols=56;rows=1")</f>
        <v>456.97199999999998</v>
      </c>
      <c r="G80" s="8">
        <v>499.60599999999999</v>
      </c>
      <c r="H80" s="8">
        <v>438.45100000000002</v>
      </c>
      <c r="I80" s="8">
        <v>438.45100000000002</v>
      </c>
      <c r="J80" s="8">
        <v>542.83000000000004</v>
      </c>
      <c r="K80" s="8">
        <v>503.08800000000002</v>
      </c>
      <c r="L80" s="8">
        <v>509.01900000000001</v>
      </c>
      <c r="M80" s="8">
        <v>509.01900000000001</v>
      </c>
      <c r="N80" s="8">
        <v>602.61300000000006</v>
      </c>
      <c r="O80" s="8">
        <v>731.274</v>
      </c>
      <c r="P80" s="8">
        <v>570.19000000000005</v>
      </c>
      <c r="Q80" s="8">
        <v>570.19000000000005</v>
      </c>
      <c r="R80" s="8">
        <v>635.04600000000005</v>
      </c>
      <c r="S80" s="8">
        <v>649.14400000000001</v>
      </c>
      <c r="T80" s="8">
        <v>524.13599999999997</v>
      </c>
      <c r="U80" s="8">
        <v>524.13599999999997</v>
      </c>
      <c r="V80" s="8">
        <v>702.404</v>
      </c>
      <c r="W80" s="8">
        <v>838.57899999999995</v>
      </c>
      <c r="X80" s="8">
        <v>674.53899999999999</v>
      </c>
      <c r="Y80" s="8">
        <v>674.53899999999999</v>
      </c>
      <c r="Z80" s="8">
        <v>766.07</v>
      </c>
      <c r="AA80" s="8">
        <v>874.54399999999998</v>
      </c>
      <c r="AB80" s="8">
        <v>601.06299999999999</v>
      </c>
      <c r="AC80" s="8">
        <v>601.06299999999999</v>
      </c>
      <c r="AD80" s="8">
        <v>719.85</v>
      </c>
      <c r="AE80" s="8">
        <v>666.87300000000005</v>
      </c>
      <c r="AF80" s="8">
        <v>534.33199999999999</v>
      </c>
      <c r="AG80" s="8">
        <v>534.33199999999999</v>
      </c>
      <c r="AH80" s="8">
        <v>567.93399999999997</v>
      </c>
      <c r="AI80" s="8">
        <v>510.70100000000002</v>
      </c>
      <c r="AJ80" s="8">
        <v>537.44799999999998</v>
      </c>
      <c r="AK80" s="8">
        <v>537.44799999999998</v>
      </c>
      <c r="AL80" s="8">
        <v>606.36</v>
      </c>
      <c r="AM80" s="8">
        <v>543.96400000000006</v>
      </c>
      <c r="AN80" s="8">
        <v>563.47699999999998</v>
      </c>
      <c r="AO80" s="8">
        <v>563.47699999999998</v>
      </c>
      <c r="AP80" s="8">
        <v>771.428</v>
      </c>
      <c r="AQ80" s="8">
        <v>706.61300000000006</v>
      </c>
      <c r="AR80" s="8">
        <v>728.46600000000001</v>
      </c>
      <c r="AS80" s="8">
        <v>728.46600000000001</v>
      </c>
      <c r="AT80" s="8">
        <v>896.16099999999994</v>
      </c>
      <c r="AU80" s="8">
        <v>593.19399999999996</v>
      </c>
      <c r="AV80" s="8">
        <v>748.31600000000003</v>
      </c>
      <c r="AW80" s="8">
        <v>748.31600000000003</v>
      </c>
      <c r="AX80" s="8">
        <v>728.02599999999995</v>
      </c>
      <c r="AY80" s="8">
        <v>832.06700000000001</v>
      </c>
      <c r="AZ80" s="8">
        <v>834.87199999999996</v>
      </c>
      <c r="BA80" s="8">
        <v>834.87199999999996</v>
      </c>
      <c r="BB80" s="8">
        <v>969.65700000000004</v>
      </c>
      <c r="BC80" s="8">
        <v>833.73699999999997</v>
      </c>
      <c r="BD80" s="8">
        <v>852.93600000000004</v>
      </c>
      <c r="BE80" s="8">
        <v>852.93600000000004</v>
      </c>
      <c r="BF80" s="8">
        <v>947.88099999999997</v>
      </c>
      <c r="BG80" s="8">
        <v>843.20100000000002</v>
      </c>
      <c r="BH80" s="8">
        <v>903.27300000000002</v>
      </c>
      <c r="BI80">
        <v>903.27300000000002</v>
      </c>
    </row>
    <row r="81" spans="1:71" x14ac:dyDescent="0.35">
      <c r="A81" s="6" t="str">
        <f t="shared" si="6"/>
        <v>Riyad</v>
      </c>
      <c r="B81" s="6" t="str">
        <f>VLOOKUP(A81,References!$A$2:$B$11,2,FALSE)</f>
        <v>RIBL AB Equity</v>
      </c>
      <c r="C81" s="6" t="str">
        <f t="shared" si="4"/>
        <v>Impairment (Provisions)</v>
      </c>
      <c r="D81" s="6" t="str">
        <f>VLOOKUP(C81,References!$J$2:$K$51,2,FALSE)</f>
        <v>impairment_provisions</v>
      </c>
      <c r="E81" s="6" t="s">
        <v>42</v>
      </c>
      <c r="F81" s="8">
        <f>_xll.BDH($B81,$E81,"CQ1 2010","","Dir=H","Per=Q","Days=A","Dts=H","cols=56;rows=1")</f>
        <v>278.98599999999999</v>
      </c>
      <c r="G81" s="8">
        <v>196.16200000000001</v>
      </c>
      <c r="H81" s="8">
        <v>299.779</v>
      </c>
      <c r="I81" s="8">
        <v>299.779</v>
      </c>
      <c r="J81" s="8">
        <v>160.30799999999999</v>
      </c>
      <c r="K81" s="8">
        <v>87.448999999999998</v>
      </c>
      <c r="L81" s="8">
        <v>150.93899999999999</v>
      </c>
      <c r="M81" s="8">
        <v>150.93899999999999</v>
      </c>
      <c r="N81" s="8">
        <v>152.87</v>
      </c>
      <c r="O81" s="8">
        <v>386.553</v>
      </c>
      <c r="P81" s="8">
        <v>327.28399999999999</v>
      </c>
      <c r="Q81" s="8">
        <v>327.28399999999999</v>
      </c>
      <c r="R81" s="8">
        <v>191.12899999999999</v>
      </c>
      <c r="S81" s="8">
        <v>197.21100000000001</v>
      </c>
      <c r="T81" s="8">
        <v>139.61600000000001</v>
      </c>
      <c r="U81" s="8">
        <v>139.61600000000001</v>
      </c>
      <c r="V81" s="8">
        <v>203.767</v>
      </c>
      <c r="W81" s="8">
        <v>262.97699999999998</v>
      </c>
      <c r="X81" s="8">
        <v>217.4</v>
      </c>
      <c r="Y81" s="8">
        <v>217.4</v>
      </c>
      <c r="Z81" s="8">
        <v>127.804</v>
      </c>
      <c r="AA81" s="8">
        <v>315.33199999999999</v>
      </c>
      <c r="AB81" s="8">
        <v>358.11</v>
      </c>
      <c r="AC81" s="8">
        <v>358.11</v>
      </c>
      <c r="AD81" s="8">
        <v>104.816</v>
      </c>
      <c r="AE81" s="8">
        <v>85.108000000000004</v>
      </c>
      <c r="AF81" s="8">
        <v>335.21800000000002</v>
      </c>
      <c r="AG81" s="8">
        <v>335.21800000000002</v>
      </c>
      <c r="AH81" s="8">
        <v>217.113</v>
      </c>
      <c r="AI81" s="8">
        <v>371.45299999999997</v>
      </c>
      <c r="AJ81" s="8">
        <v>288.12099999999998</v>
      </c>
      <c r="AK81" s="8">
        <v>288.12099999999998</v>
      </c>
      <c r="AL81" s="8">
        <v>159.684</v>
      </c>
      <c r="AM81" s="8">
        <v>317.96800000000002</v>
      </c>
      <c r="AN81" s="8">
        <v>308.26600000000002</v>
      </c>
      <c r="AO81" s="8">
        <v>308.26600000000002</v>
      </c>
      <c r="AP81" s="8">
        <v>211.43899999999999</v>
      </c>
      <c r="AQ81" s="8">
        <v>228.458</v>
      </c>
      <c r="AR81" s="8">
        <v>201.495</v>
      </c>
      <c r="AS81" s="8">
        <v>201.495</v>
      </c>
      <c r="AT81" s="8">
        <v>308.12900000000002</v>
      </c>
      <c r="AU81" s="8">
        <v>612.08500000000004</v>
      </c>
      <c r="AV81" s="8">
        <v>490.10199999999998</v>
      </c>
      <c r="AW81" s="8">
        <v>490.10199999999998</v>
      </c>
      <c r="AX81" s="8">
        <v>246.78200000000001</v>
      </c>
      <c r="AY81" s="8">
        <v>237.626</v>
      </c>
      <c r="AZ81" s="8">
        <v>107.584</v>
      </c>
      <c r="BA81" s="8">
        <v>107.584</v>
      </c>
      <c r="BB81" s="8">
        <v>147.65899999999999</v>
      </c>
      <c r="BC81" s="8">
        <v>301.52499999999998</v>
      </c>
      <c r="BD81" s="8">
        <v>203.52799999999999</v>
      </c>
      <c r="BE81" s="8">
        <v>203.52799999999999</v>
      </c>
      <c r="BF81" s="8">
        <v>580.88900000000001</v>
      </c>
      <c r="BG81" s="8">
        <v>484.43599999999998</v>
      </c>
      <c r="BH81" s="8">
        <v>304.20400000000001</v>
      </c>
      <c r="BI81">
        <v>304.20400000000001</v>
      </c>
    </row>
    <row r="82" spans="1:71" x14ac:dyDescent="0.35">
      <c r="A82" s="6" t="str">
        <f t="shared" si="6"/>
        <v>Riyad</v>
      </c>
      <c r="B82" s="6" t="str">
        <f>VLOOKUP(A82,References!$A$2:$B$11,2,FALSE)</f>
        <v>RIBL AB Equity</v>
      </c>
      <c r="C82" s="6" t="str">
        <f t="shared" si="4"/>
        <v>Net PreTax Income</v>
      </c>
      <c r="D82" s="6" t="str">
        <f>VLOOKUP(C82,References!$J$2:$K$51,2,FALSE)</f>
        <v>net_pretax_income</v>
      </c>
      <c r="E82" s="6" t="s">
        <v>45</v>
      </c>
      <c r="F82" s="8">
        <f>_xll.BDH($B82,$E82,"CQ1 2010","","Dir=H","Per=Q","Days=A","Dts=H","cols=56;rows=1")</f>
        <v>684.46</v>
      </c>
      <c r="G82" s="8">
        <v>765.80399999999997</v>
      </c>
      <c r="H82" s="8">
        <v>610.76099999999997</v>
      </c>
      <c r="I82" s="8">
        <v>763.60199999999998</v>
      </c>
      <c r="J82" s="8">
        <v>741.23900000000003</v>
      </c>
      <c r="K82" s="8">
        <v>835.98900000000003</v>
      </c>
      <c r="L82" s="8">
        <v>794.27599999999995</v>
      </c>
      <c r="M82" s="8">
        <v>777.84900000000005</v>
      </c>
      <c r="N82" s="8">
        <v>901.46900000000005</v>
      </c>
      <c r="O82" s="8">
        <v>914.41200000000003</v>
      </c>
      <c r="P82" s="8">
        <v>840.03300000000002</v>
      </c>
      <c r="Q82" s="8">
        <v>810.13499999999999</v>
      </c>
      <c r="R82" s="8">
        <v>950.98400000000004</v>
      </c>
      <c r="S82" s="8">
        <v>967.91</v>
      </c>
      <c r="T82" s="8">
        <v>997.92600000000004</v>
      </c>
      <c r="U82" s="8">
        <v>1030.2850000000001</v>
      </c>
      <c r="V82" s="8">
        <v>1079.453</v>
      </c>
      <c r="W82" s="8">
        <v>1136.258</v>
      </c>
      <c r="X82" s="8">
        <v>1076.289</v>
      </c>
      <c r="Y82" s="8">
        <v>1060.4079999999999</v>
      </c>
      <c r="Z82" s="8">
        <v>1171.5999999999999</v>
      </c>
      <c r="AA82" s="8">
        <v>1128.23</v>
      </c>
      <c r="AB82" s="8">
        <v>898.55</v>
      </c>
      <c r="AC82" s="8">
        <v>851.096</v>
      </c>
      <c r="AD82" s="8">
        <v>1173.7159999999999</v>
      </c>
      <c r="AE82" s="8">
        <v>1145.98</v>
      </c>
      <c r="AF82" s="8">
        <v>729.42600000000004</v>
      </c>
      <c r="AG82" s="8">
        <v>293.36500000000001</v>
      </c>
      <c r="AH82" s="8">
        <v>1047.355</v>
      </c>
      <c r="AI82" s="8">
        <v>847.92</v>
      </c>
      <c r="AJ82" s="8">
        <v>1076.846</v>
      </c>
      <c r="AK82" s="8">
        <v>973.875</v>
      </c>
      <c r="AL82" s="8">
        <v>1136.8330000000001</v>
      </c>
      <c r="AM82" s="8">
        <v>1062.4870000000001</v>
      </c>
      <c r="AN82" s="8">
        <v>1165.011</v>
      </c>
      <c r="AO82" s="8">
        <v>1351.7539999999999</v>
      </c>
      <c r="AP82" s="8">
        <v>1644.7940000000001</v>
      </c>
      <c r="AQ82" s="8">
        <v>1669.7449999999999</v>
      </c>
      <c r="AR82" s="8">
        <v>1676.346</v>
      </c>
      <c r="AS82" s="8">
        <v>1241.181</v>
      </c>
      <c r="AT82" s="8">
        <v>1659.434</v>
      </c>
      <c r="AU82" s="8">
        <v>1195.046</v>
      </c>
      <c r="AV82" s="8">
        <v>1472.9749999999999</v>
      </c>
      <c r="AW82" s="8">
        <v>1156.5419999999999</v>
      </c>
      <c r="AX82" s="8">
        <v>1528.617</v>
      </c>
      <c r="AY82" s="8">
        <v>1709.5989999999999</v>
      </c>
      <c r="AZ82" s="8">
        <v>1726.8050000000001</v>
      </c>
      <c r="BA82" s="8">
        <v>1753.039</v>
      </c>
      <c r="BB82" s="8">
        <v>1744.482</v>
      </c>
      <c r="BC82" s="8">
        <v>1808.933</v>
      </c>
      <c r="BD82" s="8">
        <v>2039.6690000000001</v>
      </c>
      <c r="BE82" s="8">
        <v>2235.3519999999999</v>
      </c>
      <c r="BF82" s="8">
        <v>2251.5210000000002</v>
      </c>
      <c r="BG82" s="8">
        <v>2209.9189999999999</v>
      </c>
      <c r="BH82" s="8">
        <v>2330.1689999999999</v>
      </c>
      <c r="BI82">
        <v>2330.1689999999999</v>
      </c>
    </row>
    <row r="83" spans="1:71" x14ac:dyDescent="0.35">
      <c r="A83" s="6" t="str">
        <f t="shared" si="6"/>
        <v>Riyad</v>
      </c>
      <c r="B83" s="6" t="str">
        <f>VLOOKUP(A83,References!$A$2:$B$11,2,FALSE)</f>
        <v>RIBL AB Equity</v>
      </c>
      <c r="C83" s="6" t="str">
        <f t="shared" ref="C83:C114" si="7">C66</f>
        <v>Net Income</v>
      </c>
      <c r="D83" s="6" t="str">
        <f>VLOOKUP(C83,References!$J$2:$K$51,2,FALSE)</f>
        <v>net_income</v>
      </c>
      <c r="E83" s="6" t="s">
        <v>47</v>
      </c>
      <c r="F83" s="8">
        <f>_xll.BDH($B83,$E83,"CQ1 2010","","Dir=H","Per=Q","Days=A","Dts=H","cols=56;rows=1")</f>
        <v>684.46</v>
      </c>
      <c r="G83" s="8">
        <v>765.80399999999997</v>
      </c>
      <c r="H83" s="8">
        <v>610.76099999999997</v>
      </c>
      <c r="I83" s="8">
        <v>763.60199999999998</v>
      </c>
      <c r="J83" s="8">
        <v>741.23900000000003</v>
      </c>
      <c r="K83" s="8">
        <v>835.98900000000003</v>
      </c>
      <c r="L83" s="8">
        <v>794.27599999999995</v>
      </c>
      <c r="M83" s="8">
        <v>777.84900000000005</v>
      </c>
      <c r="N83" s="8">
        <v>901.46900000000005</v>
      </c>
      <c r="O83" s="8">
        <v>914.41200000000003</v>
      </c>
      <c r="P83" s="8">
        <v>840.03300000000002</v>
      </c>
      <c r="Q83" s="8">
        <v>810.13499999999999</v>
      </c>
      <c r="R83" s="8">
        <v>950.98400000000004</v>
      </c>
      <c r="S83" s="8">
        <v>967.91</v>
      </c>
      <c r="T83" s="8">
        <v>997.92600000000004</v>
      </c>
      <c r="U83" s="8">
        <v>1030.2850000000001</v>
      </c>
      <c r="V83" s="8">
        <v>1079.453</v>
      </c>
      <c r="W83" s="8">
        <v>1136.258</v>
      </c>
      <c r="X83" s="8">
        <v>1076.289</v>
      </c>
      <c r="Y83" s="8">
        <v>1060.4079999999999</v>
      </c>
      <c r="Z83" s="8">
        <v>1171.5999999999999</v>
      </c>
      <c r="AA83" s="8">
        <v>1128.23</v>
      </c>
      <c r="AB83" s="8">
        <v>898.55</v>
      </c>
      <c r="AC83" s="8">
        <v>851.096</v>
      </c>
      <c r="AD83" s="8">
        <v>1173.7159999999999</v>
      </c>
      <c r="AE83" s="8">
        <v>1145.98</v>
      </c>
      <c r="AF83" s="8">
        <v>729.42600000000004</v>
      </c>
      <c r="AG83" s="8">
        <v>293.36500000000001</v>
      </c>
      <c r="AH83" s="8">
        <v>1047.355</v>
      </c>
      <c r="AI83" s="8">
        <v>847.92</v>
      </c>
      <c r="AJ83" s="8">
        <v>1076.846</v>
      </c>
      <c r="AK83" s="8">
        <v>973.875</v>
      </c>
      <c r="AL83" s="8">
        <v>1136.8330000000001</v>
      </c>
      <c r="AM83" s="8">
        <v>842.48699999999997</v>
      </c>
      <c r="AN83" s="8">
        <v>945.01099999999997</v>
      </c>
      <c r="AO83" s="8">
        <v>387.94600000000003</v>
      </c>
      <c r="AP83" s="8">
        <v>1484.7940000000001</v>
      </c>
      <c r="AQ83" s="8">
        <v>1499.7449999999999</v>
      </c>
      <c r="AR83" s="8">
        <v>1506.346</v>
      </c>
      <c r="AS83" s="8">
        <v>1111.181</v>
      </c>
      <c r="AT83" s="8">
        <v>1476.434</v>
      </c>
      <c r="AU83" s="8">
        <v>1063.046</v>
      </c>
      <c r="AV83" s="8">
        <v>1295.9749999999999</v>
      </c>
      <c r="AW83" s="8">
        <v>879.54200000000003</v>
      </c>
      <c r="AX83" s="8">
        <v>1353.617</v>
      </c>
      <c r="AY83" s="8">
        <v>1511.5989999999999</v>
      </c>
      <c r="AZ83" s="8">
        <v>1542.8050000000001</v>
      </c>
      <c r="BA83" s="8">
        <v>1617.3579999999999</v>
      </c>
      <c r="BB83" s="8">
        <v>1552.5889999999999</v>
      </c>
      <c r="BC83" s="8">
        <v>1611.2329999999999</v>
      </c>
      <c r="BD83" s="8">
        <v>1827.6690000000001</v>
      </c>
      <c r="BE83" s="8">
        <v>2027.8309999999999</v>
      </c>
      <c r="BF83" s="8">
        <v>2019.5920000000001</v>
      </c>
      <c r="BG83" s="8">
        <v>1982.319</v>
      </c>
      <c r="BH83" s="8">
        <v>2089.3690000000001</v>
      </c>
      <c r="BI83">
        <v>2089.3690000000001</v>
      </c>
    </row>
    <row r="84" spans="1:71" x14ac:dyDescent="0.35">
      <c r="A84" s="6" t="str">
        <f t="shared" si="6"/>
        <v>Riyad</v>
      </c>
      <c r="B84" s="6" t="str">
        <f>VLOOKUP(A84,References!$A$2:$B$11,2,FALSE)</f>
        <v>RIBL AB Equity</v>
      </c>
      <c r="C84" s="6" t="str">
        <f t="shared" si="7"/>
        <v>Net Interest Income Less Provisions</v>
      </c>
      <c r="D84" s="6" t="str">
        <f>VLOOKUP(C84,References!$J$2:$K$51,2,FALSE)</f>
        <v>net_interest_inc_less_prov</v>
      </c>
      <c r="E84" s="6" t="s">
        <v>115</v>
      </c>
      <c r="F84" s="8">
        <f>_xll.BDH($B84,$E84,"CQ1 2010","","Dir=H","Per=Q","Days=A","Dts=H","cols=56;rows=1")</f>
        <v>733.45299999999997</v>
      </c>
      <c r="G84" s="8">
        <v>831.49199999999996</v>
      </c>
      <c r="H84" s="8">
        <v>759.93100000000004</v>
      </c>
      <c r="I84" s="8">
        <v>881.83699999999999</v>
      </c>
      <c r="J84" s="8">
        <v>823.70500000000004</v>
      </c>
      <c r="K84" s="8">
        <v>979.14099999999996</v>
      </c>
      <c r="L84" s="8">
        <v>912.59900000000005</v>
      </c>
      <c r="M84" s="8">
        <v>819.87699999999995</v>
      </c>
      <c r="N84" s="8">
        <v>915.59299999999996</v>
      </c>
      <c r="O84" s="8">
        <v>708.67</v>
      </c>
      <c r="P84" s="8">
        <v>789.92399999999998</v>
      </c>
      <c r="Q84" s="8">
        <v>853.59400000000005</v>
      </c>
      <c r="R84" s="8">
        <v>910.274</v>
      </c>
      <c r="S84" s="8">
        <v>999.76199999999994</v>
      </c>
      <c r="T84" s="8">
        <v>1095.6420000000001</v>
      </c>
      <c r="U84" s="8">
        <v>1131.1679999999999</v>
      </c>
      <c r="V84" s="8">
        <v>1041.712</v>
      </c>
      <c r="W84" s="8">
        <v>1015.015</v>
      </c>
      <c r="X84" s="8">
        <v>1115.5609999999999</v>
      </c>
      <c r="Y84" s="8">
        <v>1116.3610000000001</v>
      </c>
      <c r="Z84" s="8">
        <v>1164.4179999999999</v>
      </c>
      <c r="AA84" s="8">
        <v>1002.412</v>
      </c>
      <c r="AB84" s="8">
        <v>924.67100000000005</v>
      </c>
      <c r="AC84" s="8">
        <v>1118.511</v>
      </c>
      <c r="AD84" s="8">
        <v>1171.9280000000001</v>
      </c>
      <c r="AE84" s="8">
        <v>1294.269</v>
      </c>
      <c r="AF84" s="8">
        <v>1001.628</v>
      </c>
      <c r="AG84" s="8">
        <v>595.68899999999996</v>
      </c>
      <c r="AH84" s="8">
        <v>1213.7940000000001</v>
      </c>
      <c r="AI84" s="8">
        <v>1119.384</v>
      </c>
      <c r="AJ84" s="8">
        <v>1271.6759999999999</v>
      </c>
      <c r="AK84" s="8">
        <v>1153.521</v>
      </c>
      <c r="AL84" s="8">
        <v>1370.0719999999999</v>
      </c>
      <c r="AM84" s="8">
        <v>1332.28</v>
      </c>
      <c r="AN84" s="8">
        <v>1429.9749999999999</v>
      </c>
      <c r="AO84" s="8">
        <v>1625.826</v>
      </c>
      <c r="AP84" s="8">
        <v>1613.63</v>
      </c>
      <c r="AQ84" s="8">
        <v>1766.3869999999999</v>
      </c>
      <c r="AR84" s="8">
        <v>1868.9570000000001</v>
      </c>
      <c r="AS84" s="8">
        <v>1678.623</v>
      </c>
      <c r="AT84" s="8">
        <v>1707.182</v>
      </c>
      <c r="AU84" s="8">
        <v>1536.29</v>
      </c>
      <c r="AV84" s="8">
        <v>1582.567</v>
      </c>
      <c r="AW84" s="8">
        <v>1384.4390000000001</v>
      </c>
      <c r="AX84" s="8">
        <v>1878.5530000000001</v>
      </c>
      <c r="AY84" s="8">
        <v>1942.1780000000001</v>
      </c>
      <c r="AZ84" s="8">
        <v>1874.127</v>
      </c>
      <c r="BA84" s="8">
        <v>1810.8689999999999</v>
      </c>
      <c r="BB84" s="8">
        <v>2012.4929999999999</v>
      </c>
      <c r="BC84" s="8">
        <v>2126.4079999999999</v>
      </c>
      <c r="BD84" s="8">
        <v>2480.2979999999998</v>
      </c>
      <c r="BE84" s="8">
        <v>2482.5140000000001</v>
      </c>
      <c r="BF84" s="8">
        <v>2515.252</v>
      </c>
      <c r="BG84" s="8">
        <v>2639.4989999999998</v>
      </c>
      <c r="BH84" s="8">
        <v>2781.2959999999998</v>
      </c>
      <c r="BI84">
        <v>2781.2959999999998</v>
      </c>
    </row>
    <row r="85" spans="1:71" x14ac:dyDescent="0.35">
      <c r="A85" s="6" t="str">
        <f t="shared" si="6"/>
        <v>Riyad</v>
      </c>
      <c r="B85" s="6" t="str">
        <f>VLOOKUP(A85,References!$A$2:$B$11,2,FALSE)</f>
        <v>RIBL AB Equity</v>
      </c>
      <c r="C85" s="6" t="str">
        <f t="shared" si="7"/>
        <v>Retail Net Revenue</v>
      </c>
      <c r="D85" s="6" t="str">
        <f>VLOOKUP(C85,References!$J$2:$K$51,2,FALSE)</f>
        <v>retail_net_revenue</v>
      </c>
      <c r="E85" s="6"/>
      <c r="F85" s="8">
        <f>Segments_Q!I20/1000000</f>
        <v>396.76299999999998</v>
      </c>
      <c r="G85" s="8">
        <f>Segments_Q!J20/1000000</f>
        <v>441.75200000000001</v>
      </c>
      <c r="H85" s="8">
        <f>Segments_Q!K20/1000000</f>
        <v>435.43099999999998</v>
      </c>
      <c r="I85" s="8">
        <f>Segments_Q!L20/1000000</f>
        <v>381.72899999999998</v>
      </c>
      <c r="J85" s="8">
        <f>Segments_Q!M20/1000000</f>
        <v>454.29500000000002</v>
      </c>
      <c r="K85" s="8">
        <f>Segments_Q!N20/1000000</f>
        <v>523.03599999999994</v>
      </c>
      <c r="L85" s="8">
        <f>Segments_Q!O20/1000000</f>
        <v>458.74700000000001</v>
      </c>
      <c r="M85" s="8">
        <f>Segments_Q!P20/1000000</f>
        <v>494.12799999999999</v>
      </c>
      <c r="N85" s="8">
        <f>Segments_Q!Q20/1000000</f>
        <v>509.00900000000001</v>
      </c>
      <c r="O85" s="8">
        <f>Segments_Q!R20/1000000</f>
        <v>531.60799999999995</v>
      </c>
      <c r="P85" s="8">
        <f>Segments_Q!S20/1000000</f>
        <v>448.93400000000003</v>
      </c>
      <c r="Q85" s="8">
        <f>Segments_Q!T20/1000000</f>
        <v>517.09100000000001</v>
      </c>
      <c r="R85" s="8">
        <f>Segments_Q!U20/1000000</f>
        <v>526.06899999999996</v>
      </c>
      <c r="S85" s="8">
        <f>Segments_Q!V20/1000000</f>
        <v>629.01900000000001</v>
      </c>
      <c r="T85" s="8">
        <f>Segments_Q!W20/1000000</f>
        <v>604.78300000000002</v>
      </c>
      <c r="U85" s="8">
        <f>Segments_Q!X20/1000000</f>
        <v>613.48299999999995</v>
      </c>
      <c r="V85" s="8">
        <f>Segments_Q!Y20/1000000</f>
        <v>587.96100000000001</v>
      </c>
      <c r="W85" s="8">
        <f>Segments_Q!Z20/1000000</f>
        <v>681.84500000000003</v>
      </c>
      <c r="X85" s="8">
        <f>Segments_Q!AA20/1000000</f>
        <v>615.02499999999998</v>
      </c>
      <c r="Y85" s="8">
        <f>Segments_Q!AB20/1000000</f>
        <v>617.22900000000004</v>
      </c>
      <c r="Z85" s="8">
        <f>Segments_Q!AC20/1000000</f>
        <v>652.58000000000004</v>
      </c>
      <c r="AA85" s="8">
        <f>Segments_Q!AD20/1000000</f>
        <v>638.16499999999996</v>
      </c>
      <c r="AB85" s="8">
        <f>Segments_Q!AE20/1000000</f>
        <v>626.11500000000001</v>
      </c>
      <c r="AC85" s="8">
        <f>Segments_Q!AF20/1000000</f>
        <v>815.755</v>
      </c>
      <c r="AD85" s="8">
        <f>Segments_Q!AG20/1000000</f>
        <v>646.822</v>
      </c>
      <c r="AE85" s="8">
        <f>Segments_Q!AH20/1000000</f>
        <v>645.572</v>
      </c>
      <c r="AF85" s="8">
        <f>Segments_Q!AI20/1000000</f>
        <v>539.23199999999997</v>
      </c>
      <c r="AG85" s="8">
        <f>Segments_Q!AJ20/1000000</f>
        <v>510.39800000000002</v>
      </c>
      <c r="AH85" s="8">
        <f>Segments_Q!AK20/1000000</f>
        <v>651.85400000000004</v>
      </c>
      <c r="AI85" s="8">
        <f>Segments_Q!AL20/1000000</f>
        <v>648.548</v>
      </c>
      <c r="AJ85" s="8">
        <f>Segments_Q!AM20/1000000</f>
        <v>679.779</v>
      </c>
      <c r="AK85" s="8">
        <f>Segments_Q!AN20/1000000</f>
        <v>627.44200000000001</v>
      </c>
      <c r="AL85" s="8">
        <f>Segments_Q!AO20/1000000</f>
        <v>714.54200000000003</v>
      </c>
      <c r="AM85" s="8">
        <f>Segments_Q!AP20/1000000</f>
        <v>720.23900000000003</v>
      </c>
      <c r="AN85" s="8">
        <f>Segments_Q!AQ20/1000000</f>
        <v>741.35400000000004</v>
      </c>
      <c r="AO85" s="8">
        <f>Segments_Q!AR20/1000000</f>
        <v>1021.2569999999999</v>
      </c>
      <c r="AP85" s="8">
        <f>Segments_Q!AS20/1000000</f>
        <v>844.89400000000001</v>
      </c>
      <c r="AQ85" s="8">
        <f>Segments_Q!AT20/1000000</f>
        <v>855.01</v>
      </c>
      <c r="AR85" s="8">
        <f>Segments_Q!AU20/1000000</f>
        <v>955.77599999999995</v>
      </c>
      <c r="AS85" s="8">
        <f>Segments_Q!AV20/1000000</f>
        <v>1302.172</v>
      </c>
      <c r="AT85" s="8">
        <f>Segments_Q!AW20/1000000</f>
        <v>963.53200000000004</v>
      </c>
      <c r="AU85" s="8">
        <f>Segments_Q!AX20/1000000</f>
        <v>869.09900000000005</v>
      </c>
      <c r="AV85" s="8">
        <f>Segments_Q!AY20/1000000</f>
        <v>960.39800000000002</v>
      </c>
      <c r="AW85" s="8">
        <f>Segments_Q!AZ20/1000000</f>
        <v>951.51499999999999</v>
      </c>
      <c r="AX85" s="8">
        <f>Segments_Q!BA20/1000000</f>
        <v>922.73800000000006</v>
      </c>
      <c r="AY85" s="8">
        <f>Segments_Q!BB20/1000000</f>
        <v>980.14200000000005</v>
      </c>
      <c r="AZ85" s="8">
        <f>Segments_Q!BC20/1000000</f>
        <v>962.25099999999998</v>
      </c>
      <c r="BA85" s="8">
        <f>Segments_Q!BD20/1000000</f>
        <v>886.38199999999995</v>
      </c>
      <c r="BB85" s="8">
        <f>Segments_Q!BE20/1000000</f>
        <v>1010.366</v>
      </c>
      <c r="BC85" s="8">
        <f>Segments_Q!BF20/1000000</f>
        <v>1104.941</v>
      </c>
      <c r="BD85" s="8">
        <f>Segments_Q!BG20/1000000</f>
        <v>973.30499999999995</v>
      </c>
      <c r="BE85" s="8">
        <f>Segments_Q!BH20/1000000</f>
        <v>908.26700000000005</v>
      </c>
      <c r="BF85" s="8">
        <f>Segments_Q!BI20/1000000</f>
        <v>986.97299999999996</v>
      </c>
      <c r="BG85" s="8">
        <f>Segments_Q!BJ20/1000000</f>
        <v>887.19899999999996</v>
      </c>
      <c r="BH85" s="8">
        <f>Segments_Q!BK20/1000000</f>
        <v>1249.1110000000001</v>
      </c>
      <c r="BI85" s="8">
        <f>Segments_Q!BL20/1000000</f>
        <v>0</v>
      </c>
      <c r="BJ85" s="8">
        <f>Segments_Q!BM20/1000000</f>
        <v>0</v>
      </c>
      <c r="BK85" s="8">
        <f>Segments_Q!BN20/1000000</f>
        <v>0</v>
      </c>
      <c r="BL85" s="8">
        <f>Segments_Q!BO20/1000000</f>
        <v>0</v>
      </c>
      <c r="BM85" s="8">
        <f>Segments_Q!BP20/1000000</f>
        <v>0</v>
      </c>
      <c r="BN85" s="8">
        <f>Segments_Q!BQ20/1000000</f>
        <v>0</v>
      </c>
      <c r="BO85" s="8">
        <f>Segments_Q!BR20/1000000</f>
        <v>0</v>
      </c>
      <c r="BP85" s="8">
        <f>Segments_Q!BS20/1000000</f>
        <v>0</v>
      </c>
      <c r="BQ85" s="8">
        <f>Segments_Q!BT20/1000000</f>
        <v>0</v>
      </c>
      <c r="BR85" s="8">
        <f>Segments_Q!BU20/1000000</f>
        <v>0</v>
      </c>
      <c r="BS85" s="8">
        <f>Segments_Q!BV20/1000000</f>
        <v>0</v>
      </c>
    </row>
    <row r="86" spans="1:71" x14ac:dyDescent="0.35">
      <c r="A86" s="7" t="str">
        <f>A84</f>
        <v>Riyad</v>
      </c>
      <c r="B86" s="7" t="str">
        <f>VLOOKUP(A86,References!$A$2:$B$11,2,FALSE)</f>
        <v>RIBL AB Equity</v>
      </c>
      <c r="C86" s="7" t="str">
        <f t="shared" si="7"/>
        <v>Wholesale Net Revenue</v>
      </c>
      <c r="D86" s="7" t="str">
        <f>VLOOKUP(C86,References!$J$2:$K$51,2,FALSE)</f>
        <v>wholesale_net_revenue</v>
      </c>
      <c r="E86" s="7" t="s">
        <v>115</v>
      </c>
      <c r="F86" s="11">
        <f>Segments_Q!I21/1000000</f>
        <v>645.79399999999998</v>
      </c>
      <c r="G86" s="11">
        <f>Segments_Q!J21/1000000</f>
        <v>596.25300000000004</v>
      </c>
      <c r="H86" s="11">
        <f>Segments_Q!K21/1000000</f>
        <v>576.97500000000002</v>
      </c>
      <c r="I86" s="11">
        <f>Segments_Q!L21/1000000</f>
        <v>629.94200000000001</v>
      </c>
      <c r="J86" s="11">
        <f>Segments_Q!M21/1000000</f>
        <v>666.58199999999999</v>
      </c>
      <c r="K86" s="11">
        <f>Segments_Q!N21/1000000</f>
        <v>727.91</v>
      </c>
      <c r="L86" s="11">
        <f>Segments_Q!O21/1000000</f>
        <v>702.72199999999998</v>
      </c>
      <c r="M86" s="11">
        <f>Segments_Q!P21/1000000</f>
        <v>782.08299999999997</v>
      </c>
      <c r="N86" s="11">
        <f>Segments_Q!Q21/1000000</f>
        <v>679.04200000000003</v>
      </c>
      <c r="O86" s="11">
        <f>Segments_Q!R21/1000000</f>
        <v>762.63</v>
      </c>
      <c r="P86" s="11">
        <f>Segments_Q!S21/1000000</f>
        <v>775.24199999999996</v>
      </c>
      <c r="Q86" s="11">
        <f>Segments_Q!T21/1000000</f>
        <v>726.82299999999998</v>
      </c>
      <c r="R86" s="11">
        <f>Segments_Q!U21/1000000</f>
        <v>742.93499999999995</v>
      </c>
      <c r="S86" s="11">
        <f>Segments_Q!V21/1000000</f>
        <v>832.83799999999997</v>
      </c>
      <c r="T86" s="11">
        <f>Segments_Q!W21/1000000</f>
        <v>791.25599999999997</v>
      </c>
      <c r="U86" s="11">
        <f>Segments_Q!X21/1000000</f>
        <v>845.07600000000002</v>
      </c>
      <c r="V86" s="11">
        <f>Segments_Q!Y21/1000000</f>
        <v>923.47799999999995</v>
      </c>
      <c r="W86" s="11">
        <f>Segments_Q!Z21/1000000</f>
        <v>889.63499999999999</v>
      </c>
      <c r="X86" s="11">
        <f>Segments_Q!AA21/1000000</f>
        <v>858.08600000000001</v>
      </c>
      <c r="Y86" s="11">
        <f>Segments_Q!AB21/1000000</f>
        <v>950.36400000000003</v>
      </c>
      <c r="Z86" s="11">
        <f>Segments_Q!AC21/1000000</f>
        <v>939.86199999999997</v>
      </c>
      <c r="AA86" s="11">
        <f>Segments_Q!AD21/1000000</f>
        <v>907.12300000000005</v>
      </c>
      <c r="AB86" s="11">
        <f>Segments_Q!AE21/1000000</f>
        <v>798.67399999999998</v>
      </c>
      <c r="AC86" s="11">
        <f>Segments_Q!AF21/1000000</f>
        <v>722.94200000000001</v>
      </c>
      <c r="AD86" s="11">
        <f>Segments_Q!AG21/1000000</f>
        <v>784.82100000000003</v>
      </c>
      <c r="AE86" s="11">
        <f>Segments_Q!AH21/1000000</f>
        <v>689.05700000000002</v>
      </c>
      <c r="AF86" s="11">
        <f>Segments_Q!AI21/1000000</f>
        <v>730.29300000000001</v>
      </c>
      <c r="AG86" s="11">
        <f>Segments_Q!AJ21/1000000</f>
        <v>588.702</v>
      </c>
      <c r="AH86" s="11">
        <f>Segments_Q!AK21/1000000</f>
        <v>841.42600000000004</v>
      </c>
      <c r="AI86" s="11">
        <f>Segments_Q!AL21/1000000</f>
        <v>888.49199999999996</v>
      </c>
      <c r="AJ86" s="11">
        <f>Segments_Q!AM21/1000000</f>
        <v>895.84199999999998</v>
      </c>
      <c r="AK86" s="11">
        <f>Segments_Q!AN21/1000000</f>
        <v>855.29399999999998</v>
      </c>
      <c r="AL86" s="11">
        <f>Segments_Q!AO21/1000000</f>
        <v>820.76499999999999</v>
      </c>
      <c r="AM86" s="11">
        <f>Segments_Q!AP21/1000000</f>
        <v>860.74099999999999</v>
      </c>
      <c r="AN86" s="11">
        <f>Segments_Q!AQ21/1000000</f>
        <v>896.03300000000002</v>
      </c>
      <c r="AO86" s="11">
        <f>Segments_Q!AR21/1000000</f>
        <v>998.50400000000002</v>
      </c>
      <c r="AP86" s="11">
        <f>Segments_Q!AS21/1000000</f>
        <v>1104.732</v>
      </c>
      <c r="AQ86" s="11">
        <f>Segments_Q!AT21/1000000</f>
        <v>983.25800000000004</v>
      </c>
      <c r="AR86" s="11">
        <f>Segments_Q!AU21/1000000</f>
        <v>1006.518</v>
      </c>
      <c r="AS86" s="11">
        <f>Segments_Q!AV21/1000000</f>
        <v>1024.0029999999999</v>
      </c>
      <c r="AT86" s="11">
        <f>Segments_Q!AW21/1000000</f>
        <v>1081.7750000000001</v>
      </c>
      <c r="AU86" s="11">
        <f>Segments_Q!AX21/1000000</f>
        <v>1052.2840000000001</v>
      </c>
      <c r="AV86" s="11">
        <f>Segments_Q!AY21/1000000</f>
        <v>1162.452</v>
      </c>
      <c r="AW86" s="11">
        <f>Segments_Q!AZ21/1000000</f>
        <v>1005.07</v>
      </c>
      <c r="AX86" s="11">
        <f>Segments_Q!BA21/1000000</f>
        <v>1104.7070000000001</v>
      </c>
      <c r="AY86" s="11">
        <f>Segments_Q!BB21/1000000</f>
        <v>1143.5530000000001</v>
      </c>
      <c r="AZ86" s="11">
        <f>Segments_Q!BC21/1000000</f>
        <v>924.49599999999998</v>
      </c>
      <c r="BA86" s="11">
        <f>Segments_Q!BD21/1000000</f>
        <v>1134.4960000000001</v>
      </c>
      <c r="BB86" s="11">
        <f>Segments_Q!BE21/1000000</f>
        <v>1182.2909999999999</v>
      </c>
      <c r="BC86" s="11">
        <f>Segments_Q!BF21/1000000</f>
        <v>1368.0640000000001</v>
      </c>
      <c r="BD86" s="11">
        <f>Segments_Q!BG21/1000000</f>
        <v>1568.5419999999999</v>
      </c>
      <c r="BE86" s="11">
        <f>Segments_Q!BH21/1000000</f>
        <v>1515.1990000000001</v>
      </c>
      <c r="BF86" s="11">
        <f>Segments_Q!BI21/1000000</f>
        <v>1642.972</v>
      </c>
      <c r="BG86" s="11">
        <f>Segments_Q!BJ21/1000000</f>
        <v>1624.933</v>
      </c>
      <c r="BH86" s="11">
        <f>Segments_Q!BK21/1000000</f>
        <v>3042.5590000000002</v>
      </c>
      <c r="BI86" s="11">
        <f>Segments_Q!BL21/1000000</f>
        <v>0</v>
      </c>
      <c r="BJ86" s="11">
        <f>Segments_Q!BM21/1000000</f>
        <v>0</v>
      </c>
      <c r="BK86" s="11">
        <f>Segments_Q!BN21/1000000</f>
        <v>0</v>
      </c>
      <c r="BL86" s="11">
        <f>Segments_Q!BO21/1000000</f>
        <v>0</v>
      </c>
      <c r="BM86" s="11">
        <f>Segments_Q!BP21/1000000</f>
        <v>0</v>
      </c>
      <c r="BN86" s="11">
        <f>Segments_Q!BQ21/1000000</f>
        <v>0</v>
      </c>
      <c r="BO86" s="11">
        <f>Segments_Q!BR21/1000000</f>
        <v>0</v>
      </c>
      <c r="BP86" s="11">
        <f>Segments_Q!BS21/1000000</f>
        <v>0</v>
      </c>
      <c r="BQ86" s="11">
        <f>Segments_Q!BT21/1000000</f>
        <v>0</v>
      </c>
      <c r="BR86" s="11">
        <f>Segments_Q!BU21/1000000</f>
        <v>0</v>
      </c>
      <c r="BS86" s="11">
        <f>Segments_Q!BV21/1000000</f>
        <v>0</v>
      </c>
    </row>
    <row r="87" spans="1:71" x14ac:dyDescent="0.35">
      <c r="A87" s="9" t="s">
        <v>15</v>
      </c>
      <c r="B87" s="9" t="str">
        <f>VLOOKUP(A87,References!$A$2:$B$11,2,FALSE)</f>
        <v>SNB AB Equity</v>
      </c>
      <c r="C87" s="9" t="str">
        <f t="shared" si="7"/>
        <v>Interest Income</v>
      </c>
      <c r="D87" s="9" t="str">
        <f>VLOOKUP(C87,References!$J$2:$K$51,2,FALSE)</f>
        <v>interest_income</v>
      </c>
      <c r="E87" s="9" t="s">
        <v>25</v>
      </c>
      <c r="F87" s="8">
        <f>_xll.BDH($B87,$E87,"CQ1 2010","","Dir=H","Per=Q","Days=A","Dts=H","cols=56;rows=1")</f>
        <v>2510.0529999999999</v>
      </c>
      <c r="G87" s="8">
        <v>2355.7179999999998</v>
      </c>
      <c r="H87" s="8">
        <v>2405.962</v>
      </c>
      <c r="I87" s="8">
        <v>2439.5210000000002</v>
      </c>
      <c r="J87" s="8">
        <v>2446.7730000000001</v>
      </c>
      <c r="K87" s="8">
        <v>2536.0770000000002</v>
      </c>
      <c r="L87" s="8">
        <v>2582.3110000000001</v>
      </c>
      <c r="M87" s="8">
        <v>2619.942</v>
      </c>
      <c r="N87" s="8">
        <v>2678.8809999999999</v>
      </c>
      <c r="O87" s="8">
        <v>2759.444</v>
      </c>
      <c r="P87" s="8">
        <v>2836.6010000000001</v>
      </c>
      <c r="Q87" s="8">
        <v>2855.355</v>
      </c>
      <c r="R87" s="8">
        <v>2954.857</v>
      </c>
      <c r="S87" s="8">
        <v>2988.9720000000002</v>
      </c>
      <c r="T87" s="8">
        <v>2823.2539999999999</v>
      </c>
      <c r="U87" s="8">
        <v>3042.6089999999999</v>
      </c>
      <c r="V87" s="8">
        <v>3195.4209999999998</v>
      </c>
      <c r="W87" s="8">
        <v>3422.8960000000002</v>
      </c>
      <c r="X87" s="8">
        <v>3461.4079999999999</v>
      </c>
      <c r="Y87" s="8">
        <v>3600.1419999999998</v>
      </c>
      <c r="Z87" s="8">
        <v>3689.4589999999998</v>
      </c>
      <c r="AA87" s="8">
        <v>3731.9850000000001</v>
      </c>
      <c r="AB87" s="8">
        <v>3868.8409999999999</v>
      </c>
      <c r="AC87" s="8">
        <v>4125.7280000000001</v>
      </c>
      <c r="AD87" s="8">
        <v>4396.9160000000002</v>
      </c>
      <c r="AE87" s="8">
        <v>4329.2120000000004</v>
      </c>
      <c r="AF87" s="8">
        <v>4376.9750000000004</v>
      </c>
      <c r="AG87" s="8">
        <v>4415.8410000000003</v>
      </c>
      <c r="AH87" s="8">
        <v>4220.6440000000002</v>
      </c>
      <c r="AI87" s="8">
        <v>4266.942</v>
      </c>
      <c r="AJ87" s="8">
        <v>4263.8909999999996</v>
      </c>
      <c r="AK87" s="8">
        <v>4290.7079999999996</v>
      </c>
      <c r="AL87" s="8">
        <v>4501.2960000000003</v>
      </c>
      <c r="AM87" s="8">
        <v>4668.634</v>
      </c>
      <c r="AN87" s="8">
        <v>4657.1850000000004</v>
      </c>
      <c r="AO87" s="8">
        <v>5688.9160000000002</v>
      </c>
      <c r="AP87" s="8">
        <v>5055.8270000000002</v>
      </c>
      <c r="AQ87" s="8">
        <v>5023.808</v>
      </c>
      <c r="AR87" s="8">
        <v>5125.9380000000001</v>
      </c>
      <c r="AS87" s="8">
        <v>5911.817</v>
      </c>
      <c r="AT87" s="8">
        <v>5041.5190000000002</v>
      </c>
      <c r="AU87" s="8">
        <v>4703.7759999999998</v>
      </c>
      <c r="AV87" s="8">
        <v>4887.7020000000002</v>
      </c>
      <c r="AW87" s="8">
        <v>4806.0649999999996</v>
      </c>
      <c r="AX87" s="8">
        <v>4900.2560000000003</v>
      </c>
      <c r="AY87" s="8">
        <v>6803.0420000000004</v>
      </c>
      <c r="AZ87" s="8">
        <v>7011.2860000000001</v>
      </c>
      <c r="BA87" s="8">
        <v>6724.2479999999996</v>
      </c>
      <c r="BB87" s="8">
        <v>7011.893</v>
      </c>
      <c r="BC87" s="8">
        <v>8173.9610000000002</v>
      </c>
      <c r="BD87" s="8">
        <v>8955.4130000000005</v>
      </c>
      <c r="BE87" s="8">
        <v>10315.255999999999</v>
      </c>
      <c r="BF87" s="8">
        <v>11117.402</v>
      </c>
      <c r="BG87" s="8">
        <v>11929.734</v>
      </c>
      <c r="BH87" s="8">
        <v>13136.918</v>
      </c>
      <c r="BI87">
        <v>13136.918</v>
      </c>
    </row>
    <row r="88" spans="1:71" x14ac:dyDescent="0.35">
      <c r="A88" s="9" t="str">
        <f>A87</f>
        <v>SNB</v>
      </c>
      <c r="B88" s="9" t="str">
        <f>VLOOKUP(A88,References!$A$2:$B$11,2,FALSE)</f>
        <v>SNB AB Equity</v>
      </c>
      <c r="C88" s="9" t="str">
        <f t="shared" si="7"/>
        <v>Interest Expenses</v>
      </c>
      <c r="D88" s="9" t="str">
        <f>VLOOKUP(C88,References!$J$2:$K$51,2,FALSE)</f>
        <v>interest_expenses</v>
      </c>
      <c r="E88" s="9" t="s">
        <v>27</v>
      </c>
      <c r="F88" s="8">
        <f>_xll.BDH($B88,$E88,"CQ1 2010","","Dir=H","Per=Q","Days=A","Dts=H","cols=56;rows=1")</f>
        <v>366.267</v>
      </c>
      <c r="G88" s="8">
        <v>365.47199999999998</v>
      </c>
      <c r="H88" s="8">
        <v>427.79199999999997</v>
      </c>
      <c r="I88" s="8">
        <v>401.92099999999999</v>
      </c>
      <c r="J88" s="8">
        <v>374.32499999999999</v>
      </c>
      <c r="K88" s="8">
        <v>420.07499999999999</v>
      </c>
      <c r="L88" s="8">
        <v>409.09399999999999</v>
      </c>
      <c r="M88" s="8">
        <v>400.18299999999999</v>
      </c>
      <c r="N88" s="8">
        <v>375.15100000000001</v>
      </c>
      <c r="O88" s="8">
        <v>583.30200000000002</v>
      </c>
      <c r="P88" s="8">
        <v>477.78399999999999</v>
      </c>
      <c r="Q88" s="8">
        <v>700.86400000000003</v>
      </c>
      <c r="R88" s="8">
        <v>421.81200000000001</v>
      </c>
      <c r="S88" s="8">
        <v>442.88400000000001</v>
      </c>
      <c r="T88" s="8">
        <v>449.66199999999998</v>
      </c>
      <c r="U88" s="8">
        <v>399.13099999999997</v>
      </c>
      <c r="V88" s="8">
        <v>487.14600000000002</v>
      </c>
      <c r="W88" s="8">
        <v>579.96500000000003</v>
      </c>
      <c r="X88" s="8">
        <v>670.82600000000002</v>
      </c>
      <c r="Y88" s="8">
        <v>537.803</v>
      </c>
      <c r="Z88" s="8">
        <v>655.899</v>
      </c>
      <c r="AA88" s="8">
        <v>609.27</v>
      </c>
      <c r="AB88" s="8">
        <v>613.24400000000003</v>
      </c>
      <c r="AC88" s="8">
        <v>955.76599999999996</v>
      </c>
      <c r="AD88" s="8">
        <v>961.09400000000005</v>
      </c>
      <c r="AE88" s="8">
        <v>981.03300000000002</v>
      </c>
      <c r="AF88" s="8">
        <v>935.25599999999997</v>
      </c>
      <c r="AG88" s="8">
        <v>1091.9829999999999</v>
      </c>
      <c r="AH88" s="8">
        <v>861.18799999999999</v>
      </c>
      <c r="AI88" s="8">
        <v>794.03</v>
      </c>
      <c r="AJ88" s="8">
        <v>810.452</v>
      </c>
      <c r="AK88" s="8">
        <v>915.53599999999994</v>
      </c>
      <c r="AL88" s="8">
        <v>808.94899999999996</v>
      </c>
      <c r="AM88" s="8">
        <v>868.69899999999996</v>
      </c>
      <c r="AN88" s="8">
        <v>1062.807</v>
      </c>
      <c r="AO88" s="8">
        <v>1195.201</v>
      </c>
      <c r="AP88" s="8">
        <v>1301.752</v>
      </c>
      <c r="AQ88" s="8">
        <v>1116.375</v>
      </c>
      <c r="AR88" s="8">
        <v>1253.3150000000001</v>
      </c>
      <c r="AS88" s="8">
        <v>1063.4949999999999</v>
      </c>
      <c r="AT88" s="8">
        <v>884.29600000000005</v>
      </c>
      <c r="AU88" s="8">
        <v>746.25199999999995</v>
      </c>
      <c r="AV88" s="8">
        <v>689.94500000000005</v>
      </c>
      <c r="AW88" s="8">
        <v>433.911</v>
      </c>
      <c r="AX88" s="8">
        <v>722.17700000000002</v>
      </c>
      <c r="AY88" s="8">
        <v>914.69</v>
      </c>
      <c r="AZ88" s="8">
        <v>805.38699999999994</v>
      </c>
      <c r="BA88" s="8">
        <v>788.99099999999999</v>
      </c>
      <c r="BB88" s="8">
        <v>903.45</v>
      </c>
      <c r="BC88" s="8">
        <v>1350.049</v>
      </c>
      <c r="BD88" s="8">
        <v>2377.6109999999999</v>
      </c>
      <c r="BE88" s="8">
        <v>3475.1610000000001</v>
      </c>
      <c r="BF88" s="8">
        <v>4339.4960000000001</v>
      </c>
      <c r="BG88" s="8">
        <v>5405.5349999999999</v>
      </c>
      <c r="BH88" s="8">
        <v>6317.2070000000003</v>
      </c>
      <c r="BI88">
        <v>6317.2070000000003</v>
      </c>
    </row>
    <row r="89" spans="1:71" x14ac:dyDescent="0.35">
      <c r="A89" s="9" t="str">
        <f t="shared" ref="A89:A102" si="8">A88</f>
        <v>SNB</v>
      </c>
      <c r="B89" s="9" t="str">
        <f>VLOOKUP(A89,References!$A$2:$B$11,2,FALSE)</f>
        <v>SNB AB Equity</v>
      </c>
      <c r="C89" s="9" t="str">
        <f t="shared" si="7"/>
        <v>Net Interest Income</v>
      </c>
      <c r="D89" s="9" t="str">
        <f>VLOOKUP(C89,References!$J$2:$K$51,2,FALSE)</f>
        <v>net_interest_income</v>
      </c>
      <c r="E89" s="9" t="s">
        <v>29</v>
      </c>
      <c r="F89" s="8">
        <f>_xll.BDH($B89,$E89,"CQ1 2010","","Dir=H","Per=Q","Days=A","Dts=H","cols=56;rows=1")</f>
        <v>2175.2919999999999</v>
      </c>
      <c r="G89" s="8">
        <v>1995.308</v>
      </c>
      <c r="H89" s="8">
        <v>2004.383</v>
      </c>
      <c r="I89" s="8">
        <v>2040.6</v>
      </c>
      <c r="J89" s="8">
        <v>2093.9749999999999</v>
      </c>
      <c r="K89" s="8">
        <v>2129.596</v>
      </c>
      <c r="L89" s="8">
        <v>2201.623</v>
      </c>
      <c r="M89" s="8">
        <v>2221.8580000000002</v>
      </c>
      <c r="N89" s="8">
        <v>2303.73</v>
      </c>
      <c r="O89" s="8">
        <v>2238.6979999999999</v>
      </c>
      <c r="P89" s="8">
        <v>2384.9940000000001</v>
      </c>
      <c r="Q89" s="8">
        <v>2164.491</v>
      </c>
      <c r="R89" s="8">
        <v>2584.6260000000002</v>
      </c>
      <c r="S89" s="8">
        <v>2556.6179999999999</v>
      </c>
      <c r="T89" s="8">
        <v>2401.319</v>
      </c>
      <c r="U89" s="8">
        <v>2643.4780000000001</v>
      </c>
      <c r="V89" s="8">
        <v>2723.5909999999999</v>
      </c>
      <c r="W89" s="8">
        <v>2915.3969999999999</v>
      </c>
      <c r="X89" s="8">
        <v>2821.7829999999999</v>
      </c>
      <c r="Y89" s="8">
        <v>3086.02</v>
      </c>
      <c r="Z89" s="8">
        <v>3100.895</v>
      </c>
      <c r="AA89" s="8">
        <v>3166.8229999999999</v>
      </c>
      <c r="AB89" s="8">
        <v>3292.799</v>
      </c>
      <c r="AC89" s="8">
        <v>3201.232</v>
      </c>
      <c r="AD89" s="8">
        <v>3460.826</v>
      </c>
      <c r="AE89" s="8">
        <v>3403.0340000000001</v>
      </c>
      <c r="AF89" s="8">
        <v>3451.5529999999999</v>
      </c>
      <c r="AG89" s="8">
        <v>3335.6190000000001</v>
      </c>
      <c r="AH89" s="8">
        <v>3365.1819999999998</v>
      </c>
      <c r="AI89" s="8">
        <v>3479.0320000000002</v>
      </c>
      <c r="AJ89" s="8">
        <v>3455.239</v>
      </c>
      <c r="AK89" s="8">
        <v>3377.3629999999998</v>
      </c>
      <c r="AL89" s="8">
        <v>3692.3470000000002</v>
      </c>
      <c r="AM89" s="8">
        <v>3799.9349999999999</v>
      </c>
      <c r="AN89" s="8">
        <v>3594.3780000000002</v>
      </c>
      <c r="AO89" s="8">
        <v>4531.1639999999998</v>
      </c>
      <c r="AP89" s="8">
        <v>3754.0749999999998</v>
      </c>
      <c r="AQ89" s="8">
        <v>3907.433</v>
      </c>
      <c r="AR89" s="8">
        <v>3872.623</v>
      </c>
      <c r="AS89" s="8">
        <v>4944.1940000000004</v>
      </c>
      <c r="AT89" s="8">
        <v>4157.223</v>
      </c>
      <c r="AU89" s="8">
        <v>3957.5239999999999</v>
      </c>
      <c r="AV89" s="8">
        <v>4197.7569999999996</v>
      </c>
      <c r="AW89" s="8">
        <v>4472.6189999999997</v>
      </c>
      <c r="AX89" s="8">
        <v>4178.0789999999997</v>
      </c>
      <c r="AY89" s="8">
        <v>5888.3519999999999</v>
      </c>
      <c r="AZ89" s="8">
        <v>6205.8990000000003</v>
      </c>
      <c r="BA89" s="8">
        <v>6236.5619999999999</v>
      </c>
      <c r="BB89" s="8">
        <v>6108.4430000000002</v>
      </c>
      <c r="BC89" s="8">
        <v>6823.9120000000003</v>
      </c>
      <c r="BD89" s="8">
        <v>6577.8019999999997</v>
      </c>
      <c r="BE89" s="8">
        <v>6840.0950000000003</v>
      </c>
      <c r="BF89" s="8">
        <v>6777.9059999999999</v>
      </c>
      <c r="BG89" s="8">
        <v>6524.1989999999996</v>
      </c>
      <c r="BH89" s="8">
        <v>6819.7110000000002</v>
      </c>
      <c r="BI89">
        <v>6819.7110000000002</v>
      </c>
    </row>
    <row r="90" spans="1:71" x14ac:dyDescent="0.35">
      <c r="A90" s="9" t="str">
        <f t="shared" si="8"/>
        <v>SNB</v>
      </c>
      <c r="B90" s="9" t="str">
        <f>VLOOKUP(A90,References!$A$2:$B$11,2,FALSE)</f>
        <v>SNB AB Equity</v>
      </c>
      <c r="C90" s="9" t="str">
        <f t="shared" si="7"/>
        <v>Net Exchange Income</v>
      </c>
      <c r="D90" s="9" t="str">
        <f>VLOOKUP(C90,References!$J$2:$K$51,2,FALSE)</f>
        <v>net_exchange_income</v>
      </c>
      <c r="E90" s="9" t="s">
        <v>30</v>
      </c>
      <c r="F90" s="8">
        <f>_xll.BDH($B90,$E90,"CQ1 2010","","Dir=H","Per=Q","Days=A","Dts=H","cols=56;rows=1")</f>
        <v>62.956000000000003</v>
      </c>
      <c r="G90" s="8">
        <v>103.736</v>
      </c>
      <c r="H90" s="8">
        <v>88.911000000000001</v>
      </c>
      <c r="I90" s="8">
        <v>88.911000000000001</v>
      </c>
      <c r="J90" s="8">
        <v>99.478999999999999</v>
      </c>
      <c r="K90" s="8">
        <v>115.093</v>
      </c>
      <c r="L90" s="8">
        <v>128.875</v>
      </c>
      <c r="M90" s="8">
        <v>128.875</v>
      </c>
      <c r="N90" s="8">
        <v>131.84</v>
      </c>
      <c r="O90" s="8">
        <v>149.578</v>
      </c>
      <c r="P90" s="8">
        <v>132.666</v>
      </c>
      <c r="Q90" s="8">
        <v>132.666</v>
      </c>
      <c r="R90" s="8">
        <v>153.37100000000001</v>
      </c>
      <c r="S90" s="8">
        <v>171.24100000000001</v>
      </c>
      <c r="T90" s="8">
        <v>186.10499999999999</v>
      </c>
      <c r="U90" s="8">
        <v>186.10499999999999</v>
      </c>
      <c r="V90" s="8">
        <v>178.59899999999999</v>
      </c>
      <c r="W90" s="8">
        <v>182.38800000000001</v>
      </c>
      <c r="X90" s="8">
        <v>232.08699999999999</v>
      </c>
      <c r="Y90" s="8">
        <v>232.08699999999999</v>
      </c>
      <c r="Z90" s="8">
        <v>241.33</v>
      </c>
      <c r="AA90" s="8">
        <v>260.8</v>
      </c>
      <c r="AB90" s="8">
        <v>297.72500000000002</v>
      </c>
      <c r="AC90" s="8">
        <v>297.72500000000002</v>
      </c>
      <c r="AD90" s="8">
        <v>275.44299999999998</v>
      </c>
      <c r="AE90" s="8">
        <v>293.25299999999999</v>
      </c>
      <c r="AF90" s="8">
        <v>287.73</v>
      </c>
      <c r="AG90" s="8">
        <v>287.73</v>
      </c>
      <c r="AH90" s="8">
        <v>324.721</v>
      </c>
      <c r="AI90" s="8">
        <v>285.149</v>
      </c>
      <c r="AJ90" s="8">
        <v>280.55599999999998</v>
      </c>
      <c r="AK90" s="8">
        <v>280.55599999999998</v>
      </c>
      <c r="AL90" s="8">
        <v>262.23700000000002</v>
      </c>
      <c r="AM90" s="8">
        <v>288.71100000000001</v>
      </c>
      <c r="AN90" s="8">
        <v>369.339</v>
      </c>
      <c r="AO90" s="8">
        <v>369.339</v>
      </c>
      <c r="AP90" s="8">
        <v>239.64599999999999</v>
      </c>
      <c r="AQ90" s="8">
        <v>290.09199999999998</v>
      </c>
      <c r="AR90" s="8">
        <v>279.78100000000001</v>
      </c>
      <c r="AS90" s="8">
        <v>279.78100000000001</v>
      </c>
      <c r="AT90" s="8">
        <v>314.18299999999999</v>
      </c>
      <c r="AU90" s="8">
        <v>316.178</v>
      </c>
      <c r="AV90" s="8">
        <v>289.94400000000002</v>
      </c>
      <c r="AW90" s="8">
        <v>289.94400000000002</v>
      </c>
      <c r="AX90" s="8">
        <v>326.17399999999998</v>
      </c>
      <c r="AY90" s="8">
        <v>348.49700000000001</v>
      </c>
      <c r="AZ90" s="8">
        <v>356.029</v>
      </c>
      <c r="BA90" s="8">
        <v>356.029</v>
      </c>
      <c r="BB90" s="8">
        <v>414.74900000000002</v>
      </c>
      <c r="BC90" s="8">
        <v>329.80599999999998</v>
      </c>
      <c r="BD90" s="8">
        <v>487.51</v>
      </c>
      <c r="BE90" s="8">
        <v>487.51</v>
      </c>
      <c r="BF90" s="8">
        <v>492.92</v>
      </c>
      <c r="BG90" s="8">
        <v>525.81100000000004</v>
      </c>
      <c r="BH90" s="8">
        <v>508.62299999999999</v>
      </c>
      <c r="BI90">
        <v>508.62299999999999</v>
      </c>
    </row>
    <row r="91" spans="1:71" x14ac:dyDescent="0.35">
      <c r="A91" s="9" t="str">
        <f t="shared" si="8"/>
        <v>SNB</v>
      </c>
      <c r="B91" s="9" t="str">
        <f>VLOOKUP(A91,References!$A$2:$B$11,2,FALSE)</f>
        <v>SNB AB Equity</v>
      </c>
      <c r="C91" s="9" t="str">
        <f t="shared" si="7"/>
        <v>Net Fee and Comission Income</v>
      </c>
      <c r="D91" s="9" t="str">
        <f>VLOOKUP(C91,References!$J$2:$K$51,2,FALSE)</f>
        <v>net_fee_commission_income</v>
      </c>
      <c r="E91" s="9" t="s">
        <v>57</v>
      </c>
      <c r="F91" s="8">
        <f>_xll.BDH($B91,$E91,"CQ1 2010","","Dir=H","Per=Q","Days=A","Dts=H","cols=56;rows=1")</f>
        <v>601.41</v>
      </c>
      <c r="G91" s="8">
        <v>663.45500000000004</v>
      </c>
      <c r="H91" s="8">
        <v>637.91399999999999</v>
      </c>
      <c r="I91" s="8">
        <v>637.91399999999999</v>
      </c>
      <c r="J91" s="8">
        <v>662.48500000000001</v>
      </c>
      <c r="K91" s="8">
        <v>724.85299999999995</v>
      </c>
      <c r="L91" s="8">
        <v>614.33900000000006</v>
      </c>
      <c r="M91" s="8">
        <v>614.33900000000006</v>
      </c>
      <c r="N91" s="8">
        <v>854.75699999999995</v>
      </c>
      <c r="O91" s="8">
        <v>813.29300000000001</v>
      </c>
      <c r="P91" s="8">
        <v>751.4</v>
      </c>
      <c r="Q91" s="8">
        <v>751.4</v>
      </c>
      <c r="R91" s="8">
        <v>863.94</v>
      </c>
      <c r="S91" s="8">
        <v>787.73</v>
      </c>
      <c r="T91" s="8">
        <v>675.97400000000005</v>
      </c>
      <c r="U91" s="8">
        <v>675.97400000000005</v>
      </c>
      <c r="V91" s="8">
        <v>821.61599999999999</v>
      </c>
      <c r="W91" s="8">
        <v>964.03</v>
      </c>
      <c r="X91" s="8">
        <v>859.40099999999995</v>
      </c>
      <c r="Y91" s="8">
        <v>859.40099999999995</v>
      </c>
      <c r="Z91" s="8">
        <v>835.36800000000005</v>
      </c>
      <c r="AA91" s="8">
        <v>864.43700000000001</v>
      </c>
      <c r="AB91" s="8">
        <v>774.18299999999999</v>
      </c>
      <c r="AC91" s="8">
        <v>774.18299999999999</v>
      </c>
      <c r="AD91" s="8">
        <v>919.09199999999998</v>
      </c>
      <c r="AE91" s="8">
        <v>910.49300000000005</v>
      </c>
      <c r="AF91" s="8">
        <v>753.95899999999995</v>
      </c>
      <c r="AG91" s="8">
        <v>753.95899999999995</v>
      </c>
      <c r="AH91" s="8">
        <v>802.024</v>
      </c>
      <c r="AI91" s="8">
        <v>789.57</v>
      </c>
      <c r="AJ91" s="8">
        <v>793.19600000000003</v>
      </c>
      <c r="AK91" s="8">
        <v>793.19600000000003</v>
      </c>
      <c r="AL91" s="8">
        <v>693.55799999999999</v>
      </c>
      <c r="AM91" s="8">
        <v>659.67100000000005</v>
      </c>
      <c r="AN91" s="8">
        <v>653.15200000000004</v>
      </c>
      <c r="AO91" s="8">
        <v>653.15200000000004</v>
      </c>
      <c r="AP91" s="8">
        <v>593.25300000000004</v>
      </c>
      <c r="AQ91" s="8">
        <v>614.88300000000004</v>
      </c>
      <c r="AR91" s="8">
        <v>578.63199999999995</v>
      </c>
      <c r="AS91" s="8">
        <v>578.63199999999995</v>
      </c>
      <c r="AT91" s="8">
        <v>479.89499999999998</v>
      </c>
      <c r="AU91" s="8">
        <v>552.06399999999996</v>
      </c>
      <c r="AV91" s="8">
        <v>505.94499999999999</v>
      </c>
      <c r="AW91" s="8">
        <v>505.94499999999999</v>
      </c>
      <c r="AX91" s="8">
        <v>621.40800000000002</v>
      </c>
      <c r="AY91" s="8">
        <v>827.70600000000002</v>
      </c>
      <c r="AZ91" s="8">
        <v>822.01400000000001</v>
      </c>
      <c r="BA91" s="8">
        <v>822.01400000000001</v>
      </c>
      <c r="BB91" s="8">
        <v>950.88199999999995</v>
      </c>
      <c r="BC91" s="8">
        <v>952.08799999999997</v>
      </c>
      <c r="BD91" s="8">
        <v>851.84299999999996</v>
      </c>
      <c r="BE91" s="8">
        <v>851.84299999999996</v>
      </c>
      <c r="BF91" s="8">
        <v>1036.568</v>
      </c>
      <c r="BG91" s="8">
        <v>1078.1479999999999</v>
      </c>
      <c r="BH91" s="8">
        <v>1016.532</v>
      </c>
      <c r="BI91">
        <v>1016.532</v>
      </c>
    </row>
    <row r="92" spans="1:71" x14ac:dyDescent="0.35">
      <c r="A92" s="9" t="str">
        <f t="shared" si="8"/>
        <v>SNB</v>
      </c>
      <c r="B92" s="9" t="str">
        <f>VLOOKUP(A92,References!$A$2:$B$11,2,FALSE)</f>
        <v>SNB AB Equity</v>
      </c>
      <c r="C92" s="9" t="str">
        <f t="shared" si="7"/>
        <v>Total Operating Income</v>
      </c>
      <c r="D92" s="9" t="str">
        <f>VLOOKUP(C92,References!$J$2:$K$51,2,FALSE)</f>
        <v>operating_income</v>
      </c>
      <c r="E92" s="9" t="s">
        <v>39</v>
      </c>
      <c r="F92" s="8" t="str">
        <f>_xll.BDH($B92,$E92,"CQ1 2010","","Dir=H","Per=Q","Days=A","Dts=H","cols=56;rows=1")</f>
        <v>#N/A N/A</v>
      </c>
      <c r="G92" s="8" t="s">
        <v>116</v>
      </c>
      <c r="H92" s="8" t="s">
        <v>116</v>
      </c>
      <c r="I92" s="8" t="s">
        <v>116</v>
      </c>
      <c r="J92" s="8" t="s">
        <v>116</v>
      </c>
      <c r="K92" s="8" t="s">
        <v>116</v>
      </c>
      <c r="L92" s="8" t="s">
        <v>116</v>
      </c>
      <c r="M92" s="8" t="s">
        <v>116</v>
      </c>
      <c r="N92" s="8">
        <v>3705.5189999999998</v>
      </c>
      <c r="O92" s="8">
        <v>3389.1880000000001</v>
      </c>
      <c r="P92" s="8">
        <v>3365.3939999999998</v>
      </c>
      <c r="Q92" s="8">
        <v>3365.3939999999998</v>
      </c>
      <c r="R92" s="8">
        <v>4065.7719999999999</v>
      </c>
      <c r="S92" s="8">
        <v>3699.8780000000002</v>
      </c>
      <c r="T92" s="8">
        <v>3423.3389999999999</v>
      </c>
      <c r="U92" s="8">
        <v>3423.3389999999999</v>
      </c>
      <c r="V92" s="8">
        <v>3864.2910000000002</v>
      </c>
      <c r="W92" s="8">
        <v>4214.9809999999998</v>
      </c>
      <c r="X92" s="8">
        <v>4114.348</v>
      </c>
      <c r="Y92" s="8">
        <v>4114.348</v>
      </c>
      <c r="Z92" s="8">
        <v>4447.5410000000002</v>
      </c>
      <c r="AA92" s="8">
        <v>4282.9260000000004</v>
      </c>
      <c r="AB92" s="8">
        <v>4312.8580000000002</v>
      </c>
      <c r="AC92" s="8">
        <v>4312.8580000000002</v>
      </c>
      <c r="AD92" s="8">
        <v>4723.9690000000001</v>
      </c>
      <c r="AE92" s="8">
        <v>4660.2460000000001</v>
      </c>
      <c r="AF92" s="8">
        <v>4662.8029999999999</v>
      </c>
      <c r="AG92" s="8">
        <v>4662.8029999999999</v>
      </c>
      <c r="AH92" s="8">
        <v>4859.8209999999999</v>
      </c>
      <c r="AI92" s="8">
        <v>4478.3419999999996</v>
      </c>
      <c r="AJ92" s="8">
        <v>4491.53</v>
      </c>
      <c r="AK92" s="8">
        <v>4491.53</v>
      </c>
      <c r="AL92" s="8">
        <v>4894.1379999999999</v>
      </c>
      <c r="AM92" s="8">
        <v>4737.8950000000004</v>
      </c>
      <c r="AN92" s="8">
        <v>4539.3609999999999</v>
      </c>
      <c r="AO92" s="8">
        <v>4539.3609999999999</v>
      </c>
      <c r="AP92" s="8">
        <v>4950.8130000000001</v>
      </c>
      <c r="AQ92" s="8">
        <v>5050.4080000000004</v>
      </c>
      <c r="AR92" s="8">
        <v>4996.5290000000005</v>
      </c>
      <c r="AS92" s="8">
        <v>4996.5290000000005</v>
      </c>
      <c r="AT92" s="8">
        <v>5305.2550000000001</v>
      </c>
      <c r="AU92" s="8">
        <v>4765.7479999999996</v>
      </c>
      <c r="AV92" s="8">
        <v>5637.6109999999999</v>
      </c>
      <c r="AW92" s="8">
        <v>5637.6109999999999</v>
      </c>
      <c r="AX92" s="8">
        <v>5719.308</v>
      </c>
      <c r="AY92" s="8">
        <v>7587.817</v>
      </c>
      <c r="AZ92" s="8">
        <v>7874.433</v>
      </c>
      <c r="BA92" s="8">
        <v>7874.433</v>
      </c>
      <c r="BB92" s="8">
        <v>8092.89</v>
      </c>
      <c r="BC92" s="8">
        <v>8345.1820000000007</v>
      </c>
      <c r="BD92" s="8">
        <v>8447.8230000000003</v>
      </c>
      <c r="BE92" s="8">
        <v>8447.8230000000003</v>
      </c>
      <c r="BF92" s="8">
        <v>8731.0249999999996</v>
      </c>
      <c r="BG92" s="8">
        <v>8496.9310000000005</v>
      </c>
      <c r="BH92" s="8">
        <v>8736.7690000000002</v>
      </c>
      <c r="BI92">
        <v>8736.7690000000002</v>
      </c>
    </row>
    <row r="93" spans="1:71" x14ac:dyDescent="0.35">
      <c r="A93" s="9" t="str">
        <f t="shared" si="8"/>
        <v>SNB</v>
      </c>
      <c r="B93" s="9" t="str">
        <f>VLOOKUP(A93,References!$A$2:$B$11,2,FALSE)</f>
        <v>SNB AB Equity</v>
      </c>
      <c r="C93" s="9" t="str">
        <f t="shared" si="7"/>
        <v>GA Expenses</v>
      </c>
      <c r="D93" s="9" t="str">
        <f>VLOOKUP(C93,References!$J$2:$K$51,2,FALSE)</f>
        <v>ga_expenses</v>
      </c>
      <c r="E93" s="9" t="s">
        <v>35</v>
      </c>
      <c r="F93" s="8">
        <f>_xll.BDH($B93,$E93,"CQ1 2010","","Dir=H","Per=Q","Days=A","Dts=H","cols=56;rows=1")</f>
        <v>298.02199999999999</v>
      </c>
      <c r="G93" s="8">
        <v>336.64</v>
      </c>
      <c r="H93" s="8">
        <v>254.3</v>
      </c>
      <c r="I93" s="8">
        <v>254.3</v>
      </c>
      <c r="J93" s="8">
        <v>262.50099999999998</v>
      </c>
      <c r="K93" s="8">
        <v>310.99299999999999</v>
      </c>
      <c r="L93" s="8">
        <v>307.83800000000002</v>
      </c>
      <c r="M93" s="8">
        <v>307.83800000000002</v>
      </c>
      <c r="N93" s="8">
        <v>322.09500000000003</v>
      </c>
      <c r="O93" s="8">
        <v>365.39800000000002</v>
      </c>
      <c r="P93" s="8">
        <v>379.17899999999997</v>
      </c>
      <c r="Q93" s="8">
        <v>379.17899999999997</v>
      </c>
      <c r="R93" s="8">
        <v>320.673</v>
      </c>
      <c r="S93" s="8">
        <v>381.185</v>
      </c>
      <c r="T93" s="8">
        <v>350.91899999999998</v>
      </c>
      <c r="U93" s="8">
        <v>350.91899999999998</v>
      </c>
      <c r="V93" s="8">
        <v>343.74599999999998</v>
      </c>
      <c r="W93" s="8">
        <v>390.30200000000002</v>
      </c>
      <c r="X93" s="8">
        <v>475.923</v>
      </c>
      <c r="Y93" s="8">
        <v>475.923</v>
      </c>
      <c r="Z93" s="8">
        <v>237.26900000000001</v>
      </c>
      <c r="AA93" s="8">
        <v>396.58600000000001</v>
      </c>
      <c r="AB93" s="8">
        <v>371.83100000000002</v>
      </c>
      <c r="AC93" s="8">
        <v>371.83100000000002</v>
      </c>
      <c r="AD93" s="8">
        <v>430.47800000000001</v>
      </c>
      <c r="AE93" s="8">
        <v>511.726</v>
      </c>
      <c r="AF93" s="8">
        <v>502.28399999999999</v>
      </c>
      <c r="AG93" s="8">
        <v>502.28399999999999</v>
      </c>
      <c r="AH93" s="8">
        <v>436.12200000000001</v>
      </c>
      <c r="AI93" s="8">
        <v>288.35700000000003</v>
      </c>
      <c r="AJ93" s="8">
        <v>404.21600000000001</v>
      </c>
      <c r="AK93" s="8">
        <v>404.21600000000001</v>
      </c>
      <c r="AL93" s="8">
        <v>399.60700000000003</v>
      </c>
      <c r="AM93" s="8">
        <v>448.35700000000003</v>
      </c>
      <c r="AN93" s="8">
        <v>426.017</v>
      </c>
      <c r="AO93" s="8">
        <v>426.017</v>
      </c>
      <c r="AP93" s="8">
        <v>406.14800000000002</v>
      </c>
      <c r="AQ93" s="8">
        <v>473.17899999999997</v>
      </c>
      <c r="AR93" s="8">
        <v>408.03399999999999</v>
      </c>
      <c r="AS93" s="8">
        <v>408.03399999999999</v>
      </c>
      <c r="AT93" s="8">
        <v>475.23500000000001</v>
      </c>
      <c r="AU93" s="8">
        <v>383.3</v>
      </c>
      <c r="AV93" s="8">
        <v>443.50799999999998</v>
      </c>
      <c r="AW93" s="8">
        <v>443.50799999999998</v>
      </c>
      <c r="AX93" s="8">
        <v>437.16399999999999</v>
      </c>
      <c r="AY93" s="8">
        <v>796.34100000000001</v>
      </c>
      <c r="AZ93" s="8">
        <v>817.40899999999999</v>
      </c>
      <c r="BA93" s="8">
        <v>817.40899999999999</v>
      </c>
      <c r="BB93" s="8">
        <v>649.79600000000005</v>
      </c>
      <c r="BC93" s="8">
        <v>701.22900000000004</v>
      </c>
      <c r="BD93" s="8">
        <v>626.12</v>
      </c>
      <c r="BE93" s="8">
        <v>626.12</v>
      </c>
      <c r="BF93" s="8">
        <v>592.89300000000003</v>
      </c>
      <c r="BG93" s="8">
        <v>778.33100000000002</v>
      </c>
      <c r="BH93" s="8">
        <v>814.72900000000004</v>
      </c>
      <c r="BI93">
        <v>814.72900000000004</v>
      </c>
    </row>
    <row r="94" spans="1:71" x14ac:dyDescent="0.35">
      <c r="A94" s="9" t="str">
        <f t="shared" si="8"/>
        <v>SNB</v>
      </c>
      <c r="B94" s="9" t="str">
        <f>VLOOKUP(A94,References!$A$2:$B$11,2,FALSE)</f>
        <v>SNB AB Equity</v>
      </c>
      <c r="C94" s="9" t="str">
        <f t="shared" si="7"/>
        <v>Depreciation</v>
      </c>
      <c r="D94" s="9" t="str">
        <f>VLOOKUP(C94,References!$J$2:$K$51,2,FALSE)</f>
        <v>depreciation</v>
      </c>
      <c r="E94" s="9" t="s">
        <v>112</v>
      </c>
      <c r="F94" s="8">
        <f>_xll.BDH($B94,$E94,"CQ1 2010","","Dir=H","Per=Q","Days=A","Dts=H","cols=56;rows=1")</f>
        <v>83.820999999999998</v>
      </c>
      <c r="G94" s="8">
        <v>84.168999999999997</v>
      </c>
      <c r="H94" s="8">
        <v>83.406999999999996</v>
      </c>
      <c r="I94" s="8">
        <v>83.406999999999996</v>
      </c>
      <c r="J94" s="8">
        <v>86.120999999999995</v>
      </c>
      <c r="K94" s="8">
        <v>86.911000000000001</v>
      </c>
      <c r="L94" s="8">
        <v>88.182000000000002</v>
      </c>
      <c r="M94" s="8">
        <v>88.182000000000002</v>
      </c>
      <c r="N94" s="8">
        <v>97.897999999999996</v>
      </c>
      <c r="O94" s="8">
        <v>102.35</v>
      </c>
      <c r="P94" s="8">
        <v>104.848</v>
      </c>
      <c r="Q94" s="8">
        <v>104.848</v>
      </c>
      <c r="R94" s="8">
        <v>116.071</v>
      </c>
      <c r="S94" s="8">
        <v>116.136</v>
      </c>
      <c r="T94" s="8">
        <v>116.774</v>
      </c>
      <c r="U94" s="8">
        <v>116.774</v>
      </c>
      <c r="V94" s="8">
        <v>115.26300000000001</v>
      </c>
      <c r="W94" s="8">
        <v>129.54400000000001</v>
      </c>
      <c r="X94" s="8">
        <v>123.161</v>
      </c>
      <c r="Y94" s="8">
        <v>123.161</v>
      </c>
      <c r="Z94" s="8">
        <v>142.53399999999999</v>
      </c>
      <c r="AA94" s="8">
        <v>154.619</v>
      </c>
      <c r="AB94" s="8">
        <v>155.392</v>
      </c>
      <c r="AC94" s="8">
        <v>155.392</v>
      </c>
      <c r="AD94" s="8">
        <v>164.48099999999999</v>
      </c>
      <c r="AE94" s="8">
        <v>169.511</v>
      </c>
      <c r="AF94" s="8">
        <v>172.12700000000001</v>
      </c>
      <c r="AG94" s="8">
        <v>172.12700000000001</v>
      </c>
      <c r="AH94" s="8">
        <v>195.14099999999999</v>
      </c>
      <c r="AI94" s="8">
        <v>153.56299999999999</v>
      </c>
      <c r="AJ94" s="8">
        <v>152.584</v>
      </c>
      <c r="AK94" s="8">
        <v>152.584</v>
      </c>
      <c r="AL94" s="8">
        <v>156.16999999999999</v>
      </c>
      <c r="AM94" s="8">
        <v>154.73699999999999</v>
      </c>
      <c r="AN94" s="8">
        <v>152.595</v>
      </c>
      <c r="AO94" s="8">
        <v>152.595</v>
      </c>
      <c r="AP94" s="8">
        <v>212.745</v>
      </c>
      <c r="AQ94" s="8">
        <v>214.59899999999999</v>
      </c>
      <c r="AR94" s="8">
        <v>213.38200000000001</v>
      </c>
      <c r="AS94" s="8">
        <v>213.38200000000001</v>
      </c>
      <c r="AT94" s="8">
        <v>225.58600000000001</v>
      </c>
      <c r="AU94" s="8">
        <v>212.80099999999999</v>
      </c>
      <c r="AV94" s="8">
        <v>221.17500000000001</v>
      </c>
      <c r="AW94" s="8">
        <v>221.17500000000001</v>
      </c>
      <c r="AX94" s="8">
        <v>230.04</v>
      </c>
      <c r="AY94" s="8">
        <v>293.35599999999999</v>
      </c>
      <c r="AZ94" s="8">
        <v>292.815</v>
      </c>
      <c r="BA94" s="8">
        <v>292.815</v>
      </c>
      <c r="BB94" s="8">
        <v>313.524</v>
      </c>
      <c r="BC94" s="8">
        <v>379.79700000000003</v>
      </c>
      <c r="BD94" s="8">
        <v>355.43599999999998</v>
      </c>
      <c r="BE94" s="8">
        <v>355.43599999999998</v>
      </c>
      <c r="BF94" s="8">
        <v>345.56700000000001</v>
      </c>
      <c r="BG94" s="8">
        <v>335.43799999999999</v>
      </c>
      <c r="BH94" s="8">
        <v>366.53300000000002</v>
      </c>
      <c r="BI94">
        <v>366.53300000000002</v>
      </c>
    </row>
    <row r="95" spans="1:71" x14ac:dyDescent="0.35">
      <c r="A95" s="9" t="str">
        <f t="shared" si="8"/>
        <v>SNB</v>
      </c>
      <c r="B95" s="9" t="str">
        <f>VLOOKUP(A95,References!$A$2:$B$11,2,FALSE)</f>
        <v>SNB AB Equity</v>
      </c>
      <c r="C95" s="9" t="str">
        <f t="shared" si="7"/>
        <v>Salaries and Benefits</v>
      </c>
      <c r="D95" s="9" t="str">
        <f>VLOOKUP(C95,References!$J$2:$K$51,2,FALSE)</f>
        <v>employee_compensation</v>
      </c>
      <c r="E95" s="9" t="s">
        <v>1</v>
      </c>
      <c r="F95" s="8">
        <f>_xll.BDH($B95,$E95,"CQ1 2010","","Dir=H","Per=Q","Days=A","Dts=H","cols=56;rows=1")</f>
        <v>555.17600000000004</v>
      </c>
      <c r="G95" s="8">
        <v>582.81899999999996</v>
      </c>
      <c r="H95" s="8">
        <v>560.52800000000002</v>
      </c>
      <c r="I95" s="8">
        <v>560.52800000000002</v>
      </c>
      <c r="J95" s="8">
        <v>694.12400000000002</v>
      </c>
      <c r="K95" s="8">
        <v>611.27599999999995</v>
      </c>
      <c r="L95" s="8">
        <v>585.26199999999994</v>
      </c>
      <c r="M95" s="8">
        <v>585.26199999999994</v>
      </c>
      <c r="N95" s="8">
        <v>631.56600000000003</v>
      </c>
      <c r="O95" s="8">
        <v>657.10900000000004</v>
      </c>
      <c r="P95" s="8">
        <v>633.50400000000002</v>
      </c>
      <c r="Q95" s="8">
        <v>633.50400000000002</v>
      </c>
      <c r="R95" s="8">
        <v>711.27200000000005</v>
      </c>
      <c r="S95" s="8">
        <v>816.41800000000001</v>
      </c>
      <c r="T95" s="8">
        <v>733.96900000000005</v>
      </c>
      <c r="U95" s="8">
        <v>733.96900000000005</v>
      </c>
      <c r="V95" s="8">
        <v>785.29700000000003</v>
      </c>
      <c r="W95" s="8">
        <v>798.053</v>
      </c>
      <c r="X95" s="8">
        <v>825.10299999999995</v>
      </c>
      <c r="Y95" s="8">
        <v>825.10299999999995</v>
      </c>
      <c r="Z95" s="8">
        <v>994.14200000000005</v>
      </c>
      <c r="AA95" s="8">
        <v>860.38900000000001</v>
      </c>
      <c r="AB95" s="8">
        <v>823.30399999999997</v>
      </c>
      <c r="AC95" s="8">
        <v>823.30399999999997</v>
      </c>
      <c r="AD95" s="8">
        <v>865.56200000000001</v>
      </c>
      <c r="AE95" s="8">
        <v>900.11</v>
      </c>
      <c r="AF95" s="8">
        <v>786.19100000000003</v>
      </c>
      <c r="AG95" s="8">
        <v>786.19100000000003</v>
      </c>
      <c r="AH95" s="8">
        <v>873.14200000000005</v>
      </c>
      <c r="AI95" s="8">
        <v>886.72799999999995</v>
      </c>
      <c r="AJ95" s="8">
        <v>833.96500000000003</v>
      </c>
      <c r="AK95" s="8">
        <v>833.96500000000003</v>
      </c>
      <c r="AL95" s="8">
        <v>919.24599999999998</v>
      </c>
      <c r="AM95" s="8">
        <v>898.81600000000003</v>
      </c>
      <c r="AN95" s="8">
        <v>844.03499999999997</v>
      </c>
      <c r="AO95" s="8">
        <v>844.03499999999997</v>
      </c>
      <c r="AP95" s="8">
        <v>907.00599999999997</v>
      </c>
      <c r="AQ95" s="8">
        <v>891.98400000000004</v>
      </c>
      <c r="AR95" s="8">
        <v>864.221</v>
      </c>
      <c r="AS95" s="8">
        <v>864.221</v>
      </c>
      <c r="AT95" s="8">
        <v>908.14700000000005</v>
      </c>
      <c r="AU95" s="8">
        <v>858.84299999999996</v>
      </c>
      <c r="AV95" s="8">
        <v>887.62</v>
      </c>
      <c r="AW95" s="8">
        <v>887.62</v>
      </c>
      <c r="AX95" s="8">
        <v>805.85799999999995</v>
      </c>
      <c r="AY95" s="8">
        <v>1094.444</v>
      </c>
      <c r="AZ95" s="8">
        <v>1146.5609999999999</v>
      </c>
      <c r="BA95" s="8">
        <v>1146.5609999999999</v>
      </c>
      <c r="BB95" s="8">
        <v>1117.7380000000001</v>
      </c>
      <c r="BC95" s="8">
        <v>1128.1980000000001</v>
      </c>
      <c r="BD95" s="8">
        <v>1105.1600000000001</v>
      </c>
      <c r="BE95" s="8">
        <v>1105.1600000000001</v>
      </c>
      <c r="BF95" s="8">
        <v>1164.454</v>
      </c>
      <c r="BG95" s="8">
        <v>1156.7159999999999</v>
      </c>
      <c r="BH95" s="8">
        <v>1227.896</v>
      </c>
      <c r="BI95">
        <v>1227.896</v>
      </c>
    </row>
    <row r="96" spans="1:71" x14ac:dyDescent="0.35">
      <c r="A96" s="9" t="str">
        <f t="shared" si="8"/>
        <v>SNB</v>
      </c>
      <c r="B96" s="9" t="str">
        <f>VLOOKUP(A96,References!$A$2:$B$11,2,FALSE)</f>
        <v>SNB AB Equity</v>
      </c>
      <c r="C96" s="9" t="str">
        <f t="shared" si="7"/>
        <v>Operating Exenses</v>
      </c>
      <c r="D96" s="9" t="str">
        <f>VLOOKUP(C96,References!$J$2:$K$51,2,FALSE)</f>
        <v>operating_expenses</v>
      </c>
      <c r="E96" s="9" t="s">
        <v>0</v>
      </c>
      <c r="F96" s="8">
        <f>_xll.BDH($B96,$E96,"CQ1 2010","","Dir=H","Per=Q","Days=A","Dts=H","cols=56;rows=1")</f>
        <v>1086.703</v>
      </c>
      <c r="G96" s="8">
        <v>1168.902</v>
      </c>
      <c r="H96" s="8">
        <v>1340.941</v>
      </c>
      <c r="I96" s="8">
        <v>1237.3900000000001</v>
      </c>
      <c r="J96" s="8">
        <v>1195.9659999999999</v>
      </c>
      <c r="K96" s="8">
        <v>1171.3869999999999</v>
      </c>
      <c r="L96" s="8">
        <v>1141.057</v>
      </c>
      <c r="M96" s="8">
        <v>1241.309</v>
      </c>
      <c r="N96" s="8">
        <v>1210.665</v>
      </c>
      <c r="O96" s="8">
        <v>1288.3579999999999</v>
      </c>
      <c r="P96" s="8">
        <v>1293.0070000000001</v>
      </c>
      <c r="Q96" s="8">
        <v>1471.3869999999999</v>
      </c>
      <c r="R96" s="8">
        <v>1346.4929999999999</v>
      </c>
      <c r="S96" s="8">
        <v>1515.0250000000001</v>
      </c>
      <c r="T96" s="8">
        <v>1404.1369999999999</v>
      </c>
      <c r="U96" s="8">
        <v>1530.508</v>
      </c>
      <c r="V96" s="8">
        <v>1520.9690000000001</v>
      </c>
      <c r="W96" s="8">
        <v>1518.5709999999999</v>
      </c>
      <c r="X96" s="8">
        <v>1766.2360000000001</v>
      </c>
      <c r="Y96" s="8">
        <v>1726.758</v>
      </c>
      <c r="Z96" s="8">
        <v>1706.463</v>
      </c>
      <c r="AA96" s="8">
        <v>1743.481</v>
      </c>
      <c r="AB96" s="8">
        <v>1578.58</v>
      </c>
      <c r="AC96" s="8">
        <v>2122.0210000000002</v>
      </c>
      <c r="AD96" s="8">
        <v>1698.4849999999999</v>
      </c>
      <c r="AE96" s="8">
        <v>1822.191</v>
      </c>
      <c r="AF96" s="8">
        <v>1701.789</v>
      </c>
      <c r="AG96" s="8">
        <v>1815.87</v>
      </c>
      <c r="AH96" s="8">
        <v>1688.204</v>
      </c>
      <c r="AI96" s="8">
        <v>1516.306</v>
      </c>
      <c r="AJ96" s="8">
        <v>1587.412</v>
      </c>
      <c r="AK96" s="8">
        <v>1631.798</v>
      </c>
      <c r="AL96" s="8">
        <v>1667.9580000000001</v>
      </c>
      <c r="AM96" s="8">
        <v>1697.857</v>
      </c>
      <c r="AN96" s="8">
        <v>1605.981</v>
      </c>
      <c r="AO96" s="8">
        <v>1474.6489999999999</v>
      </c>
      <c r="AP96" s="8">
        <v>1616.2349999999999</v>
      </c>
      <c r="AQ96" s="8">
        <v>1665.8340000000001</v>
      </c>
      <c r="AR96" s="8">
        <v>1576.7840000000001</v>
      </c>
      <c r="AS96" s="8">
        <v>1439.7660000000001</v>
      </c>
      <c r="AT96" s="8">
        <v>1691.605</v>
      </c>
      <c r="AU96" s="8">
        <v>1529.7180000000001</v>
      </c>
      <c r="AV96" s="8">
        <v>1640.0129999999999</v>
      </c>
      <c r="AW96" s="8">
        <v>1635.616</v>
      </c>
      <c r="AX96" s="8">
        <v>1562.1690000000001</v>
      </c>
      <c r="AY96" s="8">
        <v>2560.4189999999999</v>
      </c>
      <c r="AZ96" s="8">
        <v>2623.8</v>
      </c>
      <c r="BA96" s="8">
        <v>2815.3510000000001</v>
      </c>
      <c r="BB96" s="8">
        <v>2443.2359999999999</v>
      </c>
      <c r="BC96" s="8">
        <v>2547.1469999999999</v>
      </c>
      <c r="BD96" s="8">
        <v>2430.732</v>
      </c>
      <c r="BE96" s="8">
        <v>2362.502</v>
      </c>
      <c r="BF96" s="8">
        <v>2440.8649999999998</v>
      </c>
      <c r="BG96" s="8">
        <v>2609.0889999999999</v>
      </c>
      <c r="BH96" s="8">
        <v>2761.6689999999999</v>
      </c>
      <c r="BI96">
        <v>2761.6689999999999</v>
      </c>
    </row>
    <row r="97" spans="1:61" x14ac:dyDescent="0.35">
      <c r="A97" s="9" t="str">
        <f t="shared" si="8"/>
        <v>SNB</v>
      </c>
      <c r="B97" s="9" t="str">
        <f>VLOOKUP(A97,References!$A$2:$B$11,2,FALSE)</f>
        <v>SNB AB Equity</v>
      </c>
      <c r="C97" s="9" t="str">
        <f t="shared" si="7"/>
        <v>Total Non-Interest Income</v>
      </c>
      <c r="D97" s="9" t="str">
        <f>VLOOKUP(C97,References!$J$2:$K$51,2,FALSE)</f>
        <v>non_interest_income</v>
      </c>
      <c r="E97" s="9" t="s">
        <v>41</v>
      </c>
      <c r="F97" s="8" t="str">
        <f>_xll.BDH($B97,$E97,"CQ1 2010","","Dir=H","Per=Q","Days=A","Dts=H","cols=56;rows=1")</f>
        <v>#N/A N/A</v>
      </c>
      <c r="G97" s="8" t="s">
        <v>116</v>
      </c>
      <c r="H97" s="8" t="s">
        <v>116</v>
      </c>
      <c r="I97" s="8" t="s">
        <v>116</v>
      </c>
      <c r="J97" s="8" t="s">
        <v>116</v>
      </c>
      <c r="K97" s="8" t="s">
        <v>116</v>
      </c>
      <c r="L97" s="8" t="s">
        <v>116</v>
      </c>
      <c r="M97" s="8" t="s">
        <v>116</v>
      </c>
      <c r="N97" s="8">
        <v>1401.789</v>
      </c>
      <c r="O97" s="8">
        <v>1213.046</v>
      </c>
      <c r="P97" s="8">
        <v>1006.577</v>
      </c>
      <c r="Q97" s="8">
        <v>1006.577</v>
      </c>
      <c r="R97" s="8">
        <v>1532.7270000000001</v>
      </c>
      <c r="S97" s="8">
        <v>1153.79</v>
      </c>
      <c r="T97" s="8">
        <v>1049.7470000000001</v>
      </c>
      <c r="U97" s="8">
        <v>1049.7470000000001</v>
      </c>
      <c r="V97" s="8">
        <v>1156.0160000000001</v>
      </c>
      <c r="W97" s="8">
        <v>1372.05</v>
      </c>
      <c r="X97" s="8">
        <v>1323.7660000000001</v>
      </c>
      <c r="Y97" s="8">
        <v>1323.7660000000001</v>
      </c>
      <c r="Z97" s="8">
        <v>1413.981</v>
      </c>
      <c r="AA97" s="8">
        <v>1160.211</v>
      </c>
      <c r="AB97" s="8">
        <v>1057.261</v>
      </c>
      <c r="AC97" s="8">
        <v>1057.261</v>
      </c>
      <c r="AD97" s="8">
        <v>1288.1469999999999</v>
      </c>
      <c r="AE97" s="8">
        <v>1312.067</v>
      </c>
      <c r="AF97" s="8">
        <v>1221.0840000000001</v>
      </c>
      <c r="AG97" s="8">
        <v>1221.0840000000001</v>
      </c>
      <c r="AH97" s="8">
        <v>1500.365</v>
      </c>
      <c r="AI97" s="8">
        <v>1005.43</v>
      </c>
      <c r="AJ97" s="8">
        <v>1038.0909999999999</v>
      </c>
      <c r="AK97" s="8">
        <v>1038.0909999999999</v>
      </c>
      <c r="AL97" s="8">
        <v>1201.7909999999999</v>
      </c>
      <c r="AM97" s="8">
        <v>937.96</v>
      </c>
      <c r="AN97" s="8">
        <v>944.98299999999995</v>
      </c>
      <c r="AO97" s="8">
        <v>944.98299999999995</v>
      </c>
      <c r="AP97" s="8">
        <v>1196.7380000000001</v>
      </c>
      <c r="AQ97" s="8">
        <v>1142.9749999999999</v>
      </c>
      <c r="AR97" s="8">
        <v>1123.9059999999999</v>
      </c>
      <c r="AS97" s="8">
        <v>1123.9059999999999</v>
      </c>
      <c r="AT97" s="8">
        <v>1148.0319999999999</v>
      </c>
      <c r="AU97" s="8">
        <v>808.22400000000005</v>
      </c>
      <c r="AV97" s="8">
        <v>1439.854</v>
      </c>
      <c r="AW97" s="8">
        <v>1439.854</v>
      </c>
      <c r="AX97" s="8">
        <v>1541.229</v>
      </c>
      <c r="AY97" s="8">
        <v>1699.4649999999999</v>
      </c>
      <c r="AZ97" s="8">
        <v>1668.5340000000001</v>
      </c>
      <c r="BA97" s="8">
        <v>1668.5340000000001</v>
      </c>
      <c r="BB97" s="8">
        <v>1984.4469999999999</v>
      </c>
      <c r="BC97" s="8">
        <v>1521.27</v>
      </c>
      <c r="BD97" s="8">
        <v>1870.021</v>
      </c>
      <c r="BE97" s="8">
        <v>1870.021</v>
      </c>
      <c r="BF97" s="8">
        <v>1953.1189999999999</v>
      </c>
      <c r="BG97" s="8">
        <v>1972.732</v>
      </c>
      <c r="BH97" s="8">
        <v>1917.058</v>
      </c>
      <c r="BI97">
        <v>1917.058</v>
      </c>
    </row>
    <row r="98" spans="1:61" x14ac:dyDescent="0.35">
      <c r="A98" s="9" t="str">
        <f t="shared" si="8"/>
        <v>SNB</v>
      </c>
      <c r="B98" s="9" t="str">
        <f>VLOOKUP(A98,References!$A$2:$B$11,2,FALSE)</f>
        <v>SNB AB Equity</v>
      </c>
      <c r="C98" s="9" t="str">
        <f t="shared" si="7"/>
        <v>Impairment (Provisions)</v>
      </c>
      <c r="D98" s="9" t="str">
        <f>VLOOKUP(C98,References!$J$2:$K$51,2,FALSE)</f>
        <v>impairment_provisions</v>
      </c>
      <c r="E98" s="9" t="s">
        <v>42</v>
      </c>
      <c r="F98" s="8">
        <f>_xll.BDH($B98,$E98,"CQ1 2010","","Dir=H","Per=Q","Days=A","Dts=H","cols=56;rows=1")</f>
        <v>552.03</v>
      </c>
      <c r="G98" s="8">
        <v>612.95299999999997</v>
      </c>
      <c r="H98" s="8">
        <v>587.78499999999997</v>
      </c>
      <c r="I98" s="8">
        <v>587.78499999999997</v>
      </c>
      <c r="J98" s="8">
        <v>296.60000000000002</v>
      </c>
      <c r="K98" s="8">
        <v>407.96699999999998</v>
      </c>
      <c r="L98" s="8">
        <v>212.25</v>
      </c>
      <c r="M98" s="8">
        <v>212.25</v>
      </c>
      <c r="N98" s="8">
        <v>395.577</v>
      </c>
      <c r="O98" s="8">
        <v>351.03</v>
      </c>
      <c r="P98" s="8">
        <v>451.33699999999999</v>
      </c>
      <c r="Q98" s="8">
        <v>451.33699999999999</v>
      </c>
      <c r="R98" s="8">
        <v>259.83</v>
      </c>
      <c r="S98" s="8">
        <v>156.07900000000001</v>
      </c>
      <c r="T98" s="8">
        <v>199.61099999999999</v>
      </c>
      <c r="U98" s="8">
        <v>199.61099999999999</v>
      </c>
      <c r="V98" s="8">
        <v>205.65100000000001</v>
      </c>
      <c r="W98" s="8">
        <v>205.65100000000001</v>
      </c>
      <c r="X98" s="8">
        <v>400.86399999999998</v>
      </c>
      <c r="Y98" s="8">
        <v>400.86399999999998</v>
      </c>
      <c r="Z98" s="8">
        <v>218.327</v>
      </c>
      <c r="AA98" s="8">
        <v>278.84800000000001</v>
      </c>
      <c r="AB98" s="8">
        <v>713.125</v>
      </c>
      <c r="AC98" s="8">
        <v>713.125</v>
      </c>
      <c r="AD98" s="8">
        <v>346.625</v>
      </c>
      <c r="AE98" s="8">
        <v>381.29500000000002</v>
      </c>
      <c r="AF98" s="8">
        <v>839.11400000000003</v>
      </c>
      <c r="AG98" s="8">
        <v>839.11400000000003</v>
      </c>
      <c r="AH98" s="8">
        <v>421.98099999999999</v>
      </c>
      <c r="AI98" s="8">
        <v>477.71199999999999</v>
      </c>
      <c r="AJ98" s="8">
        <v>707.20699999999999</v>
      </c>
      <c r="AK98" s="8">
        <v>707.20699999999999</v>
      </c>
      <c r="AL98" s="8">
        <v>-2.3359999999999999</v>
      </c>
      <c r="AM98" s="8">
        <v>335.30700000000002</v>
      </c>
      <c r="AN98" s="8">
        <v>610.34699999999998</v>
      </c>
      <c r="AO98" s="8">
        <v>610.34699999999998</v>
      </c>
      <c r="AP98" s="8">
        <v>145.327</v>
      </c>
      <c r="AQ98" s="8">
        <v>324.73899999999998</v>
      </c>
      <c r="AR98" s="8">
        <v>662.63699999999994</v>
      </c>
      <c r="AS98" s="8">
        <v>662.63699999999994</v>
      </c>
      <c r="AT98" s="8">
        <v>396.089</v>
      </c>
      <c r="AU98" s="8">
        <v>827.947</v>
      </c>
      <c r="AV98" s="8">
        <v>378.84699999999998</v>
      </c>
      <c r="AW98" s="8">
        <v>378.84699999999998</v>
      </c>
      <c r="AX98" s="8">
        <v>286.36500000000001</v>
      </c>
      <c r="AY98" s="8">
        <v>2414.6669999999999</v>
      </c>
      <c r="AZ98" s="8">
        <v>732.07500000000005</v>
      </c>
      <c r="BA98" s="8">
        <v>732.07500000000005</v>
      </c>
      <c r="BB98" s="8">
        <v>386.24599999999998</v>
      </c>
      <c r="BC98" s="8">
        <v>592.19500000000005</v>
      </c>
      <c r="BD98" s="8">
        <v>540.54499999999996</v>
      </c>
      <c r="BE98" s="8">
        <v>540.54499999999996</v>
      </c>
      <c r="BF98" s="8">
        <v>492.77800000000002</v>
      </c>
      <c r="BG98" s="8">
        <v>76.082999999999998</v>
      </c>
      <c r="BH98" s="8">
        <v>-77.039000000000001</v>
      </c>
      <c r="BI98">
        <v>-77.039000000000001</v>
      </c>
    </row>
    <row r="99" spans="1:61" x14ac:dyDescent="0.35">
      <c r="A99" s="9" t="str">
        <f t="shared" si="8"/>
        <v>SNB</v>
      </c>
      <c r="B99" s="9" t="str">
        <f>VLOOKUP(A99,References!$A$2:$B$11,2,FALSE)</f>
        <v>SNB AB Equity</v>
      </c>
      <c r="C99" s="9" t="str">
        <f t="shared" si="7"/>
        <v>Net PreTax Income</v>
      </c>
      <c r="D99" s="9" t="str">
        <f>VLOOKUP(C99,References!$J$2:$K$51,2,FALSE)</f>
        <v>net_pretax_income</v>
      </c>
      <c r="E99" s="9" t="s">
        <v>45</v>
      </c>
      <c r="F99" s="8">
        <f>_xll.BDH($B99,$E99,"CQ1 2010","","Dir=H","Per=Q","Days=A","Dts=H","cols=56;rows=1")</f>
        <v>1442.395</v>
      </c>
      <c r="G99" s="8">
        <v>1242.8440000000001</v>
      </c>
      <c r="H99" s="8">
        <v>833.34699999999998</v>
      </c>
      <c r="I99" s="8">
        <v>1284.818</v>
      </c>
      <c r="J99" s="8">
        <v>1516.98</v>
      </c>
      <c r="K99" s="8">
        <v>1450.4749999999999</v>
      </c>
      <c r="L99" s="8">
        <v>1578.31</v>
      </c>
      <c r="M99" s="8">
        <v>1560.354</v>
      </c>
      <c r="N99" s="8">
        <v>2000.624</v>
      </c>
      <c r="O99" s="8">
        <v>1655.1859999999999</v>
      </c>
      <c r="P99" s="8">
        <v>1525.0530000000001</v>
      </c>
      <c r="Q99" s="8">
        <v>1432.463</v>
      </c>
      <c r="R99" s="8">
        <v>2383.2840000000001</v>
      </c>
      <c r="S99" s="8">
        <v>2021.6769999999999</v>
      </c>
      <c r="T99" s="8">
        <v>1757</v>
      </c>
      <c r="U99" s="8">
        <v>1827.0160000000001</v>
      </c>
      <c r="V99" s="8">
        <v>2578.942</v>
      </c>
      <c r="W99" s="8">
        <v>2455.415</v>
      </c>
      <c r="X99" s="8">
        <v>1913.3679999999999</v>
      </c>
      <c r="Y99" s="8">
        <v>1845.4659999999999</v>
      </c>
      <c r="Z99" s="8">
        <v>2622.9</v>
      </c>
      <c r="AA99" s="8">
        <v>2365.3820000000001</v>
      </c>
      <c r="AB99" s="8">
        <v>2009.4290000000001</v>
      </c>
      <c r="AC99" s="8">
        <v>2150.7179999999998</v>
      </c>
      <c r="AD99" s="8">
        <v>2653.7240000000002</v>
      </c>
      <c r="AE99" s="8">
        <v>2459.37</v>
      </c>
      <c r="AF99" s="8">
        <v>1976.25</v>
      </c>
      <c r="AG99" s="8">
        <v>2326.489</v>
      </c>
      <c r="AH99" s="8">
        <v>2733.471</v>
      </c>
      <c r="AI99" s="8">
        <v>2451.3809999999999</v>
      </c>
      <c r="AJ99" s="8">
        <v>2159.0410000000002</v>
      </c>
      <c r="AK99" s="8">
        <v>2620.7640000000001</v>
      </c>
      <c r="AL99" s="8">
        <v>3143.8180000000002</v>
      </c>
      <c r="AM99" s="8">
        <v>2701.8130000000001</v>
      </c>
      <c r="AN99" s="8">
        <v>2295.7350000000001</v>
      </c>
      <c r="AO99" s="8">
        <v>2688.7539999999999</v>
      </c>
      <c r="AP99" s="8">
        <v>3191.85</v>
      </c>
      <c r="AQ99" s="8">
        <v>3046.875</v>
      </c>
      <c r="AR99" s="8">
        <v>2829.0920000000001</v>
      </c>
      <c r="AS99" s="8">
        <v>3850.761</v>
      </c>
      <c r="AT99" s="8">
        <v>3210.92</v>
      </c>
      <c r="AU99" s="8">
        <v>2387.8879999999999</v>
      </c>
      <c r="AV99" s="8">
        <v>3569.2370000000001</v>
      </c>
      <c r="AW99" s="8">
        <v>3765.2779999999998</v>
      </c>
      <c r="AX99" s="8">
        <v>3816.8380000000002</v>
      </c>
      <c r="AY99" s="8">
        <v>2613.098</v>
      </c>
      <c r="AZ99" s="8">
        <v>4504.6850000000004</v>
      </c>
      <c r="BA99" s="8">
        <v>3519.5770000000002</v>
      </c>
      <c r="BB99" s="8">
        <v>5161.4059999999999</v>
      </c>
      <c r="BC99" s="8">
        <v>5303.4930000000004</v>
      </c>
      <c r="BD99" s="8">
        <v>5406.6260000000002</v>
      </c>
      <c r="BE99" s="8">
        <v>5405.2539999999999</v>
      </c>
      <c r="BF99" s="8">
        <v>5793.9830000000002</v>
      </c>
      <c r="BG99" s="8">
        <v>5795.259</v>
      </c>
      <c r="BH99" s="8">
        <v>5672.8379999999997</v>
      </c>
      <c r="BI99">
        <v>5672.8379999999997</v>
      </c>
    </row>
    <row r="100" spans="1:61" x14ac:dyDescent="0.35">
      <c r="A100" s="9" t="str">
        <f t="shared" si="8"/>
        <v>SNB</v>
      </c>
      <c r="B100" s="9" t="str">
        <f>VLOOKUP(A100,References!$A$2:$B$11,2,FALSE)</f>
        <v>SNB AB Equity</v>
      </c>
      <c r="C100" s="9" t="str">
        <f t="shared" si="7"/>
        <v>Net Income</v>
      </c>
      <c r="D100" s="9" t="str">
        <f>VLOOKUP(C100,References!$J$2:$K$51,2,FALSE)</f>
        <v>net_income</v>
      </c>
      <c r="E100" s="9" t="s">
        <v>47</v>
      </c>
      <c r="F100" s="8">
        <f>_xll.BDH($B100,$E100,"CQ1 2010","","Dir=H","Per=Q","Days=A","Dts=H","cols=56;rows=1")</f>
        <v>1413.056</v>
      </c>
      <c r="G100" s="8">
        <v>1226.6959999999999</v>
      </c>
      <c r="H100" s="8">
        <v>828.38400000000001</v>
      </c>
      <c r="I100" s="8">
        <v>1255.6990000000001</v>
      </c>
      <c r="J100" s="8">
        <v>1502.9760000000001</v>
      </c>
      <c r="K100" s="8">
        <v>1424.3219999999999</v>
      </c>
      <c r="L100" s="8">
        <v>1545.8720000000001</v>
      </c>
      <c r="M100" s="8">
        <v>1538.5809999999999</v>
      </c>
      <c r="N100" s="8">
        <v>1953.7349999999999</v>
      </c>
      <c r="O100" s="8">
        <v>1608.143</v>
      </c>
      <c r="P100" s="8">
        <v>1480.4849999999999</v>
      </c>
      <c r="Q100" s="8">
        <v>1410.441</v>
      </c>
      <c r="R100" s="8">
        <v>2331.9580000000001</v>
      </c>
      <c r="S100" s="8">
        <v>1992.106</v>
      </c>
      <c r="T100" s="8">
        <v>1733.2090000000001</v>
      </c>
      <c r="U100" s="8">
        <v>1794.9269999999999</v>
      </c>
      <c r="V100" s="8">
        <v>2535.306</v>
      </c>
      <c r="W100" s="8">
        <v>2425.4079999999999</v>
      </c>
      <c r="X100" s="8">
        <v>1869.105</v>
      </c>
      <c r="Y100" s="8">
        <v>1825.3309999999999</v>
      </c>
      <c r="Z100" s="8">
        <v>2605.5700000000002</v>
      </c>
      <c r="AA100" s="8">
        <v>2362.9169999999999</v>
      </c>
      <c r="AB100" s="8">
        <v>1994.14</v>
      </c>
      <c r="AC100" s="8">
        <v>2126.556</v>
      </c>
      <c r="AD100" s="8">
        <v>2630.8139999999999</v>
      </c>
      <c r="AE100" s="8">
        <v>2437.5410000000002</v>
      </c>
      <c r="AF100" s="8">
        <v>1961.78</v>
      </c>
      <c r="AG100" s="8">
        <v>2286.7220000000002</v>
      </c>
      <c r="AH100" s="8">
        <v>2702.5590000000002</v>
      </c>
      <c r="AI100" s="8">
        <v>2417.4209999999998</v>
      </c>
      <c r="AJ100" s="8">
        <v>2125.614</v>
      </c>
      <c r="AK100" s="8">
        <v>2556.3879999999999</v>
      </c>
      <c r="AL100" s="8">
        <v>2716.5520000000001</v>
      </c>
      <c r="AM100" s="8">
        <v>2243.692</v>
      </c>
      <c r="AN100" s="8">
        <v>1928.127</v>
      </c>
      <c r="AO100" s="8">
        <v>2705.58</v>
      </c>
      <c r="AP100" s="8">
        <v>2775.5439999999999</v>
      </c>
      <c r="AQ100" s="8">
        <v>2685.5859999999998</v>
      </c>
      <c r="AR100" s="8">
        <v>2550.6990000000001</v>
      </c>
      <c r="AS100" s="8">
        <v>3389.607</v>
      </c>
      <c r="AT100" s="8">
        <v>2834.1990000000001</v>
      </c>
      <c r="AU100" s="8">
        <v>2087.7260000000001</v>
      </c>
      <c r="AV100" s="8">
        <v>3158.4009999999998</v>
      </c>
      <c r="AW100" s="8">
        <v>3359.7710000000002</v>
      </c>
      <c r="AX100" s="8">
        <v>3408.4679999999998</v>
      </c>
      <c r="AY100" s="8">
        <v>2315.8780000000002</v>
      </c>
      <c r="AZ100" s="8">
        <v>3980.2669999999998</v>
      </c>
      <c r="BA100" s="8">
        <v>2963.5630000000001</v>
      </c>
      <c r="BB100" s="8">
        <v>4501.58</v>
      </c>
      <c r="BC100" s="8">
        <v>4589.1220000000003</v>
      </c>
      <c r="BD100" s="8">
        <v>4724.5590000000002</v>
      </c>
      <c r="BE100" s="8">
        <v>4765.4290000000001</v>
      </c>
      <c r="BF100" s="8">
        <v>5021.54</v>
      </c>
      <c r="BG100" s="8">
        <v>5015.5600000000004</v>
      </c>
      <c r="BH100" s="8">
        <v>5009.6239999999998</v>
      </c>
      <c r="BI100">
        <v>5009.6239999999998</v>
      </c>
    </row>
    <row r="101" spans="1:61" x14ac:dyDescent="0.35">
      <c r="A101" s="9" t="str">
        <f t="shared" si="8"/>
        <v>SNB</v>
      </c>
      <c r="B101" s="9" t="str">
        <f>VLOOKUP(A101,References!$A$2:$B$11,2,FALSE)</f>
        <v>SNB AB Equity</v>
      </c>
      <c r="C101" s="9" t="str">
        <f t="shared" si="7"/>
        <v>Net Interest Income Less Provisions</v>
      </c>
      <c r="D101" s="9" t="str">
        <f>VLOOKUP(C101,References!$J$2:$K$51,2,FALSE)</f>
        <v>net_interest_inc_less_prov</v>
      </c>
      <c r="E101" s="9" t="s">
        <v>115</v>
      </c>
      <c r="F101" s="8">
        <f>_xll.BDH($B101,$E101,"CQ1 2010","","Dir=H","Per=Q","Days=A","Dts=H","cols=56;rows=1")</f>
        <v>1623.2619999999999</v>
      </c>
      <c r="G101" s="8">
        <v>1382.355</v>
      </c>
      <c r="H101" s="8">
        <v>1416.598</v>
      </c>
      <c r="I101" s="8">
        <v>1961.808</v>
      </c>
      <c r="J101" s="8">
        <v>1797.375</v>
      </c>
      <c r="K101" s="8">
        <v>1721.6289999999999</v>
      </c>
      <c r="L101" s="8">
        <v>1989.373</v>
      </c>
      <c r="M101" s="8">
        <v>2105.3580000000002</v>
      </c>
      <c r="N101" s="8">
        <v>1908.153</v>
      </c>
      <c r="O101" s="8">
        <v>1887.6679999999999</v>
      </c>
      <c r="P101" s="8">
        <v>1933.6569999999999</v>
      </c>
      <c r="Q101" s="8">
        <v>1892.327</v>
      </c>
      <c r="R101" s="8">
        <v>2324.7959999999998</v>
      </c>
      <c r="S101" s="8">
        <v>2400.5390000000002</v>
      </c>
      <c r="T101" s="8">
        <v>2201.7080000000001</v>
      </c>
      <c r="U101" s="8">
        <v>2463.6529999999998</v>
      </c>
      <c r="V101" s="8">
        <v>2517.94</v>
      </c>
      <c r="W101" s="8">
        <v>2915.3969999999999</v>
      </c>
      <c r="X101" s="8">
        <v>2420.9189999999999</v>
      </c>
      <c r="Y101" s="8">
        <v>2605.3029999999999</v>
      </c>
      <c r="Z101" s="8">
        <v>2882.5680000000002</v>
      </c>
      <c r="AA101" s="8">
        <v>2887.9749999999999</v>
      </c>
      <c r="AB101" s="8">
        <v>2579.674</v>
      </c>
      <c r="AC101" s="8">
        <v>2811.1849999999999</v>
      </c>
      <c r="AD101" s="8">
        <v>3114.201</v>
      </c>
      <c r="AE101" s="8">
        <v>3021.739</v>
      </c>
      <c r="AF101" s="8">
        <v>2612.4389999999999</v>
      </c>
      <c r="AG101" s="8">
        <v>2971.6880000000001</v>
      </c>
      <c r="AH101" s="8">
        <v>2943.201</v>
      </c>
      <c r="AI101" s="8">
        <v>3001.32</v>
      </c>
      <c r="AJ101" s="8">
        <v>2748.0320000000002</v>
      </c>
      <c r="AK101" s="8">
        <v>3091.402</v>
      </c>
      <c r="AL101" s="8">
        <v>3694.683</v>
      </c>
      <c r="AM101" s="8">
        <v>3464.6280000000002</v>
      </c>
      <c r="AN101" s="8">
        <v>2984.0309999999999</v>
      </c>
      <c r="AO101" s="8">
        <v>4217.973</v>
      </c>
      <c r="AP101" s="8">
        <v>3608.748</v>
      </c>
      <c r="AQ101" s="8">
        <v>3582.694</v>
      </c>
      <c r="AR101" s="8">
        <v>3209.9859999999999</v>
      </c>
      <c r="AS101" s="8">
        <v>4656.9669999999996</v>
      </c>
      <c r="AT101" s="8">
        <v>3761.134</v>
      </c>
      <c r="AU101" s="8">
        <v>3129.5770000000002</v>
      </c>
      <c r="AV101" s="8">
        <v>3818.91</v>
      </c>
      <c r="AW101" s="8">
        <v>4124.6149999999998</v>
      </c>
      <c r="AX101" s="8">
        <v>3891.7139999999999</v>
      </c>
      <c r="AY101" s="8">
        <v>3473.6849999999999</v>
      </c>
      <c r="AZ101" s="8">
        <v>5473.8239999999996</v>
      </c>
      <c r="BA101" s="8">
        <v>5708.8090000000002</v>
      </c>
      <c r="BB101" s="8">
        <v>5722.1970000000001</v>
      </c>
      <c r="BC101" s="8">
        <v>6231.7169999999996</v>
      </c>
      <c r="BD101" s="8">
        <v>6037.2569999999996</v>
      </c>
      <c r="BE101" s="8">
        <v>6673.5969999999998</v>
      </c>
      <c r="BF101" s="8">
        <v>6285.1279999999997</v>
      </c>
      <c r="BG101" s="8">
        <v>6448.116</v>
      </c>
      <c r="BH101" s="8">
        <v>6896.75</v>
      </c>
      <c r="BI101">
        <v>6896.75</v>
      </c>
    </row>
    <row r="102" spans="1:61" x14ac:dyDescent="0.35">
      <c r="A102" s="9" t="str">
        <f t="shared" si="8"/>
        <v>SNB</v>
      </c>
      <c r="B102" s="9" t="str">
        <f>VLOOKUP(A102,References!$A$2:$B$11,2,FALSE)</f>
        <v>SNB AB Equity</v>
      </c>
      <c r="C102" s="9" t="str">
        <f t="shared" si="7"/>
        <v>Retail Net Revenue</v>
      </c>
      <c r="D102" s="9" t="str">
        <f>VLOOKUP(C102,References!$J$2:$K$51,2,FALSE)</f>
        <v>retail_net_revenue</v>
      </c>
      <c r="E102" s="9"/>
      <c r="F102" s="8">
        <f>Segments_Q!I38/1000000</f>
        <v>1703.4280000000001</v>
      </c>
      <c r="G102" s="8">
        <f>Segments_Q!J38/1000000</f>
        <v>2138.0639999999999</v>
      </c>
      <c r="H102" s="8">
        <f>Segments_Q!K38/1000000</f>
        <v>1994.53</v>
      </c>
      <c r="I102" s="8">
        <f>Segments_Q!L38/1000000</f>
        <v>2433.7379999999998</v>
      </c>
      <c r="J102" s="8">
        <f>Segments_Q!M38/1000000</f>
        <v>2036.2529999999999</v>
      </c>
      <c r="K102" s="8">
        <f>Segments_Q!N38/1000000</f>
        <v>2107.6410000000001</v>
      </c>
      <c r="L102" s="8" t="e">
        <f>Segments_Q!O38/1000000</f>
        <v>#N/A</v>
      </c>
      <c r="M102" s="8">
        <f>Segments_Q!P38/1000000</f>
        <v>2433.7379999999998</v>
      </c>
      <c r="N102" s="8">
        <f>Segments_Q!Q38/1000000</f>
        <v>2495.181</v>
      </c>
      <c r="O102" s="8">
        <f>Segments_Q!R38/1000000</f>
        <v>2373.3290000000002</v>
      </c>
      <c r="P102" s="8">
        <f>Segments_Q!S38/1000000</f>
        <v>2552.7919999999999</v>
      </c>
      <c r="Q102" s="8">
        <f>Segments_Q!T38/1000000</f>
        <v>2135.3150000000001</v>
      </c>
      <c r="R102" s="8">
        <f>Segments_Q!U38/1000000</f>
        <v>2527.2359999999999</v>
      </c>
      <c r="S102" s="8">
        <f>Segments_Q!V38/1000000</f>
        <v>2553.8449999999998</v>
      </c>
      <c r="T102" s="8">
        <f>Segments_Q!W38/1000000</f>
        <v>2614.5169999999998</v>
      </c>
      <c r="U102" s="8">
        <f>Segments_Q!X38/1000000</f>
        <v>2130.7539999999999</v>
      </c>
      <c r="V102" s="8">
        <f>Segments_Q!Y38/1000000</f>
        <v>2486.5540000000001</v>
      </c>
      <c r="W102" s="8">
        <f>Segments_Q!Z38/1000000</f>
        <v>2406.0349999999999</v>
      </c>
      <c r="X102" s="8">
        <f>Segments_Q!AA38/1000000</f>
        <v>2471.819</v>
      </c>
      <c r="Y102" s="8">
        <f>Segments_Q!AB38/1000000</f>
        <v>2875.7220000000002</v>
      </c>
      <c r="Z102" s="8">
        <f>Segments_Q!AC38/1000000</f>
        <v>2481.25</v>
      </c>
      <c r="AA102" s="8">
        <f>Segments_Q!AD38/1000000</f>
        <v>2068.2020000000002</v>
      </c>
      <c r="AB102" s="8">
        <f>Segments_Q!AE38/1000000</f>
        <v>2742.2370000000001</v>
      </c>
      <c r="AC102" s="8">
        <f>Segments_Q!AF38/1000000</f>
        <v>1931.23</v>
      </c>
      <c r="AD102" s="8">
        <f>Segments_Q!AG38/1000000</f>
        <v>2687.4810000000002</v>
      </c>
      <c r="AE102" s="8">
        <f>Segments_Q!AH38/1000000</f>
        <v>2917.2350000000001</v>
      </c>
      <c r="AF102" s="8">
        <f>Segments_Q!AI38/1000000</f>
        <v>2823.922</v>
      </c>
      <c r="AG102" s="8">
        <f>Segments_Q!AJ38/1000000</f>
        <v>2589.4189999999999</v>
      </c>
      <c r="AH102" s="8">
        <f>Segments_Q!AK38/1000000</f>
        <v>2932.19</v>
      </c>
      <c r="AI102" s="8">
        <f>Segments_Q!AL38/1000000</f>
        <v>2857.3879999999999</v>
      </c>
      <c r="AJ102" s="8">
        <f>Segments_Q!AM38/1000000</f>
        <v>2950.98</v>
      </c>
      <c r="AK102" s="8">
        <f>Segments_Q!AN38/1000000</f>
        <v>3281.6660000000002</v>
      </c>
      <c r="AL102" s="8">
        <f>Segments_Q!AO38/1000000</f>
        <v>2770.6579999999999</v>
      </c>
      <c r="AM102" s="8">
        <f>Segments_Q!AP38/1000000</f>
        <v>2874.8040000000001</v>
      </c>
      <c r="AN102" s="8">
        <f>Segments_Q!AQ38/1000000</f>
        <v>2968.9059999999999</v>
      </c>
      <c r="AO102" s="8">
        <f>Segments_Q!AR38/1000000</f>
        <v>3009.067</v>
      </c>
      <c r="AP102" s="8">
        <f>Segments_Q!AS38/1000000</f>
        <v>3164.2779999999998</v>
      </c>
      <c r="AQ102" s="8">
        <f>Segments_Q!AT38/1000000</f>
        <v>3429.6590000000001</v>
      </c>
      <c r="AR102" s="8">
        <f>Segments_Q!AU38/1000000</f>
        <v>3500.2449999999999</v>
      </c>
      <c r="AS102" s="8">
        <f>Segments_Q!AV38/1000000</f>
        <v>3496.6329999999998</v>
      </c>
      <c r="AT102" s="8">
        <f>Segments_Q!AW38/1000000</f>
        <v>3470.2240000000002</v>
      </c>
      <c r="AU102" s="8">
        <f>Segments_Q!AX38/1000000</f>
        <v>3339.096</v>
      </c>
      <c r="AV102" s="8">
        <f>Segments_Q!AY38/1000000</f>
        <v>2996.9850000000001</v>
      </c>
      <c r="AW102" s="8">
        <f>Segments_Q!AZ38/1000000</f>
        <v>3555.0639999999999</v>
      </c>
      <c r="AX102" s="8">
        <f>Segments_Q!BA38/1000000</f>
        <v>3694.9029999999998</v>
      </c>
      <c r="AY102" s="8">
        <f>Segments_Q!BB38/1000000</f>
        <v>3339.192</v>
      </c>
      <c r="AZ102" s="8">
        <f>Segments_Q!BC38/1000000</f>
        <v>3393.98</v>
      </c>
      <c r="BA102" s="8">
        <f>Segments_Q!BD38/1000000</f>
        <v>3622.4639999999999</v>
      </c>
      <c r="BB102" s="8">
        <f>Segments_Q!BE38/1000000</f>
        <v>3240.6149999999998</v>
      </c>
      <c r="BC102" s="8">
        <f>Segments_Q!BF38/1000000</f>
        <v>3509.8679999999999</v>
      </c>
      <c r="BD102" s="8">
        <f>Segments_Q!BG38/1000000</f>
        <v>3986.2779999999998</v>
      </c>
      <c r="BE102" s="8">
        <f>Segments_Q!BH38/1000000</f>
        <v>4791.5870000000004</v>
      </c>
      <c r="BF102" s="8">
        <f>Segments_Q!BI38/1000000</f>
        <v>4027.6509999999998</v>
      </c>
      <c r="BG102" s="8">
        <f>Segments_Q!BJ38/1000000</f>
        <v>4287.4570000000003</v>
      </c>
      <c r="BH102" s="8">
        <f>Segments_Q!BK38/1000000</f>
        <v>4163.0839999999998</v>
      </c>
    </row>
    <row r="103" spans="1:61" x14ac:dyDescent="0.35">
      <c r="A103" s="10" t="str">
        <f>A101</f>
        <v>SNB</v>
      </c>
      <c r="B103" s="10" t="str">
        <f>VLOOKUP(A103,References!$A$2:$B$11,2,FALSE)</f>
        <v>SNB AB Equity</v>
      </c>
      <c r="C103" s="10" t="str">
        <f t="shared" si="7"/>
        <v>Wholesale Net Revenue</v>
      </c>
      <c r="D103" s="10" t="str">
        <f>VLOOKUP(C103,References!$J$2:$K$51,2,FALSE)</f>
        <v>wholesale_net_revenue</v>
      </c>
      <c r="E103" s="10" t="s">
        <v>115</v>
      </c>
      <c r="F103" s="11">
        <f>Segments_Q!I39/1000000</f>
        <v>759.62800000000004</v>
      </c>
      <c r="G103" s="11">
        <f>Segments_Q!J39/1000000</f>
        <v>537.62900000000002</v>
      </c>
      <c r="H103" s="11">
        <f>Segments_Q!K39/1000000</f>
        <v>585.48</v>
      </c>
      <c r="I103" s="11">
        <f>Segments_Q!L39/1000000</f>
        <v>581.14700000000005</v>
      </c>
      <c r="J103" s="11">
        <f>Segments_Q!M39/1000000</f>
        <v>507.79599999999999</v>
      </c>
      <c r="K103" s="11" t="e">
        <f>Segments_Q!N39/1000000</f>
        <v>#N/A</v>
      </c>
      <c r="L103" s="11" t="e">
        <f>Segments_Q!O39/1000000</f>
        <v>#N/A</v>
      </c>
      <c r="M103" s="11">
        <f>Segments_Q!P39/1000000</f>
        <v>581.14700000000005</v>
      </c>
      <c r="N103" s="11">
        <f>Segments_Q!Q39/1000000</f>
        <v>431.49</v>
      </c>
      <c r="O103" s="11">
        <f>Segments_Q!R39/1000000</f>
        <v>521.33000000000004</v>
      </c>
      <c r="P103" s="11">
        <f>Segments_Q!S39/1000000</f>
        <v>513.36800000000005</v>
      </c>
      <c r="Q103" s="11">
        <f>Segments_Q!T39/1000000</f>
        <v>459.58699999999999</v>
      </c>
      <c r="R103" s="11">
        <f>Segments_Q!U39/1000000</f>
        <v>453</v>
      </c>
      <c r="S103" s="11">
        <f>Segments_Q!V39/1000000</f>
        <v>424.392</v>
      </c>
      <c r="T103" s="11">
        <f>Segments_Q!W39/1000000</f>
        <v>517.25900000000001</v>
      </c>
      <c r="U103" s="11">
        <f>Segments_Q!X39/1000000</f>
        <v>452.57299999999998</v>
      </c>
      <c r="V103" s="11">
        <f>Segments_Q!Y39/1000000</f>
        <v>455.84899999999999</v>
      </c>
      <c r="W103" s="11">
        <f>Segments_Q!Z39/1000000</f>
        <v>646.745</v>
      </c>
      <c r="X103" s="11">
        <f>Segments_Q!AA39/1000000</f>
        <v>501.65899999999999</v>
      </c>
      <c r="Y103" s="11">
        <f>Segments_Q!AB39/1000000</f>
        <v>-47.161999999999999</v>
      </c>
      <c r="Z103" s="11">
        <f>Segments_Q!AC39/1000000</f>
        <v>482.00099999999998</v>
      </c>
      <c r="AA103" s="11">
        <f>Segments_Q!AD39/1000000</f>
        <v>654.80799999999999</v>
      </c>
      <c r="AB103" s="11">
        <f>Segments_Q!AE39/1000000</f>
        <v>528.78800000000001</v>
      </c>
      <c r="AC103" s="11">
        <f>Segments_Q!AF39/1000000</f>
        <v>574.10799999999995</v>
      </c>
      <c r="AD103" s="11">
        <f>Segments_Q!AG39/1000000</f>
        <v>387.36599999999999</v>
      </c>
      <c r="AE103" s="11">
        <f>Segments_Q!AH39/1000000</f>
        <v>409.73700000000002</v>
      </c>
      <c r="AF103" s="11">
        <f>Segments_Q!AI39/1000000</f>
        <v>605.70500000000004</v>
      </c>
      <c r="AG103" s="11">
        <f>Segments_Q!AJ39/1000000</f>
        <v>591.98</v>
      </c>
      <c r="AH103" s="11">
        <f>Segments_Q!AK39/1000000</f>
        <v>689.54200000000003</v>
      </c>
      <c r="AI103" s="11">
        <f>Segments_Q!AL39/1000000</f>
        <v>541.48800000000006</v>
      </c>
      <c r="AJ103" s="11">
        <f>Segments_Q!AM39/1000000</f>
        <v>580.47900000000004</v>
      </c>
      <c r="AK103" s="11">
        <f>Segments_Q!AN39/1000000</f>
        <v>600.62199999999996</v>
      </c>
      <c r="AL103" s="11">
        <f>Segments_Q!AO39/1000000</f>
        <v>580.09799999999996</v>
      </c>
      <c r="AM103" s="11">
        <f>Segments_Q!AP39/1000000</f>
        <v>573.654</v>
      </c>
      <c r="AN103" s="11">
        <f>Segments_Q!AQ39/1000000</f>
        <v>575.21</v>
      </c>
      <c r="AO103" s="11">
        <f>Segments_Q!AR39/1000000</f>
        <v>586.01800000000003</v>
      </c>
      <c r="AP103" s="11">
        <f>Segments_Q!AS39/1000000</f>
        <v>638.34500000000003</v>
      </c>
      <c r="AQ103" s="11">
        <f>Segments_Q!AT39/1000000</f>
        <v>618.86199999999997</v>
      </c>
      <c r="AR103" s="11">
        <f>Segments_Q!AU39/1000000</f>
        <v>627.28</v>
      </c>
      <c r="AS103" s="11">
        <f>Segments_Q!AV39/1000000</f>
        <v>647.43499999999995</v>
      </c>
      <c r="AT103" s="11">
        <f>Segments_Q!AW39/1000000</f>
        <v>631.89700000000005</v>
      </c>
      <c r="AU103" s="11">
        <f>Segments_Q!AX39/1000000</f>
        <v>457.75</v>
      </c>
      <c r="AV103" s="11">
        <f>Segments_Q!AY39/1000000</f>
        <v>740.71900000000005</v>
      </c>
      <c r="AW103" s="11">
        <f>Segments_Q!AZ39/1000000</f>
        <v>784.32500000000005</v>
      </c>
      <c r="AX103" s="11">
        <f>Segments_Q!BA39/1000000</f>
        <v>587.08500000000004</v>
      </c>
      <c r="AY103" s="11">
        <f>Segments_Q!BB39/1000000</f>
        <v>906.93299999999999</v>
      </c>
      <c r="AZ103" s="11">
        <f>Segments_Q!BC39/1000000</f>
        <v>860.61199999999997</v>
      </c>
      <c r="BA103" s="11">
        <f>Segments_Q!BD39/1000000</f>
        <v>490.01299999999998</v>
      </c>
      <c r="BB103" s="11">
        <f>Segments_Q!BE39/1000000</f>
        <v>909.27499999999998</v>
      </c>
      <c r="BC103" s="11">
        <f>Segments_Q!BF39/1000000</f>
        <v>1073.5350000000001</v>
      </c>
      <c r="BD103" s="11">
        <f>Segments_Q!BG39/1000000</f>
        <v>1149.5160000000001</v>
      </c>
      <c r="BE103" s="11">
        <f>Segments_Q!BH39/1000000</f>
        <v>1374.36</v>
      </c>
      <c r="BF103" s="11">
        <f>Segments_Q!BI39/1000000</f>
        <v>1498.798</v>
      </c>
      <c r="BG103" s="11">
        <f>Segments_Q!BJ39/1000000</f>
        <v>1747.4559999999999</v>
      </c>
      <c r="BH103" s="11">
        <f>Segments_Q!BK39/1000000</f>
        <v>2108.703</v>
      </c>
    </row>
    <row r="104" spans="1:61" x14ac:dyDescent="0.35">
      <c r="A104" s="6" t="s">
        <v>20</v>
      </c>
      <c r="B104" s="6" t="str">
        <f>VLOOKUP(A104,References!$A$2:$B$11,2,FALSE)</f>
        <v>RJHI AB Equity</v>
      </c>
      <c r="C104" s="6" t="str">
        <f t="shared" si="7"/>
        <v>Interest Income</v>
      </c>
      <c r="D104" s="6" t="str">
        <f>VLOOKUP(C104,References!$J$2:$K$51,2,FALSE)</f>
        <v>interest_income</v>
      </c>
      <c r="E104" s="6" t="s">
        <v>25</v>
      </c>
      <c r="F104" s="8">
        <f>_xll.BDH($B104,$E104,"CQ1 2010","","Dir=H","Per=Q","Days=A","Dts=H","cols=56;rows=1")</f>
        <v>2264.8420000000001</v>
      </c>
      <c r="G104" s="8">
        <v>2283.1120000000001</v>
      </c>
      <c r="H104" s="8">
        <v>2333.64</v>
      </c>
      <c r="I104" s="8">
        <v>2471.1709999999998</v>
      </c>
      <c r="J104" s="8">
        <v>2295.9859999999999</v>
      </c>
      <c r="K104" s="8">
        <v>2337.3609999999999</v>
      </c>
      <c r="L104" s="8">
        <v>2357.8209999999999</v>
      </c>
      <c r="M104" s="8">
        <v>2333.2280000000001</v>
      </c>
      <c r="N104" s="8">
        <v>2396.665</v>
      </c>
      <c r="O104" s="8">
        <v>2361.4659999999999</v>
      </c>
      <c r="P104" s="8">
        <v>2448.0500000000002</v>
      </c>
      <c r="Q104" s="8">
        <v>2498.0369999999998</v>
      </c>
      <c r="R104" s="8">
        <v>2497.9859999999999</v>
      </c>
      <c r="S104" s="8">
        <v>2508.931</v>
      </c>
      <c r="T104" s="8">
        <v>2522.8539999999998</v>
      </c>
      <c r="U104" s="8">
        <v>2584.9270000000001</v>
      </c>
      <c r="V104" s="8">
        <v>2529.4029999999998</v>
      </c>
      <c r="W104" s="8">
        <v>2586.9749999999999</v>
      </c>
      <c r="X104" s="8">
        <v>2481.3539999999998</v>
      </c>
      <c r="Y104" s="8">
        <v>2614.7860000000001</v>
      </c>
      <c r="Z104" s="8">
        <v>2551.4989999999998</v>
      </c>
      <c r="AA104" s="8">
        <v>2586.8150000000001</v>
      </c>
      <c r="AB104" s="8">
        <v>2557.259</v>
      </c>
      <c r="AC104" s="8">
        <v>2562.8069999999998</v>
      </c>
      <c r="AD104" s="8">
        <v>2700.07</v>
      </c>
      <c r="AE104" s="8">
        <v>2890.9070000000002</v>
      </c>
      <c r="AF104" s="8">
        <v>3075.163</v>
      </c>
      <c r="AG104" s="8">
        <v>3085.3049999999998</v>
      </c>
      <c r="AH104" s="8">
        <v>3024.4789999999998</v>
      </c>
      <c r="AI104" s="8">
        <v>3096.8090000000002</v>
      </c>
      <c r="AJ104" s="8">
        <v>3178.4389999999999</v>
      </c>
      <c r="AK104" s="8">
        <v>3281.277</v>
      </c>
      <c r="AL104" s="8">
        <v>3557.748</v>
      </c>
      <c r="AM104" s="8">
        <v>3668.806</v>
      </c>
      <c r="AN104" s="8">
        <v>3811.107</v>
      </c>
      <c r="AO104" s="8">
        <v>3956.05</v>
      </c>
      <c r="AP104" s="8">
        <v>4086.623</v>
      </c>
      <c r="AQ104" s="8">
        <v>4182.54</v>
      </c>
      <c r="AR104" s="8">
        <v>4281.741</v>
      </c>
      <c r="AS104" s="8">
        <v>4411.6090000000004</v>
      </c>
      <c r="AT104" s="8">
        <v>4252.884</v>
      </c>
      <c r="AU104" s="8">
        <v>4082.2359999999999</v>
      </c>
      <c r="AV104" s="8">
        <v>4282.3450000000003</v>
      </c>
      <c r="AW104" s="8">
        <v>4760.4979999999996</v>
      </c>
      <c r="AX104" s="8">
        <v>4914.5770000000002</v>
      </c>
      <c r="AY104" s="8">
        <v>5243.3190000000004</v>
      </c>
      <c r="AZ104" s="8">
        <v>5529.8289999999997</v>
      </c>
      <c r="BA104" s="8">
        <v>5753.7809999999999</v>
      </c>
      <c r="BB104" s="8">
        <v>5890.8220000000001</v>
      </c>
      <c r="BC104" s="8">
        <v>6479.8919999999998</v>
      </c>
      <c r="BD104" s="8">
        <v>7297.32</v>
      </c>
      <c r="BE104" s="8">
        <v>8533.5969999999998</v>
      </c>
      <c r="BF104" s="8">
        <v>8767.8950000000004</v>
      </c>
      <c r="BG104" s="8">
        <v>9295.5249999999996</v>
      </c>
      <c r="BH104" s="8">
        <v>9969.7839999999997</v>
      </c>
      <c r="BI104">
        <v>9969.7839999999997</v>
      </c>
    </row>
    <row r="105" spans="1:61" x14ac:dyDescent="0.35">
      <c r="A105" s="6" t="str">
        <f>A104</f>
        <v>Rajhi</v>
      </c>
      <c r="B105" s="6" t="str">
        <f>VLOOKUP(A105,References!$A$2:$B$11,2,FALSE)</f>
        <v>RJHI AB Equity</v>
      </c>
      <c r="C105" s="6" t="str">
        <f t="shared" si="7"/>
        <v>Interest Expenses</v>
      </c>
      <c r="D105" s="6" t="str">
        <f>VLOOKUP(C105,References!$J$2:$K$51,2,FALSE)</f>
        <v>interest_expenses</v>
      </c>
      <c r="E105" s="6" t="s">
        <v>27</v>
      </c>
      <c r="F105" s="8">
        <f>_xll.BDH($B105,$E105,"CQ1 2010","","Dir=H","Per=Q","Days=A","Dts=H","cols=56;rows=1")</f>
        <v>61.917000000000002</v>
      </c>
      <c r="G105" s="8">
        <v>54.280999999999999</v>
      </c>
      <c r="H105" s="8">
        <v>53.475999999999999</v>
      </c>
      <c r="I105" s="8">
        <v>60.673999999999999</v>
      </c>
      <c r="J105" s="8">
        <v>62.87</v>
      </c>
      <c r="K105" s="8">
        <v>64.472999999999999</v>
      </c>
      <c r="L105" s="8">
        <v>64.584000000000003</v>
      </c>
      <c r="M105" s="8">
        <v>62.527000000000001</v>
      </c>
      <c r="N105" s="8">
        <v>68.954999999999998</v>
      </c>
      <c r="O105" s="8">
        <v>71.370999999999995</v>
      </c>
      <c r="P105" s="8">
        <v>80.753</v>
      </c>
      <c r="Q105" s="8">
        <v>124.441</v>
      </c>
      <c r="R105" s="8">
        <v>138.10300000000001</v>
      </c>
      <c r="S105" s="8">
        <v>114.441</v>
      </c>
      <c r="T105" s="8">
        <v>97.58</v>
      </c>
      <c r="U105" s="8">
        <v>115.509</v>
      </c>
      <c r="V105" s="8">
        <v>102.98699999999999</v>
      </c>
      <c r="W105" s="8">
        <v>93.13</v>
      </c>
      <c r="X105" s="8">
        <v>103.172</v>
      </c>
      <c r="Y105" s="8">
        <v>145.78700000000001</v>
      </c>
      <c r="Z105" s="8">
        <v>88.018000000000001</v>
      </c>
      <c r="AA105" s="8">
        <v>72.677000000000007</v>
      </c>
      <c r="AB105" s="8">
        <v>62.57</v>
      </c>
      <c r="AC105" s="8">
        <v>76.173000000000002</v>
      </c>
      <c r="AD105" s="8">
        <v>125.73699999999999</v>
      </c>
      <c r="AE105" s="8">
        <v>110.36199999999999</v>
      </c>
      <c r="AF105" s="8">
        <v>160.685</v>
      </c>
      <c r="AG105" s="8">
        <v>164.07400000000001</v>
      </c>
      <c r="AH105" s="8">
        <v>138.74199999999999</v>
      </c>
      <c r="AI105" s="8">
        <v>142.387</v>
      </c>
      <c r="AJ105" s="8">
        <v>146.33199999999999</v>
      </c>
      <c r="AK105" s="8">
        <v>124.127</v>
      </c>
      <c r="AL105" s="8">
        <v>116.41500000000001</v>
      </c>
      <c r="AM105" s="8">
        <v>116.86</v>
      </c>
      <c r="AN105" s="8">
        <v>128.768</v>
      </c>
      <c r="AO105" s="8">
        <v>144.68100000000001</v>
      </c>
      <c r="AP105" s="8">
        <v>142.66300000000001</v>
      </c>
      <c r="AQ105" s="8">
        <v>121.848</v>
      </c>
      <c r="AR105" s="8">
        <v>118.127</v>
      </c>
      <c r="AS105" s="8">
        <v>152.15199999999999</v>
      </c>
      <c r="AT105" s="8">
        <v>142.40100000000001</v>
      </c>
      <c r="AU105" s="8">
        <v>114.54300000000001</v>
      </c>
      <c r="AV105" s="8">
        <v>85.893000000000001</v>
      </c>
      <c r="AW105" s="8">
        <v>122.10899999999999</v>
      </c>
      <c r="AX105" s="8">
        <v>144.03</v>
      </c>
      <c r="AY105" s="8">
        <v>191.541</v>
      </c>
      <c r="AZ105" s="8">
        <v>315.06900000000002</v>
      </c>
      <c r="BA105" s="8">
        <v>398.93</v>
      </c>
      <c r="BB105" s="8">
        <v>550.65</v>
      </c>
      <c r="BC105" s="8">
        <v>913.12900000000002</v>
      </c>
      <c r="BD105" s="8">
        <v>1610.3009999999999</v>
      </c>
      <c r="BE105" s="8">
        <v>2954.864</v>
      </c>
      <c r="BF105" s="8">
        <v>3642.6370000000002</v>
      </c>
      <c r="BG105" s="8">
        <v>4101.8549999999996</v>
      </c>
      <c r="BH105" s="8">
        <v>4569.1419999999998</v>
      </c>
      <c r="BI105">
        <v>4569.1419999999998</v>
      </c>
    </row>
    <row r="106" spans="1:61" x14ac:dyDescent="0.35">
      <c r="A106" s="6" t="str">
        <f t="shared" ref="A106:A119" si="9">A105</f>
        <v>Rajhi</v>
      </c>
      <c r="B106" s="6" t="str">
        <f>VLOOKUP(A106,References!$A$2:$B$11,2,FALSE)</f>
        <v>RJHI AB Equity</v>
      </c>
      <c r="C106" s="6" t="str">
        <f t="shared" si="7"/>
        <v>Net Interest Income</v>
      </c>
      <c r="D106" s="6" t="str">
        <f>VLOOKUP(C106,References!$J$2:$K$51,2,FALSE)</f>
        <v>net_interest_income</v>
      </c>
      <c r="E106" s="6" t="s">
        <v>29</v>
      </c>
      <c r="F106" s="8">
        <f>_xll.BDH($B106,$E106,"CQ1 2010","","Dir=H","Per=Q","Days=A","Dts=H","cols=56;rows=1")</f>
        <v>2257.5120000000002</v>
      </c>
      <c r="G106" s="8">
        <v>2263.2269999999999</v>
      </c>
      <c r="H106" s="8">
        <v>2371.739</v>
      </c>
      <c r="I106" s="8">
        <v>2264.4029999999998</v>
      </c>
      <c r="J106" s="8">
        <v>2233.116</v>
      </c>
      <c r="K106" s="8">
        <v>2272.8879999999999</v>
      </c>
      <c r="L106" s="8">
        <v>2293.2370000000001</v>
      </c>
      <c r="M106" s="8">
        <v>2270.701</v>
      </c>
      <c r="N106" s="8">
        <v>2327.71</v>
      </c>
      <c r="O106" s="8">
        <v>2290.0949999999998</v>
      </c>
      <c r="P106" s="8">
        <v>2367.297</v>
      </c>
      <c r="Q106" s="8">
        <v>2373.596</v>
      </c>
      <c r="R106" s="8">
        <v>2359.8829999999998</v>
      </c>
      <c r="S106" s="8">
        <v>2394.4899999999998</v>
      </c>
      <c r="T106" s="8">
        <v>2425.2739999999999</v>
      </c>
      <c r="U106" s="8">
        <v>2469.4180000000001</v>
      </c>
      <c r="V106" s="8">
        <v>2426.4160000000002</v>
      </c>
      <c r="W106" s="8">
        <v>2493.8449999999998</v>
      </c>
      <c r="X106" s="8">
        <v>2445.9259999999999</v>
      </c>
      <c r="Y106" s="8">
        <v>2468.9989999999998</v>
      </c>
      <c r="Z106" s="8">
        <v>2463.4810000000002</v>
      </c>
      <c r="AA106" s="8">
        <v>2514.1379999999999</v>
      </c>
      <c r="AB106" s="8">
        <v>2325.761</v>
      </c>
      <c r="AC106" s="8">
        <v>2543.0659999999998</v>
      </c>
      <c r="AD106" s="8">
        <v>2574.3330000000001</v>
      </c>
      <c r="AE106" s="8">
        <v>2780.5450000000001</v>
      </c>
      <c r="AF106" s="8">
        <v>2914.4780000000001</v>
      </c>
      <c r="AG106" s="8">
        <v>2921.2310000000002</v>
      </c>
      <c r="AH106" s="8">
        <v>2885.7370000000001</v>
      </c>
      <c r="AI106" s="8">
        <v>2954.422</v>
      </c>
      <c r="AJ106" s="8">
        <v>3032.107</v>
      </c>
      <c r="AK106" s="8">
        <v>3157.15</v>
      </c>
      <c r="AL106" s="8">
        <v>3441.3330000000001</v>
      </c>
      <c r="AM106" s="8">
        <v>3551.9459999999999</v>
      </c>
      <c r="AN106" s="8">
        <v>3682.3389999999999</v>
      </c>
      <c r="AO106" s="8">
        <v>3811.3690000000001</v>
      </c>
      <c r="AP106" s="8">
        <v>3943.96</v>
      </c>
      <c r="AQ106" s="8">
        <v>4060.692</v>
      </c>
      <c r="AR106" s="8">
        <v>4163.6139999999996</v>
      </c>
      <c r="AS106" s="8">
        <v>4259.4570000000003</v>
      </c>
      <c r="AT106" s="8">
        <v>4110.4830000000002</v>
      </c>
      <c r="AU106" s="8">
        <v>3967.6930000000002</v>
      </c>
      <c r="AV106" s="8">
        <v>4196.4520000000002</v>
      </c>
      <c r="AW106" s="8">
        <v>4638.3890000000001</v>
      </c>
      <c r="AX106" s="8">
        <v>4770.5469999999996</v>
      </c>
      <c r="AY106" s="8">
        <v>5051.7780000000002</v>
      </c>
      <c r="AZ106" s="8">
        <v>5214.76</v>
      </c>
      <c r="BA106" s="8">
        <v>5486.5559999999996</v>
      </c>
      <c r="BB106" s="8">
        <v>5340.1719999999996</v>
      </c>
      <c r="BC106" s="8">
        <v>5566.7629999999999</v>
      </c>
      <c r="BD106" s="8">
        <v>5687.0190000000002</v>
      </c>
      <c r="BE106" s="8">
        <v>5498.0640000000003</v>
      </c>
      <c r="BF106" s="8">
        <v>5125.2579999999998</v>
      </c>
      <c r="BG106" s="8">
        <v>5193.67</v>
      </c>
      <c r="BH106" s="8">
        <v>5400.6419999999998</v>
      </c>
      <c r="BI106">
        <v>5400.6419999999998</v>
      </c>
    </row>
    <row r="107" spans="1:61" x14ac:dyDescent="0.35">
      <c r="A107" s="6" t="str">
        <f t="shared" si="9"/>
        <v>Rajhi</v>
      </c>
      <c r="B107" s="6" t="str">
        <f>VLOOKUP(A107,References!$A$2:$B$11,2,FALSE)</f>
        <v>RJHI AB Equity</v>
      </c>
      <c r="C107" s="6" t="str">
        <f t="shared" si="7"/>
        <v>Net Exchange Income</v>
      </c>
      <c r="D107" s="6" t="str">
        <f>VLOOKUP(C107,References!$J$2:$K$51,2,FALSE)</f>
        <v>net_exchange_income</v>
      </c>
      <c r="E107" s="6" t="s">
        <v>30</v>
      </c>
      <c r="F107" s="8">
        <f>_xll.BDH($B107,$E107,"CQ1 2010","","Dir=H","Per=Q","Days=A","Dts=H","cols=56;rows=1")</f>
        <v>146.45099999999999</v>
      </c>
      <c r="G107" s="8">
        <v>165.01300000000001</v>
      </c>
      <c r="H107" s="8">
        <v>159.65600000000001</v>
      </c>
      <c r="I107" s="8">
        <v>159.65600000000001</v>
      </c>
      <c r="J107" s="8">
        <v>187.179</v>
      </c>
      <c r="K107" s="8">
        <v>211.261</v>
      </c>
      <c r="L107" s="8">
        <v>198.15299999999999</v>
      </c>
      <c r="M107" s="8">
        <v>198.15299999999999</v>
      </c>
      <c r="N107" s="8">
        <v>213.547</v>
      </c>
      <c r="O107" s="8">
        <v>240.73500000000001</v>
      </c>
      <c r="P107" s="8">
        <v>217.18600000000001</v>
      </c>
      <c r="Q107" s="8">
        <v>217.18600000000001</v>
      </c>
      <c r="R107" s="8">
        <v>232.167</v>
      </c>
      <c r="S107" s="8">
        <v>246.14500000000001</v>
      </c>
      <c r="T107" s="8">
        <v>245.226</v>
      </c>
      <c r="U107" s="8">
        <v>245.226</v>
      </c>
      <c r="V107" s="8">
        <v>231.40700000000001</v>
      </c>
      <c r="W107" s="8">
        <v>240.88900000000001</v>
      </c>
      <c r="X107" s="8">
        <v>238.256</v>
      </c>
      <c r="Y107" s="8">
        <v>238.256</v>
      </c>
      <c r="Z107" s="8">
        <v>258.51</v>
      </c>
      <c r="AA107" s="8">
        <v>240.24100000000001</v>
      </c>
      <c r="AB107" s="8">
        <v>280.286</v>
      </c>
      <c r="AC107" s="8">
        <v>280.286</v>
      </c>
      <c r="AD107" s="8">
        <v>243.59800000000001</v>
      </c>
      <c r="AE107" s="8">
        <v>248.13300000000001</v>
      </c>
      <c r="AF107" s="8">
        <v>203.17400000000001</v>
      </c>
      <c r="AG107" s="8">
        <v>203.17400000000001</v>
      </c>
      <c r="AH107" s="8">
        <v>210.565</v>
      </c>
      <c r="AI107" s="8">
        <v>212.191</v>
      </c>
      <c r="AJ107" s="8">
        <v>200.392</v>
      </c>
      <c r="AK107" s="8">
        <v>200.392</v>
      </c>
      <c r="AL107" s="8">
        <v>188.41200000000001</v>
      </c>
      <c r="AM107" s="8">
        <v>194.07499999999999</v>
      </c>
      <c r="AN107" s="8">
        <v>186.56399999999999</v>
      </c>
      <c r="AO107" s="8">
        <v>186.56399999999999</v>
      </c>
      <c r="AP107" s="8">
        <v>173.631</v>
      </c>
      <c r="AQ107" s="8">
        <v>197.744</v>
      </c>
      <c r="AR107" s="8">
        <v>208.39099999999999</v>
      </c>
      <c r="AS107" s="8">
        <v>208.39099999999999</v>
      </c>
      <c r="AT107" s="8">
        <v>207.441</v>
      </c>
      <c r="AU107" s="8">
        <v>169.875</v>
      </c>
      <c r="AV107" s="8">
        <v>197.029</v>
      </c>
      <c r="AW107" s="8">
        <v>197.029</v>
      </c>
      <c r="AX107" s="8">
        <v>175.48400000000001</v>
      </c>
      <c r="AY107" s="8">
        <v>183.9</v>
      </c>
      <c r="AZ107" s="8">
        <v>210.23599999999999</v>
      </c>
      <c r="BA107" s="8">
        <v>210.23599999999999</v>
      </c>
      <c r="BB107" s="8">
        <v>236.99100000000001</v>
      </c>
      <c r="BC107" s="8">
        <v>307.63200000000001</v>
      </c>
      <c r="BD107" s="8">
        <v>319.65100000000001</v>
      </c>
      <c r="BE107" s="8">
        <v>319.65100000000001</v>
      </c>
      <c r="BF107" s="8">
        <v>297.91300000000001</v>
      </c>
      <c r="BG107" s="8">
        <v>290.89800000000002</v>
      </c>
      <c r="BH107" s="8">
        <v>336.00700000000001</v>
      </c>
      <c r="BI107">
        <v>336.00700000000001</v>
      </c>
    </row>
    <row r="108" spans="1:61" x14ac:dyDescent="0.35">
      <c r="A108" s="6" t="str">
        <f t="shared" si="9"/>
        <v>Rajhi</v>
      </c>
      <c r="B108" s="6" t="str">
        <f>VLOOKUP(A108,References!$A$2:$B$11,2,FALSE)</f>
        <v>RJHI AB Equity</v>
      </c>
      <c r="C108" s="6" t="str">
        <f t="shared" si="7"/>
        <v>Net Fee and Comission Income</v>
      </c>
      <c r="D108" s="6" t="str">
        <f>VLOOKUP(C108,References!$J$2:$K$51,2,FALSE)</f>
        <v>net_fee_commission_income</v>
      </c>
      <c r="E108" s="6" t="s">
        <v>57</v>
      </c>
      <c r="F108" s="8">
        <f>_xll.BDH($B108,$E108,"CQ1 2010","","Dir=H","Per=Q","Days=A","Dts=H","cols=56;rows=1")</f>
        <v>397.08</v>
      </c>
      <c r="G108" s="8">
        <v>425.411</v>
      </c>
      <c r="H108" s="8">
        <v>361.70100000000002</v>
      </c>
      <c r="I108" s="8">
        <v>361.70100000000002</v>
      </c>
      <c r="J108" s="8">
        <v>484.77800000000002</v>
      </c>
      <c r="K108" s="8">
        <v>544.92499999999995</v>
      </c>
      <c r="L108" s="8">
        <v>663.654</v>
      </c>
      <c r="M108" s="8">
        <v>663.654</v>
      </c>
      <c r="N108" s="8">
        <v>743.46500000000003</v>
      </c>
      <c r="O108" s="8">
        <v>819.54300000000001</v>
      </c>
      <c r="P108" s="8">
        <v>785.26499999999999</v>
      </c>
      <c r="Q108" s="8">
        <v>785.26499999999999</v>
      </c>
      <c r="R108" s="8">
        <v>763.97400000000005</v>
      </c>
      <c r="S108" s="8">
        <v>760.63900000000001</v>
      </c>
      <c r="T108" s="8">
        <v>670.13699999999994</v>
      </c>
      <c r="U108" s="8">
        <v>670.13699999999994</v>
      </c>
      <c r="V108" s="8">
        <v>735.99199999999996</v>
      </c>
      <c r="W108" s="8">
        <v>864.49199999999996</v>
      </c>
      <c r="X108" s="8">
        <v>726.54100000000005</v>
      </c>
      <c r="Y108" s="8">
        <v>726.54100000000005</v>
      </c>
      <c r="Z108" s="8">
        <v>653.84400000000005</v>
      </c>
      <c r="AA108" s="8">
        <v>658.00599999999997</v>
      </c>
      <c r="AB108" s="8">
        <v>542.81500000000005</v>
      </c>
      <c r="AC108" s="8">
        <v>542.81500000000005</v>
      </c>
      <c r="AD108" s="8">
        <v>830.40499999999997</v>
      </c>
      <c r="AE108" s="8">
        <v>846.86099999999999</v>
      </c>
      <c r="AF108" s="8">
        <v>692.90499999999997</v>
      </c>
      <c r="AG108" s="8">
        <v>692.90499999999997</v>
      </c>
      <c r="AH108" s="8">
        <v>661.16499999999996</v>
      </c>
      <c r="AI108" s="8">
        <v>642.33100000000002</v>
      </c>
      <c r="AJ108" s="8">
        <v>708.226</v>
      </c>
      <c r="AK108" s="8">
        <v>708.226</v>
      </c>
      <c r="AL108" s="8">
        <v>455.02100000000002</v>
      </c>
      <c r="AM108" s="8">
        <v>469.065</v>
      </c>
      <c r="AN108" s="8">
        <v>504.73599999999999</v>
      </c>
      <c r="AO108" s="8">
        <v>504.73599999999999</v>
      </c>
      <c r="AP108" s="8">
        <v>472.65199999999999</v>
      </c>
      <c r="AQ108" s="8">
        <v>521.94799999999998</v>
      </c>
      <c r="AR108" s="8">
        <v>536.38400000000001</v>
      </c>
      <c r="AS108" s="8">
        <v>536.38400000000001</v>
      </c>
      <c r="AT108" s="8">
        <v>617.678</v>
      </c>
      <c r="AU108" s="8">
        <v>529.197</v>
      </c>
      <c r="AV108" s="8">
        <v>648.952</v>
      </c>
      <c r="AW108" s="8">
        <v>648.952</v>
      </c>
      <c r="AX108" s="8">
        <v>908.79899999999998</v>
      </c>
      <c r="AY108" s="8">
        <v>934.29700000000003</v>
      </c>
      <c r="AZ108" s="8">
        <v>975.94100000000003</v>
      </c>
      <c r="BA108" s="8">
        <v>975.94100000000003</v>
      </c>
      <c r="BB108" s="8">
        <v>1147.6990000000001</v>
      </c>
      <c r="BC108" s="8">
        <v>1162.721</v>
      </c>
      <c r="BD108" s="8">
        <v>1134.8610000000001</v>
      </c>
      <c r="BE108" s="8">
        <v>1134.8610000000001</v>
      </c>
      <c r="BF108" s="8">
        <v>1209.9480000000001</v>
      </c>
      <c r="BG108" s="8">
        <v>1128.5989999999999</v>
      </c>
      <c r="BH108" s="8">
        <v>899.05399999999997</v>
      </c>
      <c r="BI108">
        <v>899.05399999999997</v>
      </c>
    </row>
    <row r="109" spans="1:61" x14ac:dyDescent="0.35">
      <c r="A109" s="6" t="str">
        <f t="shared" si="9"/>
        <v>Rajhi</v>
      </c>
      <c r="B109" s="6" t="str">
        <f>VLOOKUP(A109,References!$A$2:$B$11,2,FALSE)</f>
        <v>RJHI AB Equity</v>
      </c>
      <c r="C109" s="6" t="str">
        <f t="shared" si="7"/>
        <v>Total Operating Income</v>
      </c>
      <c r="D109" s="6" t="str">
        <f>VLOOKUP(C109,References!$J$2:$K$51,2,FALSE)</f>
        <v>operating_income</v>
      </c>
      <c r="E109" s="6" t="s">
        <v>39</v>
      </c>
      <c r="F109" s="8" t="str">
        <f>_xll.BDH($B109,$E109,"CQ1 2010","","Dir=H","Per=Q","Days=A","Dts=H","cols=56;rows=1")</f>
        <v>#N/A N/A</v>
      </c>
      <c r="G109" s="8" t="s">
        <v>116</v>
      </c>
      <c r="H109" s="8" t="s">
        <v>116</v>
      </c>
      <c r="I109" s="8" t="s">
        <v>116</v>
      </c>
      <c r="J109" s="8" t="s">
        <v>116</v>
      </c>
      <c r="K109" s="8" t="s">
        <v>116</v>
      </c>
      <c r="L109" s="8" t="s">
        <v>116</v>
      </c>
      <c r="M109" s="8" t="s">
        <v>116</v>
      </c>
      <c r="N109" s="8" t="s">
        <v>116</v>
      </c>
      <c r="O109" s="8" t="s">
        <v>116</v>
      </c>
      <c r="P109" s="8" t="s">
        <v>116</v>
      </c>
      <c r="Q109" s="8" t="s">
        <v>116</v>
      </c>
      <c r="R109" s="8">
        <v>3441.259</v>
      </c>
      <c r="S109" s="8">
        <v>3434.8829999999998</v>
      </c>
      <c r="T109" s="8">
        <v>3427.6109999999999</v>
      </c>
      <c r="U109" s="8">
        <v>3427.6109999999999</v>
      </c>
      <c r="V109" s="8">
        <v>3497.933</v>
      </c>
      <c r="W109" s="8">
        <v>3643.5949999999998</v>
      </c>
      <c r="X109" s="8">
        <v>3439.4059999999999</v>
      </c>
      <c r="Y109" s="8">
        <v>3439.4059999999999</v>
      </c>
      <c r="Z109" s="8">
        <v>3422.2510000000002</v>
      </c>
      <c r="AA109" s="8">
        <v>3534.6509999999998</v>
      </c>
      <c r="AB109" s="8">
        <v>3195.0630000000001</v>
      </c>
      <c r="AC109" s="8">
        <v>3195.0630000000001</v>
      </c>
      <c r="AD109" s="8">
        <v>3695.05</v>
      </c>
      <c r="AE109" s="8">
        <v>3923.6610000000001</v>
      </c>
      <c r="AF109" s="8">
        <v>3877.85</v>
      </c>
      <c r="AG109" s="8">
        <v>3877.85</v>
      </c>
      <c r="AH109" s="8">
        <v>3853.085</v>
      </c>
      <c r="AI109" s="8">
        <v>3876.9589999999998</v>
      </c>
      <c r="AJ109" s="8">
        <v>3976.357</v>
      </c>
      <c r="AK109" s="8">
        <v>3976.357</v>
      </c>
      <c r="AL109" s="8">
        <v>4142</v>
      </c>
      <c r="AM109" s="8">
        <v>4288.07</v>
      </c>
      <c r="AN109" s="8">
        <v>4383.3500000000004</v>
      </c>
      <c r="AO109" s="8">
        <v>4383.3500000000004</v>
      </c>
      <c r="AP109" s="8">
        <v>4638.9399999999996</v>
      </c>
      <c r="AQ109" s="8">
        <v>4861.1080000000002</v>
      </c>
      <c r="AR109" s="8">
        <v>4981.232</v>
      </c>
      <c r="AS109" s="8">
        <v>4981.232</v>
      </c>
      <c r="AT109" s="8">
        <v>4967.5630000000001</v>
      </c>
      <c r="AU109" s="8">
        <v>4807.7619999999997</v>
      </c>
      <c r="AV109" s="8">
        <v>5152.1310000000003</v>
      </c>
      <c r="AW109" s="8">
        <v>5152.1310000000003</v>
      </c>
      <c r="AX109" s="8">
        <v>5947.58</v>
      </c>
      <c r="AY109" s="8">
        <v>6336.3180000000002</v>
      </c>
      <c r="AZ109" s="8">
        <v>6577.6819999999998</v>
      </c>
      <c r="BA109" s="8">
        <v>6577.6819999999998</v>
      </c>
      <c r="BB109" s="8">
        <v>6956.5640000000003</v>
      </c>
      <c r="BC109" s="8">
        <v>7147.8580000000002</v>
      </c>
      <c r="BD109" s="8">
        <v>7206.4579999999996</v>
      </c>
      <c r="BE109" s="8">
        <v>7206.4579999999996</v>
      </c>
      <c r="BF109" s="8">
        <v>6780.6220000000003</v>
      </c>
      <c r="BG109" s="8">
        <v>6827.4480000000003</v>
      </c>
      <c r="BH109" s="8">
        <v>6872.5119999999997</v>
      </c>
      <c r="BI109">
        <v>6872.5119999999997</v>
      </c>
    </row>
    <row r="110" spans="1:61" x14ac:dyDescent="0.35">
      <c r="A110" s="6" t="str">
        <f t="shared" si="9"/>
        <v>Rajhi</v>
      </c>
      <c r="B110" s="6" t="str">
        <f>VLOOKUP(A110,References!$A$2:$B$11,2,FALSE)</f>
        <v>RJHI AB Equity</v>
      </c>
      <c r="C110" s="6" t="str">
        <f t="shared" si="7"/>
        <v>GA Expenses</v>
      </c>
      <c r="D110" s="6" t="str">
        <f>VLOOKUP(C110,References!$J$2:$K$51,2,FALSE)</f>
        <v>ga_expenses</v>
      </c>
      <c r="E110" s="6" t="s">
        <v>35</v>
      </c>
      <c r="F110" s="8">
        <f>_xll.BDH($B110,$E110,"CQ1 2010","","Dir=H","Per=Q","Days=A","Dts=H","cols=56;rows=1")</f>
        <v>199.185</v>
      </c>
      <c r="G110" s="8">
        <v>209.607</v>
      </c>
      <c r="H110" s="8">
        <v>169.75299999999999</v>
      </c>
      <c r="I110" s="8">
        <v>169.75299999999999</v>
      </c>
      <c r="J110" s="8">
        <v>279.27199999999999</v>
      </c>
      <c r="K110" s="8">
        <v>228.316</v>
      </c>
      <c r="L110" s="8">
        <v>223.923</v>
      </c>
      <c r="M110" s="8">
        <v>223.923</v>
      </c>
      <c r="N110" s="8">
        <v>268.30900000000003</v>
      </c>
      <c r="O110" s="8">
        <v>265.125</v>
      </c>
      <c r="P110" s="8">
        <v>252.45099999999999</v>
      </c>
      <c r="Q110" s="8">
        <v>252.45099999999999</v>
      </c>
      <c r="R110" s="8">
        <v>261.38799999999998</v>
      </c>
      <c r="S110" s="8">
        <v>266.98200000000003</v>
      </c>
      <c r="T110" s="8">
        <v>271.55099999999999</v>
      </c>
      <c r="U110" s="8">
        <v>271.55099999999999</v>
      </c>
      <c r="V110" s="8">
        <v>318.96300000000002</v>
      </c>
      <c r="W110" s="8">
        <v>316.98</v>
      </c>
      <c r="X110" s="8">
        <v>337.32</v>
      </c>
      <c r="Y110" s="8">
        <v>337.32</v>
      </c>
      <c r="Z110" s="8">
        <v>379.21</v>
      </c>
      <c r="AA110" s="8">
        <v>315.67700000000002</v>
      </c>
      <c r="AB110" s="8">
        <v>352.69600000000003</v>
      </c>
      <c r="AC110" s="8">
        <v>352.69600000000003</v>
      </c>
      <c r="AD110" s="8">
        <v>301.22899999999998</v>
      </c>
      <c r="AE110" s="8">
        <v>347.89699999999999</v>
      </c>
      <c r="AF110" s="8">
        <v>354.90899999999999</v>
      </c>
      <c r="AG110" s="8">
        <v>354.90899999999999</v>
      </c>
      <c r="AH110" s="8">
        <v>342.64</v>
      </c>
      <c r="AI110" s="8">
        <v>380.65300000000002</v>
      </c>
      <c r="AJ110" s="8">
        <v>385.17500000000001</v>
      </c>
      <c r="AK110" s="8">
        <v>385.17500000000001</v>
      </c>
      <c r="AL110" s="8">
        <v>446.29899999999998</v>
      </c>
      <c r="AM110" s="8">
        <v>463.06599999999997</v>
      </c>
      <c r="AN110" s="8">
        <v>485.49799999999999</v>
      </c>
      <c r="AO110" s="8">
        <v>485.49799999999999</v>
      </c>
      <c r="AP110" s="8">
        <v>503.07499999999999</v>
      </c>
      <c r="AQ110" s="8">
        <v>716.13099999999997</v>
      </c>
      <c r="AR110" s="8">
        <v>581.85</v>
      </c>
      <c r="AS110" s="8">
        <v>581.85</v>
      </c>
      <c r="AT110" s="8">
        <v>612.19500000000005</v>
      </c>
      <c r="AU110" s="8">
        <v>643.66300000000001</v>
      </c>
      <c r="AV110" s="8">
        <v>670.68</v>
      </c>
      <c r="AW110" s="8">
        <v>670.68</v>
      </c>
      <c r="AX110" s="8">
        <v>635.62699999999995</v>
      </c>
      <c r="AY110" s="8">
        <v>668.75099999999998</v>
      </c>
      <c r="AZ110" s="8">
        <v>664.62400000000002</v>
      </c>
      <c r="BA110" s="8">
        <v>664.62400000000002</v>
      </c>
      <c r="BB110" s="8">
        <v>661.97</v>
      </c>
      <c r="BC110" s="8">
        <v>673.68799999999999</v>
      </c>
      <c r="BD110" s="8">
        <v>599.49400000000003</v>
      </c>
      <c r="BE110" s="8">
        <v>599.49400000000003</v>
      </c>
      <c r="BF110" s="8">
        <v>565.17700000000002</v>
      </c>
      <c r="BG110" s="8">
        <v>572.90099999999995</v>
      </c>
      <c r="BH110" s="8">
        <v>583.83600000000001</v>
      </c>
      <c r="BI110">
        <v>583.83600000000001</v>
      </c>
    </row>
    <row r="111" spans="1:61" x14ac:dyDescent="0.35">
      <c r="A111" s="6" t="str">
        <f t="shared" si="9"/>
        <v>Rajhi</v>
      </c>
      <c r="B111" s="6" t="str">
        <f>VLOOKUP(A111,References!$A$2:$B$11,2,FALSE)</f>
        <v>RJHI AB Equity</v>
      </c>
      <c r="C111" s="6" t="str">
        <f t="shared" si="7"/>
        <v>Depreciation</v>
      </c>
      <c r="D111" s="6" t="str">
        <f>VLOOKUP(C111,References!$J$2:$K$51,2,FALSE)</f>
        <v>depreciation</v>
      </c>
      <c r="E111" s="6" t="s">
        <v>56</v>
      </c>
      <c r="F111" s="8">
        <f>_xll.BDH($B111,$E111,"CQ1 2010","","Dir=H","Per=Q","Days=A","Dts=H","cols=56;rows=1")</f>
        <v>84.867999999999995</v>
      </c>
      <c r="G111" s="8">
        <v>86.733000000000004</v>
      </c>
      <c r="H111" s="8">
        <v>87.299000000000007</v>
      </c>
      <c r="I111" s="8">
        <v>87.299000000000007</v>
      </c>
      <c r="J111" s="8">
        <v>93.457999999999998</v>
      </c>
      <c r="K111" s="8">
        <v>108.444</v>
      </c>
      <c r="L111" s="8">
        <v>98.254000000000005</v>
      </c>
      <c r="M111" s="8">
        <v>98.254000000000005</v>
      </c>
      <c r="N111" s="8">
        <v>99.721999999999994</v>
      </c>
      <c r="O111" s="8">
        <v>108.78700000000001</v>
      </c>
      <c r="P111" s="8">
        <v>98.494</v>
      </c>
      <c r="Q111" s="8">
        <v>98.494</v>
      </c>
      <c r="R111" s="8">
        <v>101.348</v>
      </c>
      <c r="S111" s="8">
        <v>101.685</v>
      </c>
      <c r="T111" s="8">
        <v>102.119</v>
      </c>
      <c r="U111" s="8">
        <v>102.119</v>
      </c>
      <c r="V111" s="8">
        <v>103.61199999999999</v>
      </c>
      <c r="W111" s="8">
        <v>100.31100000000001</v>
      </c>
      <c r="X111" s="8">
        <v>103.816</v>
      </c>
      <c r="Y111" s="8">
        <v>103.816</v>
      </c>
      <c r="Z111" s="8">
        <v>120.496</v>
      </c>
      <c r="AA111" s="8">
        <v>103.928</v>
      </c>
      <c r="AB111" s="8">
        <v>70.552999999999997</v>
      </c>
      <c r="AC111" s="8">
        <v>70.552999999999997</v>
      </c>
      <c r="AD111" s="8">
        <v>102.99299999999999</v>
      </c>
      <c r="AE111" s="8">
        <v>106.37</v>
      </c>
      <c r="AF111" s="8">
        <v>108.001</v>
      </c>
      <c r="AG111" s="8">
        <v>108.001</v>
      </c>
      <c r="AH111" s="8">
        <v>109.711</v>
      </c>
      <c r="AI111" s="8">
        <v>111.105</v>
      </c>
      <c r="AJ111" s="8">
        <v>107.73099999999999</v>
      </c>
      <c r="AK111" s="8">
        <v>107.73099999999999</v>
      </c>
      <c r="AL111" s="8">
        <v>107.73099999999999</v>
      </c>
      <c r="AM111" s="8">
        <v>107.73099999999999</v>
      </c>
      <c r="AN111" s="8">
        <v>111.376</v>
      </c>
      <c r="AO111" s="8">
        <v>111.376</v>
      </c>
      <c r="AP111" s="8">
        <v>111.376</v>
      </c>
      <c r="AQ111" s="8">
        <v>111.376</v>
      </c>
      <c r="AR111" s="8">
        <v>111.376</v>
      </c>
      <c r="AS111" s="8">
        <v>111.376</v>
      </c>
      <c r="AT111" s="8">
        <v>111.376</v>
      </c>
      <c r="AU111" s="8">
        <v>111.376</v>
      </c>
      <c r="AV111" s="8">
        <v>111.376</v>
      </c>
      <c r="AW111" s="8">
        <v>111.376</v>
      </c>
      <c r="AX111" s="8">
        <v>111.376</v>
      </c>
      <c r="AY111" s="8">
        <v>111.376</v>
      </c>
      <c r="AZ111" s="8">
        <v>111.376</v>
      </c>
      <c r="BA111" s="8">
        <v>111.376</v>
      </c>
      <c r="BB111" s="8">
        <v>111.376</v>
      </c>
      <c r="BC111" s="8">
        <v>111.376</v>
      </c>
      <c r="BD111" s="8">
        <v>111.376</v>
      </c>
      <c r="BE111" s="8">
        <v>111.376</v>
      </c>
      <c r="BF111" s="8">
        <v>111.376</v>
      </c>
      <c r="BG111" s="8">
        <v>111.376</v>
      </c>
      <c r="BH111" s="8">
        <v>111.376</v>
      </c>
      <c r="BI111">
        <v>111.376</v>
      </c>
    </row>
    <row r="112" spans="1:61" x14ac:dyDescent="0.35">
      <c r="A112" s="6" t="str">
        <f t="shared" si="9"/>
        <v>Rajhi</v>
      </c>
      <c r="B112" s="6" t="str">
        <f>VLOOKUP(A112,References!$A$2:$B$11,2,FALSE)</f>
        <v>RJHI AB Equity</v>
      </c>
      <c r="C112" s="6" t="str">
        <f t="shared" si="7"/>
        <v>Salaries and Benefits</v>
      </c>
      <c r="D112" s="6" t="str">
        <f>VLOOKUP(C112,References!$J$2:$K$51,2,FALSE)</f>
        <v>employee_compensation</v>
      </c>
      <c r="E112" s="6" t="s">
        <v>1</v>
      </c>
      <c r="F112" s="8">
        <f>_xll.BDH($B112,$E112,"CQ1 2010","","Dir=H","Per=Q","Days=A","Dts=H","cols=56;rows=1")</f>
        <v>466.20800000000003</v>
      </c>
      <c r="G112" s="8">
        <v>463.923</v>
      </c>
      <c r="H112" s="8">
        <v>448.96699999999998</v>
      </c>
      <c r="I112" s="8">
        <v>448.96699999999998</v>
      </c>
      <c r="J112" s="8">
        <v>475.41</v>
      </c>
      <c r="K112" s="8">
        <v>477.286</v>
      </c>
      <c r="L112" s="8">
        <v>480.72500000000002</v>
      </c>
      <c r="M112" s="8">
        <v>480.72500000000002</v>
      </c>
      <c r="N112" s="8">
        <v>528.05899999999997</v>
      </c>
      <c r="O112" s="8">
        <v>528.14800000000002</v>
      </c>
      <c r="P112" s="8">
        <v>532.34900000000005</v>
      </c>
      <c r="Q112" s="8">
        <v>532.34900000000005</v>
      </c>
      <c r="R112" s="8">
        <v>571.87800000000004</v>
      </c>
      <c r="S112" s="8">
        <v>575.80200000000002</v>
      </c>
      <c r="T112" s="8">
        <v>581.029</v>
      </c>
      <c r="U112" s="8">
        <v>581.029</v>
      </c>
      <c r="V112" s="8">
        <v>609.79600000000005</v>
      </c>
      <c r="W112" s="8">
        <v>615.62099999999998</v>
      </c>
      <c r="X112" s="8">
        <v>673.20799999999997</v>
      </c>
      <c r="Y112" s="8">
        <v>673.20799999999997</v>
      </c>
      <c r="Z112" s="8">
        <v>809.03499999999997</v>
      </c>
      <c r="AA112" s="8">
        <v>636.65800000000002</v>
      </c>
      <c r="AB112" s="8">
        <v>576.99699999999996</v>
      </c>
      <c r="AC112" s="8">
        <v>576.99699999999996</v>
      </c>
      <c r="AD112" s="8">
        <v>674.77700000000004</v>
      </c>
      <c r="AE112" s="8">
        <v>754.95699999999999</v>
      </c>
      <c r="AF112" s="8">
        <v>759.62800000000004</v>
      </c>
      <c r="AG112" s="8">
        <v>759.62800000000004</v>
      </c>
      <c r="AH112" s="8">
        <v>729.82600000000002</v>
      </c>
      <c r="AI112" s="8">
        <v>722.85500000000002</v>
      </c>
      <c r="AJ112" s="8">
        <v>730.39499999999998</v>
      </c>
      <c r="AK112" s="8">
        <v>730.39499999999998</v>
      </c>
      <c r="AL112" s="8">
        <v>677.74199999999996</v>
      </c>
      <c r="AM112" s="8">
        <v>734.26099999999997</v>
      </c>
      <c r="AN112" s="8">
        <v>716.79899999999998</v>
      </c>
      <c r="AO112" s="8">
        <v>716.79899999999998</v>
      </c>
      <c r="AP112" s="8">
        <v>685.07799999999997</v>
      </c>
      <c r="AQ112" s="8">
        <v>704.08100000000002</v>
      </c>
      <c r="AR112" s="8">
        <v>696.84500000000003</v>
      </c>
      <c r="AS112" s="8">
        <v>696.84500000000003</v>
      </c>
      <c r="AT112" s="8">
        <v>733.40599999999995</v>
      </c>
      <c r="AU112" s="8">
        <v>707.21100000000001</v>
      </c>
      <c r="AV112" s="8">
        <v>781.81299999999999</v>
      </c>
      <c r="AW112" s="8">
        <v>781.81299999999999</v>
      </c>
      <c r="AX112" s="8">
        <v>757.63800000000003</v>
      </c>
      <c r="AY112" s="8">
        <v>780.16099999999994</v>
      </c>
      <c r="AZ112" s="8">
        <v>791.66099999999994</v>
      </c>
      <c r="BA112" s="8">
        <v>791.66099999999994</v>
      </c>
      <c r="BB112" s="8">
        <v>805.19500000000005</v>
      </c>
      <c r="BC112" s="8">
        <v>804.49</v>
      </c>
      <c r="BD112" s="8">
        <v>939.02800000000002</v>
      </c>
      <c r="BE112" s="8">
        <v>939.02800000000002</v>
      </c>
      <c r="BF112" s="8">
        <v>872.10799999999995</v>
      </c>
      <c r="BG112" s="8">
        <v>885.346</v>
      </c>
      <c r="BH112" s="8">
        <v>882.20600000000002</v>
      </c>
      <c r="BI112">
        <v>882.20600000000002</v>
      </c>
    </row>
    <row r="113" spans="1:70" x14ac:dyDescent="0.35">
      <c r="A113" s="6" t="str">
        <f t="shared" si="9"/>
        <v>Rajhi</v>
      </c>
      <c r="B113" s="6" t="str">
        <f>VLOOKUP(A113,References!$A$2:$B$11,2,FALSE)</f>
        <v>RJHI AB Equity</v>
      </c>
      <c r="C113" s="6" t="str">
        <f t="shared" si="7"/>
        <v>Operating Exenses</v>
      </c>
      <c r="D113" s="6" t="str">
        <f>VLOOKUP(C113,References!$J$2:$K$51,2,FALSE)</f>
        <v>operating_expenses</v>
      </c>
      <c r="E113" s="6" t="s">
        <v>0</v>
      </c>
      <c r="F113" s="8">
        <f>_xll.BDH($B113,$E113,"CQ1 2010","","Dir=H","Per=Q","Days=A","Dts=H","cols=56;rows=1")</f>
        <v>789.21100000000001</v>
      </c>
      <c r="G113" s="8">
        <v>798.03700000000003</v>
      </c>
      <c r="H113" s="8">
        <v>744.83600000000001</v>
      </c>
      <c r="I113" s="8">
        <v>649.40099999999995</v>
      </c>
      <c r="J113" s="8">
        <v>887.10400000000004</v>
      </c>
      <c r="K113" s="8">
        <v>860.73699999999997</v>
      </c>
      <c r="L113" s="8">
        <v>847.71299999999997</v>
      </c>
      <c r="M113" s="8">
        <v>883.15499999999997</v>
      </c>
      <c r="N113" s="8">
        <v>949.36300000000006</v>
      </c>
      <c r="O113" s="8">
        <v>955.87099999999998</v>
      </c>
      <c r="P113" s="8">
        <v>939.61500000000001</v>
      </c>
      <c r="Q113" s="8">
        <v>934.29600000000005</v>
      </c>
      <c r="R113" s="8">
        <v>992.70799999999997</v>
      </c>
      <c r="S113" s="8">
        <v>1003.956</v>
      </c>
      <c r="T113" s="8">
        <v>1014.769</v>
      </c>
      <c r="U113" s="8">
        <v>1045.93</v>
      </c>
      <c r="V113" s="8">
        <v>1098.241</v>
      </c>
      <c r="W113" s="8">
        <v>1096.4880000000001</v>
      </c>
      <c r="X113" s="8">
        <v>1180.6969999999999</v>
      </c>
      <c r="Y113" s="8">
        <v>1093.319</v>
      </c>
      <c r="Z113" s="8">
        <v>1381.924</v>
      </c>
      <c r="AA113" s="8">
        <v>1125.8520000000001</v>
      </c>
      <c r="AB113" s="8">
        <v>1053.6890000000001</v>
      </c>
      <c r="AC113" s="8">
        <v>1096.21</v>
      </c>
      <c r="AD113" s="8">
        <v>1140.296</v>
      </c>
      <c r="AE113" s="8">
        <v>1279.73</v>
      </c>
      <c r="AF113" s="8">
        <v>1297.7149999999999</v>
      </c>
      <c r="AG113" s="8">
        <v>1257.0129999999999</v>
      </c>
      <c r="AH113" s="8">
        <v>1259.778</v>
      </c>
      <c r="AI113" s="8">
        <v>1290.019</v>
      </c>
      <c r="AJ113" s="8">
        <v>1301.2639999999999</v>
      </c>
      <c r="AK113" s="8">
        <v>1385.489</v>
      </c>
      <c r="AL113" s="8">
        <v>1309.3679999999999</v>
      </c>
      <c r="AM113" s="8">
        <v>1386.0119999999999</v>
      </c>
      <c r="AN113" s="8">
        <v>1393.066</v>
      </c>
      <c r="AO113" s="8">
        <v>1564.2249999999999</v>
      </c>
      <c r="AP113" s="8">
        <v>1401.538</v>
      </c>
      <c r="AQ113" s="8">
        <v>1646.356</v>
      </c>
      <c r="AR113" s="8">
        <v>1595.769</v>
      </c>
      <c r="AS113" s="8">
        <v>1907.704</v>
      </c>
      <c r="AT113" s="8">
        <v>1620.979</v>
      </c>
      <c r="AU113" s="8">
        <v>1633.65</v>
      </c>
      <c r="AV113" s="8">
        <v>1723.8</v>
      </c>
      <c r="AW113" s="8">
        <v>1763.473</v>
      </c>
      <c r="AX113" s="8">
        <v>1651.6579999999999</v>
      </c>
      <c r="AY113" s="8">
        <v>1729.921</v>
      </c>
      <c r="AZ113" s="8">
        <v>1753.9929999999999</v>
      </c>
      <c r="BA113" s="8">
        <v>1790.95</v>
      </c>
      <c r="BB113" s="8">
        <v>1768.905</v>
      </c>
      <c r="BC113" s="8">
        <v>1820.21</v>
      </c>
      <c r="BD113" s="8">
        <v>1861.05</v>
      </c>
      <c r="BE113" s="8">
        <v>2000.905</v>
      </c>
      <c r="BF113" s="8">
        <v>1800.136</v>
      </c>
      <c r="BG113" s="8">
        <v>1839.9059999999999</v>
      </c>
      <c r="BH113" s="8">
        <v>1860.116</v>
      </c>
      <c r="BI113">
        <v>1860.116</v>
      </c>
    </row>
    <row r="114" spans="1:70" x14ac:dyDescent="0.35">
      <c r="A114" s="6" t="str">
        <f t="shared" si="9"/>
        <v>Rajhi</v>
      </c>
      <c r="B114" s="6" t="str">
        <f>VLOOKUP(A114,References!$A$2:$B$11,2,FALSE)</f>
        <v>RJHI AB Equity</v>
      </c>
      <c r="C114" s="6" t="str">
        <f t="shared" si="7"/>
        <v>Total Non-Interest Income</v>
      </c>
      <c r="D114" s="6" t="str">
        <f>VLOOKUP(C114,References!$J$2:$K$51,2,FALSE)</f>
        <v>non_interest_income</v>
      </c>
      <c r="E114" s="6" t="s">
        <v>41</v>
      </c>
      <c r="F114" s="8" t="e">
        <f>F109-F106</f>
        <v>#VALUE!</v>
      </c>
      <c r="G114" s="8" t="e">
        <f t="shared" ref="G114:BH114" si="10">G109-G106</f>
        <v>#VALUE!</v>
      </c>
      <c r="H114" s="8" t="e">
        <f t="shared" si="10"/>
        <v>#VALUE!</v>
      </c>
      <c r="I114" s="8" t="e">
        <f t="shared" si="10"/>
        <v>#VALUE!</v>
      </c>
      <c r="J114" s="8" t="e">
        <f t="shared" si="10"/>
        <v>#VALUE!</v>
      </c>
      <c r="K114" s="8" t="e">
        <f t="shared" si="10"/>
        <v>#VALUE!</v>
      </c>
      <c r="L114" s="8" t="e">
        <f t="shared" si="10"/>
        <v>#VALUE!</v>
      </c>
      <c r="M114" s="8" t="e">
        <f t="shared" si="10"/>
        <v>#VALUE!</v>
      </c>
      <c r="N114" s="8" t="e">
        <f t="shared" si="10"/>
        <v>#VALUE!</v>
      </c>
      <c r="O114" s="8" t="e">
        <f t="shared" si="10"/>
        <v>#VALUE!</v>
      </c>
      <c r="P114" s="8" t="e">
        <f t="shared" si="10"/>
        <v>#VALUE!</v>
      </c>
      <c r="Q114" s="8" t="e">
        <f t="shared" si="10"/>
        <v>#VALUE!</v>
      </c>
      <c r="R114" s="8">
        <f t="shared" si="10"/>
        <v>1081.3760000000002</v>
      </c>
      <c r="S114" s="8">
        <f t="shared" si="10"/>
        <v>1040.393</v>
      </c>
      <c r="T114" s="8">
        <f t="shared" si="10"/>
        <v>1002.337</v>
      </c>
      <c r="U114" s="8">
        <f t="shared" si="10"/>
        <v>958.19299999999976</v>
      </c>
      <c r="V114" s="8">
        <f t="shared" si="10"/>
        <v>1071.5169999999998</v>
      </c>
      <c r="W114" s="8">
        <f t="shared" si="10"/>
        <v>1149.75</v>
      </c>
      <c r="X114" s="8">
        <f t="shared" si="10"/>
        <v>993.48</v>
      </c>
      <c r="Y114" s="8">
        <f t="shared" si="10"/>
        <v>970.40700000000015</v>
      </c>
      <c r="Z114" s="8">
        <f t="shared" si="10"/>
        <v>958.77</v>
      </c>
      <c r="AA114" s="8">
        <f t="shared" si="10"/>
        <v>1020.5129999999999</v>
      </c>
      <c r="AB114" s="8">
        <f t="shared" si="10"/>
        <v>869.30200000000013</v>
      </c>
      <c r="AC114" s="8">
        <f t="shared" si="10"/>
        <v>651.9970000000003</v>
      </c>
      <c r="AD114" s="8">
        <f t="shared" si="10"/>
        <v>1120.7170000000001</v>
      </c>
      <c r="AE114" s="8">
        <f t="shared" si="10"/>
        <v>1143.116</v>
      </c>
      <c r="AF114" s="8">
        <f t="shared" si="10"/>
        <v>963.37199999999984</v>
      </c>
      <c r="AG114" s="8">
        <f t="shared" si="10"/>
        <v>956.61899999999969</v>
      </c>
      <c r="AH114" s="8">
        <f t="shared" si="10"/>
        <v>967.34799999999996</v>
      </c>
      <c r="AI114" s="8">
        <f t="shared" si="10"/>
        <v>922.53699999999981</v>
      </c>
      <c r="AJ114" s="8">
        <f t="shared" si="10"/>
        <v>944.25</v>
      </c>
      <c r="AK114" s="8">
        <f t="shared" si="10"/>
        <v>819.20699999999988</v>
      </c>
      <c r="AL114" s="8">
        <f t="shared" si="10"/>
        <v>700.66699999999992</v>
      </c>
      <c r="AM114" s="8">
        <f t="shared" si="10"/>
        <v>736.1239999999998</v>
      </c>
      <c r="AN114" s="8">
        <f t="shared" si="10"/>
        <v>701.01100000000042</v>
      </c>
      <c r="AO114" s="8">
        <f t="shared" si="10"/>
        <v>571.98100000000022</v>
      </c>
      <c r="AP114" s="8">
        <f t="shared" si="10"/>
        <v>694.97999999999956</v>
      </c>
      <c r="AQ114" s="8">
        <f t="shared" si="10"/>
        <v>800.41600000000017</v>
      </c>
      <c r="AR114" s="8">
        <f t="shared" si="10"/>
        <v>817.61800000000039</v>
      </c>
      <c r="AS114" s="8">
        <f t="shared" si="10"/>
        <v>721.77499999999964</v>
      </c>
      <c r="AT114" s="8">
        <f t="shared" si="10"/>
        <v>857.07999999999993</v>
      </c>
      <c r="AU114" s="8">
        <f t="shared" si="10"/>
        <v>840.06899999999951</v>
      </c>
      <c r="AV114" s="8">
        <f t="shared" si="10"/>
        <v>955.67900000000009</v>
      </c>
      <c r="AW114" s="8">
        <f t="shared" si="10"/>
        <v>513.74200000000019</v>
      </c>
      <c r="AX114" s="8">
        <f t="shared" si="10"/>
        <v>1177.0330000000004</v>
      </c>
      <c r="AY114" s="8">
        <f t="shared" si="10"/>
        <v>1284.54</v>
      </c>
      <c r="AZ114" s="8">
        <f t="shared" si="10"/>
        <v>1362.9219999999996</v>
      </c>
      <c r="BA114" s="8">
        <f t="shared" si="10"/>
        <v>1091.1260000000002</v>
      </c>
      <c r="BB114" s="8">
        <f t="shared" si="10"/>
        <v>1616.3920000000007</v>
      </c>
      <c r="BC114" s="8">
        <f t="shared" si="10"/>
        <v>1581.0950000000003</v>
      </c>
      <c r="BD114" s="8">
        <f t="shared" si="10"/>
        <v>1519.4389999999994</v>
      </c>
      <c r="BE114" s="8">
        <f t="shared" si="10"/>
        <v>1708.3939999999993</v>
      </c>
      <c r="BF114" s="8">
        <f t="shared" si="10"/>
        <v>1655.3640000000005</v>
      </c>
      <c r="BG114" s="8">
        <f t="shared" si="10"/>
        <v>1633.7780000000002</v>
      </c>
      <c r="BH114" s="8">
        <f t="shared" si="10"/>
        <v>1471.87</v>
      </c>
    </row>
    <row r="115" spans="1:70" x14ac:dyDescent="0.35">
      <c r="A115" s="6" t="str">
        <f t="shared" si="9"/>
        <v>Rajhi</v>
      </c>
      <c r="B115" s="6" t="str">
        <f>VLOOKUP(A115,References!$A$2:$B$11,2,FALSE)</f>
        <v>RJHI AB Equity</v>
      </c>
      <c r="C115" s="6" t="str">
        <f t="shared" ref="C115:C146" si="11">C98</f>
        <v>Impairment (Provisions)</v>
      </c>
      <c r="D115" s="6" t="str">
        <f>VLOOKUP(C115,References!$J$2:$K$51,2,FALSE)</f>
        <v>impairment_provisions</v>
      </c>
      <c r="E115" s="6" t="s">
        <v>42</v>
      </c>
      <c r="F115" s="8">
        <f>_xll.BDH($B115,$E115,"CQ1 2010","","Dir=H","Per=Q","Days=A","Dts=H","cols=56;rows=1")</f>
        <v>358.85500000000002</v>
      </c>
      <c r="G115" s="8">
        <v>422.12900000000002</v>
      </c>
      <c r="H115" s="8">
        <v>581.29700000000003</v>
      </c>
      <c r="I115" s="8">
        <v>581.29700000000003</v>
      </c>
      <c r="J115" s="8">
        <v>349.36599999999999</v>
      </c>
      <c r="K115" s="8">
        <v>346.75299999999999</v>
      </c>
      <c r="L115" s="8">
        <v>408.43400000000003</v>
      </c>
      <c r="M115" s="8">
        <v>408.43400000000003</v>
      </c>
      <c r="N115" s="8">
        <v>466.74900000000002</v>
      </c>
      <c r="O115" s="8">
        <v>378.30399999999997</v>
      </c>
      <c r="P115" s="8">
        <v>829.72199999999998</v>
      </c>
      <c r="Q115" s="8">
        <v>829.72199999999998</v>
      </c>
      <c r="R115" s="8">
        <v>396.86099999999999</v>
      </c>
      <c r="S115" s="8">
        <v>308.21199999999999</v>
      </c>
      <c r="T115" s="8">
        <v>695.822</v>
      </c>
      <c r="U115" s="8">
        <v>695.822</v>
      </c>
      <c r="V115" s="8">
        <v>693.89300000000003</v>
      </c>
      <c r="W115" s="8">
        <v>598.154</v>
      </c>
      <c r="X115" s="8">
        <v>597.09500000000003</v>
      </c>
      <c r="Y115" s="8">
        <v>597.09500000000003</v>
      </c>
      <c r="Z115" s="8">
        <v>521.78200000000004</v>
      </c>
      <c r="AA115" s="8">
        <v>467.43400000000003</v>
      </c>
      <c r="AB115" s="8">
        <v>419.97399999999999</v>
      </c>
      <c r="AC115" s="8">
        <v>419.97399999999999</v>
      </c>
      <c r="AD115" s="8">
        <v>537.48599999999999</v>
      </c>
      <c r="AE115" s="8">
        <v>555.28399999999999</v>
      </c>
      <c r="AF115" s="8">
        <v>541.43600000000004</v>
      </c>
      <c r="AG115" s="8">
        <v>541.43600000000004</v>
      </c>
      <c r="AH115" s="8">
        <v>372.40899999999999</v>
      </c>
      <c r="AI115" s="8">
        <v>405.28800000000001</v>
      </c>
      <c r="AJ115" s="8">
        <v>409.88400000000001</v>
      </c>
      <c r="AK115" s="8">
        <v>409.88400000000001</v>
      </c>
      <c r="AL115" s="8">
        <v>450.43099999999998</v>
      </c>
      <c r="AM115" s="8">
        <v>333.22399999999999</v>
      </c>
      <c r="AN115" s="8">
        <v>417.25700000000001</v>
      </c>
      <c r="AO115" s="8">
        <v>417.25700000000001</v>
      </c>
      <c r="AP115" s="8">
        <v>389.41699999999997</v>
      </c>
      <c r="AQ115" s="8">
        <v>385.63099999999997</v>
      </c>
      <c r="AR115" s="8">
        <v>332.27199999999999</v>
      </c>
      <c r="AS115" s="8">
        <v>332.27199999999999</v>
      </c>
      <c r="AT115" s="8">
        <v>692.80799999999999</v>
      </c>
      <c r="AU115" s="8">
        <v>457.95600000000002</v>
      </c>
      <c r="AV115" s="8">
        <v>464.935</v>
      </c>
      <c r="AW115" s="8">
        <v>464.935</v>
      </c>
      <c r="AX115" s="8">
        <v>576.98900000000003</v>
      </c>
      <c r="AY115" s="8">
        <v>583.96699999999998</v>
      </c>
      <c r="AZ115" s="8">
        <v>593.80600000000004</v>
      </c>
      <c r="BA115" s="8">
        <v>593.80600000000004</v>
      </c>
      <c r="BB115" s="8">
        <v>578.30499999999995</v>
      </c>
      <c r="BC115" s="8">
        <v>580.41999999999996</v>
      </c>
      <c r="BD115" s="8">
        <v>489.95800000000003</v>
      </c>
      <c r="BE115" s="8">
        <v>489.95800000000003</v>
      </c>
      <c r="BF115" s="8">
        <v>358.78</v>
      </c>
      <c r="BG115" s="8">
        <v>360.38600000000002</v>
      </c>
      <c r="BH115" s="8">
        <v>379.4</v>
      </c>
      <c r="BI115">
        <v>379.4</v>
      </c>
    </row>
    <row r="116" spans="1:70" x14ac:dyDescent="0.35">
      <c r="A116" s="6" t="str">
        <f t="shared" si="9"/>
        <v>Rajhi</v>
      </c>
      <c r="B116" s="6" t="str">
        <f>VLOOKUP(A116,References!$A$2:$B$11,2,FALSE)</f>
        <v>RJHI AB Equity</v>
      </c>
      <c r="C116" s="6" t="str">
        <f t="shared" si="11"/>
        <v>Net PreTax Income</v>
      </c>
      <c r="D116" s="6" t="str">
        <f>VLOOKUP(C116,References!$J$2:$K$51,2,FALSE)</f>
        <v>net_pretax_income</v>
      </c>
      <c r="E116" s="6" t="s">
        <v>45</v>
      </c>
      <c r="F116" s="8">
        <f>_xll.BDH($B116,$E116,"CQ1 2010","","Dir=H","Per=Q","Days=A","Dts=H","cols=56;rows=1")</f>
        <v>1684.096</v>
      </c>
      <c r="G116" s="8">
        <v>1778.6089999999999</v>
      </c>
      <c r="H116" s="8">
        <v>1639.9939999999999</v>
      </c>
      <c r="I116" s="8">
        <v>1668.1279999999999</v>
      </c>
      <c r="J116" s="8">
        <v>1700.2850000000001</v>
      </c>
      <c r="K116" s="8">
        <v>1843.0640000000001</v>
      </c>
      <c r="L116" s="8">
        <v>1935.8030000000001</v>
      </c>
      <c r="M116" s="8">
        <v>1899.116</v>
      </c>
      <c r="N116" s="8">
        <v>2011.327</v>
      </c>
      <c r="O116" s="8">
        <v>2092.9780000000001</v>
      </c>
      <c r="P116" s="8">
        <v>1869.3009999999999</v>
      </c>
      <c r="Q116" s="8">
        <v>1911.1</v>
      </c>
      <c r="R116" s="8">
        <v>2051.69</v>
      </c>
      <c r="S116" s="8">
        <v>2122.7150000000001</v>
      </c>
      <c r="T116" s="8">
        <v>1717.02</v>
      </c>
      <c r="U116" s="8">
        <v>1546.5619999999999</v>
      </c>
      <c r="V116" s="8">
        <v>1705.799</v>
      </c>
      <c r="W116" s="8">
        <v>1948.953</v>
      </c>
      <c r="X116" s="8">
        <v>1661.614</v>
      </c>
      <c r="Y116" s="8">
        <v>1519.806</v>
      </c>
      <c r="Z116" s="8">
        <v>1518.5450000000001</v>
      </c>
      <c r="AA116" s="8">
        <v>1941.365</v>
      </c>
      <c r="AB116" s="8">
        <v>1721.4</v>
      </c>
      <c r="AC116" s="8">
        <v>1948.7650000000001</v>
      </c>
      <c r="AD116" s="8">
        <v>2017.268</v>
      </c>
      <c r="AE116" s="8">
        <v>2051.9319999999998</v>
      </c>
      <c r="AF116" s="8">
        <v>2009.491</v>
      </c>
      <c r="AG116" s="8">
        <v>2047.27</v>
      </c>
      <c r="AH116" s="8">
        <v>2220.8980000000001</v>
      </c>
      <c r="AI116" s="8">
        <v>2181.652</v>
      </c>
      <c r="AJ116" s="8">
        <v>2265.2089999999998</v>
      </c>
      <c r="AK116" s="8">
        <v>2452.9670000000001</v>
      </c>
      <c r="AL116" s="8">
        <v>2382.6060000000002</v>
      </c>
      <c r="AM116" s="8">
        <v>2568.8339999999998</v>
      </c>
      <c r="AN116" s="8">
        <v>2573.027</v>
      </c>
      <c r="AO116" s="8">
        <v>2611.4349999999999</v>
      </c>
      <c r="AP116" s="8">
        <v>2847.9850000000001</v>
      </c>
      <c r="AQ116" s="8">
        <v>2829.1210000000001</v>
      </c>
      <c r="AR116" s="8">
        <v>3053.1909999999998</v>
      </c>
      <c r="AS116" s="8">
        <v>2430.5340000000001</v>
      </c>
      <c r="AT116" s="8">
        <v>2653.7759999999998</v>
      </c>
      <c r="AU116" s="8">
        <v>2716.1559999999999</v>
      </c>
      <c r="AV116" s="8">
        <v>2963.3960000000002</v>
      </c>
      <c r="AW116" s="8">
        <v>3480.2910000000002</v>
      </c>
      <c r="AX116" s="8">
        <v>3718.933</v>
      </c>
      <c r="AY116" s="8">
        <v>4022.43</v>
      </c>
      <c r="AZ116" s="8">
        <v>4229.8829999999998</v>
      </c>
      <c r="BA116" s="8">
        <v>4473.5439999999999</v>
      </c>
      <c r="BB116" s="8">
        <v>4609.3540000000003</v>
      </c>
      <c r="BC116" s="8">
        <v>4747.2280000000001</v>
      </c>
      <c r="BD116" s="8">
        <v>4855.45</v>
      </c>
      <c r="BE116" s="8">
        <v>4910.6580000000004</v>
      </c>
      <c r="BF116" s="8">
        <v>4621.7060000000001</v>
      </c>
      <c r="BG116" s="8">
        <v>4627.1559999999999</v>
      </c>
      <c r="BH116" s="8">
        <v>4632.9960000000001</v>
      </c>
      <c r="BI116">
        <v>4632.9960000000001</v>
      </c>
    </row>
    <row r="117" spans="1:70" x14ac:dyDescent="0.35">
      <c r="A117" s="6" t="str">
        <f t="shared" si="9"/>
        <v>Rajhi</v>
      </c>
      <c r="B117" s="6" t="str">
        <f>VLOOKUP(A117,References!$A$2:$B$11,2,FALSE)</f>
        <v>RJHI AB Equity</v>
      </c>
      <c r="C117" s="6" t="str">
        <f t="shared" si="11"/>
        <v>Net Income</v>
      </c>
      <c r="D117" s="6" t="str">
        <f>VLOOKUP(C117,References!$J$2:$K$51,2,FALSE)</f>
        <v>net_income</v>
      </c>
      <c r="E117" s="6" t="s">
        <v>47</v>
      </c>
      <c r="F117" s="8">
        <f>_xll.BDH($B117,$E117,"CQ1 2010","","Dir=H","Per=Q","Days=A","Dts=H","cols=56;rows=1")</f>
        <v>1684.096</v>
      </c>
      <c r="G117" s="8">
        <v>1778.6089999999999</v>
      </c>
      <c r="H117" s="8">
        <v>1639.9939999999999</v>
      </c>
      <c r="I117" s="8">
        <v>1668.1279999999999</v>
      </c>
      <c r="J117" s="8">
        <v>1700.2850000000001</v>
      </c>
      <c r="K117" s="8">
        <v>1843.0640000000001</v>
      </c>
      <c r="L117" s="8">
        <v>1935.8030000000001</v>
      </c>
      <c r="M117" s="8">
        <v>1899.116</v>
      </c>
      <c r="N117" s="8">
        <v>2011.327</v>
      </c>
      <c r="O117" s="8">
        <v>2092.9780000000001</v>
      </c>
      <c r="P117" s="8">
        <v>1869.3009999999999</v>
      </c>
      <c r="Q117" s="8">
        <v>1911.1</v>
      </c>
      <c r="R117" s="8">
        <v>2051.69</v>
      </c>
      <c r="S117" s="8">
        <v>2122.7150000000001</v>
      </c>
      <c r="T117" s="8">
        <v>1717.02</v>
      </c>
      <c r="U117" s="8">
        <v>1546.5619999999999</v>
      </c>
      <c r="V117" s="8">
        <v>1705.799</v>
      </c>
      <c r="W117" s="8">
        <v>1948.953</v>
      </c>
      <c r="X117" s="8">
        <v>1661.614</v>
      </c>
      <c r="Y117" s="8">
        <v>1519.806</v>
      </c>
      <c r="Z117" s="8">
        <v>1518.5450000000001</v>
      </c>
      <c r="AA117" s="8">
        <v>1941.365</v>
      </c>
      <c r="AB117" s="8">
        <v>1721.4</v>
      </c>
      <c r="AC117" s="8">
        <v>1948.7650000000001</v>
      </c>
      <c r="AD117" s="8">
        <v>2017.268</v>
      </c>
      <c r="AE117" s="8">
        <v>2051.9319999999998</v>
      </c>
      <c r="AF117" s="8">
        <v>2009.491</v>
      </c>
      <c r="AG117" s="8">
        <v>2047.27</v>
      </c>
      <c r="AH117" s="8">
        <v>2220.8980000000001</v>
      </c>
      <c r="AI117" s="8">
        <v>2181.652</v>
      </c>
      <c r="AJ117" s="8">
        <v>2265.2089999999998</v>
      </c>
      <c r="AK117" s="8">
        <v>2452.9670000000001</v>
      </c>
      <c r="AL117" s="8">
        <v>2382.6060000000002</v>
      </c>
      <c r="AM117" s="8">
        <v>2474.223</v>
      </c>
      <c r="AN117" s="8">
        <v>2515.9830000000002</v>
      </c>
      <c r="AO117" s="8">
        <v>-3528.5349999999999</v>
      </c>
      <c r="AP117" s="8">
        <v>2567.9850000000001</v>
      </c>
      <c r="AQ117" s="8">
        <v>2533.9079999999999</v>
      </c>
      <c r="AR117" s="8">
        <v>2738.8220000000001</v>
      </c>
      <c r="AS117" s="8">
        <v>2152.2849999999999</v>
      </c>
      <c r="AT117" s="8">
        <v>2380.152</v>
      </c>
      <c r="AU117" s="8">
        <v>2436.1</v>
      </c>
      <c r="AV117" s="8">
        <v>2657.848</v>
      </c>
      <c r="AW117" s="8">
        <v>3121.4470000000001</v>
      </c>
      <c r="AX117" s="8">
        <v>3335.4850000000001</v>
      </c>
      <c r="AY117" s="8">
        <v>3604.6869999999999</v>
      </c>
      <c r="AZ117" s="8">
        <v>3793.7510000000002</v>
      </c>
      <c r="BA117" s="8">
        <v>4012.288</v>
      </c>
      <c r="BB117" s="8">
        <v>4133.5460000000003</v>
      </c>
      <c r="BC117" s="8">
        <v>4258.3040000000001</v>
      </c>
      <c r="BD117" s="8">
        <v>4354.6419999999998</v>
      </c>
      <c r="BE117" s="8">
        <v>4404.3329999999996</v>
      </c>
      <c r="BF117" s="8">
        <v>4145.174</v>
      </c>
      <c r="BG117" s="8">
        <v>4150.0619999999999</v>
      </c>
      <c r="BH117" s="8">
        <v>4155.3</v>
      </c>
      <c r="BI117">
        <v>4155.3</v>
      </c>
    </row>
    <row r="118" spans="1:70" x14ac:dyDescent="0.35">
      <c r="A118" s="6" t="str">
        <f t="shared" si="9"/>
        <v>Rajhi</v>
      </c>
      <c r="B118" s="6" t="str">
        <f>VLOOKUP(A118,References!$A$2:$B$11,2,FALSE)</f>
        <v>RJHI AB Equity</v>
      </c>
      <c r="C118" s="6" t="str">
        <f t="shared" si="11"/>
        <v>Net Interest Income Less Provisions</v>
      </c>
      <c r="D118" s="6" t="str">
        <f>VLOOKUP(C118,References!$J$2:$K$51,2,FALSE)</f>
        <v>net_interest_inc_less_prov</v>
      </c>
      <c r="E118" s="6" t="s">
        <v>115</v>
      </c>
      <c r="F118" s="8">
        <f>_xll.BDH($B118,$E118,"CQ1 2010","","Dir=H","Per=Q","Days=A","Dts=H","cols=56;rows=1")</f>
        <v>1898.6569999999999</v>
      </c>
      <c r="G118" s="8">
        <v>1841.098</v>
      </c>
      <c r="H118" s="8">
        <v>1790.442</v>
      </c>
      <c r="I118" s="8">
        <v>1717.866</v>
      </c>
      <c r="J118" s="8">
        <v>1883.75</v>
      </c>
      <c r="K118" s="8">
        <v>1926.135</v>
      </c>
      <c r="L118" s="8">
        <v>1884.8030000000001</v>
      </c>
      <c r="M118" s="8">
        <v>1730.1120000000001</v>
      </c>
      <c r="N118" s="8">
        <v>1860.961</v>
      </c>
      <c r="O118" s="8">
        <v>1911.7909999999999</v>
      </c>
      <c r="P118" s="8">
        <v>1537.575</v>
      </c>
      <c r="Q118" s="8">
        <v>1729.204</v>
      </c>
      <c r="R118" s="8">
        <v>1963.0219999999999</v>
      </c>
      <c r="S118" s="8">
        <v>2086.2779999999998</v>
      </c>
      <c r="T118" s="8">
        <v>1729.452</v>
      </c>
      <c r="U118" s="8">
        <v>1520.625</v>
      </c>
      <c r="V118" s="8">
        <v>1732.5229999999999</v>
      </c>
      <c r="W118" s="8">
        <v>1895.691</v>
      </c>
      <c r="X118" s="8">
        <v>1848.8309999999999</v>
      </c>
      <c r="Y118" s="8">
        <v>2045.962</v>
      </c>
      <c r="Z118" s="8">
        <v>1941.6990000000001</v>
      </c>
      <c r="AA118" s="8">
        <v>2046.704</v>
      </c>
      <c r="AB118" s="8">
        <v>1905.787</v>
      </c>
      <c r="AC118" s="8">
        <v>1994.231</v>
      </c>
      <c r="AD118" s="8">
        <v>2036.847</v>
      </c>
      <c r="AE118" s="8">
        <v>2225.261</v>
      </c>
      <c r="AF118" s="8">
        <v>2373.0419999999999</v>
      </c>
      <c r="AG118" s="8">
        <v>2413.1950000000002</v>
      </c>
      <c r="AH118" s="8">
        <v>2513.328</v>
      </c>
      <c r="AI118" s="8">
        <v>2549.134</v>
      </c>
      <c r="AJ118" s="8">
        <v>2622.223</v>
      </c>
      <c r="AK118" s="8">
        <v>2797.154</v>
      </c>
      <c r="AL118" s="8">
        <v>2990.902</v>
      </c>
      <c r="AM118" s="8">
        <v>3218.7220000000002</v>
      </c>
      <c r="AN118" s="8">
        <v>3265.0819999999999</v>
      </c>
      <c r="AO118" s="8">
        <v>3481.335</v>
      </c>
      <c r="AP118" s="8">
        <v>3554.5430000000001</v>
      </c>
      <c r="AQ118" s="8">
        <v>3675.0610000000001</v>
      </c>
      <c r="AR118" s="8">
        <v>3831.3420000000001</v>
      </c>
      <c r="AS118" s="8">
        <v>3594.511</v>
      </c>
      <c r="AT118" s="8">
        <v>3417.6750000000002</v>
      </c>
      <c r="AU118" s="8">
        <v>3509.7370000000001</v>
      </c>
      <c r="AV118" s="8">
        <v>3731.5169999999998</v>
      </c>
      <c r="AW118" s="8">
        <v>4088.348</v>
      </c>
      <c r="AX118" s="8">
        <v>4193.558</v>
      </c>
      <c r="AY118" s="8">
        <v>4467.8109999999997</v>
      </c>
      <c r="AZ118" s="8">
        <v>4620.9539999999997</v>
      </c>
      <c r="BA118" s="8">
        <v>4896.232</v>
      </c>
      <c r="BB118" s="8">
        <v>4761.8670000000002</v>
      </c>
      <c r="BC118" s="8">
        <v>4986.3429999999998</v>
      </c>
      <c r="BD118" s="8">
        <v>5197.0609999999997</v>
      </c>
      <c r="BE118" s="8">
        <v>5145.4880000000003</v>
      </c>
      <c r="BF118" s="8">
        <v>4766.4780000000001</v>
      </c>
      <c r="BG118" s="8">
        <v>4833.2839999999997</v>
      </c>
      <c r="BH118" s="8">
        <v>5021.2420000000002</v>
      </c>
      <c r="BI118">
        <v>5021.2420000000002</v>
      </c>
    </row>
    <row r="119" spans="1:70" x14ac:dyDescent="0.35">
      <c r="A119" s="6" t="str">
        <f t="shared" si="9"/>
        <v>Rajhi</v>
      </c>
      <c r="B119" s="6" t="str">
        <f>VLOOKUP(A119,References!$A$2:$B$11,2,FALSE)</f>
        <v>RJHI AB Equity</v>
      </c>
      <c r="C119" s="6" t="str">
        <f t="shared" si="11"/>
        <v>Retail Net Revenue</v>
      </c>
      <c r="D119" s="6" t="str">
        <f>VLOOKUP(C119,References!$J$2:$K$51,2,FALSE)</f>
        <v>retail_net_revenue</v>
      </c>
      <c r="E119" s="6"/>
      <c r="F119" s="8" t="e">
        <f>Segments_Q!I32/1000000</f>
        <v>#N/A</v>
      </c>
      <c r="G119" s="8" t="e">
        <f>Segments_Q!J32/1000000</f>
        <v>#N/A</v>
      </c>
      <c r="H119" s="8" t="e">
        <f>Segments_Q!K32/1000000</f>
        <v>#N/A</v>
      </c>
      <c r="I119" s="8" t="e">
        <f>Segments_Q!L32/1000000</f>
        <v>#N/A</v>
      </c>
      <c r="J119" s="8" t="e">
        <f>Segments_Q!M32/1000000</f>
        <v>#N/A</v>
      </c>
      <c r="K119" s="8" t="e">
        <f>Segments_Q!N32/1000000</f>
        <v>#N/A</v>
      </c>
      <c r="L119" s="8" t="e">
        <f>Segments_Q!O32/1000000</f>
        <v>#N/A</v>
      </c>
      <c r="M119" s="8" t="e">
        <f>Segments_Q!P32/1000000</f>
        <v>#N/A</v>
      </c>
      <c r="N119" s="8" t="e">
        <f>Segments_Q!Q32/1000000</f>
        <v>#N/A</v>
      </c>
      <c r="O119" s="8" t="e">
        <f>Segments_Q!R32/1000000</f>
        <v>#N/A</v>
      </c>
      <c r="P119" s="8" t="e">
        <f>Segments_Q!S32/1000000</f>
        <v>#N/A</v>
      </c>
      <c r="Q119" s="8" t="e">
        <f>Segments_Q!T32/1000000</f>
        <v>#N/A</v>
      </c>
      <c r="R119" s="8">
        <f>Segments_Q!U32/1000000</f>
        <v>1418.17</v>
      </c>
      <c r="S119" s="8">
        <f>Segments_Q!V32/1000000</f>
        <v>1276.192</v>
      </c>
      <c r="T119" s="8">
        <f>Segments_Q!W32/1000000</f>
        <v>1220.4760000000001</v>
      </c>
      <c r="U119" s="8">
        <f>Segments_Q!X32/1000000</f>
        <v>2008.9639999999999</v>
      </c>
      <c r="V119" s="8">
        <f>Segments_Q!Y32/1000000</f>
        <v>1392.212</v>
      </c>
      <c r="W119" s="8">
        <f>Segments_Q!Z32/1000000</f>
        <v>1446.2570000000001</v>
      </c>
      <c r="X119" s="8">
        <f>Segments_Q!AA32/1000000</f>
        <v>1455.1990000000001</v>
      </c>
      <c r="Y119" s="8">
        <f>Segments_Q!AB32/1000000</f>
        <v>1427.345</v>
      </c>
      <c r="Z119" s="8">
        <f>Segments_Q!AC32/1000000</f>
        <v>1332.963</v>
      </c>
      <c r="AA119" s="8">
        <f>Segments_Q!AD32/1000000</f>
        <v>1375.1990000000001</v>
      </c>
      <c r="AB119" s="8">
        <f>Segments_Q!AE32/1000000</f>
        <v>1797.6130000000001</v>
      </c>
      <c r="AC119" s="8">
        <f>Segments_Q!AF32/1000000</f>
        <v>1854.837</v>
      </c>
      <c r="AD119" s="8">
        <f>Segments_Q!AG32/1000000</f>
        <v>1970.135</v>
      </c>
      <c r="AE119" s="8">
        <f>Segments_Q!AH32/1000000</f>
        <v>1985.3489999999999</v>
      </c>
      <c r="AF119" s="8">
        <f>Segments_Q!AI32/1000000</f>
        <v>1967.0250000000001</v>
      </c>
      <c r="AG119" s="8">
        <f>Segments_Q!AJ32/1000000</f>
        <v>1782.4580000000001</v>
      </c>
      <c r="AH119" s="8">
        <f>Segments_Q!AK32/1000000</f>
        <v>1938.4090000000001</v>
      </c>
      <c r="AI119" s="8">
        <f>Segments_Q!AL32/1000000</f>
        <v>1924.7260000000001</v>
      </c>
      <c r="AJ119" s="8">
        <f>Segments_Q!AM32/1000000</f>
        <v>2106.6410000000001</v>
      </c>
      <c r="AK119" s="8">
        <f>Segments_Q!AN32/1000000</f>
        <v>2171.2370000000001</v>
      </c>
      <c r="AL119" s="8">
        <f>Segments_Q!AO32/1000000</f>
        <v>2116.9</v>
      </c>
      <c r="AM119" s="8">
        <f>Segments_Q!AP32/1000000</f>
        <v>1976.7529999999999</v>
      </c>
      <c r="AN119" s="8">
        <f>Segments_Q!AQ32/1000000</f>
        <v>2318.5700000000002</v>
      </c>
      <c r="AO119" s="8">
        <f>Segments_Q!AR32/1000000</f>
        <v>2260.0770000000002</v>
      </c>
      <c r="AP119" s="8">
        <f>Segments_Q!AS32/1000000</f>
        <v>2240.7640000000001</v>
      </c>
      <c r="AQ119" s="8">
        <f>Segments_Q!AT32/1000000</f>
        <v>2385.9110000000001</v>
      </c>
      <c r="AR119" s="8">
        <f>Segments_Q!AU32/1000000</f>
        <v>2568.7080000000001</v>
      </c>
      <c r="AS119" s="8">
        <f>Segments_Q!AV32/1000000</f>
        <v>2512.3609999999999</v>
      </c>
      <c r="AT119" s="8">
        <f>Segments_Q!AW32/1000000</f>
        <v>2319.6640000000002</v>
      </c>
      <c r="AU119" s="8">
        <f>Segments_Q!AX32/1000000</f>
        <v>2363.442</v>
      </c>
      <c r="AV119" s="8">
        <f>Segments_Q!AY32/1000000</f>
        <v>2676.134</v>
      </c>
      <c r="AW119" s="8">
        <f>Segments_Q!AZ32/1000000</f>
        <v>2829.4479999999999</v>
      </c>
      <c r="AX119" s="8">
        <f>Segments_Q!BA32/1000000</f>
        <v>2662.5720000000001</v>
      </c>
      <c r="AY119" s="8">
        <f>Segments_Q!BB32/1000000</f>
        <v>3442.181</v>
      </c>
      <c r="AZ119" s="8">
        <f>Segments_Q!BC32/1000000</f>
        <v>3326.7040000000002</v>
      </c>
      <c r="BA119" s="8">
        <f>Segments_Q!BD32/1000000</f>
        <v>3267.3209999999999</v>
      </c>
      <c r="BB119" s="8">
        <f>Segments_Q!BE32/1000000</f>
        <v>3664.7150000000001</v>
      </c>
      <c r="BC119" s="8">
        <f>Segments_Q!BF32/1000000</f>
        <v>3552.3870000000002</v>
      </c>
      <c r="BD119" s="8">
        <f>Segments_Q!BG32/1000000</f>
        <v>3695.4490000000001</v>
      </c>
      <c r="BE119" s="8">
        <f>Segments_Q!BH32/1000000</f>
        <v>3670.5340000000001</v>
      </c>
      <c r="BF119" s="8">
        <f>Segments_Q!BI32/1000000</f>
        <v>3877.82</v>
      </c>
      <c r="BG119" s="8">
        <f>Segments_Q!BJ32/1000000</f>
        <v>4152.098</v>
      </c>
      <c r="BH119" s="8">
        <f>Segments_Q!BK32/1000000</f>
        <v>4005.962</v>
      </c>
      <c r="BI119" s="8">
        <f>Segments_Q!BL32/1000000</f>
        <v>0</v>
      </c>
      <c r="BJ119" s="8">
        <f>Segments_Q!BM32/1000000</f>
        <v>0</v>
      </c>
      <c r="BK119" s="8">
        <f>Segments_Q!BN32/1000000</f>
        <v>0</v>
      </c>
      <c r="BL119" s="8">
        <f>Segments_Q!BO32/1000000</f>
        <v>0</v>
      </c>
      <c r="BM119" s="8">
        <f>Segments_Q!BP32/1000000</f>
        <v>0</v>
      </c>
      <c r="BN119" s="8">
        <f>Segments_Q!BQ32/1000000</f>
        <v>0</v>
      </c>
      <c r="BO119" s="8">
        <f>Segments_Q!BR32/1000000</f>
        <v>0</v>
      </c>
      <c r="BP119" s="8">
        <f>Segments_Q!BS32/1000000</f>
        <v>0</v>
      </c>
      <c r="BQ119" s="8">
        <f>Segments_Q!BT32/1000000</f>
        <v>0</v>
      </c>
      <c r="BR119" s="8">
        <f>Segments_Q!BU32/1000000</f>
        <v>0</v>
      </c>
    </row>
    <row r="120" spans="1:70" x14ac:dyDescent="0.35">
      <c r="A120" s="7" t="str">
        <f>A118</f>
        <v>Rajhi</v>
      </c>
      <c r="B120" s="7" t="str">
        <f>VLOOKUP(A120,References!$A$2:$B$11,2,FALSE)</f>
        <v>RJHI AB Equity</v>
      </c>
      <c r="C120" s="7" t="str">
        <f t="shared" si="11"/>
        <v>Wholesale Net Revenue</v>
      </c>
      <c r="D120" s="7" t="str">
        <f>VLOOKUP(C120,References!$J$2:$K$51,2,FALSE)</f>
        <v>wholesale_net_revenue</v>
      </c>
      <c r="E120" s="7" t="s">
        <v>115</v>
      </c>
      <c r="F120" s="11" t="e">
        <f>Segments_Q!I33/1000000</f>
        <v>#N/A</v>
      </c>
      <c r="G120" s="11" t="e">
        <f>Segments_Q!J33/1000000</f>
        <v>#N/A</v>
      </c>
      <c r="H120" s="11" t="e">
        <f>Segments_Q!K33/1000000</f>
        <v>#N/A</v>
      </c>
      <c r="I120" s="11" t="e">
        <f>Segments_Q!L33/1000000</f>
        <v>#N/A</v>
      </c>
      <c r="J120" s="11" t="e">
        <f>Segments_Q!M33/1000000</f>
        <v>#N/A</v>
      </c>
      <c r="K120" s="11" t="e">
        <f>Segments_Q!N33/1000000</f>
        <v>#N/A</v>
      </c>
      <c r="L120" s="11" t="e">
        <f>Segments_Q!O33/1000000</f>
        <v>#N/A</v>
      </c>
      <c r="M120" s="11" t="e">
        <f>Segments_Q!P33/1000000</f>
        <v>#N/A</v>
      </c>
      <c r="N120" s="11" t="e">
        <f>Segments_Q!Q33/1000000</f>
        <v>#N/A</v>
      </c>
      <c r="O120" s="11" t="e">
        <f>Segments_Q!R33/1000000</f>
        <v>#N/A</v>
      </c>
      <c r="P120" s="11" t="e">
        <f>Segments_Q!S33/1000000</f>
        <v>#N/A</v>
      </c>
      <c r="Q120" s="11" t="e">
        <f>Segments_Q!T33/1000000</f>
        <v>#N/A</v>
      </c>
      <c r="R120" s="11" t="e">
        <f>Segments_Q!U33/1000000</f>
        <v>#N/A</v>
      </c>
      <c r="S120" s="11" t="e">
        <f>Segments_Q!V33/1000000</f>
        <v>#N/A</v>
      </c>
      <c r="T120" s="11" t="e">
        <f>Segments_Q!W33/1000000</f>
        <v>#N/A</v>
      </c>
      <c r="U120" s="11" t="e">
        <f>Segments_Q!X33/1000000</f>
        <v>#N/A</v>
      </c>
      <c r="V120" s="11" t="e">
        <f>Segments_Q!Y33/1000000</f>
        <v>#N/A</v>
      </c>
      <c r="W120" s="11" t="e">
        <f>Segments_Q!Z33/1000000</f>
        <v>#N/A</v>
      </c>
      <c r="X120" s="11" t="e">
        <f>Segments_Q!AA33/1000000</f>
        <v>#N/A</v>
      </c>
      <c r="Y120" s="11" t="e">
        <f>Segments_Q!AB33/1000000</f>
        <v>#N/A</v>
      </c>
      <c r="Z120" s="11" t="e">
        <f>Segments_Q!AC33/1000000</f>
        <v>#N/A</v>
      </c>
      <c r="AA120" s="11" t="e">
        <f>Segments_Q!AD33/1000000</f>
        <v>#N/A</v>
      </c>
      <c r="AB120" s="11" t="e">
        <f>Segments_Q!AE33/1000000</f>
        <v>#N/A</v>
      </c>
      <c r="AC120" s="11" t="e">
        <f>Segments_Q!AF33/1000000</f>
        <v>#N/A</v>
      </c>
      <c r="AD120" s="11" t="e">
        <f>Segments_Q!AG33/1000000</f>
        <v>#N/A</v>
      </c>
      <c r="AE120" s="11" t="e">
        <f>Segments_Q!AH33/1000000</f>
        <v>#N/A</v>
      </c>
      <c r="AF120" s="11" t="e">
        <f>Segments_Q!AI33/1000000</f>
        <v>#N/A</v>
      </c>
      <c r="AG120" s="11" t="e">
        <f>Segments_Q!AJ33/1000000</f>
        <v>#N/A</v>
      </c>
      <c r="AH120" s="11" t="e">
        <f>Segments_Q!AK33/1000000</f>
        <v>#N/A</v>
      </c>
      <c r="AI120" s="11" t="e">
        <f>Segments_Q!AL33/1000000</f>
        <v>#N/A</v>
      </c>
      <c r="AJ120" s="11" t="e">
        <f>Segments_Q!AM33/1000000</f>
        <v>#N/A</v>
      </c>
      <c r="AK120" s="11" t="e">
        <f>Segments_Q!AN33/1000000</f>
        <v>#N/A</v>
      </c>
      <c r="AL120" s="11" t="e">
        <f>Segments_Q!AO33/1000000</f>
        <v>#N/A</v>
      </c>
      <c r="AM120" s="11" t="e">
        <f>Segments_Q!AP33/1000000</f>
        <v>#N/A</v>
      </c>
      <c r="AN120" s="11" t="e">
        <f>Segments_Q!AQ33/1000000</f>
        <v>#N/A</v>
      </c>
      <c r="AO120" s="11" t="e">
        <f>Segments_Q!AR33/1000000</f>
        <v>#N/A</v>
      </c>
      <c r="AP120" s="11" t="e">
        <f>Segments_Q!AS33/1000000</f>
        <v>#N/A</v>
      </c>
      <c r="AQ120" s="11" t="e">
        <f>Segments_Q!AT33/1000000</f>
        <v>#N/A</v>
      </c>
      <c r="AR120" s="11" t="e">
        <f>Segments_Q!AU33/1000000</f>
        <v>#N/A</v>
      </c>
      <c r="AS120" s="11" t="e">
        <f>Segments_Q!AV33/1000000</f>
        <v>#N/A</v>
      </c>
      <c r="AT120" s="11" t="e">
        <f>Segments_Q!AW33/1000000</f>
        <v>#N/A</v>
      </c>
      <c r="AU120" s="11">
        <f>Segments_Q!AX33/1000000</f>
        <v>1765.587</v>
      </c>
      <c r="AV120" s="11">
        <f>Segments_Q!AY33/1000000</f>
        <v>2267.9839999999999</v>
      </c>
      <c r="AW120" s="11">
        <f>Segments_Q!AZ33/1000000</f>
        <v>2238.607</v>
      </c>
      <c r="AX120" s="11">
        <f>Segments_Q!BA33/1000000</f>
        <v>2430.0859999999998</v>
      </c>
      <c r="AY120" s="11">
        <f>Segments_Q!BB33/1000000</f>
        <v>2437.607</v>
      </c>
      <c r="AZ120" s="11">
        <f>Segments_Q!BC33/1000000</f>
        <v>4696.3220000000001</v>
      </c>
      <c r="BA120" s="11">
        <f>Segments_Q!BD33/1000000</f>
        <v>2705.873</v>
      </c>
      <c r="BB120" s="11">
        <f>Segments_Q!BE33/1000000</f>
        <v>3265.0439999999999</v>
      </c>
      <c r="BC120" s="11">
        <f>Segments_Q!BF33/1000000</f>
        <v>3550.4470000000001</v>
      </c>
      <c r="BD120" s="11">
        <f>Segments_Q!BG33/1000000</f>
        <v>3710.627</v>
      </c>
      <c r="BE120" s="11">
        <f>Segments_Q!BH33/1000000</f>
        <v>3291.6120000000001</v>
      </c>
      <c r="BF120" s="11">
        <f>Segments_Q!BI33/1000000</f>
        <v>3579.8960000000002</v>
      </c>
      <c r="BG120" s="11">
        <f>Segments_Q!BJ33/1000000</f>
        <v>3052.2379999999998</v>
      </c>
      <c r="BH120" s="11">
        <f>Segments_Q!BK33/1000000</f>
        <v>3355.681</v>
      </c>
      <c r="BI120" s="11">
        <f>Segments_Q!BL33/1000000</f>
        <v>0</v>
      </c>
      <c r="BJ120" s="11">
        <f>Segments_Q!BM33/1000000</f>
        <v>0</v>
      </c>
      <c r="BK120" s="11">
        <f>Segments_Q!BN33/1000000</f>
        <v>0</v>
      </c>
      <c r="BL120" s="11">
        <f>Segments_Q!BO33/1000000</f>
        <v>0</v>
      </c>
      <c r="BM120" s="11">
        <f>Segments_Q!BP33/1000000</f>
        <v>0</v>
      </c>
      <c r="BN120" s="11">
        <f>Segments_Q!BQ33/1000000</f>
        <v>0</v>
      </c>
      <c r="BO120" s="11">
        <f>Segments_Q!BR33/1000000</f>
        <v>0</v>
      </c>
      <c r="BP120" s="11">
        <f>Segments_Q!BS33/1000000</f>
        <v>0</v>
      </c>
      <c r="BQ120" s="11">
        <f>Segments_Q!BT33/1000000</f>
        <v>0</v>
      </c>
      <c r="BR120" s="11">
        <f>Segments_Q!BU33/1000000</f>
        <v>0</v>
      </c>
    </row>
    <row r="121" spans="1:70" x14ac:dyDescent="0.35">
      <c r="A121" s="9" t="s">
        <v>22</v>
      </c>
      <c r="B121" s="9" t="str">
        <f>VLOOKUP(A121,References!$A$2:$B$11,2,FALSE)</f>
        <v>BJAZ AB Equity</v>
      </c>
      <c r="C121" s="9" t="str">
        <f t="shared" si="11"/>
        <v>Interest Income</v>
      </c>
      <c r="D121" s="9" t="str">
        <f>VLOOKUP(C121,References!$J$2:$K$51,2,FALSE)</f>
        <v>interest_income</v>
      </c>
      <c r="E121" s="9" t="s">
        <v>25</v>
      </c>
      <c r="F121" s="8">
        <f>_xll.BDH($B121,$E121,"CQ1 2010","","Dir=H","Per=Q","Days=A","Dts=H","cols=56;rows=1")</f>
        <v>207.42500000000001</v>
      </c>
      <c r="G121" s="8">
        <v>219.416</v>
      </c>
      <c r="H121" s="8">
        <v>211.13</v>
      </c>
      <c r="I121" s="8">
        <v>205.072</v>
      </c>
      <c r="J121" s="8">
        <v>224.95099999999999</v>
      </c>
      <c r="K121" s="8">
        <v>239.14699999999999</v>
      </c>
      <c r="L121" s="8">
        <v>253.98400000000001</v>
      </c>
      <c r="M121" s="8">
        <v>218.25700000000001</v>
      </c>
      <c r="N121" s="8">
        <v>276.56200000000001</v>
      </c>
      <c r="O121" s="8">
        <v>296.78899999999999</v>
      </c>
      <c r="P121" s="8">
        <v>314.55900000000003</v>
      </c>
      <c r="Q121" s="8">
        <v>243.26300000000001</v>
      </c>
      <c r="R121" s="8">
        <v>354.01</v>
      </c>
      <c r="S121" s="8">
        <v>375.78800000000001</v>
      </c>
      <c r="T121" s="8">
        <v>400.07299999999998</v>
      </c>
      <c r="U121" s="8">
        <v>321.459</v>
      </c>
      <c r="V121" s="8">
        <v>418.51499999999999</v>
      </c>
      <c r="W121" s="8">
        <v>438.286</v>
      </c>
      <c r="X121" s="8">
        <v>457.38299999999998</v>
      </c>
      <c r="Y121" s="8">
        <v>325.79899999999998</v>
      </c>
      <c r="Z121" s="8">
        <v>468.75099999999998</v>
      </c>
      <c r="AA121" s="8">
        <v>470.25</v>
      </c>
      <c r="AB121" s="8">
        <v>485.42099999999999</v>
      </c>
      <c r="AC121" s="8">
        <v>419.26</v>
      </c>
      <c r="AD121" s="8">
        <v>515.66700000000003</v>
      </c>
      <c r="AE121" s="8">
        <v>577.05799999999999</v>
      </c>
      <c r="AF121" s="8">
        <v>622.92600000000004</v>
      </c>
      <c r="AG121" s="8">
        <v>520.57799999999997</v>
      </c>
      <c r="AH121" s="8">
        <v>612.73800000000006</v>
      </c>
      <c r="AI121" s="8">
        <v>611.96500000000003</v>
      </c>
      <c r="AJ121" s="8">
        <v>632.94600000000003</v>
      </c>
      <c r="AK121" s="8">
        <v>392.75299999999999</v>
      </c>
      <c r="AL121" s="8">
        <v>622.08500000000004</v>
      </c>
      <c r="AM121" s="8">
        <v>664.84900000000005</v>
      </c>
      <c r="AN121" s="8">
        <v>694.21600000000001</v>
      </c>
      <c r="AO121" s="8">
        <v>115.967</v>
      </c>
      <c r="AP121" s="8">
        <v>749.91600000000005</v>
      </c>
      <c r="AQ121" s="8">
        <v>769.36099999999999</v>
      </c>
      <c r="AR121" s="8">
        <v>796.38599999999997</v>
      </c>
      <c r="AS121" s="8">
        <v>70.460999999999999</v>
      </c>
      <c r="AT121" s="8">
        <v>805.42100000000005</v>
      </c>
      <c r="AU121" s="8">
        <v>794.37599999999998</v>
      </c>
      <c r="AV121" s="8">
        <v>755.346</v>
      </c>
      <c r="AW121" s="8">
        <v>18.8</v>
      </c>
      <c r="AX121" s="8">
        <v>737.07500000000005</v>
      </c>
      <c r="AY121" s="8">
        <v>722.61699999999996</v>
      </c>
      <c r="AZ121" s="8">
        <v>757.64800000000002</v>
      </c>
      <c r="BA121" s="8">
        <v>816.98599999999999</v>
      </c>
      <c r="BB121" s="8">
        <v>868.93799999999999</v>
      </c>
      <c r="BC121" s="8">
        <v>876.15599999999995</v>
      </c>
      <c r="BD121" s="8">
        <v>979.98400000000004</v>
      </c>
      <c r="BE121" s="8">
        <v>1346.3340000000001</v>
      </c>
      <c r="BF121" s="8">
        <v>1332.84</v>
      </c>
      <c r="BG121" s="8">
        <v>1500.491</v>
      </c>
      <c r="BH121" s="8">
        <v>1670.989</v>
      </c>
      <c r="BI121">
        <v>1670.989</v>
      </c>
    </row>
    <row r="122" spans="1:70" x14ac:dyDescent="0.35">
      <c r="A122" s="9" t="str">
        <f>A121</f>
        <v>Aljazira</v>
      </c>
      <c r="B122" s="9" t="str">
        <f>VLOOKUP(A122,References!$A$2:$B$11,2,FALSE)</f>
        <v>BJAZ AB Equity</v>
      </c>
      <c r="C122" s="9" t="str">
        <f t="shared" si="11"/>
        <v>Interest Expenses</v>
      </c>
      <c r="D122" s="9" t="str">
        <f>VLOOKUP(C122,References!$J$2:$K$51,2,FALSE)</f>
        <v>interest_expenses</v>
      </c>
      <c r="E122" s="9" t="s">
        <v>27</v>
      </c>
      <c r="F122" s="8">
        <f>_xll.BDH($B122,$E122,"CQ1 2010","","Dir=H","Per=Q","Days=A","Dts=H","cols=56;rows=1")</f>
        <v>38.988</v>
      </c>
      <c r="G122" s="8">
        <v>31.638999999999999</v>
      </c>
      <c r="H122" s="8">
        <v>35.780999999999999</v>
      </c>
      <c r="I122" s="8">
        <v>44.685000000000002</v>
      </c>
      <c r="J122" s="8">
        <v>41.716999999999999</v>
      </c>
      <c r="K122" s="8">
        <v>47.484999999999999</v>
      </c>
      <c r="L122" s="8">
        <v>43.951000000000001</v>
      </c>
      <c r="M122" s="8">
        <v>53.5</v>
      </c>
      <c r="N122" s="8">
        <v>57.938000000000002</v>
      </c>
      <c r="O122" s="8">
        <v>55.73</v>
      </c>
      <c r="P122" s="8">
        <v>69.91</v>
      </c>
      <c r="Q122" s="8">
        <v>128.04599999999999</v>
      </c>
      <c r="R122" s="8">
        <v>88.31</v>
      </c>
      <c r="S122" s="8">
        <v>73.807000000000002</v>
      </c>
      <c r="T122" s="8">
        <v>76.944999999999993</v>
      </c>
      <c r="U122" s="8">
        <v>183.12</v>
      </c>
      <c r="V122" s="8">
        <v>96.861000000000004</v>
      </c>
      <c r="W122" s="8">
        <v>81.998000000000005</v>
      </c>
      <c r="X122" s="8">
        <v>79.784999999999997</v>
      </c>
      <c r="Y122" s="8">
        <v>251.143</v>
      </c>
      <c r="Z122" s="8">
        <v>72.52</v>
      </c>
      <c r="AA122" s="8">
        <v>66.837999999999994</v>
      </c>
      <c r="AB122" s="8">
        <v>74.921000000000006</v>
      </c>
      <c r="AC122" s="8">
        <v>320.66000000000003</v>
      </c>
      <c r="AD122" s="8">
        <v>145.57</v>
      </c>
      <c r="AE122" s="8">
        <v>192.541</v>
      </c>
      <c r="AF122" s="8">
        <v>215.71600000000001</v>
      </c>
      <c r="AG122" s="8">
        <v>535.51400000000001</v>
      </c>
      <c r="AH122" s="8">
        <v>178.756</v>
      </c>
      <c r="AI122" s="8">
        <v>158.524</v>
      </c>
      <c r="AJ122" s="8">
        <v>162.863</v>
      </c>
      <c r="AK122" s="8">
        <v>439.17099999999999</v>
      </c>
      <c r="AL122" s="8">
        <v>164.34700000000001</v>
      </c>
      <c r="AM122" s="8">
        <v>176.82900000000001</v>
      </c>
      <c r="AN122" s="8">
        <v>215.602</v>
      </c>
      <c r="AO122" s="8">
        <v>326.86200000000002</v>
      </c>
      <c r="AP122" s="8">
        <v>260.78399999999999</v>
      </c>
      <c r="AQ122" s="8">
        <v>267.12700000000001</v>
      </c>
      <c r="AR122" s="8">
        <v>278.72500000000002</v>
      </c>
      <c r="AS122" s="8">
        <v>368.74700000000001</v>
      </c>
      <c r="AT122" s="8">
        <v>260.28500000000003</v>
      </c>
      <c r="AU122" s="8">
        <v>197.71600000000001</v>
      </c>
      <c r="AV122" s="8">
        <v>138.57</v>
      </c>
      <c r="AW122" s="8">
        <v>193.13399999999999</v>
      </c>
      <c r="AX122" s="8">
        <v>93.3</v>
      </c>
      <c r="AY122" s="8">
        <v>91.102999999999994</v>
      </c>
      <c r="AZ122" s="8">
        <v>83.968000000000004</v>
      </c>
      <c r="BA122" s="8">
        <v>140.91499999999999</v>
      </c>
      <c r="BB122" s="8">
        <v>140.339</v>
      </c>
      <c r="BC122" s="8">
        <v>244.779</v>
      </c>
      <c r="BD122" s="8">
        <v>325.65499999999997</v>
      </c>
      <c r="BE122" s="8">
        <v>657.27499999999998</v>
      </c>
      <c r="BF122" s="8">
        <v>774.30799999999999</v>
      </c>
      <c r="BG122" s="8">
        <v>934.87099999999998</v>
      </c>
      <c r="BH122" s="8">
        <v>1063.162</v>
      </c>
      <c r="BI122">
        <v>1063.162</v>
      </c>
    </row>
    <row r="123" spans="1:70" x14ac:dyDescent="0.35">
      <c r="A123" s="9" t="str">
        <f t="shared" ref="A123:A136" si="12">A122</f>
        <v>Aljazira</v>
      </c>
      <c r="B123" s="9" t="str">
        <f>VLOOKUP(A123,References!$A$2:$B$11,2,FALSE)</f>
        <v>BJAZ AB Equity</v>
      </c>
      <c r="C123" s="9" t="str">
        <f t="shared" si="11"/>
        <v>Net Interest Income</v>
      </c>
      <c r="D123" s="9" t="str">
        <f>VLOOKUP(C123,References!$J$2:$K$51,2,FALSE)</f>
        <v>net_interest_income</v>
      </c>
      <c r="E123" s="9" t="s">
        <v>29</v>
      </c>
      <c r="F123" s="8">
        <f>_xll.BDH($B123,$E123,"CQ1 2010","","Dir=H","Per=Q","Days=A","Dts=H","cols=56;rows=1")</f>
        <v>168.43700000000001</v>
      </c>
      <c r="G123" s="8">
        <v>192.52799999999999</v>
      </c>
      <c r="H123" s="8">
        <v>180.99199999999999</v>
      </c>
      <c r="I123" s="8">
        <v>185.69</v>
      </c>
      <c r="J123" s="8">
        <v>187.93700000000001</v>
      </c>
      <c r="K123" s="8">
        <v>191.66200000000001</v>
      </c>
      <c r="L123" s="8">
        <v>215.04900000000001</v>
      </c>
      <c r="M123" s="8">
        <v>196.53399999999999</v>
      </c>
      <c r="N123" s="8">
        <v>218.68</v>
      </c>
      <c r="O123" s="8">
        <v>246.38900000000001</v>
      </c>
      <c r="P123" s="8">
        <v>245.047</v>
      </c>
      <c r="Q123" s="8">
        <v>251.56700000000001</v>
      </c>
      <c r="R123" s="8">
        <v>269.91199999999998</v>
      </c>
      <c r="S123" s="8">
        <v>301.98099999999999</v>
      </c>
      <c r="T123" s="8">
        <v>325.34899999999999</v>
      </c>
      <c r="U123" s="8">
        <v>332.13799999999998</v>
      </c>
      <c r="V123" s="8">
        <v>322.44200000000001</v>
      </c>
      <c r="W123" s="8">
        <v>357.28</v>
      </c>
      <c r="X123" s="8">
        <v>378.19200000000001</v>
      </c>
      <c r="Y123" s="8">
        <v>389.83800000000002</v>
      </c>
      <c r="Z123" s="8">
        <v>396.23599999999999</v>
      </c>
      <c r="AA123" s="8">
        <v>404.62200000000001</v>
      </c>
      <c r="AB123" s="8">
        <v>410.89699999999999</v>
      </c>
      <c r="AC123" s="8">
        <v>390.65899999999999</v>
      </c>
      <c r="AD123" s="8">
        <v>370.09699999999998</v>
      </c>
      <c r="AE123" s="8">
        <v>384.517</v>
      </c>
      <c r="AF123" s="8">
        <v>407.24200000000002</v>
      </c>
      <c r="AG123" s="8">
        <v>404.65800000000002</v>
      </c>
      <c r="AH123" s="8">
        <v>434.00900000000001</v>
      </c>
      <c r="AI123" s="8">
        <v>453.46300000000002</v>
      </c>
      <c r="AJ123" s="8">
        <v>470.08300000000003</v>
      </c>
      <c r="AK123" s="8">
        <v>460.24799999999999</v>
      </c>
      <c r="AL123" s="8">
        <v>457.738</v>
      </c>
      <c r="AM123" s="8">
        <v>488.02</v>
      </c>
      <c r="AN123" s="8">
        <v>478.61399999999998</v>
      </c>
      <c r="AO123" s="8">
        <v>488.27</v>
      </c>
      <c r="AP123" s="8">
        <v>489.24200000000002</v>
      </c>
      <c r="AQ123" s="8">
        <v>502.37700000000001</v>
      </c>
      <c r="AR123" s="8">
        <v>517.69100000000003</v>
      </c>
      <c r="AS123" s="8">
        <v>543.197</v>
      </c>
      <c r="AT123" s="8">
        <v>545.13599999999997</v>
      </c>
      <c r="AU123" s="8">
        <v>596.71400000000006</v>
      </c>
      <c r="AV123" s="8">
        <v>616.77599999999995</v>
      </c>
      <c r="AW123" s="8">
        <v>631.79</v>
      </c>
      <c r="AX123" s="8">
        <v>643.77499999999998</v>
      </c>
      <c r="AY123" s="8">
        <v>632.12900000000002</v>
      </c>
      <c r="AZ123" s="8">
        <v>673.70799999999997</v>
      </c>
      <c r="BA123" s="8">
        <v>676.23199999999997</v>
      </c>
      <c r="BB123" s="8">
        <v>729.59299999999996</v>
      </c>
      <c r="BC123" s="8">
        <v>631.37699999999995</v>
      </c>
      <c r="BD123" s="8">
        <v>654.32899999999995</v>
      </c>
      <c r="BE123" s="8">
        <v>689.05899999999997</v>
      </c>
      <c r="BF123" s="8">
        <v>558.53200000000004</v>
      </c>
      <c r="BG123" s="8">
        <v>565.62</v>
      </c>
      <c r="BH123" s="8">
        <v>607.827</v>
      </c>
      <c r="BI123">
        <v>607.827</v>
      </c>
    </row>
    <row r="124" spans="1:70" x14ac:dyDescent="0.35">
      <c r="A124" s="9" t="str">
        <f t="shared" si="12"/>
        <v>Aljazira</v>
      </c>
      <c r="B124" s="9" t="str">
        <f>VLOOKUP(A124,References!$A$2:$B$11,2,FALSE)</f>
        <v>BJAZ AB Equity</v>
      </c>
      <c r="C124" s="9" t="str">
        <f t="shared" si="11"/>
        <v>Net Exchange Income</v>
      </c>
      <c r="D124" s="9" t="str">
        <f>VLOOKUP(C124,References!$J$2:$K$51,2,FALSE)</f>
        <v>net_exchange_income</v>
      </c>
      <c r="E124" s="9" t="s">
        <v>30</v>
      </c>
      <c r="F124" s="8">
        <f>_xll.BDH($B124,$E124,"CQ1 2010","","Dir=H","Per=Q","Days=A","Dts=H","cols=56;rows=1")</f>
        <v>6.0460000000000003</v>
      </c>
      <c r="G124" s="8">
        <v>3.7919999999999998</v>
      </c>
      <c r="H124" s="8">
        <v>4.6660000000000004</v>
      </c>
      <c r="I124" s="8">
        <v>4.6660000000000004</v>
      </c>
      <c r="J124" s="8">
        <v>4.3129999999999997</v>
      </c>
      <c r="K124" s="8">
        <v>5.3620000000000001</v>
      </c>
      <c r="L124" s="8">
        <v>9.7560000000000002</v>
      </c>
      <c r="M124" s="8">
        <v>9.7560000000000002</v>
      </c>
      <c r="N124" s="8">
        <v>5.7859999999999996</v>
      </c>
      <c r="O124" s="8">
        <v>6.0960000000000001</v>
      </c>
      <c r="P124" s="8">
        <v>6.0119999999999996</v>
      </c>
      <c r="Q124" s="8">
        <v>6.0119999999999996</v>
      </c>
      <c r="R124" s="8">
        <v>10.545</v>
      </c>
      <c r="S124" s="8">
        <v>7.6580000000000004</v>
      </c>
      <c r="T124" s="8">
        <v>8.3680000000000003</v>
      </c>
      <c r="U124" s="8">
        <v>8.3680000000000003</v>
      </c>
      <c r="V124" s="8">
        <v>10.353999999999999</v>
      </c>
      <c r="W124" s="8">
        <v>13.615</v>
      </c>
      <c r="X124" s="8">
        <v>14.782999999999999</v>
      </c>
      <c r="Y124" s="8">
        <v>14.782999999999999</v>
      </c>
      <c r="Z124" s="8">
        <v>24.193000000000001</v>
      </c>
      <c r="AA124" s="8">
        <v>20.241</v>
      </c>
      <c r="AB124" s="8">
        <v>21.524999999999999</v>
      </c>
      <c r="AC124" s="8">
        <v>21.524999999999999</v>
      </c>
      <c r="AD124" s="8">
        <v>28.771000000000001</v>
      </c>
      <c r="AE124" s="8">
        <v>25.670999999999999</v>
      </c>
      <c r="AF124" s="8">
        <v>24.177</v>
      </c>
      <c r="AG124" s="8">
        <v>24.177</v>
      </c>
      <c r="AH124" s="8">
        <v>27.917000000000002</v>
      </c>
      <c r="AI124" s="8">
        <v>34.276000000000003</v>
      </c>
      <c r="AJ124" s="8">
        <v>44.87</v>
      </c>
      <c r="AK124" s="8">
        <v>44.87</v>
      </c>
      <c r="AL124" s="8">
        <v>42.302</v>
      </c>
      <c r="AM124" s="8">
        <v>45.406999999999996</v>
      </c>
      <c r="AN124" s="8">
        <v>53.655999999999999</v>
      </c>
      <c r="AO124" s="8">
        <v>53.655999999999999</v>
      </c>
      <c r="AP124" s="8">
        <v>51.722999999999999</v>
      </c>
      <c r="AQ124" s="8">
        <v>55.526000000000003</v>
      </c>
      <c r="AR124" s="8">
        <v>60.136000000000003</v>
      </c>
      <c r="AS124" s="8">
        <v>60.136000000000003</v>
      </c>
      <c r="AT124" s="8">
        <v>59.604999999999997</v>
      </c>
      <c r="AU124" s="8">
        <v>69.352999999999994</v>
      </c>
      <c r="AV124" s="8">
        <v>60.247999999999998</v>
      </c>
      <c r="AW124" s="8">
        <v>60.247999999999998</v>
      </c>
      <c r="AX124" s="8">
        <v>43</v>
      </c>
      <c r="AY124" s="8">
        <v>39.57</v>
      </c>
      <c r="AZ124" s="8">
        <v>42.106999999999999</v>
      </c>
      <c r="BA124" s="8">
        <v>42.106999999999999</v>
      </c>
      <c r="BB124" s="8">
        <v>42.37</v>
      </c>
      <c r="BC124" s="8">
        <v>47.064999999999998</v>
      </c>
      <c r="BD124" s="8">
        <v>63.774999999999999</v>
      </c>
      <c r="BE124" s="8">
        <v>63.774999999999999</v>
      </c>
      <c r="BF124" s="8">
        <v>50.353000000000002</v>
      </c>
      <c r="BG124" s="8">
        <v>54.167000000000002</v>
      </c>
      <c r="BH124" s="8">
        <v>52.869</v>
      </c>
      <c r="BI124">
        <v>52.869</v>
      </c>
    </row>
    <row r="125" spans="1:70" x14ac:dyDescent="0.35">
      <c r="A125" s="9" t="str">
        <f t="shared" si="12"/>
        <v>Aljazira</v>
      </c>
      <c r="B125" s="9" t="str">
        <f>VLOOKUP(A125,References!$A$2:$B$11,2,FALSE)</f>
        <v>BJAZ AB Equity</v>
      </c>
      <c r="C125" s="9" t="str">
        <f t="shared" si="11"/>
        <v>Net Fee and Comission Income</v>
      </c>
      <c r="D125" s="9" t="str">
        <f>VLOOKUP(C125,References!$J$2:$K$51,2,FALSE)</f>
        <v>net_fee_commission_income</v>
      </c>
      <c r="E125" s="9" t="s">
        <v>57</v>
      </c>
      <c r="F125" s="8">
        <f>_xll.BDH($B125,$E125,"CQ1 2010","","Dir=H","Per=Q","Days=A","Dts=H","cols=56;rows=1")</f>
        <v>67.662000000000006</v>
      </c>
      <c r="G125" s="8">
        <v>76.084999999999994</v>
      </c>
      <c r="H125" s="8">
        <v>54.076000000000001</v>
      </c>
      <c r="I125" s="8">
        <v>54.076000000000001</v>
      </c>
      <c r="J125" s="8">
        <v>75.611000000000004</v>
      </c>
      <c r="K125" s="8">
        <v>101.199</v>
      </c>
      <c r="L125" s="8">
        <v>80.575999999999993</v>
      </c>
      <c r="M125" s="8">
        <v>80.575999999999993</v>
      </c>
      <c r="N125" s="8">
        <v>186.208</v>
      </c>
      <c r="O125" s="8">
        <v>161.19399999999999</v>
      </c>
      <c r="P125" s="8">
        <v>110.92700000000001</v>
      </c>
      <c r="Q125" s="8">
        <v>110.92700000000001</v>
      </c>
      <c r="R125" s="8">
        <v>124.955</v>
      </c>
      <c r="S125" s="8">
        <v>115.946</v>
      </c>
      <c r="T125" s="8">
        <v>108.76300000000001</v>
      </c>
      <c r="U125" s="8">
        <v>108.76300000000001</v>
      </c>
      <c r="V125" s="8">
        <v>153.85</v>
      </c>
      <c r="W125" s="8">
        <v>174.36099999999999</v>
      </c>
      <c r="X125" s="8">
        <v>164.04499999999999</v>
      </c>
      <c r="Y125" s="8">
        <v>164.04499999999999</v>
      </c>
      <c r="Z125" s="8">
        <v>180.529</v>
      </c>
      <c r="AA125" s="8">
        <v>168.08</v>
      </c>
      <c r="AB125" s="8">
        <v>127.075</v>
      </c>
      <c r="AC125" s="8">
        <v>127.075</v>
      </c>
      <c r="AD125" s="8">
        <v>166.274</v>
      </c>
      <c r="AE125" s="8">
        <v>162.59700000000001</v>
      </c>
      <c r="AF125" s="8">
        <v>141.35499999999999</v>
      </c>
      <c r="AG125" s="8">
        <v>141.35499999999999</v>
      </c>
      <c r="AH125" s="8">
        <v>165.304</v>
      </c>
      <c r="AI125" s="8">
        <v>168.798</v>
      </c>
      <c r="AJ125" s="8">
        <v>162.64599999999999</v>
      </c>
      <c r="AK125" s="8">
        <v>162.64599999999999</v>
      </c>
      <c r="AL125" s="8">
        <v>143.16999999999999</v>
      </c>
      <c r="AM125" s="8">
        <v>150.22800000000001</v>
      </c>
      <c r="AN125" s="8">
        <v>136.047</v>
      </c>
      <c r="AO125" s="8">
        <v>136.047</v>
      </c>
      <c r="AP125" s="8">
        <v>149.858</v>
      </c>
      <c r="AQ125" s="8">
        <v>154.053</v>
      </c>
      <c r="AR125" s="8">
        <v>147.54599999999999</v>
      </c>
      <c r="AS125" s="8">
        <v>147.54599999999999</v>
      </c>
      <c r="AT125" s="8">
        <v>156.99299999999999</v>
      </c>
      <c r="AU125" s="8">
        <v>98.188999999999993</v>
      </c>
      <c r="AV125" s="8">
        <v>127.73399999999999</v>
      </c>
      <c r="AW125" s="8">
        <v>127.73399999999999</v>
      </c>
      <c r="AX125" s="8">
        <v>178.34800000000001</v>
      </c>
      <c r="AY125" s="8">
        <v>162.14500000000001</v>
      </c>
      <c r="AZ125" s="8">
        <v>141.64599999999999</v>
      </c>
      <c r="BA125" s="8">
        <v>141.64599999999999</v>
      </c>
      <c r="BB125" s="8">
        <v>133.45500000000001</v>
      </c>
      <c r="BC125" s="8">
        <v>119.08499999999999</v>
      </c>
      <c r="BD125" s="8">
        <v>123.259</v>
      </c>
      <c r="BE125" s="8">
        <v>123.259</v>
      </c>
      <c r="BF125" s="8">
        <v>129.39500000000001</v>
      </c>
      <c r="BG125" s="8">
        <v>130.33500000000001</v>
      </c>
      <c r="BH125" s="8">
        <v>147.53</v>
      </c>
      <c r="BI125">
        <v>147.53</v>
      </c>
    </row>
    <row r="126" spans="1:70" x14ac:dyDescent="0.35">
      <c r="A126" s="9" t="str">
        <f t="shared" si="12"/>
        <v>Aljazira</v>
      </c>
      <c r="B126" s="9" t="str">
        <f>VLOOKUP(A126,References!$A$2:$B$11,2,FALSE)</f>
        <v>BJAZ AB Equity</v>
      </c>
      <c r="C126" s="9" t="str">
        <f t="shared" si="11"/>
        <v>Total Operating Income</v>
      </c>
      <c r="D126" s="9" t="str">
        <f>VLOOKUP(C126,References!$J$2:$K$51,2,FALSE)</f>
        <v>operating_income</v>
      </c>
      <c r="E126" s="9" t="s">
        <v>39</v>
      </c>
      <c r="F126" s="8">
        <f>_xll.BDH($B126,$E126,"CQ1 2010","","Dir=H","Per=Q","Days=A","Dts=H","cols=56;rows=1")</f>
        <v>305.09699999999998</v>
      </c>
      <c r="G126" s="8">
        <v>295.20299999999997</v>
      </c>
      <c r="H126" s="8">
        <v>292.60500000000002</v>
      </c>
      <c r="I126" s="8">
        <v>292.60500000000002</v>
      </c>
      <c r="J126" s="8">
        <v>276.26100000000002</v>
      </c>
      <c r="K126" s="8">
        <v>308.291</v>
      </c>
      <c r="L126" s="8">
        <v>293.71300000000002</v>
      </c>
      <c r="M126" s="8">
        <v>293.71300000000002</v>
      </c>
      <c r="N126" s="8">
        <v>425.738</v>
      </c>
      <c r="O126" s="8">
        <v>408.512</v>
      </c>
      <c r="P126" s="8">
        <v>391.91899999999998</v>
      </c>
      <c r="Q126" s="8">
        <v>391.91899999999998</v>
      </c>
      <c r="R126" s="8">
        <v>442.61900000000003</v>
      </c>
      <c r="S126" s="8">
        <v>448.46600000000001</v>
      </c>
      <c r="T126" s="8">
        <v>471.88</v>
      </c>
      <c r="U126" s="8">
        <v>471.88</v>
      </c>
      <c r="V126" s="8">
        <v>224.16200000000001</v>
      </c>
      <c r="W126" s="8">
        <v>569.15499999999997</v>
      </c>
      <c r="X126" s="8">
        <v>582.827</v>
      </c>
      <c r="Y126" s="8">
        <v>582.827</v>
      </c>
      <c r="Z126" s="8">
        <v>624.38199999999995</v>
      </c>
      <c r="AA126" s="8">
        <v>1184.2750000000001</v>
      </c>
      <c r="AB126" s="8">
        <v>532.04700000000003</v>
      </c>
      <c r="AC126" s="8">
        <v>532.04700000000003</v>
      </c>
      <c r="AD126" s="8">
        <v>773.245</v>
      </c>
      <c r="AE126" s="8">
        <v>579.86300000000006</v>
      </c>
      <c r="AF126" s="8">
        <v>575.36</v>
      </c>
      <c r="AG126" s="8">
        <v>575.36</v>
      </c>
      <c r="AH126" s="8">
        <v>629.60500000000002</v>
      </c>
      <c r="AI126" s="8">
        <v>658.572</v>
      </c>
      <c r="AJ126" s="8">
        <v>685.06799999999998</v>
      </c>
      <c r="AK126" s="8">
        <v>685.06799999999998</v>
      </c>
      <c r="AL126" s="8">
        <v>646.11</v>
      </c>
      <c r="AM126" s="8">
        <v>686.52800000000002</v>
      </c>
      <c r="AN126" s="8">
        <v>665.81100000000004</v>
      </c>
      <c r="AO126" s="8">
        <v>665.81100000000004</v>
      </c>
      <c r="AP126" s="8">
        <v>695.82899999999995</v>
      </c>
      <c r="AQ126" s="8">
        <v>714.404</v>
      </c>
      <c r="AR126" s="8">
        <v>749.62099999999998</v>
      </c>
      <c r="AS126" s="8">
        <v>749.62099999999998</v>
      </c>
      <c r="AT126" s="8">
        <v>768.91600000000005</v>
      </c>
      <c r="AU126" s="8">
        <v>789.40700000000004</v>
      </c>
      <c r="AV126" s="8">
        <v>811.89700000000005</v>
      </c>
      <c r="AW126" s="8">
        <v>811.89700000000005</v>
      </c>
      <c r="AX126" s="8">
        <v>945.43799999999999</v>
      </c>
      <c r="AY126" s="8">
        <v>828.44100000000003</v>
      </c>
      <c r="AZ126" s="8">
        <v>878.25699999999995</v>
      </c>
      <c r="BA126" s="8">
        <v>878.25699999999995</v>
      </c>
      <c r="BB126" s="8">
        <v>986.17</v>
      </c>
      <c r="BC126" s="8">
        <v>806.923</v>
      </c>
      <c r="BD126" s="8">
        <v>881.12699999999995</v>
      </c>
      <c r="BE126" s="8">
        <v>881.12699999999995</v>
      </c>
      <c r="BF126" s="8">
        <v>783.86800000000005</v>
      </c>
      <c r="BG126" s="8">
        <v>807.73</v>
      </c>
      <c r="BH126" s="8">
        <v>853.15499999999997</v>
      </c>
      <c r="BI126">
        <v>853.15499999999997</v>
      </c>
    </row>
    <row r="127" spans="1:70" x14ac:dyDescent="0.35">
      <c r="A127" s="9" t="str">
        <f t="shared" si="12"/>
        <v>Aljazira</v>
      </c>
      <c r="B127" s="9" t="str">
        <f>VLOOKUP(A127,References!$A$2:$B$11,2,FALSE)</f>
        <v>BJAZ AB Equity</v>
      </c>
      <c r="C127" s="9" t="str">
        <f t="shared" si="11"/>
        <v>GA Expenses</v>
      </c>
      <c r="D127" s="9" t="str">
        <f>VLOOKUP(C127,References!$J$2:$K$51,2,FALSE)</f>
        <v>ga_expenses</v>
      </c>
      <c r="E127" s="9" t="s">
        <v>35</v>
      </c>
      <c r="F127" s="8">
        <f>_xll.BDH($B127,$E127,"CQ1 2010","","Dir=H","Per=Q","Days=A","Dts=H","cols=56;rows=1")</f>
        <v>44.447000000000003</v>
      </c>
      <c r="G127" s="8">
        <v>41.366999999999997</v>
      </c>
      <c r="H127" s="8">
        <v>43.006999999999998</v>
      </c>
      <c r="I127" s="8">
        <v>43.006999999999998</v>
      </c>
      <c r="J127" s="8">
        <v>50.189</v>
      </c>
      <c r="K127" s="8">
        <v>44.420999999999999</v>
      </c>
      <c r="L127" s="8">
        <v>44.701000000000001</v>
      </c>
      <c r="M127" s="8">
        <v>44.701000000000001</v>
      </c>
      <c r="N127" s="8">
        <v>50.948999999999998</v>
      </c>
      <c r="O127" s="8">
        <v>47.685000000000002</v>
      </c>
      <c r="P127" s="8">
        <v>49.098999999999997</v>
      </c>
      <c r="Q127" s="8">
        <v>49.098999999999997</v>
      </c>
      <c r="R127" s="8">
        <v>55.119</v>
      </c>
      <c r="S127" s="8">
        <v>58.545999999999999</v>
      </c>
      <c r="T127" s="8">
        <v>83.849000000000004</v>
      </c>
      <c r="U127" s="8">
        <v>83.849000000000004</v>
      </c>
      <c r="V127" s="8">
        <v>81.796000000000006</v>
      </c>
      <c r="W127" s="8">
        <v>89.938000000000002</v>
      </c>
      <c r="X127" s="8">
        <v>90.158000000000001</v>
      </c>
      <c r="Y127" s="8">
        <v>90.158000000000001</v>
      </c>
      <c r="Z127" s="8">
        <v>98.972999999999999</v>
      </c>
      <c r="AA127" s="8">
        <v>108.05500000000001</v>
      </c>
      <c r="AB127" s="8">
        <v>113.684</v>
      </c>
      <c r="AC127" s="8">
        <v>113.684</v>
      </c>
      <c r="AD127" s="8">
        <v>98.724000000000004</v>
      </c>
      <c r="AE127" s="8">
        <v>101.27200000000001</v>
      </c>
      <c r="AF127" s="8">
        <v>105.4</v>
      </c>
      <c r="AG127" s="8">
        <v>105.4</v>
      </c>
      <c r="AH127" s="8">
        <v>95.483999999999995</v>
      </c>
      <c r="AI127" s="8">
        <v>105.002</v>
      </c>
      <c r="AJ127" s="8">
        <v>110.354</v>
      </c>
      <c r="AK127" s="8">
        <v>110.354</v>
      </c>
      <c r="AL127" s="8">
        <v>101.152</v>
      </c>
      <c r="AM127" s="8">
        <v>112.443</v>
      </c>
      <c r="AN127" s="8">
        <v>101.629</v>
      </c>
      <c r="AO127" s="8">
        <v>101.629</v>
      </c>
      <c r="AP127" s="8">
        <v>104.729</v>
      </c>
      <c r="AQ127" s="8">
        <v>109.178</v>
      </c>
      <c r="AR127" s="8">
        <v>110.286</v>
      </c>
      <c r="AS127" s="8">
        <v>110.286</v>
      </c>
      <c r="AT127" s="8">
        <v>112.69</v>
      </c>
      <c r="AU127" s="8">
        <v>106.81399999999999</v>
      </c>
      <c r="AV127" s="8">
        <v>118.10899999999999</v>
      </c>
      <c r="AW127" s="8">
        <v>118.10899999999999</v>
      </c>
      <c r="AX127" s="8">
        <v>121.729</v>
      </c>
      <c r="AY127" s="8">
        <v>117.557</v>
      </c>
      <c r="AZ127" s="8">
        <v>127.16500000000001</v>
      </c>
      <c r="BA127" s="8">
        <v>127.16500000000001</v>
      </c>
      <c r="BB127" s="8">
        <v>153.00299999999999</v>
      </c>
      <c r="BC127" s="8">
        <v>148.47200000000001</v>
      </c>
      <c r="BD127" s="8">
        <v>166.58</v>
      </c>
      <c r="BE127" s="8">
        <v>166.58</v>
      </c>
      <c r="BF127" s="8">
        <v>153.33799999999999</v>
      </c>
      <c r="BG127" s="8">
        <v>145.61099999999999</v>
      </c>
      <c r="BH127" s="8">
        <v>161.328</v>
      </c>
      <c r="BI127">
        <v>161.328</v>
      </c>
    </row>
    <row r="128" spans="1:70" x14ac:dyDescent="0.35">
      <c r="A128" s="9" t="str">
        <f t="shared" si="12"/>
        <v>Aljazira</v>
      </c>
      <c r="B128" s="9" t="str">
        <f>VLOOKUP(A128,References!$A$2:$B$11,2,FALSE)</f>
        <v>BJAZ AB Equity</v>
      </c>
      <c r="C128" s="9" t="str">
        <f t="shared" si="11"/>
        <v>Depreciation</v>
      </c>
      <c r="D128" s="9" t="str">
        <f>VLOOKUP(C128,References!$J$2:$K$51,2,FALSE)</f>
        <v>depreciation</v>
      </c>
      <c r="E128" s="9" t="s">
        <v>112</v>
      </c>
      <c r="F128" s="8">
        <f>_xll.BDH($B128,$E128,"CQ1 2010","","Dir=H","Per=Q","Days=A","Dts=H","cols=56;rows=1")</f>
        <v>20.298999999999999</v>
      </c>
      <c r="G128" s="8">
        <v>20.538</v>
      </c>
      <c r="H128" s="8">
        <v>20.332000000000001</v>
      </c>
      <c r="I128" s="8">
        <v>20.332000000000001</v>
      </c>
      <c r="J128" s="8">
        <v>18.623999999999999</v>
      </c>
      <c r="K128" s="8">
        <v>15.885</v>
      </c>
      <c r="L128" s="8">
        <v>15.988</v>
      </c>
      <c r="M128" s="8">
        <v>15.988</v>
      </c>
      <c r="N128" s="8">
        <v>16.385000000000002</v>
      </c>
      <c r="O128" s="8">
        <v>16.097000000000001</v>
      </c>
      <c r="P128" s="8">
        <v>16.206</v>
      </c>
      <c r="Q128" s="8">
        <v>16.206</v>
      </c>
      <c r="R128" s="8">
        <v>17.614999999999998</v>
      </c>
      <c r="S128" s="8">
        <v>17.116</v>
      </c>
      <c r="T128" s="8">
        <v>17.731999999999999</v>
      </c>
      <c r="U128" s="8">
        <v>17.731999999999999</v>
      </c>
      <c r="V128" s="8">
        <v>19.321000000000002</v>
      </c>
      <c r="W128" s="8">
        <v>19.588999999999999</v>
      </c>
      <c r="X128" s="8">
        <v>19.863</v>
      </c>
      <c r="Y128" s="8">
        <v>19.863</v>
      </c>
      <c r="Z128" s="8">
        <v>21.11</v>
      </c>
      <c r="AA128" s="8">
        <v>20.295999999999999</v>
      </c>
      <c r="AB128" s="8">
        <v>18.431999999999999</v>
      </c>
      <c r="AC128" s="8">
        <v>18.431999999999999</v>
      </c>
      <c r="AD128" s="8">
        <v>19.861000000000001</v>
      </c>
      <c r="AE128" s="8">
        <v>20.405999999999999</v>
      </c>
      <c r="AF128" s="8">
        <v>20.334</v>
      </c>
      <c r="AG128" s="8">
        <v>20.334</v>
      </c>
      <c r="AH128" s="8">
        <v>20.547999999999998</v>
      </c>
      <c r="AI128" s="8">
        <v>21.588999999999999</v>
      </c>
      <c r="AJ128" s="8">
        <v>22.055</v>
      </c>
      <c r="AK128" s="8">
        <v>22.055</v>
      </c>
      <c r="AL128" s="8">
        <v>22.306000000000001</v>
      </c>
      <c r="AM128" s="8">
        <v>22.323</v>
      </c>
      <c r="AN128" s="8">
        <v>23.12</v>
      </c>
      <c r="AO128" s="8">
        <v>23.12</v>
      </c>
      <c r="AP128" s="8">
        <v>49.377000000000002</v>
      </c>
      <c r="AQ128" s="8">
        <v>49.895000000000003</v>
      </c>
      <c r="AR128" s="8">
        <v>50.386000000000003</v>
      </c>
      <c r="AS128" s="8">
        <v>50.386000000000003</v>
      </c>
      <c r="AT128" s="8">
        <v>51.853000000000002</v>
      </c>
      <c r="AU128" s="8">
        <v>52.564</v>
      </c>
      <c r="AV128" s="8">
        <v>54.828000000000003</v>
      </c>
      <c r="AW128" s="8">
        <v>54.828000000000003</v>
      </c>
      <c r="AX128" s="8">
        <v>52.942</v>
      </c>
      <c r="AY128" s="8">
        <v>44.411999999999999</v>
      </c>
      <c r="AZ128" s="8">
        <v>51.030999999999999</v>
      </c>
      <c r="BA128" s="8">
        <v>51.030999999999999</v>
      </c>
      <c r="BB128" s="8">
        <v>49.646999999999998</v>
      </c>
      <c r="BC128" s="8">
        <v>47.601999999999997</v>
      </c>
      <c r="BD128" s="8">
        <v>47.039000000000001</v>
      </c>
      <c r="BE128" s="8">
        <v>47.039000000000001</v>
      </c>
      <c r="BF128" s="8">
        <v>45.94</v>
      </c>
      <c r="BG128" s="8">
        <v>46.707000000000001</v>
      </c>
      <c r="BH128" s="8">
        <v>45.448999999999998</v>
      </c>
      <c r="BI128">
        <v>45.448999999999998</v>
      </c>
    </row>
    <row r="129" spans="1:70" x14ac:dyDescent="0.35">
      <c r="A129" s="9" t="str">
        <f t="shared" si="12"/>
        <v>Aljazira</v>
      </c>
      <c r="B129" s="9" t="str">
        <f>VLOOKUP(A129,References!$A$2:$B$11,2,FALSE)</f>
        <v>BJAZ AB Equity</v>
      </c>
      <c r="C129" s="9" t="str">
        <f t="shared" si="11"/>
        <v>Salaries and Benefits</v>
      </c>
      <c r="D129" s="9" t="str">
        <f>VLOOKUP(C129,References!$J$2:$K$51,2,FALSE)</f>
        <v>employee_compensation</v>
      </c>
      <c r="E129" s="9" t="s">
        <v>1</v>
      </c>
      <c r="F129" s="8">
        <f>_xll.BDH($B129,$E129,"CQ1 2010","","Dir=H","Per=Q","Days=A","Dts=H","cols=56;rows=1")</f>
        <v>102</v>
      </c>
      <c r="G129" s="8">
        <v>99.906000000000006</v>
      </c>
      <c r="H129" s="8">
        <v>97.049000000000007</v>
      </c>
      <c r="I129" s="8">
        <v>97.049000000000007</v>
      </c>
      <c r="J129" s="8">
        <v>111.928</v>
      </c>
      <c r="K129" s="8">
        <v>117.81699999999999</v>
      </c>
      <c r="L129" s="8">
        <v>122.011</v>
      </c>
      <c r="M129" s="8">
        <v>122.011</v>
      </c>
      <c r="N129" s="8">
        <v>142.80799999999999</v>
      </c>
      <c r="O129" s="8">
        <v>139.76400000000001</v>
      </c>
      <c r="P129" s="8">
        <v>142.50200000000001</v>
      </c>
      <c r="Q129" s="8">
        <v>142.50200000000001</v>
      </c>
      <c r="R129" s="8">
        <v>149.358</v>
      </c>
      <c r="S129" s="8">
        <v>152.46899999999999</v>
      </c>
      <c r="T129" s="8">
        <v>159.56700000000001</v>
      </c>
      <c r="U129" s="8">
        <v>159.56700000000001</v>
      </c>
      <c r="V129" s="8">
        <v>166.94300000000001</v>
      </c>
      <c r="W129" s="8">
        <v>172.078</v>
      </c>
      <c r="X129" s="8">
        <v>184.93600000000001</v>
      </c>
      <c r="Y129" s="8">
        <v>184.93600000000001</v>
      </c>
      <c r="Z129" s="8">
        <v>207.28800000000001</v>
      </c>
      <c r="AA129" s="8">
        <v>219.30799999999999</v>
      </c>
      <c r="AB129" s="8">
        <v>238.542</v>
      </c>
      <c r="AC129" s="8">
        <v>238.542</v>
      </c>
      <c r="AD129" s="8">
        <v>215.791</v>
      </c>
      <c r="AE129" s="8">
        <v>219.49299999999999</v>
      </c>
      <c r="AF129" s="8">
        <v>227.554</v>
      </c>
      <c r="AG129" s="8">
        <v>227.554</v>
      </c>
      <c r="AH129" s="8">
        <v>218.351</v>
      </c>
      <c r="AI129" s="8">
        <v>217.13300000000001</v>
      </c>
      <c r="AJ129" s="8">
        <v>208.70400000000001</v>
      </c>
      <c r="AK129" s="8">
        <v>208.70400000000001</v>
      </c>
      <c r="AL129" s="8">
        <v>221.852</v>
      </c>
      <c r="AM129" s="8">
        <v>225.43700000000001</v>
      </c>
      <c r="AN129" s="8">
        <v>225.928</v>
      </c>
      <c r="AO129" s="8">
        <v>225.928</v>
      </c>
      <c r="AP129" s="8">
        <v>234.72900000000001</v>
      </c>
      <c r="AQ129" s="8">
        <v>241.029</v>
      </c>
      <c r="AR129" s="8">
        <v>248.214</v>
      </c>
      <c r="AS129" s="8">
        <v>248.214</v>
      </c>
      <c r="AT129" s="8">
        <v>250.71100000000001</v>
      </c>
      <c r="AU129" s="8">
        <v>246.053</v>
      </c>
      <c r="AV129" s="8">
        <v>246.37</v>
      </c>
      <c r="AW129" s="8">
        <v>246.37</v>
      </c>
      <c r="AX129" s="8">
        <v>235.333</v>
      </c>
      <c r="AY129" s="8">
        <v>245.27699999999999</v>
      </c>
      <c r="AZ129" s="8">
        <v>239.90600000000001</v>
      </c>
      <c r="BA129" s="8">
        <v>239.90600000000001</v>
      </c>
      <c r="BB129" s="8">
        <v>253.30500000000001</v>
      </c>
      <c r="BC129" s="8">
        <v>246.84899999999999</v>
      </c>
      <c r="BD129" s="8">
        <v>255.958</v>
      </c>
      <c r="BE129" s="8">
        <v>255.958</v>
      </c>
      <c r="BF129" s="8">
        <v>257.90100000000001</v>
      </c>
      <c r="BG129" s="8">
        <v>254.255</v>
      </c>
      <c r="BH129" s="8">
        <v>264.46199999999999</v>
      </c>
      <c r="BI129">
        <v>264.46199999999999</v>
      </c>
    </row>
    <row r="130" spans="1:70" x14ac:dyDescent="0.35">
      <c r="A130" s="9" t="str">
        <f t="shared" si="12"/>
        <v>Aljazira</v>
      </c>
      <c r="B130" s="9" t="str">
        <f>VLOOKUP(A130,References!$A$2:$B$11,2,FALSE)</f>
        <v>BJAZ AB Equity</v>
      </c>
      <c r="C130" s="9" t="str">
        <f t="shared" si="11"/>
        <v>Operating Exenses</v>
      </c>
      <c r="D130" s="9" t="str">
        <f>VLOOKUP(C130,References!$J$2:$K$51,2,FALSE)</f>
        <v>operating_expenses</v>
      </c>
      <c r="E130" s="9" t="s">
        <v>0</v>
      </c>
      <c r="F130" s="8">
        <f>_xll.BDH($B130,$E130,"CQ1 2010","","Dir=H","Per=Q","Days=A","Dts=H","cols=56;rows=1")</f>
        <v>182.69</v>
      </c>
      <c r="G130" s="8">
        <v>179.601</v>
      </c>
      <c r="H130" s="8">
        <v>177.64699999999999</v>
      </c>
      <c r="I130" s="8">
        <v>224.321</v>
      </c>
      <c r="J130" s="8">
        <v>218.56899999999999</v>
      </c>
      <c r="K130" s="8">
        <v>199.40100000000001</v>
      </c>
      <c r="L130" s="8">
        <v>205.23099999999999</v>
      </c>
      <c r="M130" s="8">
        <v>211.63399999999999</v>
      </c>
      <c r="N130" s="8">
        <v>234.97499999999999</v>
      </c>
      <c r="O130" s="8">
        <v>222.53</v>
      </c>
      <c r="P130" s="8">
        <v>225.797</v>
      </c>
      <c r="Q130" s="8">
        <v>241.315</v>
      </c>
      <c r="R130" s="8">
        <v>242.893</v>
      </c>
      <c r="S130" s="8">
        <v>250.02199999999999</v>
      </c>
      <c r="T130" s="8">
        <v>285.11500000000001</v>
      </c>
      <c r="U130" s="8">
        <v>273.28699999999998</v>
      </c>
      <c r="V130" s="8">
        <v>293.73399999999998</v>
      </c>
      <c r="W130" s="8">
        <v>311.66300000000001</v>
      </c>
      <c r="X130" s="8">
        <v>324.97399999999999</v>
      </c>
      <c r="Y130" s="8">
        <v>344.13900000000001</v>
      </c>
      <c r="Z130" s="8">
        <v>359.64600000000002</v>
      </c>
      <c r="AA130" s="8">
        <v>-191.71799999999999</v>
      </c>
      <c r="AB130" s="8">
        <v>406.12</v>
      </c>
      <c r="AC130" s="8">
        <v>437.74799999999999</v>
      </c>
      <c r="AD130" s="8">
        <v>155.54400000000001</v>
      </c>
      <c r="AE130" s="8">
        <v>373.67599999999999</v>
      </c>
      <c r="AF130" s="8">
        <v>388.23899999999998</v>
      </c>
      <c r="AG130" s="8">
        <v>355.666</v>
      </c>
      <c r="AH130" s="8">
        <v>369.46499999999997</v>
      </c>
      <c r="AI130" s="8">
        <v>379.02100000000002</v>
      </c>
      <c r="AJ130" s="8">
        <v>374.48200000000003</v>
      </c>
      <c r="AK130" s="8">
        <v>342.15800000000002</v>
      </c>
      <c r="AL130" s="8">
        <v>386.53800000000001</v>
      </c>
      <c r="AM130" s="8">
        <v>397.642</v>
      </c>
      <c r="AN130" s="8">
        <v>390.40300000000002</v>
      </c>
      <c r="AO130" s="8">
        <v>408.93299999999999</v>
      </c>
      <c r="AP130" s="8">
        <v>410.05900000000003</v>
      </c>
      <c r="AQ130" s="8">
        <v>423.78</v>
      </c>
      <c r="AR130" s="8">
        <v>428.26</v>
      </c>
      <c r="AS130" s="8">
        <v>448.96499999999997</v>
      </c>
      <c r="AT130" s="8">
        <v>434.22300000000001</v>
      </c>
      <c r="AU130" s="8">
        <v>422.31400000000002</v>
      </c>
      <c r="AV130" s="8">
        <v>435.92700000000002</v>
      </c>
      <c r="AW130" s="8">
        <v>403.99599999999998</v>
      </c>
      <c r="AX130" s="8">
        <v>430.613</v>
      </c>
      <c r="AY130" s="8">
        <v>437.53300000000002</v>
      </c>
      <c r="AZ130" s="8">
        <v>436.42099999999999</v>
      </c>
      <c r="BA130" s="8">
        <v>465.322</v>
      </c>
      <c r="BB130" s="8">
        <v>474.90199999999999</v>
      </c>
      <c r="BC130" s="8">
        <v>474.02800000000002</v>
      </c>
      <c r="BD130" s="8">
        <v>503.101</v>
      </c>
      <c r="BE130" s="8">
        <v>467.33499999999998</v>
      </c>
      <c r="BF130" s="8">
        <v>474.971</v>
      </c>
      <c r="BG130" s="8">
        <v>463.25099999999998</v>
      </c>
      <c r="BH130" s="8">
        <v>487.78300000000002</v>
      </c>
      <c r="BI130">
        <v>487.78300000000002</v>
      </c>
    </row>
    <row r="131" spans="1:70" x14ac:dyDescent="0.35">
      <c r="A131" s="9" t="str">
        <f t="shared" si="12"/>
        <v>Aljazira</v>
      </c>
      <c r="B131" s="9" t="str">
        <f>VLOOKUP(A131,References!$A$2:$B$11,2,FALSE)</f>
        <v>BJAZ AB Equity</v>
      </c>
      <c r="C131" s="9" t="str">
        <f t="shared" si="11"/>
        <v>Total Non-Interest Income</v>
      </c>
      <c r="D131" s="9" t="str">
        <f>VLOOKUP(C131,References!$J$2:$K$51,2,FALSE)</f>
        <v>non_interest_income</v>
      </c>
      <c r="E131" s="9" t="s">
        <v>41</v>
      </c>
      <c r="F131" s="8">
        <f>F126-F123</f>
        <v>136.65999999999997</v>
      </c>
      <c r="G131" s="8">
        <f t="shared" ref="G131:BH131" si="13">G126-G123</f>
        <v>102.67499999999998</v>
      </c>
      <c r="H131" s="8">
        <f t="shared" si="13"/>
        <v>111.61300000000003</v>
      </c>
      <c r="I131" s="8">
        <f t="shared" si="13"/>
        <v>106.91500000000002</v>
      </c>
      <c r="J131" s="8">
        <f t="shared" si="13"/>
        <v>88.324000000000012</v>
      </c>
      <c r="K131" s="8">
        <f t="shared" si="13"/>
        <v>116.62899999999999</v>
      </c>
      <c r="L131" s="8">
        <f t="shared" si="13"/>
        <v>78.664000000000016</v>
      </c>
      <c r="M131" s="8">
        <f t="shared" si="13"/>
        <v>97.17900000000003</v>
      </c>
      <c r="N131" s="8">
        <f t="shared" si="13"/>
        <v>207.05799999999999</v>
      </c>
      <c r="O131" s="8">
        <f t="shared" si="13"/>
        <v>162.12299999999999</v>
      </c>
      <c r="P131" s="8">
        <f t="shared" si="13"/>
        <v>146.87199999999999</v>
      </c>
      <c r="Q131" s="8">
        <f t="shared" si="13"/>
        <v>140.35199999999998</v>
      </c>
      <c r="R131" s="8">
        <f t="shared" si="13"/>
        <v>172.70700000000005</v>
      </c>
      <c r="S131" s="8">
        <f t="shared" si="13"/>
        <v>146.48500000000001</v>
      </c>
      <c r="T131" s="8">
        <f t="shared" si="13"/>
        <v>146.53100000000001</v>
      </c>
      <c r="U131" s="8">
        <f t="shared" si="13"/>
        <v>139.74200000000002</v>
      </c>
      <c r="V131" s="8">
        <f t="shared" si="13"/>
        <v>-98.28</v>
      </c>
      <c r="W131" s="8">
        <f t="shared" si="13"/>
        <v>211.875</v>
      </c>
      <c r="X131" s="8">
        <f t="shared" si="13"/>
        <v>204.63499999999999</v>
      </c>
      <c r="Y131" s="8">
        <f t="shared" si="13"/>
        <v>192.98899999999998</v>
      </c>
      <c r="Z131" s="8">
        <f t="shared" si="13"/>
        <v>228.14599999999996</v>
      </c>
      <c r="AA131" s="8">
        <f t="shared" si="13"/>
        <v>779.65300000000002</v>
      </c>
      <c r="AB131" s="8">
        <f t="shared" si="13"/>
        <v>121.15000000000003</v>
      </c>
      <c r="AC131" s="8">
        <f t="shared" si="13"/>
        <v>141.38800000000003</v>
      </c>
      <c r="AD131" s="8">
        <f t="shared" si="13"/>
        <v>403.14800000000002</v>
      </c>
      <c r="AE131" s="8">
        <f t="shared" si="13"/>
        <v>195.34600000000006</v>
      </c>
      <c r="AF131" s="8">
        <f t="shared" si="13"/>
        <v>168.11799999999999</v>
      </c>
      <c r="AG131" s="8">
        <f t="shared" si="13"/>
        <v>170.702</v>
      </c>
      <c r="AH131" s="8">
        <f t="shared" si="13"/>
        <v>195.596</v>
      </c>
      <c r="AI131" s="8">
        <f t="shared" si="13"/>
        <v>205.10899999999998</v>
      </c>
      <c r="AJ131" s="8">
        <f t="shared" si="13"/>
        <v>214.98499999999996</v>
      </c>
      <c r="AK131" s="8">
        <f t="shared" si="13"/>
        <v>224.82</v>
      </c>
      <c r="AL131" s="8">
        <f t="shared" si="13"/>
        <v>188.37200000000001</v>
      </c>
      <c r="AM131" s="8">
        <f t="shared" si="13"/>
        <v>198.50800000000004</v>
      </c>
      <c r="AN131" s="8">
        <f t="shared" si="13"/>
        <v>187.19700000000006</v>
      </c>
      <c r="AO131" s="8">
        <f t="shared" si="13"/>
        <v>177.54100000000005</v>
      </c>
      <c r="AP131" s="8">
        <f t="shared" si="13"/>
        <v>206.58699999999993</v>
      </c>
      <c r="AQ131" s="8">
        <f t="shared" si="13"/>
        <v>212.02699999999999</v>
      </c>
      <c r="AR131" s="8">
        <f t="shared" si="13"/>
        <v>231.92999999999995</v>
      </c>
      <c r="AS131" s="8">
        <f t="shared" si="13"/>
        <v>206.42399999999998</v>
      </c>
      <c r="AT131" s="8">
        <f t="shared" si="13"/>
        <v>223.78000000000009</v>
      </c>
      <c r="AU131" s="8">
        <f t="shared" si="13"/>
        <v>192.69299999999998</v>
      </c>
      <c r="AV131" s="8">
        <f t="shared" si="13"/>
        <v>195.12100000000009</v>
      </c>
      <c r="AW131" s="8">
        <f t="shared" si="13"/>
        <v>180.10700000000008</v>
      </c>
      <c r="AX131" s="8">
        <f t="shared" si="13"/>
        <v>301.66300000000001</v>
      </c>
      <c r="AY131" s="8">
        <f t="shared" si="13"/>
        <v>196.31200000000001</v>
      </c>
      <c r="AZ131" s="8">
        <f t="shared" si="13"/>
        <v>204.54899999999998</v>
      </c>
      <c r="BA131" s="8">
        <f t="shared" si="13"/>
        <v>202.02499999999998</v>
      </c>
      <c r="BB131" s="8">
        <f t="shared" si="13"/>
        <v>256.577</v>
      </c>
      <c r="BC131" s="8">
        <f t="shared" si="13"/>
        <v>175.54600000000005</v>
      </c>
      <c r="BD131" s="8">
        <f t="shared" si="13"/>
        <v>226.798</v>
      </c>
      <c r="BE131" s="8">
        <f t="shared" si="13"/>
        <v>192.06799999999998</v>
      </c>
      <c r="BF131" s="8">
        <f t="shared" si="13"/>
        <v>225.33600000000001</v>
      </c>
      <c r="BG131" s="8">
        <f t="shared" si="13"/>
        <v>242.11</v>
      </c>
      <c r="BH131" s="8">
        <f t="shared" si="13"/>
        <v>245.32799999999997</v>
      </c>
    </row>
    <row r="132" spans="1:70" x14ac:dyDescent="0.35">
      <c r="A132" s="9" t="str">
        <f t="shared" si="12"/>
        <v>Aljazira</v>
      </c>
      <c r="B132" s="9" t="str">
        <f>VLOOKUP(A132,References!$A$2:$B$11,2,FALSE)</f>
        <v>BJAZ AB Equity</v>
      </c>
      <c r="C132" s="9" t="str">
        <f t="shared" si="11"/>
        <v>Impairment (Provisions)</v>
      </c>
      <c r="D132" s="9" t="str">
        <f>VLOOKUP(C132,References!$J$2:$K$51,2,FALSE)</f>
        <v>impairment_provisions</v>
      </c>
      <c r="E132" s="9" t="s">
        <v>42</v>
      </c>
      <c r="F132" s="8">
        <f>_xll.BDH($B132,$E132,"CQ1 2010","","Dir=H","Per=Q","Days=A","Dts=H","cols=56;rows=1")</f>
        <v>110</v>
      </c>
      <c r="G132" s="8">
        <v>93.822999999999993</v>
      </c>
      <c r="H132" s="8">
        <v>93.358000000000004</v>
      </c>
      <c r="I132" s="8">
        <v>93.358000000000004</v>
      </c>
      <c r="J132" s="8">
        <v>-4.2480000000000002</v>
      </c>
      <c r="K132" s="8">
        <v>43.985999999999997</v>
      </c>
      <c r="L132" s="8">
        <v>22.722999999999999</v>
      </c>
      <c r="M132" s="8">
        <v>22.722999999999999</v>
      </c>
      <c r="N132" s="8">
        <v>47.725000000000001</v>
      </c>
      <c r="O132" s="8">
        <v>56.813000000000002</v>
      </c>
      <c r="P132" s="8">
        <v>35.658999999999999</v>
      </c>
      <c r="Q132" s="8">
        <v>35.658999999999999</v>
      </c>
      <c r="R132" s="8">
        <v>55.484000000000002</v>
      </c>
      <c r="S132" s="8">
        <v>31.050999999999998</v>
      </c>
      <c r="T132" s="8">
        <v>-2.9279999999999999</v>
      </c>
      <c r="U132" s="8">
        <v>-2.9279999999999999</v>
      </c>
      <c r="V132" s="8">
        <v>65.38</v>
      </c>
      <c r="W132" s="8">
        <v>91.180999999999997</v>
      </c>
      <c r="X132" s="8">
        <v>211.18600000000001</v>
      </c>
      <c r="Y132" s="8">
        <v>211.18600000000001</v>
      </c>
      <c r="Z132" s="8">
        <v>36.677</v>
      </c>
      <c r="AA132" s="8">
        <v>68.465000000000003</v>
      </c>
      <c r="AB132" s="8">
        <v>-39.81</v>
      </c>
      <c r="AC132" s="8">
        <v>-39.81</v>
      </c>
      <c r="AD132" s="8">
        <v>27.724</v>
      </c>
      <c r="AE132" s="8">
        <v>30.670999999999999</v>
      </c>
      <c r="AF132" s="8">
        <v>28.632999999999999</v>
      </c>
      <c r="AG132" s="8">
        <v>28.632999999999999</v>
      </c>
      <c r="AH132" s="8">
        <v>46.808999999999997</v>
      </c>
      <c r="AI132" s="8">
        <v>61.936999999999998</v>
      </c>
      <c r="AJ132" s="8">
        <v>85.429000000000002</v>
      </c>
      <c r="AK132" s="8">
        <v>85.429000000000002</v>
      </c>
      <c r="AL132" s="8">
        <v>17.100999999999999</v>
      </c>
      <c r="AM132" s="8">
        <v>38.07</v>
      </c>
      <c r="AN132" s="8">
        <v>22.6</v>
      </c>
      <c r="AO132" s="8">
        <v>22.6</v>
      </c>
      <c r="AP132" s="8">
        <v>26.004000000000001</v>
      </c>
      <c r="AQ132" s="8">
        <v>12.824</v>
      </c>
      <c r="AR132" s="8">
        <v>40.347999999999999</v>
      </c>
      <c r="AS132" s="8">
        <v>40.347999999999999</v>
      </c>
      <c r="AT132" s="8">
        <v>121.955</v>
      </c>
      <c r="AU132" s="8">
        <v>173.04300000000001</v>
      </c>
      <c r="AV132" s="8">
        <v>180.07900000000001</v>
      </c>
      <c r="AW132" s="8">
        <v>180.07900000000001</v>
      </c>
      <c r="AX132" s="8">
        <v>152.81399999999999</v>
      </c>
      <c r="AY132" s="8">
        <v>157.93700000000001</v>
      </c>
      <c r="AZ132" s="8">
        <v>201.035</v>
      </c>
      <c r="BA132" s="8">
        <v>201.035</v>
      </c>
      <c r="BB132" s="8">
        <v>94.013999999999996</v>
      </c>
      <c r="BC132" s="8">
        <v>39.582000000000001</v>
      </c>
      <c r="BD132" s="8">
        <v>102.515</v>
      </c>
      <c r="BE132" s="8">
        <v>102.515</v>
      </c>
      <c r="BF132" s="8">
        <v>59.999000000000002</v>
      </c>
      <c r="BG132" s="8">
        <v>52.177</v>
      </c>
      <c r="BH132" s="8">
        <v>48.767000000000003</v>
      </c>
      <c r="BI132">
        <v>48.767000000000003</v>
      </c>
    </row>
    <row r="133" spans="1:70" x14ac:dyDescent="0.35">
      <c r="A133" s="9" t="str">
        <f t="shared" si="12"/>
        <v>Aljazira</v>
      </c>
      <c r="B133" s="9" t="str">
        <f>VLOOKUP(A133,References!$A$2:$B$11,2,FALSE)</f>
        <v>BJAZ AB Equity</v>
      </c>
      <c r="C133" s="9" t="str">
        <f t="shared" si="11"/>
        <v>Net PreTax Income</v>
      </c>
      <c r="D133" s="9" t="str">
        <f>VLOOKUP(C133,References!$J$2:$K$51,2,FALSE)</f>
        <v>net_pretax_income</v>
      </c>
      <c r="E133" s="9" t="s">
        <v>45</v>
      </c>
      <c r="F133" s="8">
        <f>_xll.BDH($B133,$E133,"CQ1 2010","","Dir=H","Per=Q","Days=A","Dts=H","cols=56;rows=1")</f>
        <v>12.407</v>
      </c>
      <c r="G133" s="8">
        <v>21.779</v>
      </c>
      <c r="H133" s="8">
        <v>21.6</v>
      </c>
      <c r="I133" s="8">
        <v>-27.210999999999999</v>
      </c>
      <c r="J133" s="8">
        <v>61.94</v>
      </c>
      <c r="K133" s="8">
        <v>64.903999999999996</v>
      </c>
      <c r="L133" s="8">
        <v>65.759</v>
      </c>
      <c r="M133" s="8">
        <v>110.30800000000001</v>
      </c>
      <c r="N133" s="8">
        <v>143.03800000000001</v>
      </c>
      <c r="O133" s="8">
        <v>129.16900000000001</v>
      </c>
      <c r="P133" s="8">
        <v>130.46299999999999</v>
      </c>
      <c r="Q133" s="8">
        <v>97.81</v>
      </c>
      <c r="R133" s="8">
        <v>144.24199999999999</v>
      </c>
      <c r="S133" s="8">
        <v>167.393</v>
      </c>
      <c r="T133" s="8">
        <v>188.68199999999999</v>
      </c>
      <c r="U133" s="8">
        <v>150.31899999999999</v>
      </c>
      <c r="V133" s="8">
        <v>159.32599999999999</v>
      </c>
      <c r="W133" s="8">
        <v>166.71299999999999</v>
      </c>
      <c r="X133" s="8">
        <v>47.238</v>
      </c>
      <c r="Y133" s="8">
        <v>199.19</v>
      </c>
      <c r="Z133" s="8">
        <v>226.999</v>
      </c>
      <c r="AA133" s="8">
        <v>735.75099999999998</v>
      </c>
      <c r="AB133" s="8">
        <v>165.73699999999999</v>
      </c>
      <c r="AC133" s="8">
        <v>158.63200000000001</v>
      </c>
      <c r="AD133" s="8">
        <v>381.30900000000003</v>
      </c>
      <c r="AE133" s="8">
        <v>177.517</v>
      </c>
      <c r="AF133" s="8">
        <v>160.68600000000001</v>
      </c>
      <c r="AG133" s="8">
        <v>152.43</v>
      </c>
      <c r="AH133" s="8">
        <v>215.96799999999999</v>
      </c>
      <c r="AI133" s="8">
        <v>220.16200000000001</v>
      </c>
      <c r="AJ133" s="8">
        <v>227.63200000000001</v>
      </c>
      <c r="AK133" s="8">
        <v>193.75200000000001</v>
      </c>
      <c r="AL133" s="8">
        <v>245.30099999999999</v>
      </c>
      <c r="AM133" s="8">
        <v>253.386</v>
      </c>
      <c r="AN133" s="8">
        <v>255.08600000000001</v>
      </c>
      <c r="AO133" s="8">
        <v>246.53399999999999</v>
      </c>
      <c r="AP133" s="8">
        <v>263.31200000000001</v>
      </c>
      <c r="AQ133" s="8">
        <v>280.40800000000002</v>
      </c>
      <c r="AR133" s="8">
        <v>284.541</v>
      </c>
      <c r="AS133" s="8">
        <v>293.76900000000001</v>
      </c>
      <c r="AT133" s="8">
        <v>216.61099999999999</v>
      </c>
      <c r="AU133" s="8">
        <v>198.744</v>
      </c>
      <c r="AV133" s="8">
        <v>200.84</v>
      </c>
      <c r="AW133" s="8">
        <v>-585</v>
      </c>
      <c r="AX133" s="8">
        <v>363.60199999999998</v>
      </c>
      <c r="AY133" s="8">
        <v>276.923</v>
      </c>
      <c r="AZ133" s="8">
        <v>241.262</v>
      </c>
      <c r="BA133" s="8">
        <v>271.41000000000003</v>
      </c>
      <c r="BB133" s="8">
        <v>417.47199999999998</v>
      </c>
      <c r="BC133" s="8">
        <v>295.77199999999999</v>
      </c>
      <c r="BD133" s="8">
        <v>277.18700000000001</v>
      </c>
      <c r="BE133" s="8">
        <v>306.22399999999999</v>
      </c>
      <c r="BF133" s="8">
        <v>249.97300000000001</v>
      </c>
      <c r="BG133" s="8">
        <v>297.851</v>
      </c>
      <c r="BH133" s="8">
        <v>321.55399999999997</v>
      </c>
      <c r="BI133">
        <v>321.55399999999997</v>
      </c>
    </row>
    <row r="134" spans="1:70" x14ac:dyDescent="0.35">
      <c r="A134" s="9" t="str">
        <f t="shared" si="12"/>
        <v>Aljazira</v>
      </c>
      <c r="B134" s="9" t="str">
        <f>VLOOKUP(A134,References!$A$2:$B$11,2,FALSE)</f>
        <v>BJAZ AB Equity</v>
      </c>
      <c r="C134" s="9" t="str">
        <f t="shared" si="11"/>
        <v>Net Income</v>
      </c>
      <c r="D134" s="9" t="str">
        <f>VLOOKUP(C134,References!$J$2:$K$51,2,FALSE)</f>
        <v>net_income</v>
      </c>
      <c r="E134" s="9" t="s">
        <v>47</v>
      </c>
      <c r="F134" s="8">
        <f>_xll.BDH($B134,$E134,"CQ1 2010","","Dir=H","Per=Q","Days=A","Dts=H","cols=56;rows=1")</f>
        <v>12.611000000000001</v>
      </c>
      <c r="G134" s="8">
        <v>21.311</v>
      </c>
      <c r="H134" s="8">
        <v>22.132999999999999</v>
      </c>
      <c r="I134" s="8">
        <v>-27.143000000000001</v>
      </c>
      <c r="J134" s="8">
        <v>62.286000000000001</v>
      </c>
      <c r="K134" s="8">
        <v>64.203000000000003</v>
      </c>
      <c r="L134" s="8">
        <v>66.015000000000001</v>
      </c>
      <c r="M134" s="8">
        <v>110.349</v>
      </c>
      <c r="N134" s="8">
        <v>143.03800000000001</v>
      </c>
      <c r="O134" s="8">
        <v>129.16900000000001</v>
      </c>
      <c r="P134" s="8">
        <v>130.46299999999999</v>
      </c>
      <c r="Q134" s="8">
        <v>97.81</v>
      </c>
      <c r="R134" s="8">
        <v>144.24199999999999</v>
      </c>
      <c r="S134" s="8">
        <v>167.393</v>
      </c>
      <c r="T134" s="8">
        <v>188.68199999999999</v>
      </c>
      <c r="U134" s="8">
        <v>150.31899999999999</v>
      </c>
      <c r="V134" s="8">
        <v>159.32599999999999</v>
      </c>
      <c r="W134" s="8">
        <v>166.71299999999999</v>
      </c>
      <c r="X134" s="8">
        <v>47.238</v>
      </c>
      <c r="Y134" s="8">
        <v>199.19</v>
      </c>
      <c r="Z134" s="8">
        <v>226.999</v>
      </c>
      <c r="AA134" s="8">
        <v>735.75099999999998</v>
      </c>
      <c r="AB134" s="8">
        <v>165.73699999999999</v>
      </c>
      <c r="AC134" s="8">
        <v>158.63200000000001</v>
      </c>
      <c r="AD134" s="8">
        <v>381.30900000000003</v>
      </c>
      <c r="AE134" s="8">
        <v>177.517</v>
      </c>
      <c r="AF134" s="8">
        <v>160.68600000000001</v>
      </c>
      <c r="AG134" s="8">
        <v>152.43</v>
      </c>
      <c r="AH134" s="8">
        <v>215.96799999999999</v>
      </c>
      <c r="AI134" s="8">
        <v>220.16200000000001</v>
      </c>
      <c r="AJ134" s="8">
        <v>227.63200000000001</v>
      </c>
      <c r="AK134" s="8">
        <v>193.75200000000001</v>
      </c>
      <c r="AL134" s="8">
        <v>245.30099999999999</v>
      </c>
      <c r="AM134" s="8">
        <v>253.386</v>
      </c>
      <c r="AN134" s="8">
        <v>247.36199999999999</v>
      </c>
      <c r="AO134" s="8">
        <v>-349.83800000000002</v>
      </c>
      <c r="AP134" s="8">
        <v>235.006</v>
      </c>
      <c r="AQ134" s="8">
        <v>251.81899999999999</v>
      </c>
      <c r="AR134" s="8">
        <v>256.86799999999999</v>
      </c>
      <c r="AS134" s="8">
        <v>247.33</v>
      </c>
      <c r="AT134" s="8">
        <v>181.60900000000001</v>
      </c>
      <c r="AU134" s="8">
        <v>165.767</v>
      </c>
      <c r="AV134" s="8">
        <v>181.63200000000001</v>
      </c>
      <c r="AW134" s="8">
        <v>-495.25400000000002</v>
      </c>
      <c r="AX134" s="8">
        <v>321.59300000000002</v>
      </c>
      <c r="AY134" s="8">
        <v>251.15899999999999</v>
      </c>
      <c r="AZ134" s="8">
        <v>204.52799999999999</v>
      </c>
      <c r="BA134" s="8">
        <v>228.79599999999999</v>
      </c>
      <c r="BB134" s="8">
        <v>374.85</v>
      </c>
      <c r="BC134" s="8">
        <v>257.82100000000003</v>
      </c>
      <c r="BD134" s="8">
        <v>232.666</v>
      </c>
      <c r="BE134" s="8">
        <v>243.751</v>
      </c>
      <c r="BF134" s="8">
        <v>204.035</v>
      </c>
      <c r="BG134" s="8">
        <v>260.60500000000002</v>
      </c>
      <c r="BH134" s="8">
        <v>276.04000000000002</v>
      </c>
      <c r="BI134">
        <v>276.04000000000002</v>
      </c>
    </row>
    <row r="135" spans="1:70" x14ac:dyDescent="0.35">
      <c r="A135" s="9" t="str">
        <f t="shared" si="12"/>
        <v>Aljazira</v>
      </c>
      <c r="B135" s="9" t="str">
        <f>VLOOKUP(A135,References!$A$2:$B$11,2,FALSE)</f>
        <v>BJAZ AB Equity</v>
      </c>
      <c r="C135" s="9" t="str">
        <f t="shared" si="11"/>
        <v>Net Interest Income Less Provisions</v>
      </c>
      <c r="D135" s="9" t="str">
        <f>VLOOKUP(C135,References!$J$2:$K$51,2,FALSE)</f>
        <v>net_interest_inc_less_prov</v>
      </c>
      <c r="E135" s="9" t="s">
        <v>115</v>
      </c>
      <c r="F135" s="8">
        <f>_xll.BDH($B135,$E135,"CQ1 2010","","Dir=H","Per=Q","Days=A","Dts=H","cols=56;rows=1")</f>
        <v>58.436999999999998</v>
      </c>
      <c r="G135" s="8">
        <v>98.704999999999998</v>
      </c>
      <c r="H135" s="8">
        <v>87.634</v>
      </c>
      <c r="I135" s="8">
        <v>120.639</v>
      </c>
      <c r="J135" s="8">
        <v>192.185</v>
      </c>
      <c r="K135" s="8">
        <v>147.67599999999999</v>
      </c>
      <c r="L135" s="8">
        <v>192.32599999999999</v>
      </c>
      <c r="M135" s="8">
        <v>188.643</v>
      </c>
      <c r="N135" s="8">
        <v>170.95500000000001</v>
      </c>
      <c r="O135" s="8">
        <v>189.57599999999999</v>
      </c>
      <c r="P135" s="8">
        <v>209.38800000000001</v>
      </c>
      <c r="Q135" s="8">
        <v>219.285</v>
      </c>
      <c r="R135" s="8">
        <v>214.428</v>
      </c>
      <c r="S135" s="8">
        <v>270.93</v>
      </c>
      <c r="T135" s="8">
        <v>328.27699999999999</v>
      </c>
      <c r="U135" s="8">
        <v>279.40199999999999</v>
      </c>
      <c r="V135" s="8">
        <v>257.06200000000001</v>
      </c>
      <c r="W135" s="8">
        <v>266.09899999999999</v>
      </c>
      <c r="X135" s="8">
        <v>167.006</v>
      </c>
      <c r="Y135" s="8">
        <v>374.47800000000001</v>
      </c>
      <c r="Z135" s="8">
        <v>359.55900000000003</v>
      </c>
      <c r="AA135" s="8">
        <v>336.15699999999998</v>
      </c>
      <c r="AB135" s="8">
        <v>450.70699999999999</v>
      </c>
      <c r="AC135" s="8">
        <v>402.928</v>
      </c>
      <c r="AD135" s="8">
        <v>342.37299999999999</v>
      </c>
      <c r="AE135" s="8">
        <v>353.846</v>
      </c>
      <c r="AF135" s="8">
        <v>378.60899999999998</v>
      </c>
      <c r="AG135" s="8">
        <v>366.47199999999998</v>
      </c>
      <c r="AH135" s="8">
        <v>387.2</v>
      </c>
      <c r="AI135" s="8">
        <v>391.52600000000001</v>
      </c>
      <c r="AJ135" s="8">
        <v>384.654</v>
      </c>
      <c r="AK135" s="8">
        <v>387.274</v>
      </c>
      <c r="AL135" s="8">
        <v>440.637</v>
      </c>
      <c r="AM135" s="8">
        <v>449.95</v>
      </c>
      <c r="AN135" s="8">
        <v>456.01400000000001</v>
      </c>
      <c r="AO135" s="8">
        <v>460.39299999999997</v>
      </c>
      <c r="AP135" s="8">
        <v>463.238</v>
      </c>
      <c r="AQ135" s="8">
        <v>489.553</v>
      </c>
      <c r="AR135" s="8">
        <v>477.34300000000002</v>
      </c>
      <c r="AS135" s="8">
        <v>465.42</v>
      </c>
      <c r="AT135" s="8">
        <v>423.18099999999998</v>
      </c>
      <c r="AU135" s="8">
        <v>423.67099999999999</v>
      </c>
      <c r="AV135" s="8">
        <v>436.697</v>
      </c>
      <c r="AW135" s="8">
        <v>-468.87599999999998</v>
      </c>
      <c r="AX135" s="8">
        <v>490.96100000000001</v>
      </c>
      <c r="AY135" s="8">
        <v>474.19200000000001</v>
      </c>
      <c r="AZ135" s="8">
        <v>472.673</v>
      </c>
      <c r="BA135" s="8">
        <v>516.53899999999999</v>
      </c>
      <c r="BB135" s="8">
        <v>635.57899999999995</v>
      </c>
      <c r="BC135" s="8">
        <v>591.79499999999996</v>
      </c>
      <c r="BD135" s="8">
        <v>551.81399999999996</v>
      </c>
      <c r="BE135" s="8">
        <v>638.85500000000002</v>
      </c>
      <c r="BF135" s="8">
        <v>498.53300000000002</v>
      </c>
      <c r="BG135" s="8">
        <v>513.44299999999998</v>
      </c>
      <c r="BH135" s="8">
        <v>559.05999999999995</v>
      </c>
      <c r="BI135">
        <v>559.05999999999995</v>
      </c>
    </row>
    <row r="136" spans="1:70" x14ac:dyDescent="0.35">
      <c r="A136" s="9" t="str">
        <f t="shared" si="12"/>
        <v>Aljazira</v>
      </c>
      <c r="B136" s="9" t="str">
        <f>VLOOKUP(A136,References!$A$2:$B$11,2,FALSE)</f>
        <v>BJAZ AB Equity</v>
      </c>
      <c r="C136" s="9" t="str">
        <f t="shared" si="11"/>
        <v>Retail Net Revenue</v>
      </c>
      <c r="D136" s="9" t="str">
        <f>VLOOKUP(C136,References!$J$2:$K$51,2,FALSE)</f>
        <v>retail_net_revenue</v>
      </c>
      <c r="E136" s="9"/>
      <c r="F136" s="8">
        <f>Segments_Q!I50/1000000</f>
        <v>133.13499999999999</v>
      </c>
      <c r="G136" s="8">
        <f>Segments_Q!J50/1000000</f>
        <v>128.02699999999999</v>
      </c>
      <c r="H136" s="8">
        <f>Segments_Q!K50/1000000</f>
        <v>159.09100000000001</v>
      </c>
      <c r="I136" s="8" t="e">
        <f>Segments_Q!L50/1000000</f>
        <v>#N/A</v>
      </c>
      <c r="J136" s="8">
        <f>Segments_Q!M50/1000000</f>
        <v>179.465</v>
      </c>
      <c r="K136" s="8">
        <f>Segments_Q!N50/1000000</f>
        <v>192.548</v>
      </c>
      <c r="L136" s="8">
        <f>Segments_Q!O50/1000000</f>
        <v>204.28100000000001</v>
      </c>
      <c r="M136" s="8">
        <f>Segments_Q!P50/1000000</f>
        <v>219.46799999999999</v>
      </c>
      <c r="N136" s="8">
        <f>Segments_Q!Q50/1000000</f>
        <v>241.10599999999999</v>
      </c>
      <c r="O136" s="8">
        <f>Segments_Q!R50/1000000</f>
        <v>261.72899999999998</v>
      </c>
      <c r="P136" s="8">
        <f>Segments_Q!S50/1000000</f>
        <v>254.40899999999999</v>
      </c>
      <c r="Q136" s="8">
        <f>Segments_Q!T50/1000000</f>
        <v>243.67699999999999</v>
      </c>
      <c r="R136" s="8">
        <f>Segments_Q!U50/1000000</f>
        <v>257.22399999999999</v>
      </c>
      <c r="S136" s="8">
        <f>Segments_Q!V50/1000000</f>
        <v>264.54300000000001</v>
      </c>
      <c r="T136" s="8">
        <f>Segments_Q!W50/1000000</f>
        <v>269.28100000000001</v>
      </c>
      <c r="U136" s="8" t="e">
        <f>Segments_Q!X50/1000000</f>
        <v>#N/A</v>
      </c>
      <c r="V136" s="8">
        <f>Segments_Q!Y50/1000000</f>
        <v>274.173</v>
      </c>
      <c r="W136" s="8">
        <f>Segments_Q!Z50/1000000</f>
        <v>558.07299999999998</v>
      </c>
      <c r="X136" s="8">
        <f>Segments_Q!AA50/1000000</f>
        <v>286.303</v>
      </c>
      <c r="Y136" s="8">
        <f>Segments_Q!AB50/1000000</f>
        <v>291.45400000000001</v>
      </c>
      <c r="Z136" s="8">
        <f>Segments_Q!AC50/1000000</f>
        <v>297.142</v>
      </c>
      <c r="AA136" s="8">
        <f>Segments_Q!AD50/1000000</f>
        <v>320.041</v>
      </c>
      <c r="AB136" s="8">
        <f>Segments_Q!AE50/1000000</f>
        <v>309.887</v>
      </c>
      <c r="AC136" s="8" t="e">
        <f>Segments_Q!AF50/1000000</f>
        <v>#N/A</v>
      </c>
      <c r="AD136" s="8" t="e">
        <f>Segments_Q!AG50/1000000</f>
        <v>#N/A</v>
      </c>
      <c r="AE136" s="8" t="e">
        <f>Segments_Q!AH50/1000000</f>
        <v>#N/A</v>
      </c>
      <c r="AF136" s="8">
        <f>Segments_Q!AI50/1000000</f>
        <v>330.27699999999999</v>
      </c>
      <c r="AG136" s="8" t="e">
        <f>Segments_Q!AJ50/1000000</f>
        <v>#N/A</v>
      </c>
      <c r="AH136" s="8">
        <f>Segments_Q!AK50/1000000</f>
        <v>373.20800000000003</v>
      </c>
      <c r="AI136" s="8">
        <f>Segments_Q!AL50/1000000</f>
        <v>389.03199999999998</v>
      </c>
      <c r="AJ136" s="8" t="e">
        <f>Segments_Q!AM50/1000000</f>
        <v>#N/A</v>
      </c>
      <c r="AK136" s="8" t="e">
        <f>Segments_Q!AN50/1000000</f>
        <v>#N/A</v>
      </c>
      <c r="AL136" s="8" t="e">
        <f>Segments_Q!AO50/1000000</f>
        <v>#N/A</v>
      </c>
      <c r="AM136" s="8">
        <f>Segments_Q!AP50/1000000</f>
        <v>501.84300000000002</v>
      </c>
      <c r="AN136" s="8">
        <f>Segments_Q!AQ50/1000000</f>
        <v>450.55</v>
      </c>
      <c r="AO136" s="8">
        <f>Segments_Q!AR50/1000000</f>
        <v>499.72300000000001</v>
      </c>
      <c r="AP136" s="8">
        <f>Segments_Q!AS50/1000000</f>
        <v>549.39200000000005</v>
      </c>
      <c r="AQ136" s="8">
        <f>Segments_Q!AT50/1000000</f>
        <v>553.04499999999996</v>
      </c>
      <c r="AR136" s="8">
        <f>Segments_Q!AU50/1000000</f>
        <v>606.26099999999997</v>
      </c>
      <c r="AS136" s="8">
        <f>Segments_Q!AV50/1000000</f>
        <v>573.11900000000003</v>
      </c>
      <c r="AT136" s="8">
        <f>Segments_Q!AW50/1000000</f>
        <v>628.33500000000004</v>
      </c>
      <c r="AU136" s="8">
        <f>Segments_Q!AX50/1000000</f>
        <v>623.10299999999995</v>
      </c>
      <c r="AV136" s="8">
        <f>Segments_Q!AY50/1000000</f>
        <v>699.27</v>
      </c>
      <c r="AW136" s="8">
        <f>Segments_Q!AZ50/1000000</f>
        <v>659.20600000000002</v>
      </c>
      <c r="AX136" s="8">
        <f>Segments_Q!BA50/1000000</f>
        <v>742.32299999999998</v>
      </c>
      <c r="AY136" s="8">
        <f>Segments_Q!BB50/1000000</f>
        <v>736.024</v>
      </c>
      <c r="AZ136" s="8">
        <f>Segments_Q!BC50/1000000</f>
        <v>796.649</v>
      </c>
      <c r="BA136" s="8">
        <f>Segments_Q!BD50/1000000</f>
        <v>647.22500000000002</v>
      </c>
      <c r="BB136" s="8">
        <f>Segments_Q!BE50/1000000</f>
        <v>750.34</v>
      </c>
      <c r="BC136" s="8">
        <f>Segments_Q!BF50/1000000</f>
        <v>719.70699999999999</v>
      </c>
      <c r="BD136" s="8">
        <f>Segments_Q!BG50/1000000</f>
        <v>760.63</v>
      </c>
      <c r="BE136" s="8">
        <f>Segments_Q!BH50/1000000</f>
        <v>537.37400000000002</v>
      </c>
      <c r="BF136" s="8">
        <f>Segments_Q!BI50/1000000</f>
        <v>610.53200000000004</v>
      </c>
      <c r="BG136" s="8">
        <f>Segments_Q!BJ50/1000000</f>
        <v>610.36</v>
      </c>
      <c r="BH136" s="8">
        <f>Segments_Q!BK50/1000000</f>
        <v>558.66399999999999</v>
      </c>
      <c r="BI136" s="8">
        <f>Segments_Q!BL50/1000000</f>
        <v>0</v>
      </c>
      <c r="BJ136" s="8">
        <f>Segments_Q!BM50/1000000</f>
        <v>0</v>
      </c>
      <c r="BK136" s="8">
        <f>Segments_Q!BN50/1000000</f>
        <v>0</v>
      </c>
      <c r="BL136" s="8">
        <f>Segments_Q!BO50/1000000</f>
        <v>0</v>
      </c>
      <c r="BM136" s="8">
        <f>Segments_Q!BP50/1000000</f>
        <v>0</v>
      </c>
      <c r="BN136" s="8">
        <f>Segments_Q!BQ50/1000000</f>
        <v>0</v>
      </c>
      <c r="BO136" s="8">
        <f>Segments_Q!BR50/1000000</f>
        <v>0</v>
      </c>
      <c r="BP136" s="8">
        <f>Segments_Q!BS50/1000000</f>
        <v>0</v>
      </c>
      <c r="BQ136" s="8">
        <f>Segments_Q!BT50/1000000</f>
        <v>0</v>
      </c>
      <c r="BR136" s="8">
        <f>Segments_Q!BU50/1000000</f>
        <v>0</v>
      </c>
    </row>
    <row r="137" spans="1:70" x14ac:dyDescent="0.35">
      <c r="A137" s="10" t="str">
        <f>A135</f>
        <v>Aljazira</v>
      </c>
      <c r="B137" s="10" t="str">
        <f>VLOOKUP(A137,References!$A$2:$B$11,2,FALSE)</f>
        <v>BJAZ AB Equity</v>
      </c>
      <c r="C137" s="10" t="str">
        <f t="shared" si="11"/>
        <v>Wholesale Net Revenue</v>
      </c>
      <c r="D137" s="10" t="str">
        <f>VLOOKUP(C137,References!$J$2:$K$51,2,FALSE)</f>
        <v>wholesale_net_revenue</v>
      </c>
      <c r="E137" s="10" t="s">
        <v>115</v>
      </c>
      <c r="F137" s="11">
        <f>Segments_Q!I51/1000000</f>
        <v>103.01600000000001</v>
      </c>
      <c r="G137" s="11">
        <f>Segments_Q!J51/1000000</f>
        <v>90.01</v>
      </c>
      <c r="H137" s="11">
        <f>Segments_Q!K51/1000000</f>
        <v>74.174000000000007</v>
      </c>
      <c r="I137" s="11" t="e">
        <f>Segments_Q!L51/1000000</f>
        <v>#N/A</v>
      </c>
      <c r="J137" s="11">
        <f>Segments_Q!M51/1000000</f>
        <v>88.483999999999995</v>
      </c>
      <c r="K137" s="11">
        <f>Segments_Q!N51/1000000</f>
        <v>99.418000000000006</v>
      </c>
      <c r="L137" s="11">
        <f>Segments_Q!O51/1000000</f>
        <v>93.784000000000006</v>
      </c>
      <c r="M137" s="11">
        <f>Segments_Q!P51/1000000</f>
        <v>126.46899999999999</v>
      </c>
      <c r="N137" s="11">
        <f>Segments_Q!Q51/1000000</f>
        <v>118.80800000000001</v>
      </c>
      <c r="O137" s="11">
        <f>Segments_Q!R51/1000000</f>
        <v>119.21599999999999</v>
      </c>
      <c r="P137" s="11">
        <f>Segments_Q!S51/1000000</f>
        <v>124.90900000000001</v>
      </c>
      <c r="Q137" s="11">
        <f>Segments_Q!T51/1000000</f>
        <v>136.56700000000001</v>
      </c>
      <c r="R137" s="11">
        <f>Segments_Q!U51/1000000</f>
        <v>135.33799999999999</v>
      </c>
      <c r="S137" s="11">
        <f>Segments_Q!V51/1000000</f>
        <v>134.887</v>
      </c>
      <c r="T137" s="11">
        <f>Segments_Q!W51/1000000</f>
        <v>152.66300000000001</v>
      </c>
      <c r="U137" s="11" t="e">
        <f>Segments_Q!X51/1000000</f>
        <v>#N/A</v>
      </c>
      <c r="V137" s="11">
        <f>Segments_Q!Y51/1000000</f>
        <v>129.82599999999999</v>
      </c>
      <c r="W137" s="11">
        <f>Segments_Q!Z51/1000000</f>
        <v>292.62299999999999</v>
      </c>
      <c r="X137" s="11">
        <f>Segments_Q!AA51/1000000</f>
        <v>168.17</v>
      </c>
      <c r="Y137" s="11">
        <f>Segments_Q!AB51/1000000</f>
        <v>175.40100000000001</v>
      </c>
      <c r="Z137" s="11">
        <f>Segments_Q!AC51/1000000</f>
        <v>174.28299999999999</v>
      </c>
      <c r="AA137" s="11">
        <f>Segments_Q!AD51/1000000</f>
        <v>179.488</v>
      </c>
      <c r="AB137" s="11">
        <f>Segments_Q!AE51/1000000</f>
        <v>184.09</v>
      </c>
      <c r="AC137" s="11" t="e">
        <f>Segments_Q!AF51/1000000</f>
        <v>#N/A</v>
      </c>
      <c r="AD137" s="11" t="e">
        <f>Segments_Q!AG51/1000000</f>
        <v>#N/A</v>
      </c>
      <c r="AE137" s="11" t="e">
        <f>Segments_Q!AH51/1000000</f>
        <v>#N/A</v>
      </c>
      <c r="AF137" s="11">
        <f>Segments_Q!AI51/1000000</f>
        <v>195.745</v>
      </c>
      <c r="AG137" s="11" t="e">
        <f>Segments_Q!AJ51/1000000</f>
        <v>#N/A</v>
      </c>
      <c r="AH137" s="11">
        <f>Segments_Q!AK51/1000000</f>
        <v>208.07400000000001</v>
      </c>
      <c r="AI137" s="11">
        <f>Segments_Q!AL51/1000000</f>
        <v>231.87299999999999</v>
      </c>
      <c r="AJ137" s="11" t="e">
        <f>Segments_Q!AM51/1000000</f>
        <v>#N/A</v>
      </c>
      <c r="AK137" s="11" t="e">
        <f>Segments_Q!AN51/1000000</f>
        <v>#N/A</v>
      </c>
      <c r="AL137" s="11" t="e">
        <f>Segments_Q!AO51/1000000</f>
        <v>#N/A</v>
      </c>
      <c r="AM137" s="11">
        <f>Segments_Q!AP51/1000000</f>
        <v>237.483</v>
      </c>
      <c r="AN137" s="11">
        <f>Segments_Q!AQ51/1000000</f>
        <v>236.16</v>
      </c>
      <c r="AO137" s="11">
        <f>Segments_Q!AR51/1000000</f>
        <v>268.64400000000001</v>
      </c>
      <c r="AP137" s="11">
        <f>Segments_Q!AS51/1000000</f>
        <v>245.511</v>
      </c>
      <c r="AQ137" s="11">
        <f>Segments_Q!AT51/1000000</f>
        <v>258.58800000000002</v>
      </c>
      <c r="AR137" s="11">
        <f>Segments_Q!AU51/1000000</f>
        <v>251.547</v>
      </c>
      <c r="AS137" s="11">
        <f>Segments_Q!AV51/1000000</f>
        <v>301.38600000000002</v>
      </c>
      <c r="AT137" s="11">
        <f>Segments_Q!AW51/1000000</f>
        <v>253.41300000000001</v>
      </c>
      <c r="AU137" s="11">
        <f>Segments_Q!AX51/1000000</f>
        <v>239.28100000000001</v>
      </c>
      <c r="AV137" s="11">
        <f>Segments_Q!AY51/1000000</f>
        <v>237.05799999999999</v>
      </c>
      <c r="AW137" s="11">
        <f>Segments_Q!AZ51/1000000</f>
        <v>274.76299999999998</v>
      </c>
      <c r="AX137" s="11">
        <f>Segments_Q!BA51/1000000</f>
        <v>213.154</v>
      </c>
      <c r="AY137" s="11">
        <f>Segments_Q!BB51/1000000</f>
        <v>185.65100000000001</v>
      </c>
      <c r="AZ137" s="11">
        <f>Segments_Q!BC51/1000000</f>
        <v>202.47399999999999</v>
      </c>
      <c r="BA137" s="11">
        <f>Segments_Q!BD51/1000000</f>
        <v>180.523</v>
      </c>
      <c r="BB137" s="11">
        <f>Segments_Q!BE51/1000000</f>
        <v>257.88900000000001</v>
      </c>
      <c r="BC137" s="11">
        <f>Segments_Q!BF51/1000000</f>
        <v>303.29599999999999</v>
      </c>
      <c r="BD137" s="11">
        <f>Segments_Q!BG51/1000000</f>
        <v>354.94</v>
      </c>
      <c r="BE137" s="11">
        <f>Segments_Q!BH51/1000000</f>
        <v>498.13799999999998</v>
      </c>
      <c r="BF137" s="11">
        <f>Segments_Q!BI51/1000000</f>
        <v>407.30500000000001</v>
      </c>
      <c r="BG137" s="11">
        <f>Segments_Q!BJ51/1000000</f>
        <v>428.64800000000002</v>
      </c>
      <c r="BH137" s="11">
        <f>Segments_Q!BK51/1000000</f>
        <v>501.65300000000002</v>
      </c>
      <c r="BI137" s="11">
        <f>Segments_Q!BL51/1000000</f>
        <v>0</v>
      </c>
      <c r="BJ137" s="11">
        <f>Segments_Q!BM51/1000000</f>
        <v>0</v>
      </c>
      <c r="BK137" s="11">
        <f>Segments_Q!BN51/1000000</f>
        <v>0</v>
      </c>
      <c r="BL137" s="11">
        <f>Segments_Q!BO51/1000000</f>
        <v>0</v>
      </c>
      <c r="BM137" s="11">
        <f>Segments_Q!BP51/1000000</f>
        <v>0</v>
      </c>
      <c r="BN137" s="11">
        <f>Segments_Q!BQ51/1000000</f>
        <v>0</v>
      </c>
      <c r="BO137" s="11">
        <f>Segments_Q!BR51/1000000</f>
        <v>0</v>
      </c>
      <c r="BP137" s="11">
        <f>Segments_Q!BS51/1000000</f>
        <v>0</v>
      </c>
      <c r="BQ137" s="11">
        <f>Segments_Q!BT51/1000000</f>
        <v>0</v>
      </c>
      <c r="BR137" s="11">
        <f>Segments_Q!BU51/1000000</f>
        <v>0</v>
      </c>
    </row>
    <row r="138" spans="1:70" x14ac:dyDescent="0.35">
      <c r="A138" s="6" t="s">
        <v>23</v>
      </c>
      <c r="B138" s="6" t="str">
        <f>VLOOKUP(A138,References!$A$2:$B$11,2,FALSE)</f>
        <v>ALBI AB Equity</v>
      </c>
      <c r="C138" s="6" t="str">
        <f t="shared" si="11"/>
        <v>Interest Income</v>
      </c>
      <c r="D138" s="6" t="str">
        <f>VLOOKUP(C138,References!$J$2:$K$51,2,FALSE)</f>
        <v>interest_income</v>
      </c>
      <c r="E138" s="6" t="s">
        <v>25</v>
      </c>
      <c r="F138" s="8">
        <f>_xll.BDH($B138,$E138,"CQ1 2010","","Dir=H","Per=Q","Days=A","Dts=H","cols=56;rows=1")</f>
        <v>152.387</v>
      </c>
      <c r="G138" s="8">
        <v>156.34700000000001</v>
      </c>
      <c r="H138" s="8">
        <v>167.13399999999999</v>
      </c>
      <c r="I138" s="8">
        <v>170.32400000000001</v>
      </c>
      <c r="J138" s="8">
        <v>172.82900000000001</v>
      </c>
      <c r="K138" s="8">
        <v>184.76900000000001</v>
      </c>
      <c r="L138" s="8">
        <v>182.40199999999999</v>
      </c>
      <c r="M138" s="8">
        <v>187.934</v>
      </c>
      <c r="N138" s="8">
        <v>198.67</v>
      </c>
      <c r="O138" s="8">
        <v>210.52</v>
      </c>
      <c r="P138" s="8">
        <v>219.75299999999999</v>
      </c>
      <c r="Q138" s="8">
        <v>231.61</v>
      </c>
      <c r="R138" s="8">
        <v>227.88499999999999</v>
      </c>
      <c r="S138" s="8">
        <v>233.64599999999999</v>
      </c>
      <c r="T138" s="8">
        <v>254.06700000000001</v>
      </c>
      <c r="U138" s="8">
        <v>199.494</v>
      </c>
      <c r="V138" s="8">
        <v>236.84899999999999</v>
      </c>
      <c r="W138" s="8">
        <v>271.36500000000001</v>
      </c>
      <c r="X138" s="8">
        <v>279.78199999999998</v>
      </c>
      <c r="Y138" s="8">
        <v>228.70099999999999</v>
      </c>
      <c r="Z138" s="8">
        <v>285.125</v>
      </c>
      <c r="AA138" s="8">
        <v>298.47300000000001</v>
      </c>
      <c r="AB138" s="8">
        <v>312.78800000000001</v>
      </c>
      <c r="AC138" s="8">
        <v>342.45299999999997</v>
      </c>
      <c r="AD138" s="8">
        <v>396.39499999999998</v>
      </c>
      <c r="AE138" s="8">
        <v>432.57100000000003</v>
      </c>
      <c r="AF138" s="8">
        <v>466.94600000000003</v>
      </c>
      <c r="AG138" s="8">
        <v>474.62200000000001</v>
      </c>
      <c r="AH138" s="8">
        <v>482.06200000000001</v>
      </c>
      <c r="AI138" s="8">
        <v>517.61099999999999</v>
      </c>
      <c r="AJ138" s="8">
        <v>547.59799999999996</v>
      </c>
      <c r="AK138" s="8">
        <v>569.91800000000001</v>
      </c>
      <c r="AL138" s="8">
        <v>599.55499999999995</v>
      </c>
      <c r="AM138" s="8">
        <v>652.50900000000001</v>
      </c>
      <c r="AN138" s="8">
        <v>706.327</v>
      </c>
      <c r="AO138" s="8">
        <v>765.35699999999997</v>
      </c>
      <c r="AP138" s="8">
        <v>769.73900000000003</v>
      </c>
      <c r="AQ138" s="8">
        <v>845.20500000000004</v>
      </c>
      <c r="AR138" s="8">
        <v>888.04700000000003</v>
      </c>
      <c r="AS138" s="8">
        <v>925.14099999999996</v>
      </c>
      <c r="AT138" s="8">
        <v>907.70600000000002</v>
      </c>
      <c r="AU138" s="8">
        <v>907.99699999999996</v>
      </c>
      <c r="AV138" s="8">
        <v>911.23500000000001</v>
      </c>
      <c r="AW138" s="8">
        <v>899.63</v>
      </c>
      <c r="AX138" s="8">
        <v>911.71199999999999</v>
      </c>
      <c r="AY138" s="8">
        <v>910.68299999999999</v>
      </c>
      <c r="AZ138" s="8">
        <v>963.36199999999997</v>
      </c>
      <c r="BA138" s="8">
        <v>975.49300000000005</v>
      </c>
      <c r="BB138" s="8">
        <v>1040.7470000000001</v>
      </c>
      <c r="BC138" s="8">
        <v>1139.346</v>
      </c>
      <c r="BD138" s="8">
        <v>1310.4770000000001</v>
      </c>
      <c r="BE138" s="8">
        <v>1480.9770000000001</v>
      </c>
      <c r="BF138" s="8">
        <v>1697.7170000000001</v>
      </c>
      <c r="BG138" s="8">
        <v>1840.268</v>
      </c>
      <c r="BH138" s="8">
        <v>1974.9390000000001</v>
      </c>
      <c r="BI138">
        <v>1974.9390000000001</v>
      </c>
    </row>
    <row r="139" spans="1:70" x14ac:dyDescent="0.35">
      <c r="A139" s="6" t="str">
        <f>A138</f>
        <v>Albilad</v>
      </c>
      <c r="B139" s="6" t="str">
        <f>VLOOKUP(A139,References!$A$2:$B$11,2,FALSE)</f>
        <v>ALBI AB Equity</v>
      </c>
      <c r="C139" s="6" t="str">
        <f t="shared" si="11"/>
        <v>Interest Expenses</v>
      </c>
      <c r="D139" s="6" t="str">
        <f>VLOOKUP(C139,References!$J$2:$K$51,2,FALSE)</f>
        <v>interest_expenses</v>
      </c>
      <c r="E139" s="6" t="s">
        <v>27</v>
      </c>
      <c r="F139" s="8">
        <f>_xll.BDH($B139,$E139,"CQ1 2010","","Dir=H","Per=Q","Days=A","Dts=H","cols=56;rows=1")</f>
        <v>3.9079999999999999</v>
      </c>
      <c r="G139" s="8">
        <v>4.181</v>
      </c>
      <c r="H139" s="8">
        <v>4.2560000000000002</v>
      </c>
      <c r="I139" s="8">
        <v>9.1020000000000003</v>
      </c>
      <c r="J139" s="8">
        <v>7.9039999999999999</v>
      </c>
      <c r="K139" s="8">
        <v>6.3140000000000001</v>
      </c>
      <c r="L139" s="8">
        <v>5.6639999999999997</v>
      </c>
      <c r="M139" s="8">
        <v>5.0659999999999998</v>
      </c>
      <c r="N139" s="8">
        <v>4.7690000000000001</v>
      </c>
      <c r="O139" s="8">
        <v>4.8979999999999997</v>
      </c>
      <c r="P139" s="8">
        <v>5.1420000000000003</v>
      </c>
      <c r="Q139" s="8">
        <v>6.23</v>
      </c>
      <c r="R139" s="8">
        <v>5.9370000000000003</v>
      </c>
      <c r="S139" s="8">
        <v>5.9189999999999996</v>
      </c>
      <c r="T139" s="8">
        <v>7.22</v>
      </c>
      <c r="U139" s="8">
        <v>8.952</v>
      </c>
      <c r="V139" s="8">
        <v>9.7899999999999991</v>
      </c>
      <c r="W139" s="8">
        <v>12.398999999999999</v>
      </c>
      <c r="X139" s="8">
        <v>15.375999999999999</v>
      </c>
      <c r="Y139" s="8">
        <v>15.952</v>
      </c>
      <c r="Z139" s="8">
        <v>13.207000000000001</v>
      </c>
      <c r="AA139" s="8">
        <v>11.91</v>
      </c>
      <c r="AB139" s="8">
        <v>19.091999999999999</v>
      </c>
      <c r="AC139" s="8">
        <v>32.235999999999997</v>
      </c>
      <c r="AD139" s="8">
        <v>62.645000000000003</v>
      </c>
      <c r="AE139" s="8">
        <v>83.912000000000006</v>
      </c>
      <c r="AF139" s="8">
        <v>105.205</v>
      </c>
      <c r="AG139" s="8">
        <v>110.864</v>
      </c>
      <c r="AH139" s="8">
        <v>90.320999999999998</v>
      </c>
      <c r="AI139" s="8">
        <v>86.114999999999995</v>
      </c>
      <c r="AJ139" s="8">
        <v>98.765000000000001</v>
      </c>
      <c r="AK139" s="8">
        <v>102.99299999999999</v>
      </c>
      <c r="AL139" s="8">
        <v>111.319</v>
      </c>
      <c r="AM139" s="8">
        <v>131.108</v>
      </c>
      <c r="AN139" s="8">
        <v>154.19499999999999</v>
      </c>
      <c r="AO139" s="8">
        <v>162.893</v>
      </c>
      <c r="AP139" s="8">
        <v>172.648</v>
      </c>
      <c r="AQ139" s="8">
        <v>152.10599999999999</v>
      </c>
      <c r="AR139" s="8">
        <v>159.45500000000001</v>
      </c>
      <c r="AS139" s="8">
        <v>154.02000000000001</v>
      </c>
      <c r="AT139" s="8">
        <v>138.62799999999999</v>
      </c>
      <c r="AU139" s="8">
        <v>86.775999999999996</v>
      </c>
      <c r="AV139" s="8">
        <v>55.712000000000003</v>
      </c>
      <c r="AW139" s="8">
        <v>52.82</v>
      </c>
      <c r="AX139" s="8">
        <v>52.954000000000001</v>
      </c>
      <c r="AY139" s="8">
        <v>68.188999999999993</v>
      </c>
      <c r="AZ139" s="8">
        <v>76.61</v>
      </c>
      <c r="BA139" s="8">
        <v>74.003</v>
      </c>
      <c r="BB139" s="8">
        <v>96.284999999999997</v>
      </c>
      <c r="BC139" s="8">
        <v>182.68799999999999</v>
      </c>
      <c r="BD139" s="8">
        <v>307.10000000000002</v>
      </c>
      <c r="BE139" s="8">
        <v>498.80599999999998</v>
      </c>
      <c r="BF139" s="8">
        <v>660.28099999999995</v>
      </c>
      <c r="BG139" s="8">
        <v>824.17700000000002</v>
      </c>
      <c r="BH139" s="8">
        <v>922.94899999999996</v>
      </c>
      <c r="BI139">
        <v>922.94899999999996</v>
      </c>
    </row>
    <row r="140" spans="1:70" x14ac:dyDescent="0.35">
      <c r="A140" s="6" t="str">
        <f t="shared" ref="A140:A153" si="14">A139</f>
        <v>Albilad</v>
      </c>
      <c r="B140" s="6" t="str">
        <f>VLOOKUP(A140,References!$A$2:$B$11,2,FALSE)</f>
        <v>ALBI AB Equity</v>
      </c>
      <c r="C140" s="6" t="str">
        <f t="shared" si="11"/>
        <v>Net Interest Income</v>
      </c>
      <c r="D140" s="6" t="str">
        <f>VLOOKUP(C140,References!$J$2:$K$51,2,FALSE)</f>
        <v>net_interest_income</v>
      </c>
      <c r="E140" s="6" t="s">
        <v>29</v>
      </c>
      <c r="F140" s="8">
        <f>_xll.BDH($B140,$E140,"CQ1 2010","","Dir=H","Per=Q","Days=A","Dts=H","cols=56;rows=1")</f>
        <v>150.11699999999999</v>
      </c>
      <c r="G140" s="8">
        <v>152.71799999999999</v>
      </c>
      <c r="H140" s="8">
        <v>163.77799999999999</v>
      </c>
      <c r="I140" s="8">
        <v>161.61000000000001</v>
      </c>
      <c r="J140" s="8">
        <v>165.89500000000001</v>
      </c>
      <c r="K140" s="8">
        <v>180.37100000000001</v>
      </c>
      <c r="L140" s="8">
        <v>178.101</v>
      </c>
      <c r="M140" s="8">
        <v>189.50299999999999</v>
      </c>
      <c r="N140" s="8">
        <v>195.45699999999999</v>
      </c>
      <c r="O140" s="8">
        <v>207.96100000000001</v>
      </c>
      <c r="P140" s="8">
        <v>216.07300000000001</v>
      </c>
      <c r="Q140" s="8">
        <v>231.74</v>
      </c>
      <c r="R140" s="8">
        <v>224.08</v>
      </c>
      <c r="S140" s="8">
        <v>230.47900000000001</v>
      </c>
      <c r="T140" s="8">
        <v>249.048</v>
      </c>
      <c r="U140" s="8">
        <v>256.53699999999998</v>
      </c>
      <c r="V140" s="8">
        <v>227.65799999999999</v>
      </c>
      <c r="W140" s="8">
        <v>262.72699999999998</v>
      </c>
      <c r="X140" s="8">
        <v>266.71699999999998</v>
      </c>
      <c r="Y140" s="8">
        <v>276.077</v>
      </c>
      <c r="Z140" s="8">
        <v>275.71199999999999</v>
      </c>
      <c r="AA140" s="8">
        <v>290.113</v>
      </c>
      <c r="AB140" s="8">
        <v>295.51</v>
      </c>
      <c r="AC140" s="8">
        <v>310.70600000000002</v>
      </c>
      <c r="AD140" s="8">
        <v>335.11599999999999</v>
      </c>
      <c r="AE140" s="8">
        <v>351.93200000000002</v>
      </c>
      <c r="AF140" s="8">
        <v>363.20499999999998</v>
      </c>
      <c r="AG140" s="8">
        <v>364.46</v>
      </c>
      <c r="AH140" s="8">
        <v>392.79</v>
      </c>
      <c r="AI140" s="8">
        <v>432.70800000000003</v>
      </c>
      <c r="AJ140" s="8">
        <v>451.05700000000002</v>
      </c>
      <c r="AK140" s="8">
        <v>469.97899999999998</v>
      </c>
      <c r="AL140" s="8">
        <v>490.76499999999999</v>
      </c>
      <c r="AM140" s="8">
        <v>532.22299999999996</v>
      </c>
      <c r="AN140" s="8">
        <v>556.40499999999997</v>
      </c>
      <c r="AO140" s="8">
        <v>607.45100000000002</v>
      </c>
      <c r="AP140" s="8">
        <v>599.98800000000006</v>
      </c>
      <c r="AQ140" s="8">
        <v>699.00800000000004</v>
      </c>
      <c r="AR140" s="8">
        <v>734.88300000000004</v>
      </c>
      <c r="AS140" s="8">
        <v>779.02800000000002</v>
      </c>
      <c r="AT140" s="8">
        <v>772.55</v>
      </c>
      <c r="AU140" s="8">
        <v>826.024</v>
      </c>
      <c r="AV140" s="8">
        <v>857.43</v>
      </c>
      <c r="AW140" s="8">
        <v>852.09299999999996</v>
      </c>
      <c r="AX140" s="8">
        <v>862.01400000000001</v>
      </c>
      <c r="AY140" s="8">
        <v>847.72</v>
      </c>
      <c r="AZ140" s="8">
        <v>900.66600000000005</v>
      </c>
      <c r="BA140" s="8">
        <v>913.86900000000003</v>
      </c>
      <c r="BB140" s="8">
        <v>956.35900000000004</v>
      </c>
      <c r="BC140" s="8">
        <v>986.34100000000001</v>
      </c>
      <c r="BD140" s="8">
        <v>1014.978</v>
      </c>
      <c r="BE140" s="8">
        <v>992.33600000000001</v>
      </c>
      <c r="BF140" s="8">
        <v>1046.2639999999999</v>
      </c>
      <c r="BG140" s="8">
        <v>1033.809</v>
      </c>
      <c r="BH140" s="8">
        <v>1077.5260000000001</v>
      </c>
      <c r="BI140">
        <v>1077.5260000000001</v>
      </c>
    </row>
    <row r="141" spans="1:70" x14ac:dyDescent="0.35">
      <c r="A141" s="6" t="str">
        <f t="shared" si="14"/>
        <v>Albilad</v>
      </c>
      <c r="B141" s="6" t="str">
        <f>VLOOKUP(A141,References!$A$2:$B$11,2,FALSE)</f>
        <v>ALBI AB Equity</v>
      </c>
      <c r="C141" s="6" t="str">
        <f t="shared" si="11"/>
        <v>Net Exchange Income</v>
      </c>
      <c r="D141" s="6" t="str">
        <f>VLOOKUP(C141,References!$J$2:$K$51,2,FALSE)</f>
        <v>net_exchange_income</v>
      </c>
      <c r="E141" s="6" t="s">
        <v>30</v>
      </c>
      <c r="F141" s="8">
        <f>_xll.BDH($B141,$E141,"CQ1 2010","","Dir=H","Per=Q","Days=A","Dts=H","cols=56;rows=1")</f>
        <v>29.84</v>
      </c>
      <c r="G141" s="8">
        <v>31.521000000000001</v>
      </c>
      <c r="H141" s="8">
        <v>29.099</v>
      </c>
      <c r="I141" s="8">
        <v>29.099</v>
      </c>
      <c r="J141" s="8">
        <v>40.103999999999999</v>
      </c>
      <c r="K141" s="8">
        <v>46.595999999999997</v>
      </c>
      <c r="L141" s="8">
        <v>49.023000000000003</v>
      </c>
      <c r="M141" s="8">
        <v>49.023000000000003</v>
      </c>
      <c r="N141" s="8">
        <v>60.215000000000003</v>
      </c>
      <c r="O141" s="8">
        <v>60.521000000000001</v>
      </c>
      <c r="P141" s="8">
        <v>56.716000000000001</v>
      </c>
      <c r="Q141" s="8">
        <v>56.716000000000001</v>
      </c>
      <c r="R141" s="8">
        <v>58.905000000000001</v>
      </c>
      <c r="S141" s="8">
        <v>57.991</v>
      </c>
      <c r="T141" s="8">
        <v>63.49</v>
      </c>
      <c r="U141" s="8">
        <v>63.49</v>
      </c>
      <c r="V141" s="8">
        <v>71.433999999999997</v>
      </c>
      <c r="W141" s="8">
        <v>71.134</v>
      </c>
      <c r="X141" s="8">
        <v>72.686999999999998</v>
      </c>
      <c r="Y141" s="8">
        <v>72.686999999999998</v>
      </c>
      <c r="Z141" s="8">
        <v>82.186000000000007</v>
      </c>
      <c r="AA141" s="8">
        <v>77.954999999999998</v>
      </c>
      <c r="AB141" s="8">
        <v>74.715000000000003</v>
      </c>
      <c r="AC141" s="8">
        <v>74.715000000000003</v>
      </c>
      <c r="AD141" s="8">
        <v>78.822000000000003</v>
      </c>
      <c r="AE141" s="8">
        <v>78.906000000000006</v>
      </c>
      <c r="AF141" s="8">
        <v>71.509</v>
      </c>
      <c r="AG141" s="8">
        <v>71.509</v>
      </c>
      <c r="AH141" s="8">
        <v>77.091999999999999</v>
      </c>
      <c r="AI141" s="8">
        <v>71.513999999999996</v>
      </c>
      <c r="AJ141" s="8">
        <v>76.881</v>
      </c>
      <c r="AK141" s="8">
        <v>76.881</v>
      </c>
      <c r="AL141" s="8">
        <v>74.948999999999998</v>
      </c>
      <c r="AM141" s="8">
        <v>79.397999999999996</v>
      </c>
      <c r="AN141" s="8">
        <v>84.411000000000001</v>
      </c>
      <c r="AO141" s="8">
        <v>84.411000000000001</v>
      </c>
      <c r="AP141" s="8">
        <v>73.947000000000003</v>
      </c>
      <c r="AQ141" s="8">
        <v>76.828999999999994</v>
      </c>
      <c r="AR141" s="8">
        <v>78.247</v>
      </c>
      <c r="AS141" s="8">
        <v>78.247</v>
      </c>
      <c r="AT141" s="8">
        <v>86.849000000000004</v>
      </c>
      <c r="AU141" s="8">
        <v>100.047</v>
      </c>
      <c r="AV141" s="8">
        <v>88.950999999999993</v>
      </c>
      <c r="AW141" s="8">
        <v>88.950999999999993</v>
      </c>
      <c r="AX141" s="8">
        <v>73.736999999999995</v>
      </c>
      <c r="AY141" s="8">
        <v>73.378</v>
      </c>
      <c r="AZ141" s="8">
        <v>80.003</v>
      </c>
      <c r="BA141" s="8">
        <v>80.003</v>
      </c>
      <c r="BB141" s="8">
        <v>86.825000000000003</v>
      </c>
      <c r="BC141" s="8">
        <v>91.828000000000003</v>
      </c>
      <c r="BD141" s="8">
        <v>99.150999999999996</v>
      </c>
      <c r="BE141" s="8">
        <v>99.150999999999996</v>
      </c>
      <c r="BF141" s="8">
        <v>86.4</v>
      </c>
      <c r="BG141" s="8">
        <v>64.84</v>
      </c>
      <c r="BH141" s="8">
        <v>80.304000000000002</v>
      </c>
      <c r="BI141">
        <v>80.304000000000002</v>
      </c>
    </row>
    <row r="142" spans="1:70" x14ac:dyDescent="0.35">
      <c r="A142" s="6" t="str">
        <f t="shared" si="14"/>
        <v>Albilad</v>
      </c>
      <c r="B142" s="6" t="str">
        <f>VLOOKUP(A142,References!$A$2:$B$11,2,FALSE)</f>
        <v>ALBI AB Equity</v>
      </c>
      <c r="C142" s="6" t="str">
        <f t="shared" si="11"/>
        <v>Net Fee and Comission Income</v>
      </c>
      <c r="D142" s="6" t="str">
        <f>VLOOKUP(C142,References!$J$2:$K$51,2,FALSE)</f>
        <v>net_fee_commission_income</v>
      </c>
      <c r="E142" s="6" t="s">
        <v>57</v>
      </c>
      <c r="F142" s="8">
        <f>_xll.BDH($B142,$E142,"CQ1 2010","","Dir=H","Per=Q","Days=A","Dts=H","cols=56;rows=1")</f>
        <v>100.182</v>
      </c>
      <c r="G142" s="8">
        <v>86.962999999999994</v>
      </c>
      <c r="H142" s="8">
        <v>78.656999999999996</v>
      </c>
      <c r="I142" s="8">
        <v>78.656999999999996</v>
      </c>
      <c r="J142" s="8">
        <v>95.283000000000001</v>
      </c>
      <c r="K142" s="8">
        <v>107.05500000000001</v>
      </c>
      <c r="L142" s="8">
        <v>106.935</v>
      </c>
      <c r="M142" s="8">
        <v>106.935</v>
      </c>
      <c r="N142" s="8">
        <v>160.88300000000001</v>
      </c>
      <c r="O142" s="8">
        <v>173.19200000000001</v>
      </c>
      <c r="P142" s="8">
        <v>161.161</v>
      </c>
      <c r="Q142" s="8">
        <v>161.161</v>
      </c>
      <c r="R142" s="8">
        <v>161.761</v>
      </c>
      <c r="S142" s="8">
        <v>174.08099999999999</v>
      </c>
      <c r="T142" s="8">
        <v>164.22800000000001</v>
      </c>
      <c r="U142" s="8">
        <v>164.22800000000001</v>
      </c>
      <c r="V142" s="8">
        <v>166.8</v>
      </c>
      <c r="W142" s="8">
        <v>181.69800000000001</v>
      </c>
      <c r="X142" s="8">
        <v>185.48099999999999</v>
      </c>
      <c r="Y142" s="8">
        <v>185.48099999999999</v>
      </c>
      <c r="Z142" s="8">
        <v>188.34299999999999</v>
      </c>
      <c r="AA142" s="8">
        <v>205.08500000000001</v>
      </c>
      <c r="AB142" s="8">
        <v>194.101</v>
      </c>
      <c r="AC142" s="8">
        <v>194.101</v>
      </c>
      <c r="AD142" s="8">
        <v>207.839</v>
      </c>
      <c r="AE142" s="8">
        <v>206.08500000000001</v>
      </c>
      <c r="AF142" s="8">
        <v>199.411</v>
      </c>
      <c r="AG142" s="8">
        <v>199.411</v>
      </c>
      <c r="AH142" s="8">
        <v>199.47800000000001</v>
      </c>
      <c r="AI142" s="8">
        <v>201.20099999999999</v>
      </c>
      <c r="AJ142" s="8">
        <v>213.95099999999999</v>
      </c>
      <c r="AK142" s="8">
        <v>213.95099999999999</v>
      </c>
      <c r="AL142" s="8">
        <v>199.851</v>
      </c>
      <c r="AM142" s="8">
        <v>208.81</v>
      </c>
      <c r="AN142" s="8">
        <v>236.15299999999999</v>
      </c>
      <c r="AO142" s="8">
        <v>236.15299999999999</v>
      </c>
      <c r="AP142" s="8">
        <v>204.851</v>
      </c>
      <c r="AQ142" s="8">
        <v>169.88900000000001</v>
      </c>
      <c r="AR142" s="8">
        <v>192.31800000000001</v>
      </c>
      <c r="AS142" s="8">
        <v>192.31800000000001</v>
      </c>
      <c r="AT142" s="8">
        <v>164.96299999999999</v>
      </c>
      <c r="AU142" s="8">
        <v>123.22199999999999</v>
      </c>
      <c r="AV142" s="8">
        <v>170.25399999999999</v>
      </c>
      <c r="AW142" s="8">
        <v>170.25399999999999</v>
      </c>
      <c r="AX142" s="8">
        <v>198.74299999999999</v>
      </c>
      <c r="AY142" s="8">
        <v>196.739</v>
      </c>
      <c r="AZ142" s="8">
        <v>178.91499999999999</v>
      </c>
      <c r="BA142" s="8">
        <v>178.91499999999999</v>
      </c>
      <c r="BB142" s="8">
        <v>173.827</v>
      </c>
      <c r="BC142" s="8">
        <v>162.773</v>
      </c>
      <c r="BD142" s="8">
        <v>148.07300000000001</v>
      </c>
      <c r="BE142" s="8">
        <v>792.20899999999995</v>
      </c>
      <c r="BF142" s="8">
        <v>148.96100000000001</v>
      </c>
      <c r="BG142" s="8">
        <v>167.11199999999999</v>
      </c>
      <c r="BH142" s="8">
        <v>144.88800000000001</v>
      </c>
      <c r="BI142">
        <v>144.88800000000001</v>
      </c>
    </row>
    <row r="143" spans="1:70" x14ac:dyDescent="0.35">
      <c r="A143" s="6" t="str">
        <f t="shared" si="14"/>
        <v>Albilad</v>
      </c>
      <c r="B143" s="6" t="str">
        <f>VLOOKUP(A143,References!$A$2:$B$11,2,FALSE)</f>
        <v>ALBI AB Equity</v>
      </c>
      <c r="C143" s="6" t="str">
        <f t="shared" si="11"/>
        <v>Total Operating Income</v>
      </c>
      <c r="D143" s="6" t="str">
        <f>VLOOKUP(C143,References!$J$2:$K$51,2,FALSE)</f>
        <v>operating_income</v>
      </c>
      <c r="E143" s="6" t="s">
        <v>39</v>
      </c>
      <c r="F143" s="8">
        <f>_xll.BDH($B143,$E143,"CQ1 2010","","Dir=H","Per=Q","Days=A","Dts=H","cols=56;rows=1")</f>
        <v>286.08499999999998</v>
      </c>
      <c r="G143" s="8">
        <v>272.483</v>
      </c>
      <c r="H143" s="8">
        <v>272.66800000000001</v>
      </c>
      <c r="I143" s="8">
        <v>272.66800000000001</v>
      </c>
      <c r="J143" s="8">
        <v>308.43700000000001</v>
      </c>
      <c r="K143" s="8">
        <v>337.97899999999998</v>
      </c>
      <c r="L143" s="8">
        <v>334.56099999999998</v>
      </c>
      <c r="M143" s="8">
        <v>334.56099999999998</v>
      </c>
      <c r="N143" s="8">
        <v>419.80799999999999</v>
      </c>
      <c r="O143" s="8">
        <v>444.517</v>
      </c>
      <c r="P143" s="8">
        <v>434.32</v>
      </c>
      <c r="Q143" s="8">
        <v>434.32</v>
      </c>
      <c r="R143" s="8">
        <v>449.80799999999999</v>
      </c>
      <c r="S143" s="8">
        <v>481.49400000000003</v>
      </c>
      <c r="T143" s="8">
        <v>486.77699999999999</v>
      </c>
      <c r="U143" s="8">
        <v>486.77699999999999</v>
      </c>
      <c r="V143" s="8">
        <v>477.505</v>
      </c>
      <c r="W143" s="8">
        <v>533.98800000000006</v>
      </c>
      <c r="X143" s="8">
        <v>550.54600000000005</v>
      </c>
      <c r="Y143" s="8">
        <v>550.54600000000005</v>
      </c>
      <c r="Z143" s="8">
        <v>555.17899999999997</v>
      </c>
      <c r="AA143" s="8">
        <v>584.91999999999996</v>
      </c>
      <c r="AB143" s="8">
        <v>566.39</v>
      </c>
      <c r="AC143" s="8">
        <v>566.39</v>
      </c>
      <c r="AD143" s="8">
        <v>626.99199999999996</v>
      </c>
      <c r="AE143" s="8">
        <v>641.50199999999995</v>
      </c>
      <c r="AF143" s="8">
        <v>638.55600000000004</v>
      </c>
      <c r="AG143" s="8">
        <v>638.55600000000004</v>
      </c>
      <c r="AH143" s="8">
        <v>690.774</v>
      </c>
      <c r="AI143" s="8">
        <v>721.51300000000003</v>
      </c>
      <c r="AJ143" s="8">
        <v>762.93799999999999</v>
      </c>
      <c r="AK143" s="8">
        <v>762.93799999999999</v>
      </c>
      <c r="AL143" s="8">
        <v>790.97400000000005</v>
      </c>
      <c r="AM143" s="8">
        <v>842.67700000000002</v>
      </c>
      <c r="AN143" s="8">
        <v>880.24699999999996</v>
      </c>
      <c r="AO143" s="8">
        <v>880.24699999999996</v>
      </c>
      <c r="AP143" s="8">
        <v>921.40899999999999</v>
      </c>
      <c r="AQ143" s="8">
        <v>959.24300000000005</v>
      </c>
      <c r="AR143" s="8">
        <v>1023.652</v>
      </c>
      <c r="AS143" s="8">
        <v>1023.652</v>
      </c>
      <c r="AT143" s="8">
        <v>1004.154</v>
      </c>
      <c r="AU143" s="8">
        <v>999.50699999999995</v>
      </c>
      <c r="AV143" s="8">
        <v>1112.6199999999999</v>
      </c>
      <c r="AW143" s="8">
        <v>1112.6199999999999</v>
      </c>
      <c r="AX143" s="8">
        <v>1132.9849999999999</v>
      </c>
      <c r="AY143" s="8">
        <v>1131.0360000000001</v>
      </c>
      <c r="AZ143" s="8">
        <v>1174.471</v>
      </c>
      <c r="BA143" s="8">
        <v>1174.471</v>
      </c>
      <c r="BB143" s="8">
        <v>1264.5129999999999</v>
      </c>
      <c r="BC143" s="8">
        <v>1252.759</v>
      </c>
      <c r="BD143" s="8">
        <v>1325.492</v>
      </c>
      <c r="BE143" s="8">
        <v>1325.492</v>
      </c>
      <c r="BF143" s="8">
        <v>1335.606</v>
      </c>
      <c r="BG143" s="8">
        <v>1294.0450000000001</v>
      </c>
      <c r="BH143" s="8">
        <v>1335.8389999999999</v>
      </c>
      <c r="BI143">
        <v>1335.8389999999999</v>
      </c>
    </row>
    <row r="144" spans="1:70" x14ac:dyDescent="0.35">
      <c r="A144" s="6" t="str">
        <f t="shared" si="14"/>
        <v>Albilad</v>
      </c>
      <c r="B144" s="6" t="str">
        <f>VLOOKUP(A144,References!$A$2:$B$11,2,FALSE)</f>
        <v>ALBI AB Equity</v>
      </c>
      <c r="C144" s="6" t="str">
        <f t="shared" si="11"/>
        <v>GA Expenses</v>
      </c>
      <c r="D144" s="6" t="str">
        <f>VLOOKUP(C144,References!$J$2:$K$51,2,FALSE)</f>
        <v>ga_expenses</v>
      </c>
      <c r="E144" s="6" t="s">
        <v>35</v>
      </c>
      <c r="F144" s="8">
        <f>_xll.BDH($B144,$E144,"CQ1 2010","","Dir=H","Per=Q","Days=A","Dts=H","cols=56;rows=1")</f>
        <v>38.095999999999997</v>
      </c>
      <c r="G144" s="8">
        <v>36.58</v>
      </c>
      <c r="H144" s="8">
        <v>32.131</v>
      </c>
      <c r="I144" s="8">
        <v>32.131</v>
      </c>
      <c r="J144" s="8">
        <v>38.093000000000004</v>
      </c>
      <c r="K144" s="8">
        <v>47.320999999999998</v>
      </c>
      <c r="L144" s="8">
        <v>34.353999999999999</v>
      </c>
      <c r="M144" s="8">
        <v>34.353999999999999</v>
      </c>
      <c r="N144" s="8">
        <v>34.228000000000002</v>
      </c>
      <c r="O144" s="8">
        <v>44.433</v>
      </c>
      <c r="P144" s="8">
        <v>39.151000000000003</v>
      </c>
      <c r="Q144" s="8">
        <v>39.151000000000003</v>
      </c>
      <c r="R144" s="8">
        <v>36.014000000000003</v>
      </c>
      <c r="S144" s="8">
        <v>45.860999999999997</v>
      </c>
      <c r="T144" s="8">
        <v>40.465000000000003</v>
      </c>
      <c r="U144" s="8">
        <v>40.465000000000003</v>
      </c>
      <c r="V144" s="8">
        <v>53.03</v>
      </c>
      <c r="W144" s="8">
        <v>50.536999999999999</v>
      </c>
      <c r="X144" s="8">
        <v>55.673999999999999</v>
      </c>
      <c r="Y144" s="8">
        <v>55.673999999999999</v>
      </c>
      <c r="Z144" s="8">
        <v>56.332999999999998</v>
      </c>
      <c r="AA144" s="8">
        <v>69.349000000000004</v>
      </c>
      <c r="AB144" s="8">
        <v>54.51</v>
      </c>
      <c r="AC144" s="8">
        <v>54.51</v>
      </c>
      <c r="AD144" s="8">
        <v>65.346000000000004</v>
      </c>
      <c r="AE144" s="8">
        <v>66.528000000000006</v>
      </c>
      <c r="AF144" s="8">
        <v>60.188000000000002</v>
      </c>
      <c r="AG144" s="8">
        <v>60.188000000000002</v>
      </c>
      <c r="AH144" s="8">
        <v>97.894999999999996</v>
      </c>
      <c r="AI144" s="8">
        <v>75.278000000000006</v>
      </c>
      <c r="AJ144" s="8">
        <v>78.289000000000001</v>
      </c>
      <c r="AK144" s="8">
        <v>78.289000000000001</v>
      </c>
      <c r="AL144" s="8">
        <v>97.542000000000002</v>
      </c>
      <c r="AM144" s="8">
        <v>95.347999999999999</v>
      </c>
      <c r="AN144" s="8">
        <v>103.59</v>
      </c>
      <c r="AO144" s="8">
        <v>103.59</v>
      </c>
      <c r="AP144" s="8">
        <v>144.596</v>
      </c>
      <c r="AQ144" s="8">
        <v>141.28800000000001</v>
      </c>
      <c r="AR144" s="8">
        <v>165.39400000000001</v>
      </c>
      <c r="AS144" s="8">
        <v>165.39400000000001</v>
      </c>
      <c r="AT144" s="8">
        <v>143.42699999999999</v>
      </c>
      <c r="AU144" s="8">
        <v>141.148</v>
      </c>
      <c r="AV144" s="8">
        <v>164.898</v>
      </c>
      <c r="AW144" s="8">
        <v>164.898</v>
      </c>
      <c r="AX144" s="8">
        <v>162.84399999999999</v>
      </c>
      <c r="AY144" s="8">
        <v>166.27699999999999</v>
      </c>
      <c r="AZ144" s="8">
        <v>165.56800000000001</v>
      </c>
      <c r="BA144" s="8">
        <v>165.56800000000001</v>
      </c>
      <c r="BB144" s="8">
        <v>192.33600000000001</v>
      </c>
      <c r="BC144" s="8">
        <v>190.119</v>
      </c>
      <c r="BD144" s="8">
        <v>202.953</v>
      </c>
      <c r="BE144" s="8">
        <v>202.953</v>
      </c>
      <c r="BF144" s="8">
        <v>188.059</v>
      </c>
      <c r="BG144" s="8">
        <v>169.68700000000001</v>
      </c>
      <c r="BH144" s="8">
        <v>175.249</v>
      </c>
      <c r="BI144">
        <v>175.249</v>
      </c>
    </row>
    <row r="145" spans="1:71" x14ac:dyDescent="0.35">
      <c r="A145" s="6" t="str">
        <f t="shared" si="14"/>
        <v>Albilad</v>
      </c>
      <c r="B145" s="6" t="str">
        <f>VLOOKUP(A145,References!$A$2:$B$11,2,FALSE)</f>
        <v>ALBI AB Equity</v>
      </c>
      <c r="C145" s="6" t="str">
        <f t="shared" si="11"/>
        <v>Depreciation</v>
      </c>
      <c r="D145" s="6" t="str">
        <f>VLOOKUP(C145,References!$J$2:$K$51,2,FALSE)</f>
        <v>depreciation</v>
      </c>
      <c r="E145" s="6" t="s">
        <v>112</v>
      </c>
      <c r="F145" s="8">
        <f>_xll.BDH($B145,$E145,"CQ1 2010","","Dir=H","Per=Q","Days=A","Dts=H","cols=56;rows=1")</f>
        <v>30.146999999999998</v>
      </c>
      <c r="G145" s="8">
        <v>28.036000000000001</v>
      </c>
      <c r="H145" s="8">
        <v>25.946999999999999</v>
      </c>
      <c r="I145" s="8">
        <v>25.946999999999999</v>
      </c>
      <c r="J145" s="8">
        <v>23.308</v>
      </c>
      <c r="K145" s="8">
        <v>21.622</v>
      </c>
      <c r="L145" s="8">
        <v>21.071999999999999</v>
      </c>
      <c r="M145" s="8">
        <v>21.071999999999999</v>
      </c>
      <c r="N145" s="8">
        <v>22.484999999999999</v>
      </c>
      <c r="O145" s="8">
        <v>22.225999999999999</v>
      </c>
      <c r="P145" s="8">
        <v>21.317</v>
      </c>
      <c r="Q145" s="8">
        <v>21.317</v>
      </c>
      <c r="R145" s="8">
        <v>21.315000000000001</v>
      </c>
      <c r="S145" s="8">
        <v>21.745999999999999</v>
      </c>
      <c r="T145" s="8">
        <v>23.068999999999999</v>
      </c>
      <c r="U145" s="8">
        <v>23.068999999999999</v>
      </c>
      <c r="V145" s="8">
        <v>23.463000000000001</v>
      </c>
      <c r="W145" s="8">
        <v>24.225000000000001</v>
      </c>
      <c r="X145" s="8">
        <v>23.997</v>
      </c>
      <c r="Y145" s="8">
        <v>23.997</v>
      </c>
      <c r="Z145" s="8">
        <v>24.561</v>
      </c>
      <c r="AA145" s="8">
        <v>28.081</v>
      </c>
      <c r="AB145" s="8">
        <v>24.260999999999999</v>
      </c>
      <c r="AC145" s="8">
        <v>24.260999999999999</v>
      </c>
      <c r="AD145" s="8">
        <v>24.47</v>
      </c>
      <c r="AE145" s="8">
        <v>23.925999999999998</v>
      </c>
      <c r="AF145" s="8">
        <v>23.352</v>
      </c>
      <c r="AG145" s="8">
        <v>23.352</v>
      </c>
      <c r="AH145" s="8">
        <v>24.913</v>
      </c>
      <c r="AI145" s="8">
        <v>25.265999999999998</v>
      </c>
      <c r="AJ145" s="8">
        <v>31.794</v>
      </c>
      <c r="AK145" s="8">
        <v>31.794</v>
      </c>
      <c r="AL145" s="8">
        <v>22.053000000000001</v>
      </c>
      <c r="AM145" s="8">
        <v>22.463999999999999</v>
      </c>
      <c r="AN145" s="8">
        <v>27.719000000000001</v>
      </c>
      <c r="AO145" s="8">
        <v>27.719000000000001</v>
      </c>
      <c r="AP145" s="8">
        <v>59.939</v>
      </c>
      <c r="AQ145" s="8">
        <v>61.107999999999997</v>
      </c>
      <c r="AR145" s="8">
        <v>63.252000000000002</v>
      </c>
      <c r="AS145" s="8">
        <v>63.252000000000002</v>
      </c>
      <c r="AT145" s="8">
        <v>62.42</v>
      </c>
      <c r="AU145" s="8">
        <v>64.659000000000006</v>
      </c>
      <c r="AV145" s="8">
        <v>70.518000000000001</v>
      </c>
      <c r="AW145" s="8">
        <v>70.518000000000001</v>
      </c>
      <c r="AX145" s="8">
        <v>68.438000000000002</v>
      </c>
      <c r="AY145" s="8">
        <v>68.328999999999994</v>
      </c>
      <c r="AZ145" s="8">
        <v>69.340999999999994</v>
      </c>
      <c r="BA145" s="8">
        <v>69.340999999999994</v>
      </c>
      <c r="BB145" s="8">
        <v>69.216999999999999</v>
      </c>
      <c r="BC145" s="8">
        <v>70.893000000000001</v>
      </c>
      <c r="BD145" s="8">
        <v>76.626000000000005</v>
      </c>
      <c r="BE145" s="8">
        <v>76.626000000000005</v>
      </c>
      <c r="BF145" s="8">
        <v>73.725999999999999</v>
      </c>
      <c r="BG145" s="8">
        <v>71.454999999999998</v>
      </c>
      <c r="BH145" s="8">
        <v>73.186000000000007</v>
      </c>
      <c r="BI145">
        <v>73.186000000000007</v>
      </c>
    </row>
    <row r="146" spans="1:71" x14ac:dyDescent="0.35">
      <c r="A146" s="6" t="str">
        <f t="shared" si="14"/>
        <v>Albilad</v>
      </c>
      <c r="B146" s="6" t="str">
        <f>VLOOKUP(A146,References!$A$2:$B$11,2,FALSE)</f>
        <v>ALBI AB Equity</v>
      </c>
      <c r="C146" s="6" t="str">
        <f t="shared" si="11"/>
        <v>Salaries and Benefits</v>
      </c>
      <c r="D146" s="6" t="str">
        <f>VLOOKUP(C146,References!$J$2:$K$51,2,FALSE)</f>
        <v>employee_compensation</v>
      </c>
      <c r="E146" s="6" t="s">
        <v>1</v>
      </c>
      <c r="F146" s="8">
        <f>_xll.BDH($B146,$E146,"CQ1 2010","","Dir=H","Per=Q","Days=A","Dts=H","cols=56;rows=1")</f>
        <v>97.73</v>
      </c>
      <c r="G146" s="8">
        <v>88.718999999999994</v>
      </c>
      <c r="H146" s="8">
        <v>97.605999999999995</v>
      </c>
      <c r="I146" s="8">
        <v>97.605999999999995</v>
      </c>
      <c r="J146" s="8">
        <v>114.17</v>
      </c>
      <c r="K146" s="8">
        <v>110.15</v>
      </c>
      <c r="L146" s="8">
        <v>114.366</v>
      </c>
      <c r="M146" s="8">
        <v>114.366</v>
      </c>
      <c r="N146" s="8">
        <v>126.047</v>
      </c>
      <c r="O146" s="8">
        <v>133.71899999999999</v>
      </c>
      <c r="P146" s="8">
        <v>134.392</v>
      </c>
      <c r="Q146" s="8">
        <v>134.392</v>
      </c>
      <c r="R146" s="8">
        <v>144.95599999999999</v>
      </c>
      <c r="S146" s="8">
        <v>149.952</v>
      </c>
      <c r="T146" s="8">
        <v>141.80699999999999</v>
      </c>
      <c r="U146" s="8">
        <v>141.80699999999999</v>
      </c>
      <c r="V146" s="8">
        <v>173.34</v>
      </c>
      <c r="W146" s="8">
        <v>181.88800000000001</v>
      </c>
      <c r="X146" s="8">
        <v>192.82300000000001</v>
      </c>
      <c r="Y146" s="8">
        <v>192.82300000000001</v>
      </c>
      <c r="Z146" s="8">
        <v>231.64500000000001</v>
      </c>
      <c r="AA146" s="8">
        <v>198.44800000000001</v>
      </c>
      <c r="AB146" s="8">
        <v>201.79400000000001</v>
      </c>
      <c r="AC146" s="8">
        <v>201.79400000000001</v>
      </c>
      <c r="AD146" s="8">
        <v>211.90799999999999</v>
      </c>
      <c r="AE146" s="8">
        <v>245.50800000000001</v>
      </c>
      <c r="AF146" s="8">
        <v>216.375</v>
      </c>
      <c r="AG146" s="8">
        <v>216.375</v>
      </c>
      <c r="AH146" s="8">
        <v>229.10499999999999</v>
      </c>
      <c r="AI146" s="8">
        <v>243.749</v>
      </c>
      <c r="AJ146" s="8">
        <v>228.71199999999999</v>
      </c>
      <c r="AK146" s="8">
        <v>228.71199999999999</v>
      </c>
      <c r="AL146" s="8">
        <v>254.80799999999999</v>
      </c>
      <c r="AM146" s="8">
        <v>253.83500000000001</v>
      </c>
      <c r="AN146" s="8">
        <v>256.50400000000002</v>
      </c>
      <c r="AO146" s="8">
        <v>256.50400000000002</v>
      </c>
      <c r="AP146" s="8">
        <v>275.49900000000002</v>
      </c>
      <c r="AQ146" s="8">
        <v>280.065</v>
      </c>
      <c r="AR146" s="8">
        <v>289.39299999999997</v>
      </c>
      <c r="AS146" s="8">
        <v>289.39299999999997</v>
      </c>
      <c r="AT146" s="8">
        <v>289.53699999999998</v>
      </c>
      <c r="AU146" s="8">
        <v>293.58800000000002</v>
      </c>
      <c r="AV146" s="8">
        <v>290.85199999999998</v>
      </c>
      <c r="AW146" s="8">
        <v>290.85199999999998</v>
      </c>
      <c r="AX146" s="8">
        <v>294.35000000000002</v>
      </c>
      <c r="AY146" s="8">
        <v>296.22000000000003</v>
      </c>
      <c r="AZ146" s="8">
        <v>295.721</v>
      </c>
      <c r="BA146" s="8">
        <v>295.721</v>
      </c>
      <c r="BB146" s="8">
        <v>296.815</v>
      </c>
      <c r="BC146" s="8">
        <v>301.65699999999998</v>
      </c>
      <c r="BD146" s="8">
        <v>311.125</v>
      </c>
      <c r="BE146" s="8">
        <v>311.125</v>
      </c>
      <c r="BF146" s="8">
        <v>320.78100000000001</v>
      </c>
      <c r="BG146" s="8">
        <v>324.34100000000001</v>
      </c>
      <c r="BH146" s="8">
        <v>327.899</v>
      </c>
      <c r="BI146">
        <v>327.899</v>
      </c>
    </row>
    <row r="147" spans="1:71" x14ac:dyDescent="0.35">
      <c r="A147" s="6" t="str">
        <f t="shared" si="14"/>
        <v>Albilad</v>
      </c>
      <c r="B147" s="6" t="str">
        <f>VLOOKUP(A147,References!$A$2:$B$11,2,FALSE)</f>
        <v>ALBI AB Equity</v>
      </c>
      <c r="C147" s="6" t="str">
        <f t="shared" ref="C147:C171" si="15">C130</f>
        <v>Operating Exenses</v>
      </c>
      <c r="D147" s="6" t="str">
        <f>VLOOKUP(C147,References!$J$2:$K$51,2,FALSE)</f>
        <v>operating_expenses</v>
      </c>
      <c r="E147" s="6" t="s">
        <v>0</v>
      </c>
      <c r="F147" s="8">
        <f>_xll.BDH($B147,$E147,"CQ1 2010","","Dir=H","Per=Q","Days=A","Dts=H","cols=56;rows=1")</f>
        <v>190.167</v>
      </c>
      <c r="G147" s="8">
        <v>177.79400000000001</v>
      </c>
      <c r="H147" s="8">
        <v>179.66499999999999</v>
      </c>
      <c r="I147" s="8">
        <v>184.45099999999999</v>
      </c>
      <c r="J147" s="8">
        <v>201.96600000000001</v>
      </c>
      <c r="K147" s="8">
        <v>206.04499999999999</v>
      </c>
      <c r="L147" s="8">
        <v>198.18600000000001</v>
      </c>
      <c r="M147" s="8">
        <v>185.465</v>
      </c>
      <c r="N147" s="8">
        <v>215.71799999999999</v>
      </c>
      <c r="O147" s="8">
        <v>233.227</v>
      </c>
      <c r="P147" s="8">
        <v>227.815</v>
      </c>
      <c r="Q147" s="8">
        <v>216.76300000000001</v>
      </c>
      <c r="R147" s="8">
        <v>242.654</v>
      </c>
      <c r="S147" s="8">
        <v>261.60899999999998</v>
      </c>
      <c r="T147" s="8">
        <v>249.626</v>
      </c>
      <c r="U147" s="8">
        <v>264.22399999999999</v>
      </c>
      <c r="V147" s="8">
        <v>299.14100000000002</v>
      </c>
      <c r="W147" s="8">
        <v>305.255</v>
      </c>
      <c r="X147" s="8">
        <v>322.62599999999998</v>
      </c>
      <c r="Y147" s="8">
        <v>313.51900000000001</v>
      </c>
      <c r="Z147" s="8">
        <v>364.91899999999998</v>
      </c>
      <c r="AA147" s="8">
        <v>349.33499999999998</v>
      </c>
      <c r="AB147" s="8">
        <v>337.21499999999997</v>
      </c>
      <c r="AC147" s="8">
        <v>362.92700000000002</v>
      </c>
      <c r="AD147" s="8">
        <v>365.44900000000001</v>
      </c>
      <c r="AE147" s="8">
        <v>400.93099999999998</v>
      </c>
      <c r="AF147" s="8">
        <v>360.08</v>
      </c>
      <c r="AG147" s="8">
        <v>413.548</v>
      </c>
      <c r="AH147" s="8">
        <v>413.73899999999998</v>
      </c>
      <c r="AI147" s="8">
        <v>407.21300000000002</v>
      </c>
      <c r="AJ147" s="8">
        <v>400.91399999999999</v>
      </c>
      <c r="AK147" s="8">
        <v>422.964</v>
      </c>
      <c r="AL147" s="8">
        <v>439.74799999999999</v>
      </c>
      <c r="AM147" s="8">
        <v>431.529</v>
      </c>
      <c r="AN147" s="8">
        <v>445.09100000000001</v>
      </c>
      <c r="AO147" s="8">
        <v>498.68900000000002</v>
      </c>
      <c r="AP147" s="8">
        <v>480.03399999999999</v>
      </c>
      <c r="AQ147" s="8">
        <v>482.46100000000001</v>
      </c>
      <c r="AR147" s="8">
        <v>518.03899999999999</v>
      </c>
      <c r="AS147" s="8">
        <v>534.99699999999996</v>
      </c>
      <c r="AT147" s="8">
        <v>495.38400000000001</v>
      </c>
      <c r="AU147" s="8">
        <v>499.39499999999998</v>
      </c>
      <c r="AV147" s="8">
        <v>526.26800000000003</v>
      </c>
      <c r="AW147" s="8">
        <v>538.93399999999997</v>
      </c>
      <c r="AX147" s="8">
        <v>525.63199999999995</v>
      </c>
      <c r="AY147" s="8">
        <v>530.82600000000002</v>
      </c>
      <c r="AZ147" s="8">
        <v>530.63</v>
      </c>
      <c r="BA147" s="8">
        <v>548.35199999999998</v>
      </c>
      <c r="BB147" s="8">
        <v>558.36800000000005</v>
      </c>
      <c r="BC147" s="8">
        <v>562.66899999999998</v>
      </c>
      <c r="BD147" s="8">
        <v>590.70399999999995</v>
      </c>
      <c r="BE147" s="8">
        <v>608.31600000000003</v>
      </c>
      <c r="BF147" s="8">
        <v>582.56600000000003</v>
      </c>
      <c r="BG147" s="8">
        <v>565.48299999999995</v>
      </c>
      <c r="BH147" s="8">
        <v>576.33399999999995</v>
      </c>
      <c r="BI147">
        <v>576.33399999999995</v>
      </c>
    </row>
    <row r="148" spans="1:71" x14ac:dyDescent="0.35">
      <c r="A148" s="6" t="str">
        <f t="shared" si="14"/>
        <v>Albilad</v>
      </c>
      <c r="B148" s="6" t="str">
        <f>VLOOKUP(A148,References!$A$2:$B$11,2,FALSE)</f>
        <v>ALBI AB Equity</v>
      </c>
      <c r="C148" s="6" t="str">
        <f t="shared" si="15"/>
        <v>Total Non-Interest Income</v>
      </c>
      <c r="D148" s="6" t="str">
        <f>VLOOKUP(C148,References!$J$2:$K$51,2,FALSE)</f>
        <v>non_interest_income</v>
      </c>
      <c r="E148" s="6" t="s">
        <v>41</v>
      </c>
      <c r="F148" s="8">
        <f>F143-F140</f>
        <v>135.96799999999999</v>
      </c>
      <c r="G148" s="8">
        <f t="shared" ref="G148:BH148" si="16">G143-G140</f>
        <v>119.76500000000001</v>
      </c>
      <c r="H148" s="8">
        <f t="shared" si="16"/>
        <v>108.89000000000001</v>
      </c>
      <c r="I148" s="8">
        <f t="shared" si="16"/>
        <v>111.05799999999999</v>
      </c>
      <c r="J148" s="8">
        <f t="shared" si="16"/>
        <v>142.542</v>
      </c>
      <c r="K148" s="8">
        <f t="shared" si="16"/>
        <v>157.60799999999998</v>
      </c>
      <c r="L148" s="8">
        <f t="shared" si="16"/>
        <v>156.45999999999998</v>
      </c>
      <c r="M148" s="8">
        <f t="shared" si="16"/>
        <v>145.05799999999999</v>
      </c>
      <c r="N148" s="8">
        <f t="shared" si="16"/>
        <v>224.351</v>
      </c>
      <c r="O148" s="8">
        <f t="shared" si="16"/>
        <v>236.55599999999998</v>
      </c>
      <c r="P148" s="8">
        <f t="shared" si="16"/>
        <v>218.24699999999999</v>
      </c>
      <c r="Q148" s="8">
        <f t="shared" si="16"/>
        <v>202.57999999999998</v>
      </c>
      <c r="R148" s="8">
        <f t="shared" si="16"/>
        <v>225.72799999999998</v>
      </c>
      <c r="S148" s="8">
        <f t="shared" si="16"/>
        <v>251.01500000000001</v>
      </c>
      <c r="T148" s="8">
        <f t="shared" si="16"/>
        <v>237.72899999999998</v>
      </c>
      <c r="U148" s="8">
        <f t="shared" si="16"/>
        <v>230.24</v>
      </c>
      <c r="V148" s="8">
        <f t="shared" si="16"/>
        <v>249.84700000000001</v>
      </c>
      <c r="W148" s="8">
        <f t="shared" si="16"/>
        <v>271.26100000000008</v>
      </c>
      <c r="X148" s="8">
        <f t="shared" si="16"/>
        <v>283.82900000000006</v>
      </c>
      <c r="Y148" s="8">
        <f t="shared" si="16"/>
        <v>274.46900000000005</v>
      </c>
      <c r="Z148" s="8">
        <f t="shared" si="16"/>
        <v>279.46699999999998</v>
      </c>
      <c r="AA148" s="8">
        <f t="shared" si="16"/>
        <v>294.80699999999996</v>
      </c>
      <c r="AB148" s="8">
        <f t="shared" si="16"/>
        <v>270.88</v>
      </c>
      <c r="AC148" s="8">
        <f t="shared" si="16"/>
        <v>255.68399999999997</v>
      </c>
      <c r="AD148" s="8">
        <f t="shared" si="16"/>
        <v>291.87599999999998</v>
      </c>
      <c r="AE148" s="8">
        <f t="shared" si="16"/>
        <v>289.56999999999994</v>
      </c>
      <c r="AF148" s="8">
        <f t="shared" si="16"/>
        <v>275.35100000000006</v>
      </c>
      <c r="AG148" s="8">
        <f t="shared" si="16"/>
        <v>274.09600000000006</v>
      </c>
      <c r="AH148" s="8">
        <f t="shared" si="16"/>
        <v>297.98399999999998</v>
      </c>
      <c r="AI148" s="8">
        <f t="shared" si="16"/>
        <v>288.80500000000001</v>
      </c>
      <c r="AJ148" s="8">
        <f t="shared" si="16"/>
        <v>311.88099999999997</v>
      </c>
      <c r="AK148" s="8">
        <f t="shared" si="16"/>
        <v>292.959</v>
      </c>
      <c r="AL148" s="8">
        <f t="shared" si="16"/>
        <v>300.20900000000006</v>
      </c>
      <c r="AM148" s="8">
        <f t="shared" si="16"/>
        <v>310.45400000000006</v>
      </c>
      <c r="AN148" s="8">
        <f t="shared" si="16"/>
        <v>323.84199999999998</v>
      </c>
      <c r="AO148" s="8">
        <f t="shared" si="16"/>
        <v>272.79599999999994</v>
      </c>
      <c r="AP148" s="8">
        <f t="shared" si="16"/>
        <v>321.42099999999994</v>
      </c>
      <c r="AQ148" s="8">
        <f t="shared" si="16"/>
        <v>260.23500000000001</v>
      </c>
      <c r="AR148" s="8">
        <f t="shared" si="16"/>
        <v>288.76900000000001</v>
      </c>
      <c r="AS148" s="8">
        <f t="shared" si="16"/>
        <v>244.62400000000002</v>
      </c>
      <c r="AT148" s="8">
        <f t="shared" si="16"/>
        <v>231.60400000000004</v>
      </c>
      <c r="AU148" s="8">
        <f t="shared" si="16"/>
        <v>173.48299999999995</v>
      </c>
      <c r="AV148" s="8">
        <f t="shared" si="16"/>
        <v>255.18999999999994</v>
      </c>
      <c r="AW148" s="8">
        <f t="shared" si="16"/>
        <v>260.52699999999993</v>
      </c>
      <c r="AX148" s="8">
        <f t="shared" si="16"/>
        <v>270.97099999999989</v>
      </c>
      <c r="AY148" s="8">
        <f t="shared" si="16"/>
        <v>283.31600000000003</v>
      </c>
      <c r="AZ148" s="8">
        <f t="shared" si="16"/>
        <v>273.80499999999995</v>
      </c>
      <c r="BA148" s="8">
        <f t="shared" si="16"/>
        <v>260.60199999999998</v>
      </c>
      <c r="BB148" s="8">
        <f t="shared" si="16"/>
        <v>308.15399999999988</v>
      </c>
      <c r="BC148" s="8">
        <f t="shared" si="16"/>
        <v>266.41800000000001</v>
      </c>
      <c r="BD148" s="8">
        <f t="shared" si="16"/>
        <v>310.51400000000001</v>
      </c>
      <c r="BE148" s="8">
        <f t="shared" si="16"/>
        <v>333.15599999999995</v>
      </c>
      <c r="BF148" s="8">
        <f t="shared" si="16"/>
        <v>289.3420000000001</v>
      </c>
      <c r="BG148" s="8">
        <f t="shared" si="16"/>
        <v>260.2360000000001</v>
      </c>
      <c r="BH148" s="8">
        <f t="shared" si="16"/>
        <v>258.31299999999987</v>
      </c>
    </row>
    <row r="149" spans="1:71" x14ac:dyDescent="0.35">
      <c r="A149" s="6" t="str">
        <f t="shared" si="14"/>
        <v>Albilad</v>
      </c>
      <c r="B149" s="6" t="str">
        <f>VLOOKUP(A149,References!$A$2:$B$11,2,FALSE)</f>
        <v>ALBI AB Equity</v>
      </c>
      <c r="C149" s="6" t="str">
        <f t="shared" si="15"/>
        <v>Impairment (Provisions)</v>
      </c>
      <c r="D149" s="6" t="str">
        <f>VLOOKUP(C149,References!$J$2:$K$51,2,FALSE)</f>
        <v>impairment_provisions</v>
      </c>
      <c r="E149" s="6" t="s">
        <v>42</v>
      </c>
      <c r="F149" s="8">
        <f>_xll.BDH($B149,$E149,"CQ1 2010","","Dir=H","Per=Q","Days=A","Dts=H","cols=56;rows=1")</f>
        <v>43.337000000000003</v>
      </c>
      <c r="G149" s="8">
        <v>61.857999999999997</v>
      </c>
      <c r="H149" s="8">
        <v>90.638000000000005</v>
      </c>
      <c r="I149" s="8">
        <v>90.638000000000005</v>
      </c>
      <c r="J149" s="8">
        <v>51.018000000000001</v>
      </c>
      <c r="K149" s="8">
        <v>50.261000000000003</v>
      </c>
      <c r="L149" s="8">
        <v>50.926000000000002</v>
      </c>
      <c r="M149" s="8">
        <v>50.926000000000002</v>
      </c>
      <c r="N149" s="8">
        <v>65.744</v>
      </c>
      <c r="O149" s="8">
        <v>57.835999999999999</v>
      </c>
      <c r="P149" s="8">
        <v>86.36</v>
      </c>
      <c r="Q149" s="8">
        <v>86.36</v>
      </c>
      <c r="R149" s="8">
        <v>64.650000000000006</v>
      </c>
      <c r="S149" s="8">
        <v>44.012999999999998</v>
      </c>
      <c r="T149" s="8">
        <v>40.07</v>
      </c>
      <c r="U149" s="8">
        <v>40.07</v>
      </c>
      <c r="V149" s="8">
        <v>4.6500000000000004</v>
      </c>
      <c r="W149" s="8">
        <v>24.408999999999999</v>
      </c>
      <c r="X149" s="8">
        <v>-9.1359999999999992</v>
      </c>
      <c r="Y149" s="8">
        <v>-9.1359999999999992</v>
      </c>
      <c r="Z149" s="8">
        <v>16.116</v>
      </c>
      <c r="AA149" s="8">
        <v>29.126999999999999</v>
      </c>
      <c r="AB149" s="8">
        <v>25.733000000000001</v>
      </c>
      <c r="AC149" s="8">
        <v>25.733000000000001</v>
      </c>
      <c r="AD149" s="8">
        <v>56.411000000000001</v>
      </c>
      <c r="AE149" s="8">
        <v>53.926000000000002</v>
      </c>
      <c r="AF149" s="8">
        <v>37.68</v>
      </c>
      <c r="AG149" s="8">
        <v>37.68</v>
      </c>
      <c r="AH149" s="8">
        <v>50.405999999999999</v>
      </c>
      <c r="AI149" s="8">
        <v>76.667000000000002</v>
      </c>
      <c r="AJ149" s="8">
        <v>115.979</v>
      </c>
      <c r="AK149" s="8">
        <v>115.979</v>
      </c>
      <c r="AL149" s="8">
        <v>95.114000000000004</v>
      </c>
      <c r="AM149" s="8">
        <v>135.25</v>
      </c>
      <c r="AN149" s="8">
        <v>148.137</v>
      </c>
      <c r="AO149" s="8">
        <v>148.137</v>
      </c>
      <c r="AP149" s="8">
        <v>124.834</v>
      </c>
      <c r="AQ149" s="8">
        <v>137.80699999999999</v>
      </c>
      <c r="AR149" s="8">
        <v>140.75399999999999</v>
      </c>
      <c r="AS149" s="8">
        <v>140.75399999999999</v>
      </c>
      <c r="AT149" s="8">
        <v>208.054</v>
      </c>
      <c r="AU149" s="8">
        <v>145.92400000000001</v>
      </c>
      <c r="AV149" s="8">
        <v>160.28700000000001</v>
      </c>
      <c r="AW149" s="8">
        <v>160.28700000000001</v>
      </c>
      <c r="AX149" s="8">
        <v>169.5</v>
      </c>
      <c r="AY149" s="8">
        <v>136.345</v>
      </c>
      <c r="AZ149" s="8">
        <v>142.499</v>
      </c>
      <c r="BA149" s="8">
        <v>142.499</v>
      </c>
      <c r="BB149" s="8">
        <v>159.529</v>
      </c>
      <c r="BC149" s="8">
        <v>120.434</v>
      </c>
      <c r="BD149" s="8">
        <v>132.06</v>
      </c>
      <c r="BE149" s="8">
        <v>132.06</v>
      </c>
      <c r="BF149" s="8">
        <v>128.851</v>
      </c>
      <c r="BG149" s="8">
        <v>75.387</v>
      </c>
      <c r="BH149" s="8">
        <v>72.581000000000003</v>
      </c>
      <c r="BI149">
        <v>72.581000000000003</v>
      </c>
    </row>
    <row r="150" spans="1:71" x14ac:dyDescent="0.35">
      <c r="A150" s="6" t="str">
        <f t="shared" si="14"/>
        <v>Albilad</v>
      </c>
      <c r="B150" s="6" t="str">
        <f>VLOOKUP(A150,References!$A$2:$B$11,2,FALSE)</f>
        <v>ALBI AB Equity</v>
      </c>
      <c r="C150" s="6" t="str">
        <f t="shared" si="15"/>
        <v>Net PreTax Income</v>
      </c>
      <c r="D150" s="6" t="str">
        <f>VLOOKUP(C150,References!$J$2:$K$51,2,FALSE)</f>
        <v>net_pretax_income</v>
      </c>
      <c r="E150" s="6" t="s">
        <v>45</v>
      </c>
      <c r="F150" s="8">
        <f>_xll.BDH($B150,$E150,"CQ1 2010","","Dir=H","Per=Q","Days=A","Dts=H","cols=56;rows=1")</f>
        <v>52.581000000000003</v>
      </c>
      <c r="G150" s="8">
        <v>32.835999999999999</v>
      </c>
      <c r="H150" s="8">
        <v>2.3650000000000002</v>
      </c>
      <c r="I150" s="8">
        <v>4.5380000000000003</v>
      </c>
      <c r="J150" s="8">
        <v>55.453000000000003</v>
      </c>
      <c r="K150" s="8">
        <v>81.673000000000002</v>
      </c>
      <c r="L150" s="8">
        <v>85.47</v>
      </c>
      <c r="M150" s="8">
        <v>107.029</v>
      </c>
      <c r="N150" s="8">
        <v>511.51299999999998</v>
      </c>
      <c r="O150" s="8">
        <v>153.45400000000001</v>
      </c>
      <c r="P150" s="8">
        <v>120.145</v>
      </c>
      <c r="Q150" s="8">
        <v>156.69200000000001</v>
      </c>
      <c r="R150" s="8">
        <v>142.50399999999999</v>
      </c>
      <c r="S150" s="8">
        <v>175.87200000000001</v>
      </c>
      <c r="T150" s="8">
        <v>197.08099999999999</v>
      </c>
      <c r="U150" s="8">
        <v>213.71100000000001</v>
      </c>
      <c r="V150" s="8">
        <v>173.714</v>
      </c>
      <c r="W150" s="8">
        <v>204.32400000000001</v>
      </c>
      <c r="X150" s="8">
        <v>237.05600000000001</v>
      </c>
      <c r="Y150" s="8">
        <v>248.935</v>
      </c>
      <c r="Z150" s="8">
        <v>174.14400000000001</v>
      </c>
      <c r="AA150" s="8">
        <v>206.458</v>
      </c>
      <c r="AB150" s="8">
        <v>203.44200000000001</v>
      </c>
      <c r="AC150" s="8">
        <v>204.37899999999999</v>
      </c>
      <c r="AD150" s="8">
        <v>174.523</v>
      </c>
      <c r="AE150" s="8">
        <v>183.874</v>
      </c>
      <c r="AF150" s="8">
        <v>227.80600000000001</v>
      </c>
      <c r="AG150" s="8">
        <v>222.82</v>
      </c>
      <c r="AH150" s="8">
        <v>226.62899999999999</v>
      </c>
      <c r="AI150" s="8">
        <v>237.63300000000001</v>
      </c>
      <c r="AJ150" s="8">
        <v>246.04499999999999</v>
      </c>
      <c r="AK150" s="8">
        <v>225.86</v>
      </c>
      <c r="AL150" s="8">
        <v>256.11200000000002</v>
      </c>
      <c r="AM150" s="8">
        <v>275.89800000000002</v>
      </c>
      <c r="AN150" s="8">
        <v>287.01900000000001</v>
      </c>
      <c r="AO150" s="8">
        <v>291.48099999999999</v>
      </c>
      <c r="AP150" s="8">
        <v>316.541</v>
      </c>
      <c r="AQ150" s="8">
        <v>338.97500000000002</v>
      </c>
      <c r="AR150" s="8">
        <v>364.85899999999998</v>
      </c>
      <c r="AS150" s="8">
        <v>366.34800000000001</v>
      </c>
      <c r="AT150" s="8">
        <v>300.71600000000001</v>
      </c>
      <c r="AU150" s="8">
        <v>354.18799999999999</v>
      </c>
      <c r="AV150" s="8">
        <v>426.065</v>
      </c>
      <c r="AW150" s="8">
        <v>420.721</v>
      </c>
      <c r="AX150" s="8">
        <v>437.85300000000001</v>
      </c>
      <c r="AY150" s="8">
        <v>463.86500000000001</v>
      </c>
      <c r="AZ150" s="8">
        <v>501.34199999999998</v>
      </c>
      <c r="BA150" s="8">
        <v>477.137</v>
      </c>
      <c r="BB150" s="8">
        <v>546.61599999999999</v>
      </c>
      <c r="BC150" s="8">
        <v>569.65599999999995</v>
      </c>
      <c r="BD150" s="8">
        <v>602.72799999999995</v>
      </c>
      <c r="BE150" s="8">
        <v>601.72299999999996</v>
      </c>
      <c r="BF150" s="8">
        <v>624.18899999999996</v>
      </c>
      <c r="BG150" s="8">
        <v>653.17499999999995</v>
      </c>
      <c r="BH150" s="8">
        <v>686.92399999999998</v>
      </c>
      <c r="BI150">
        <v>686.92399999999998</v>
      </c>
    </row>
    <row r="151" spans="1:71" x14ac:dyDescent="0.35">
      <c r="A151" s="6" t="str">
        <f t="shared" si="14"/>
        <v>Albilad</v>
      </c>
      <c r="B151" s="6" t="str">
        <f>VLOOKUP(A151,References!$A$2:$B$11,2,FALSE)</f>
        <v>ALBI AB Equity</v>
      </c>
      <c r="C151" s="6" t="str">
        <f t="shared" si="15"/>
        <v>Net Income</v>
      </c>
      <c r="D151" s="6" t="str">
        <f>VLOOKUP(C151,References!$J$2:$K$51,2,FALSE)</f>
        <v>net_income</v>
      </c>
      <c r="E151" s="6" t="s">
        <v>47</v>
      </c>
      <c r="F151" s="8">
        <f>_xll.BDH($B151,$E151,"CQ1 2010","","Dir=H","Per=Q","Days=A","Dts=H","cols=56;rows=1")</f>
        <v>52.581000000000003</v>
      </c>
      <c r="G151" s="8">
        <v>32.835999999999999</v>
      </c>
      <c r="H151" s="8">
        <v>2.3650000000000002</v>
      </c>
      <c r="I151" s="8">
        <v>4.5380000000000003</v>
      </c>
      <c r="J151" s="8">
        <v>55.453000000000003</v>
      </c>
      <c r="K151" s="8">
        <v>81.673000000000002</v>
      </c>
      <c r="L151" s="8">
        <v>85.47</v>
      </c>
      <c r="M151" s="8">
        <v>107.029</v>
      </c>
      <c r="N151" s="8">
        <v>511.51299999999998</v>
      </c>
      <c r="O151" s="8">
        <v>153.45400000000001</v>
      </c>
      <c r="P151" s="8">
        <v>120.145</v>
      </c>
      <c r="Q151" s="8">
        <v>156.69200000000001</v>
      </c>
      <c r="R151" s="8">
        <v>142.50399999999999</v>
      </c>
      <c r="S151" s="8">
        <v>175.87200000000001</v>
      </c>
      <c r="T151" s="8">
        <v>197.08099999999999</v>
      </c>
      <c r="U151" s="8">
        <v>213.71100000000001</v>
      </c>
      <c r="V151" s="8">
        <v>173.714</v>
      </c>
      <c r="W151" s="8">
        <v>204.32400000000001</v>
      </c>
      <c r="X151" s="8">
        <v>237.05600000000001</v>
      </c>
      <c r="Y151" s="8">
        <v>248.935</v>
      </c>
      <c r="Z151" s="8">
        <v>174.14400000000001</v>
      </c>
      <c r="AA151" s="8">
        <v>206.458</v>
      </c>
      <c r="AB151" s="8">
        <v>203.44200000000001</v>
      </c>
      <c r="AC151" s="8">
        <v>204.37899999999999</v>
      </c>
      <c r="AD151" s="8">
        <v>174.523</v>
      </c>
      <c r="AE151" s="8">
        <v>183.874</v>
      </c>
      <c r="AF151" s="8">
        <v>227.80600000000001</v>
      </c>
      <c r="AG151" s="8">
        <v>221.52</v>
      </c>
      <c r="AH151" s="8">
        <v>229.37700000000001</v>
      </c>
      <c r="AI151" s="8">
        <v>238.75899999999999</v>
      </c>
      <c r="AJ151" s="8">
        <v>248.05099999999999</v>
      </c>
      <c r="AK151" s="8">
        <v>225.86</v>
      </c>
      <c r="AL151" s="8">
        <v>256.11200000000002</v>
      </c>
      <c r="AM151" s="8">
        <v>265.89800000000002</v>
      </c>
      <c r="AN151" s="8">
        <v>237.01900000000001</v>
      </c>
      <c r="AO151" s="8">
        <v>-136.33600000000001</v>
      </c>
      <c r="AP151" s="8">
        <v>284.887</v>
      </c>
      <c r="AQ151" s="8">
        <v>304.91300000000001</v>
      </c>
      <c r="AR151" s="8">
        <v>326.62900000000002</v>
      </c>
      <c r="AS151" s="8">
        <v>327.14699999999999</v>
      </c>
      <c r="AT151" s="8">
        <v>270.04300000000001</v>
      </c>
      <c r="AU151" s="8">
        <v>318.06099999999998</v>
      </c>
      <c r="AV151" s="8">
        <v>382.60599999999999</v>
      </c>
      <c r="AW151" s="8">
        <v>377.80799999999999</v>
      </c>
      <c r="AX151" s="8">
        <v>392.75400000000002</v>
      </c>
      <c r="AY151" s="8">
        <v>416.08699999999999</v>
      </c>
      <c r="AZ151" s="8">
        <v>449.70400000000001</v>
      </c>
      <c r="BA151" s="8">
        <v>427.99200000000002</v>
      </c>
      <c r="BB151" s="8">
        <v>490.31400000000002</v>
      </c>
      <c r="BC151" s="8">
        <v>510.98200000000003</v>
      </c>
      <c r="BD151" s="8">
        <v>540.64700000000005</v>
      </c>
      <c r="BE151" s="8">
        <v>539.745</v>
      </c>
      <c r="BF151" s="8">
        <v>559.89800000000002</v>
      </c>
      <c r="BG151" s="8">
        <v>585.89800000000002</v>
      </c>
      <c r="BH151" s="8">
        <v>616.16999999999996</v>
      </c>
      <c r="BI151">
        <v>616.16999999999996</v>
      </c>
    </row>
    <row r="152" spans="1:71" x14ac:dyDescent="0.35">
      <c r="A152" s="6" t="str">
        <f t="shared" si="14"/>
        <v>Albilad</v>
      </c>
      <c r="B152" s="6" t="str">
        <f>VLOOKUP(A152,References!$A$2:$B$11,2,FALSE)</f>
        <v>ALBI AB Equity</v>
      </c>
      <c r="C152" s="6" t="str">
        <f t="shared" si="15"/>
        <v>Net Interest Income Less Provisions</v>
      </c>
      <c r="D152" s="6" t="str">
        <f>VLOOKUP(C152,References!$J$2:$K$51,2,FALSE)</f>
        <v>net_interest_inc_less_prov</v>
      </c>
      <c r="E152" s="6" t="s">
        <v>115</v>
      </c>
      <c r="F152" s="8">
        <f>_xll.BDH($B152,$E152,"CQ1 2010","","Dir=H","Per=Q","Days=A","Dts=H","cols=56;rows=1")</f>
        <v>106.78</v>
      </c>
      <c r="G152" s="8">
        <v>90.86</v>
      </c>
      <c r="H152" s="8">
        <v>73.14</v>
      </c>
      <c r="I152" s="8">
        <v>115.14</v>
      </c>
      <c r="J152" s="8">
        <v>114.877</v>
      </c>
      <c r="K152" s="8">
        <v>130.11000000000001</v>
      </c>
      <c r="L152" s="8">
        <v>127.175</v>
      </c>
      <c r="M152" s="8">
        <v>89.465999999999994</v>
      </c>
      <c r="N152" s="8">
        <v>129.71299999999999</v>
      </c>
      <c r="O152" s="8">
        <v>150.125</v>
      </c>
      <c r="P152" s="8">
        <v>129.71299999999999</v>
      </c>
      <c r="Q152" s="8">
        <v>166.46</v>
      </c>
      <c r="R152" s="8">
        <v>159.43</v>
      </c>
      <c r="S152" s="8">
        <v>186.46600000000001</v>
      </c>
      <c r="T152" s="8">
        <v>208.97800000000001</v>
      </c>
      <c r="U152" s="8">
        <v>229.983</v>
      </c>
      <c r="V152" s="8">
        <v>223.00800000000001</v>
      </c>
      <c r="W152" s="8">
        <v>238.31800000000001</v>
      </c>
      <c r="X152" s="8">
        <v>275.85300000000001</v>
      </c>
      <c r="Y152" s="8">
        <v>303.51799999999997</v>
      </c>
      <c r="Z152" s="8">
        <v>259.596</v>
      </c>
      <c r="AA152" s="8">
        <v>260.98599999999999</v>
      </c>
      <c r="AB152" s="8">
        <v>269.77699999999999</v>
      </c>
      <c r="AC152" s="8">
        <v>302.98899999999998</v>
      </c>
      <c r="AD152" s="8">
        <v>278.70499999999998</v>
      </c>
      <c r="AE152" s="8">
        <v>298.00599999999997</v>
      </c>
      <c r="AF152" s="8">
        <v>325.52499999999998</v>
      </c>
      <c r="AG152" s="8">
        <v>321.26299999999998</v>
      </c>
      <c r="AH152" s="8">
        <v>342.38400000000001</v>
      </c>
      <c r="AI152" s="8">
        <v>356.041</v>
      </c>
      <c r="AJ152" s="8">
        <v>335.07799999999997</v>
      </c>
      <c r="AK152" s="8">
        <v>334.65</v>
      </c>
      <c r="AL152" s="8">
        <v>395.65100000000001</v>
      </c>
      <c r="AM152" s="8">
        <v>396.97300000000001</v>
      </c>
      <c r="AN152" s="8">
        <v>408.26799999999997</v>
      </c>
      <c r="AO152" s="8">
        <v>495.49900000000002</v>
      </c>
      <c r="AP152" s="8">
        <v>475.154</v>
      </c>
      <c r="AQ152" s="8">
        <v>561.20100000000002</v>
      </c>
      <c r="AR152" s="8">
        <v>594.12900000000002</v>
      </c>
      <c r="AS152" s="8">
        <v>639.33000000000004</v>
      </c>
      <c r="AT152" s="8">
        <v>564.49599999999998</v>
      </c>
      <c r="AU152" s="8">
        <v>680.1</v>
      </c>
      <c r="AV152" s="8">
        <v>697.14300000000003</v>
      </c>
      <c r="AW152" s="8">
        <v>671.84699999999998</v>
      </c>
      <c r="AX152" s="8">
        <v>692.51400000000001</v>
      </c>
      <c r="AY152" s="8">
        <v>711.375</v>
      </c>
      <c r="AZ152" s="8">
        <v>758.16700000000003</v>
      </c>
      <c r="BA152" s="8">
        <v>792.54399999999998</v>
      </c>
      <c r="BB152" s="8">
        <v>796.83</v>
      </c>
      <c r="BC152" s="8">
        <v>865.90700000000004</v>
      </c>
      <c r="BD152" s="8">
        <v>882.91800000000001</v>
      </c>
      <c r="BE152" s="8">
        <v>853.70699999999999</v>
      </c>
      <c r="BF152" s="8">
        <v>917.41300000000001</v>
      </c>
      <c r="BG152" s="8">
        <v>958.42200000000003</v>
      </c>
      <c r="BH152" s="8">
        <v>1004.9450000000001</v>
      </c>
      <c r="BI152">
        <v>1004.9450000000001</v>
      </c>
    </row>
    <row r="153" spans="1:71" x14ac:dyDescent="0.35">
      <c r="A153" s="6" t="str">
        <f t="shared" si="14"/>
        <v>Albilad</v>
      </c>
      <c r="B153" s="6" t="str">
        <f>VLOOKUP(A153,References!$A$2:$B$11,2,FALSE)</f>
        <v>ALBI AB Equity</v>
      </c>
      <c r="C153" s="6" t="str">
        <f t="shared" si="15"/>
        <v>Retail Net Revenue</v>
      </c>
      <c r="D153" s="6" t="str">
        <f>VLOOKUP(C153,References!$J$2:$K$51,2,FALSE)</f>
        <v>retail_net_revenue</v>
      </c>
      <c r="E153" s="6"/>
      <c r="F153" s="8" t="e">
        <f>Segments_Q!I56/1000000</f>
        <v>#N/A</v>
      </c>
      <c r="G153" s="8" t="e">
        <f>Segments_Q!J56/1000000</f>
        <v>#N/A</v>
      </c>
      <c r="H153" s="8" t="e">
        <f>Segments_Q!K56/1000000</f>
        <v>#N/A</v>
      </c>
      <c r="I153" s="8" t="e">
        <f>Segments_Q!L56/1000000</f>
        <v>#N/A</v>
      </c>
      <c r="J153" s="8">
        <f>Segments_Q!M56/1000000</f>
        <v>153.32</v>
      </c>
      <c r="K153" s="8">
        <f>Segments_Q!N56/1000000</f>
        <v>167.23599999999999</v>
      </c>
      <c r="L153" s="8">
        <f>Segments_Q!O56/1000000</f>
        <v>165.00800000000001</v>
      </c>
      <c r="M153" s="8">
        <f>Segments_Q!P56/1000000</f>
        <v>160.49700000000001</v>
      </c>
      <c r="N153" s="8">
        <f>Segments_Q!Q56/1000000</f>
        <v>163.46600000000001</v>
      </c>
      <c r="O153" s="8">
        <f>Segments_Q!R56/1000000</f>
        <v>170.49700000000001</v>
      </c>
      <c r="P153" s="8">
        <f>Segments_Q!S56/1000000</f>
        <v>182.173</v>
      </c>
      <c r="Q153" s="8">
        <f>Segments_Q!T56/1000000</f>
        <v>171.57</v>
      </c>
      <c r="R153" s="8">
        <f>Segments_Q!U56/1000000</f>
        <v>174.071</v>
      </c>
      <c r="S153" s="8">
        <f>Segments_Q!V56/1000000</f>
        <v>154.101</v>
      </c>
      <c r="T153" s="8">
        <f>Segments_Q!W56/1000000</f>
        <v>188.68600000000001</v>
      </c>
      <c r="U153" s="8">
        <f>Segments_Q!X56/1000000</f>
        <v>161.33000000000001</v>
      </c>
      <c r="V153" s="8">
        <f>Segments_Q!Y56/1000000</f>
        <v>186.887</v>
      </c>
      <c r="W153" s="8">
        <f>Segments_Q!Z56/1000000</f>
        <v>218.88800000000001</v>
      </c>
      <c r="X153" s="8">
        <f>Segments_Q!AA56/1000000</f>
        <v>222.607</v>
      </c>
      <c r="Y153" s="8">
        <f>Segments_Q!AB56/1000000</f>
        <v>294.50400000000002</v>
      </c>
      <c r="Z153" s="8">
        <f>Segments_Q!AC56/1000000</f>
        <v>221</v>
      </c>
      <c r="AA153" s="8">
        <f>Segments_Q!AD56/1000000</f>
        <v>185.471</v>
      </c>
      <c r="AB153" s="8">
        <f>Segments_Q!AE56/1000000</f>
        <v>261.74299999999999</v>
      </c>
      <c r="AC153" s="8">
        <f>Segments_Q!AF56/1000000</f>
        <v>240.09899999999999</v>
      </c>
      <c r="AD153" s="8">
        <f>Segments_Q!AG56/1000000</f>
        <v>234.58799999999999</v>
      </c>
      <c r="AE153" s="8">
        <f>Segments_Q!AH56/1000000</f>
        <v>309.09100000000001</v>
      </c>
      <c r="AF153" s="8">
        <f>Segments_Q!AI56/1000000</f>
        <v>-291.36500000000001</v>
      </c>
      <c r="AG153" s="8">
        <f>Segments_Q!AJ56/1000000</f>
        <v>750.39099999999996</v>
      </c>
      <c r="AH153" s="8">
        <f>Segments_Q!AK56/1000000</f>
        <v>262.95100000000002</v>
      </c>
      <c r="AI153" s="8">
        <f>Segments_Q!AL56/1000000</f>
        <v>365.05799999999999</v>
      </c>
      <c r="AJ153" s="8">
        <f>Segments_Q!AM56/1000000</f>
        <v>-289.83100000000002</v>
      </c>
      <c r="AK153" s="8">
        <f>Segments_Q!AN56/1000000</f>
        <v>833.23199999999997</v>
      </c>
      <c r="AL153" s="8">
        <f>Segments_Q!AO56/1000000</f>
        <v>256.16899999999998</v>
      </c>
      <c r="AM153" s="8">
        <f>Segments_Q!AP56/1000000</f>
        <v>283.76799999999997</v>
      </c>
      <c r="AN153" s="8">
        <f>Segments_Q!AQ56/1000000</f>
        <v>293.95400000000001</v>
      </c>
      <c r="AO153" s="8">
        <f>Segments_Q!AR56/1000000</f>
        <v>238.416</v>
      </c>
      <c r="AP153" s="8">
        <f>Segments_Q!AS56/1000000</f>
        <v>202.88</v>
      </c>
      <c r="AQ153" s="8">
        <f>Segments_Q!AT56/1000000</f>
        <v>187.946</v>
      </c>
      <c r="AR153" s="8">
        <f>Segments_Q!AU56/1000000</f>
        <v>196.846</v>
      </c>
      <c r="AS153" s="8">
        <f>Segments_Q!AV56/1000000</f>
        <v>175.62799999999999</v>
      </c>
      <c r="AT153" s="8">
        <f>Segments_Q!AW56/1000000</f>
        <v>208.369</v>
      </c>
      <c r="AU153" s="8">
        <f>Segments_Q!AX56/1000000</f>
        <v>310.685</v>
      </c>
      <c r="AV153" s="8">
        <f>Segments_Q!AY56/1000000</f>
        <v>220.83199999999999</v>
      </c>
      <c r="AW153" s="8">
        <f>Segments_Q!AZ56/1000000</f>
        <v>192.39699999999999</v>
      </c>
      <c r="AX153" s="8">
        <f>Segments_Q!BA56/1000000</f>
        <v>197.333</v>
      </c>
      <c r="AY153" s="8">
        <f>Segments_Q!BB56/1000000</f>
        <v>205.798</v>
      </c>
      <c r="AZ153" s="8">
        <f>Segments_Q!BC56/1000000</f>
        <v>186.91499999999999</v>
      </c>
      <c r="BA153" s="8">
        <f>Segments_Q!BD56/1000000</f>
        <v>256.971</v>
      </c>
      <c r="BB153" s="8">
        <f>Segments_Q!BE56/1000000</f>
        <v>229.858</v>
      </c>
      <c r="BC153" s="8">
        <f>Segments_Q!BF56/1000000</f>
        <v>299.56599999999997</v>
      </c>
      <c r="BD153" s="8">
        <f>Segments_Q!BG56/1000000</f>
        <v>307.334</v>
      </c>
      <c r="BE153" s="8">
        <f>Segments_Q!BH56/1000000</f>
        <v>411.95400000000001</v>
      </c>
      <c r="BF153" s="8">
        <f>Segments_Q!BI56/1000000</f>
        <v>292.10700000000003</v>
      </c>
      <c r="BG153" s="8">
        <f>Segments_Q!BJ56/1000000</f>
        <v>318.43200000000002</v>
      </c>
      <c r="BH153" s="8">
        <f>Segments_Q!BK56/1000000</f>
        <v>323.82600000000002</v>
      </c>
      <c r="BI153" s="8">
        <f>Segments_Q!BL56/1000000</f>
        <v>0</v>
      </c>
      <c r="BJ153" s="8">
        <f>Segments_Q!BM56/1000000</f>
        <v>0</v>
      </c>
      <c r="BK153" s="8">
        <f>Segments_Q!BN56/1000000</f>
        <v>0</v>
      </c>
      <c r="BL153" s="8">
        <f>Segments_Q!BO56/1000000</f>
        <v>0</v>
      </c>
      <c r="BM153" s="8">
        <f>Segments_Q!BP56/1000000</f>
        <v>0</v>
      </c>
      <c r="BN153" s="8">
        <f>Segments_Q!BQ56/1000000</f>
        <v>0</v>
      </c>
      <c r="BO153" s="8">
        <f>Segments_Q!BR56/1000000</f>
        <v>0</v>
      </c>
      <c r="BP153" s="8">
        <f>Segments_Q!BS56/1000000</f>
        <v>0</v>
      </c>
      <c r="BQ153" s="8">
        <f>Segments_Q!BT56/1000000</f>
        <v>0</v>
      </c>
      <c r="BR153" s="8">
        <f>Segments_Q!BU56/1000000</f>
        <v>0</v>
      </c>
      <c r="BS153" s="8">
        <f>Segments_Q!BV56/1000000</f>
        <v>0</v>
      </c>
    </row>
    <row r="154" spans="1:71" x14ac:dyDescent="0.35">
      <c r="A154" s="7" t="str">
        <f>A152</f>
        <v>Albilad</v>
      </c>
      <c r="B154" s="7" t="str">
        <f>VLOOKUP(A154,References!$A$2:$B$11,2,FALSE)</f>
        <v>ALBI AB Equity</v>
      </c>
      <c r="C154" s="7" t="str">
        <f t="shared" si="15"/>
        <v>Wholesale Net Revenue</v>
      </c>
      <c r="D154" s="7" t="str">
        <f>VLOOKUP(C154,References!$J$2:$K$51,2,FALSE)</f>
        <v>wholesale_net_revenue</v>
      </c>
      <c r="E154" s="7" t="s">
        <v>115</v>
      </c>
      <c r="F154" s="11" t="e">
        <f>Segments_Q!I57/1000000</f>
        <v>#N/A</v>
      </c>
      <c r="G154" s="11" t="e">
        <f>Segments_Q!J57/1000000</f>
        <v>#N/A</v>
      </c>
      <c r="H154" s="11" t="e">
        <f>Segments_Q!K57/1000000</f>
        <v>#N/A</v>
      </c>
      <c r="I154" s="11" t="e">
        <f>Segments_Q!L57/1000000</f>
        <v>#N/A</v>
      </c>
      <c r="J154" s="11">
        <f>Segments_Q!M57/1000000</f>
        <v>165.02199999999999</v>
      </c>
      <c r="K154" s="11">
        <f>Segments_Q!N57/1000000</f>
        <v>174.59899999999999</v>
      </c>
      <c r="L154" s="11">
        <f>Segments_Q!O57/1000000</f>
        <v>168.864</v>
      </c>
      <c r="M154" s="11">
        <f>Segments_Q!P57/1000000</f>
        <v>162.77799999999999</v>
      </c>
      <c r="N154" s="11">
        <f>Segments_Q!Q57/1000000</f>
        <v>187.95599999999999</v>
      </c>
      <c r="O154" s="11">
        <f>Segments_Q!R57/1000000</f>
        <v>153.23099999999999</v>
      </c>
      <c r="P154" s="11">
        <f>Segments_Q!S57/1000000</f>
        <v>122.00700000000001</v>
      </c>
      <c r="Q154" s="11">
        <f>Segments_Q!T57/1000000</f>
        <v>157.39500000000001</v>
      </c>
      <c r="R154" s="11">
        <f>Segments_Q!U57/1000000</f>
        <v>154.74700000000001</v>
      </c>
      <c r="S154" s="11">
        <f>Segments_Q!V57/1000000</f>
        <v>171.26300000000001</v>
      </c>
      <c r="T154" s="11">
        <f>Segments_Q!W57/1000000</f>
        <v>117.80500000000001</v>
      </c>
      <c r="U154" s="11">
        <f>Segments_Q!X57/1000000</f>
        <v>161.53899999999999</v>
      </c>
      <c r="V154" s="11">
        <f>Segments_Q!Y57/1000000</f>
        <v>196.125</v>
      </c>
      <c r="W154" s="11">
        <f>Segments_Q!Z57/1000000</f>
        <v>198.35300000000001</v>
      </c>
      <c r="X154" s="11">
        <f>Segments_Q!AA57/1000000</f>
        <v>196.14</v>
      </c>
      <c r="Y154" s="11">
        <f>Segments_Q!AB57/1000000</f>
        <v>237.124</v>
      </c>
      <c r="Z154" s="11">
        <f>Segments_Q!AC57/1000000</f>
        <v>259.24900000000002</v>
      </c>
      <c r="AA154" s="11">
        <f>Segments_Q!AD57/1000000</f>
        <v>306.77300000000002</v>
      </c>
      <c r="AB154" s="11">
        <f>Segments_Q!AE57/1000000</f>
        <v>220.97300000000001</v>
      </c>
      <c r="AC154" s="11">
        <f>Segments_Q!AF57/1000000</f>
        <v>172.33199999999999</v>
      </c>
      <c r="AD154" s="11">
        <f>Segments_Q!AG57/1000000</f>
        <v>154.28899999999999</v>
      </c>
      <c r="AE154" s="11">
        <f>Segments_Q!AH57/1000000</f>
        <v>306.11599999999999</v>
      </c>
      <c r="AF154" s="11">
        <f>Segments_Q!AI57/1000000</f>
        <v>585.92200000000003</v>
      </c>
      <c r="AG154" s="11">
        <f>Segments_Q!AJ57/1000000</f>
        <v>67.475999999999999</v>
      </c>
      <c r="AH154" s="11">
        <f>Segments_Q!AK57/1000000</f>
        <v>282.63799999999998</v>
      </c>
      <c r="AI154" s="11">
        <f>Segments_Q!AL57/1000000</f>
        <v>368.75099999999998</v>
      </c>
      <c r="AJ154" s="11">
        <f>Segments_Q!AM57/1000000</f>
        <v>504.27199999999999</v>
      </c>
      <c r="AK154" s="11">
        <f>Segments_Q!AN57/1000000</f>
        <v>-84.623999999999995</v>
      </c>
      <c r="AL154" s="11">
        <f>Segments_Q!AO57/1000000</f>
        <v>286.34300000000002</v>
      </c>
      <c r="AM154" s="11">
        <f>Segments_Q!AP57/1000000</f>
        <v>296.45100000000002</v>
      </c>
      <c r="AN154" s="11">
        <f>Segments_Q!AQ57/1000000</f>
        <v>217.68299999999999</v>
      </c>
      <c r="AO154" s="11">
        <f>Segments_Q!AR57/1000000</f>
        <v>267.67599999999999</v>
      </c>
      <c r="AP154" s="11">
        <f>Segments_Q!AS57/1000000</f>
        <v>328.28699999999998</v>
      </c>
      <c r="AQ154" s="11">
        <f>Segments_Q!AT57/1000000</f>
        <v>318.04700000000003</v>
      </c>
      <c r="AR154" s="11">
        <f>Segments_Q!AU57/1000000</f>
        <v>355.41500000000002</v>
      </c>
      <c r="AS154" s="11">
        <f>Segments_Q!AV57/1000000</f>
        <v>360.63099999999997</v>
      </c>
      <c r="AT154" s="11">
        <f>Segments_Q!AW57/1000000</f>
        <v>325.19499999999999</v>
      </c>
      <c r="AU154" s="11">
        <f>Segments_Q!AX57/1000000</f>
        <v>260.24900000000002</v>
      </c>
      <c r="AV154" s="11">
        <f>Segments_Q!AY57/1000000</f>
        <v>279.233</v>
      </c>
      <c r="AW154" s="11">
        <f>Segments_Q!AZ57/1000000</f>
        <v>241.05699999999999</v>
      </c>
      <c r="AX154" s="11">
        <f>Segments_Q!BA57/1000000</f>
        <v>197.374</v>
      </c>
      <c r="AY154" s="11">
        <f>Segments_Q!BB57/1000000</f>
        <v>227.18799999999999</v>
      </c>
      <c r="AZ154" s="11">
        <f>Segments_Q!BC57/1000000</f>
        <v>194.428</v>
      </c>
      <c r="BA154" s="11">
        <f>Segments_Q!BD57/1000000</f>
        <v>219.08799999999999</v>
      </c>
      <c r="BB154" s="11">
        <f>Segments_Q!BE57/1000000</f>
        <v>246.31899999999999</v>
      </c>
      <c r="BC154" s="11">
        <f>Segments_Q!BF57/1000000</f>
        <v>273.197</v>
      </c>
      <c r="BD154" s="11">
        <f>Segments_Q!BG57/1000000</f>
        <v>355.80599999999998</v>
      </c>
      <c r="BE154" s="11">
        <f>Segments_Q!BH57/1000000</f>
        <v>385.05700000000002</v>
      </c>
      <c r="BF154" s="11">
        <f>Segments_Q!BI57/1000000</f>
        <v>337.37599999999998</v>
      </c>
      <c r="BG154" s="11">
        <f>Segments_Q!BJ57/1000000</f>
        <v>368.45299999999997</v>
      </c>
      <c r="BH154" s="11">
        <f>Segments_Q!BK57/1000000</f>
        <v>382.197</v>
      </c>
      <c r="BI154" s="11">
        <f>Segments_Q!BL57/1000000</f>
        <v>0</v>
      </c>
      <c r="BJ154" s="11">
        <f>Segments_Q!BM57/1000000</f>
        <v>0</v>
      </c>
      <c r="BK154" s="11">
        <f>Segments_Q!BN57/1000000</f>
        <v>0</v>
      </c>
      <c r="BL154" s="11">
        <f>Segments_Q!BO57/1000000</f>
        <v>0</v>
      </c>
      <c r="BM154" s="11">
        <f>Segments_Q!BP57/1000000</f>
        <v>0</v>
      </c>
      <c r="BN154" s="11">
        <f>Segments_Q!BQ57/1000000</f>
        <v>0</v>
      </c>
      <c r="BO154" s="11">
        <f>Segments_Q!BR57/1000000</f>
        <v>0</v>
      </c>
      <c r="BP154" s="11">
        <f>Segments_Q!BS57/1000000</f>
        <v>0</v>
      </c>
      <c r="BQ154" s="11">
        <f>Segments_Q!BT57/1000000</f>
        <v>0</v>
      </c>
      <c r="BR154" s="11">
        <f>Segments_Q!BU57/1000000</f>
        <v>0</v>
      </c>
      <c r="BS154" s="11">
        <f>Segments_Q!BV57/1000000</f>
        <v>0</v>
      </c>
    </row>
    <row r="155" spans="1:71" x14ac:dyDescent="0.35">
      <c r="A155" s="9" t="s">
        <v>21</v>
      </c>
      <c r="B155" s="9" t="str">
        <f>VLOOKUP(A155,References!$A$2:$B$11,2,FALSE)</f>
        <v>SIBC AB Equity</v>
      </c>
      <c r="C155" s="9" t="str">
        <f t="shared" si="15"/>
        <v>Interest Income</v>
      </c>
      <c r="D155" s="9" t="str">
        <f>VLOOKUP(C155,References!$J$2:$K$51,2,FALSE)</f>
        <v>interest_income</v>
      </c>
      <c r="E155" s="9" t="s">
        <v>25</v>
      </c>
      <c r="F155" s="8">
        <f>_xll.BDH($B155,$E155,"CQ1 2010","","Dir=H","Per=Q","Days=A","Dts=H","cols=56;rows=1")</f>
        <v>411.34899999999999</v>
      </c>
      <c r="G155" s="8">
        <v>405.93</v>
      </c>
      <c r="H155" s="8">
        <v>433.01299999999998</v>
      </c>
      <c r="I155" s="8">
        <v>226.678</v>
      </c>
      <c r="J155" s="8">
        <v>406.46100000000001</v>
      </c>
      <c r="K155" s="8">
        <v>402.96</v>
      </c>
      <c r="L155" s="8">
        <v>373.27100000000002</v>
      </c>
      <c r="M155" s="8">
        <v>178.30600000000001</v>
      </c>
      <c r="N155" s="8">
        <v>368.37</v>
      </c>
      <c r="O155" s="8">
        <v>386.87900000000002</v>
      </c>
      <c r="P155" s="8">
        <v>399.65499999999997</v>
      </c>
      <c r="Q155" s="8">
        <v>189.154</v>
      </c>
      <c r="R155" s="8">
        <v>460.52100000000002</v>
      </c>
      <c r="S155" s="8">
        <v>449.44</v>
      </c>
      <c r="T155" s="8">
        <v>476.08600000000001</v>
      </c>
      <c r="U155" s="8">
        <v>114.711</v>
      </c>
      <c r="V155" s="8">
        <v>515.56600000000003</v>
      </c>
      <c r="W155" s="8">
        <v>507.70299999999997</v>
      </c>
      <c r="X155" s="8">
        <v>551.83000000000004</v>
      </c>
      <c r="Y155" s="8">
        <v>153.92500000000001</v>
      </c>
      <c r="Z155" s="8">
        <v>586.45399999999995</v>
      </c>
      <c r="AA155" s="8">
        <v>598.78899999999999</v>
      </c>
      <c r="AB155" s="8">
        <v>609.25900000000001</v>
      </c>
      <c r="AC155" s="8">
        <v>196.03899999999999</v>
      </c>
      <c r="AD155" s="8">
        <v>717.23800000000006</v>
      </c>
      <c r="AE155" s="8">
        <v>772.57600000000002</v>
      </c>
      <c r="AF155" s="8">
        <v>860.68600000000004</v>
      </c>
      <c r="AG155" s="8">
        <v>314.07900000000001</v>
      </c>
      <c r="AH155" s="8">
        <v>876.56399999999996</v>
      </c>
      <c r="AI155" s="8">
        <v>845.85500000000002</v>
      </c>
      <c r="AJ155" s="8">
        <v>868.49800000000005</v>
      </c>
      <c r="AK155" s="8">
        <v>779.30700000000002</v>
      </c>
      <c r="AL155" s="8">
        <v>839.83699999999999</v>
      </c>
      <c r="AM155" s="8">
        <v>876.99400000000003</v>
      </c>
      <c r="AN155" s="8">
        <v>955.84</v>
      </c>
      <c r="AO155" s="8">
        <v>960.745</v>
      </c>
      <c r="AP155" s="8">
        <v>995.03800000000001</v>
      </c>
      <c r="AQ155" s="8">
        <v>974.56899999999996</v>
      </c>
      <c r="AR155" s="8">
        <v>980.76599999999996</v>
      </c>
      <c r="AS155" s="8">
        <v>952.11500000000001</v>
      </c>
      <c r="AT155" s="8">
        <v>914.16399999999999</v>
      </c>
      <c r="AU155" s="8">
        <v>865.90300000000002</v>
      </c>
      <c r="AV155" s="8">
        <v>778.87300000000005</v>
      </c>
      <c r="AW155" s="8">
        <v>703.03599999999994</v>
      </c>
      <c r="AX155" s="8">
        <v>664.39099999999996</v>
      </c>
      <c r="AY155" s="8">
        <v>704.06600000000003</v>
      </c>
      <c r="AZ155" s="8">
        <v>707.13499999999999</v>
      </c>
      <c r="BA155" s="8">
        <v>744.4</v>
      </c>
      <c r="BB155" s="8">
        <v>731.50599999999997</v>
      </c>
      <c r="BC155" s="8">
        <v>888.68299999999999</v>
      </c>
      <c r="BD155" s="8">
        <v>1103.018</v>
      </c>
      <c r="BE155" s="8">
        <v>1346.816</v>
      </c>
      <c r="BF155" s="8">
        <v>1606.8320000000001</v>
      </c>
      <c r="BG155" s="8">
        <v>1799.81</v>
      </c>
      <c r="BH155" s="8">
        <v>1976.8030000000001</v>
      </c>
      <c r="BI155">
        <v>1976.8030000000001</v>
      </c>
    </row>
    <row r="156" spans="1:71" x14ac:dyDescent="0.35">
      <c r="A156" s="9" t="str">
        <f>A155</f>
        <v>SAIB</v>
      </c>
      <c r="B156" s="9" t="str">
        <f>VLOOKUP(A156,References!$A$2:$B$11,2,FALSE)</f>
        <v>SIBC AB Equity</v>
      </c>
      <c r="C156" s="9" t="str">
        <f t="shared" si="15"/>
        <v>Interest Expenses</v>
      </c>
      <c r="D156" s="9" t="str">
        <f>VLOOKUP(C156,References!$J$2:$K$51,2,FALSE)</f>
        <v>interest_expenses</v>
      </c>
      <c r="E156" s="9" t="s">
        <v>27</v>
      </c>
      <c r="F156" s="8">
        <f>_xll.BDH($B156,$E156,"CQ1 2010","","Dir=H","Per=Q","Days=A","Dts=H","cols=56;rows=1")</f>
        <v>99.162999999999997</v>
      </c>
      <c r="G156" s="8">
        <v>77.728999999999999</v>
      </c>
      <c r="H156" s="8">
        <v>82.51</v>
      </c>
      <c r="I156" s="8">
        <v>100.02</v>
      </c>
      <c r="J156" s="8">
        <v>90.242999999999995</v>
      </c>
      <c r="K156" s="8">
        <v>80.513999999999996</v>
      </c>
      <c r="L156" s="8">
        <v>72.539000000000001</v>
      </c>
      <c r="M156" s="8">
        <v>79.320999999999998</v>
      </c>
      <c r="N156" s="8">
        <v>77.706000000000003</v>
      </c>
      <c r="O156" s="8">
        <v>80.414000000000001</v>
      </c>
      <c r="P156" s="8">
        <v>79.085999999999999</v>
      </c>
      <c r="Q156" s="8">
        <v>111.67700000000001</v>
      </c>
      <c r="R156" s="8">
        <v>120.908</v>
      </c>
      <c r="S156" s="8">
        <v>106.03400000000001</v>
      </c>
      <c r="T156" s="8">
        <v>129.458</v>
      </c>
      <c r="U156" s="8">
        <v>162.779</v>
      </c>
      <c r="V156" s="8">
        <v>160.88499999999999</v>
      </c>
      <c r="W156" s="8">
        <v>136.655</v>
      </c>
      <c r="X156" s="8">
        <v>162.77199999999999</v>
      </c>
      <c r="Y156" s="8">
        <v>165.91900000000001</v>
      </c>
      <c r="Z156" s="8">
        <v>155.88300000000001</v>
      </c>
      <c r="AA156" s="8">
        <v>167.81700000000001</v>
      </c>
      <c r="AB156" s="8">
        <v>167.68899999999999</v>
      </c>
      <c r="AC156" s="8">
        <v>218.84200000000001</v>
      </c>
      <c r="AD156" s="8">
        <v>304.435</v>
      </c>
      <c r="AE156" s="8">
        <v>351.88</v>
      </c>
      <c r="AF156" s="8">
        <v>400.024</v>
      </c>
      <c r="AG156" s="8">
        <v>472.214</v>
      </c>
      <c r="AH156" s="8">
        <v>413.54700000000003</v>
      </c>
      <c r="AI156" s="8">
        <v>359.416</v>
      </c>
      <c r="AJ156" s="8">
        <v>359.53899999999999</v>
      </c>
      <c r="AK156" s="8">
        <v>63.322000000000003</v>
      </c>
      <c r="AL156" s="8">
        <v>275.67599999999999</v>
      </c>
      <c r="AM156" s="8">
        <v>303.59800000000001</v>
      </c>
      <c r="AN156" s="8">
        <v>359.33100000000002</v>
      </c>
      <c r="AO156" s="8">
        <v>407.09</v>
      </c>
      <c r="AP156" s="8">
        <v>413.96199999999999</v>
      </c>
      <c r="AQ156" s="8">
        <v>414.57299999999998</v>
      </c>
      <c r="AR156" s="8">
        <v>414.63600000000002</v>
      </c>
      <c r="AS156" s="8">
        <v>381.42599999999999</v>
      </c>
      <c r="AT156" s="8">
        <v>331.459</v>
      </c>
      <c r="AU156" s="8">
        <v>256.69</v>
      </c>
      <c r="AV156" s="8">
        <v>203.41</v>
      </c>
      <c r="AW156" s="8">
        <v>148.76300000000001</v>
      </c>
      <c r="AX156" s="8">
        <v>121.43300000000001</v>
      </c>
      <c r="AY156" s="8">
        <v>119.521</v>
      </c>
      <c r="AZ156" s="8">
        <v>109.506</v>
      </c>
      <c r="BA156" s="8">
        <v>121.134</v>
      </c>
      <c r="BB156" s="8">
        <v>142.34399999999999</v>
      </c>
      <c r="BC156" s="8">
        <v>216.46899999999999</v>
      </c>
      <c r="BD156" s="8">
        <v>345.14100000000002</v>
      </c>
      <c r="BE156" s="8">
        <v>531.08399999999995</v>
      </c>
      <c r="BF156" s="8">
        <v>765.14499999999998</v>
      </c>
      <c r="BG156" s="8">
        <v>936.30399999999997</v>
      </c>
      <c r="BH156" s="8">
        <v>1089.92</v>
      </c>
      <c r="BI156">
        <v>1089.92</v>
      </c>
    </row>
    <row r="157" spans="1:71" x14ac:dyDescent="0.35">
      <c r="A157" s="9" t="str">
        <f t="shared" ref="A157:A170" si="17">A156</f>
        <v>SAIB</v>
      </c>
      <c r="B157" s="9" t="str">
        <f>VLOOKUP(A157,References!$A$2:$B$11,2,FALSE)</f>
        <v>SIBC AB Equity</v>
      </c>
      <c r="C157" s="9" t="str">
        <f t="shared" si="15"/>
        <v>Net Interest Income</v>
      </c>
      <c r="D157" s="9" t="str">
        <f>VLOOKUP(C157,References!$J$2:$K$51,2,FALSE)</f>
        <v>net_interest_income</v>
      </c>
      <c r="E157" s="9" t="s">
        <v>29</v>
      </c>
      <c r="F157" s="8">
        <f>_xll.BDH($B157,$E157,"CQ1 2010","","Dir=H","Per=Q","Days=A","Dts=H","cols=56;rows=1")</f>
        <v>333.214</v>
      </c>
      <c r="G157" s="8">
        <v>332.63200000000001</v>
      </c>
      <c r="H157" s="8">
        <v>366.09699999999998</v>
      </c>
      <c r="I157" s="8">
        <v>324.07400000000001</v>
      </c>
      <c r="J157" s="8">
        <v>323.61900000000003</v>
      </c>
      <c r="K157" s="8">
        <v>330.34</v>
      </c>
      <c r="L157" s="8">
        <v>300.73200000000003</v>
      </c>
      <c r="M157" s="8">
        <v>287.06</v>
      </c>
      <c r="N157" s="8">
        <v>299.05099999999999</v>
      </c>
      <c r="O157" s="8">
        <v>306.46499999999997</v>
      </c>
      <c r="P157" s="8">
        <v>328.46300000000002</v>
      </c>
      <c r="Q157" s="8">
        <v>324.23500000000001</v>
      </c>
      <c r="R157" s="8">
        <v>347.88799999999998</v>
      </c>
      <c r="S157" s="8">
        <v>344.07499999999999</v>
      </c>
      <c r="T157" s="8">
        <v>358.00700000000001</v>
      </c>
      <c r="U157" s="8">
        <v>336.97500000000002</v>
      </c>
      <c r="V157" s="8">
        <v>368.41500000000002</v>
      </c>
      <c r="W157" s="8">
        <v>376.44099999999997</v>
      </c>
      <c r="X157" s="8">
        <v>403.79199999999997</v>
      </c>
      <c r="Y157" s="8">
        <v>426.27300000000002</v>
      </c>
      <c r="Z157" s="8">
        <v>441.28699999999998</v>
      </c>
      <c r="AA157" s="8">
        <v>442.74400000000003</v>
      </c>
      <c r="AB157" s="8">
        <v>452.58100000000002</v>
      </c>
      <c r="AC157" s="8">
        <v>430.49700000000001</v>
      </c>
      <c r="AD157" s="8">
        <v>415.64100000000002</v>
      </c>
      <c r="AE157" s="8">
        <v>434.42500000000001</v>
      </c>
      <c r="AF157" s="8">
        <v>471.04899999999998</v>
      </c>
      <c r="AG157" s="8">
        <v>378.48399999999998</v>
      </c>
      <c r="AH157" s="8">
        <v>463.017</v>
      </c>
      <c r="AI157" s="8">
        <v>495.334</v>
      </c>
      <c r="AJ157" s="8">
        <v>519.73</v>
      </c>
      <c r="AK157" s="8">
        <v>716.06799999999998</v>
      </c>
      <c r="AL157" s="8">
        <v>564.16099999999994</v>
      </c>
      <c r="AM157" s="8">
        <v>578.65</v>
      </c>
      <c r="AN157" s="8">
        <v>596.50900000000001</v>
      </c>
      <c r="AO157" s="8">
        <v>553.80799999999999</v>
      </c>
      <c r="AP157" s="8">
        <v>581.07600000000002</v>
      </c>
      <c r="AQ157" s="8">
        <v>559.99599999999998</v>
      </c>
      <c r="AR157" s="8">
        <v>566.13</v>
      </c>
      <c r="AS157" s="8">
        <v>570.68899999999996</v>
      </c>
      <c r="AT157" s="8">
        <v>582.71900000000005</v>
      </c>
      <c r="AU157" s="8">
        <v>609.21299999999997</v>
      </c>
      <c r="AV157" s="8">
        <v>575.46299999999997</v>
      </c>
      <c r="AW157" s="8">
        <v>554.27300000000002</v>
      </c>
      <c r="AX157" s="8">
        <v>542.95799999999997</v>
      </c>
      <c r="AY157" s="8">
        <v>584.54499999999996</v>
      </c>
      <c r="AZ157" s="8">
        <v>597.62900000000002</v>
      </c>
      <c r="BA157" s="8">
        <v>623.26599999999996</v>
      </c>
      <c r="BB157" s="8">
        <v>589.16200000000003</v>
      </c>
      <c r="BC157" s="8">
        <v>672.21400000000006</v>
      </c>
      <c r="BD157" s="8">
        <v>757.87699999999995</v>
      </c>
      <c r="BE157" s="8">
        <v>815.73199999999997</v>
      </c>
      <c r="BF157" s="8">
        <v>841.68700000000001</v>
      </c>
      <c r="BG157" s="8">
        <v>863.50599999999997</v>
      </c>
      <c r="BH157" s="8">
        <v>886.88300000000004</v>
      </c>
      <c r="BI157">
        <v>886.88300000000004</v>
      </c>
    </row>
    <row r="158" spans="1:71" x14ac:dyDescent="0.35">
      <c r="A158" s="9" t="str">
        <f t="shared" si="17"/>
        <v>SAIB</v>
      </c>
      <c r="B158" s="9" t="str">
        <f>VLOOKUP(A158,References!$A$2:$B$11,2,FALSE)</f>
        <v>SIBC AB Equity</v>
      </c>
      <c r="C158" s="9" t="str">
        <f t="shared" si="15"/>
        <v>Net Exchange Income</v>
      </c>
      <c r="D158" s="9" t="str">
        <f>VLOOKUP(C158,References!$J$2:$K$51,2,FALSE)</f>
        <v>net_exchange_income</v>
      </c>
      <c r="E158" s="9" t="s">
        <v>30</v>
      </c>
      <c r="F158" s="8">
        <f>_xll.BDH($B158,$E158,"CQ1 2010","","Dir=H","Per=Q","Days=A","Dts=H","cols=56;rows=1")</f>
        <v>7.3760000000000003</v>
      </c>
      <c r="G158" s="8">
        <v>7.625</v>
      </c>
      <c r="H158" s="8">
        <v>5.9610000000000003</v>
      </c>
      <c r="I158" s="8">
        <v>5.9610000000000003</v>
      </c>
      <c r="J158" s="8">
        <v>5.6929999999999996</v>
      </c>
      <c r="K158" s="8">
        <v>6.968</v>
      </c>
      <c r="L158" s="8">
        <v>9.6259999999999994</v>
      </c>
      <c r="M158" s="8">
        <v>9.6259999999999994</v>
      </c>
      <c r="N158" s="8">
        <v>7.3780000000000001</v>
      </c>
      <c r="O158" s="8">
        <v>9.3879999999999999</v>
      </c>
      <c r="P158" s="8">
        <v>8.8829999999999991</v>
      </c>
      <c r="Q158" s="8">
        <v>8.8829999999999991</v>
      </c>
      <c r="R158" s="8">
        <v>15.372</v>
      </c>
      <c r="S158" s="8">
        <v>26.123999999999999</v>
      </c>
      <c r="T158" s="8">
        <v>4.6630000000000003</v>
      </c>
      <c r="U158" s="8">
        <v>4.6630000000000003</v>
      </c>
      <c r="V158" s="8">
        <v>21.555</v>
      </c>
      <c r="W158" s="8">
        <v>10.000999999999999</v>
      </c>
      <c r="X158" s="8">
        <v>6.0860000000000003</v>
      </c>
      <c r="Y158" s="8">
        <v>6.0860000000000003</v>
      </c>
      <c r="Z158" s="8">
        <v>32.478999999999999</v>
      </c>
      <c r="AA158" s="8">
        <v>22.138999999999999</v>
      </c>
      <c r="AB158" s="8">
        <v>20.542000000000002</v>
      </c>
      <c r="AC158" s="8">
        <v>20.542000000000002</v>
      </c>
      <c r="AD158" s="8">
        <v>31.911999999999999</v>
      </c>
      <c r="AE158" s="8">
        <v>35.991999999999997</v>
      </c>
      <c r="AF158" s="8">
        <v>34.881</v>
      </c>
      <c r="AG158" s="8">
        <v>34.881</v>
      </c>
      <c r="AH158" s="8">
        <v>32.436</v>
      </c>
      <c r="AI158" s="8">
        <v>32.491999999999997</v>
      </c>
      <c r="AJ158" s="8">
        <v>37.835000000000001</v>
      </c>
      <c r="AK158" s="8">
        <v>37.835000000000001</v>
      </c>
      <c r="AL158" s="8">
        <v>31.599</v>
      </c>
      <c r="AM158" s="8">
        <v>37.100999999999999</v>
      </c>
      <c r="AN158" s="8">
        <v>38.097000000000001</v>
      </c>
      <c r="AO158" s="8">
        <v>38.097000000000001</v>
      </c>
      <c r="AP158" s="8">
        <v>29.425999999999998</v>
      </c>
      <c r="AQ158" s="8">
        <v>40.838000000000001</v>
      </c>
      <c r="AR158" s="8">
        <v>47.305</v>
      </c>
      <c r="AS158" s="8">
        <v>47.305</v>
      </c>
      <c r="AT158" s="8">
        <v>39.783000000000001</v>
      </c>
      <c r="AU158" s="8">
        <v>50.77</v>
      </c>
      <c r="AV158" s="8">
        <v>43.670999999999999</v>
      </c>
      <c r="AW158" s="8">
        <v>43.670999999999999</v>
      </c>
      <c r="AX158" s="8">
        <v>38.493000000000002</v>
      </c>
      <c r="AY158" s="8">
        <v>33.950000000000003</v>
      </c>
      <c r="AZ158" s="8">
        <v>41.786999999999999</v>
      </c>
      <c r="BA158" s="8">
        <v>41.786999999999999</v>
      </c>
      <c r="BB158" s="8">
        <v>42.804000000000002</v>
      </c>
      <c r="BC158" s="8">
        <v>45.600999999999999</v>
      </c>
      <c r="BD158" s="8">
        <v>51.75</v>
      </c>
      <c r="BE158" s="8">
        <v>51.75</v>
      </c>
      <c r="BF158" s="8">
        <v>54.558999999999997</v>
      </c>
      <c r="BG158" s="8">
        <v>53.143000000000001</v>
      </c>
      <c r="BH158" s="8">
        <v>53.061</v>
      </c>
      <c r="BI158">
        <v>53.061</v>
      </c>
    </row>
    <row r="159" spans="1:71" x14ac:dyDescent="0.35">
      <c r="A159" s="9" t="str">
        <f t="shared" si="17"/>
        <v>SAIB</v>
      </c>
      <c r="B159" s="9" t="str">
        <f>VLOOKUP(A159,References!$A$2:$B$11,2,FALSE)</f>
        <v>SIBC AB Equity</v>
      </c>
      <c r="C159" s="9" t="str">
        <f t="shared" si="15"/>
        <v>Net Fee and Comission Income</v>
      </c>
      <c r="D159" s="9" t="str">
        <f>VLOOKUP(C159,References!$J$2:$K$51,2,FALSE)</f>
        <v>net_fee_commission_income</v>
      </c>
      <c r="E159" s="9" t="s">
        <v>57</v>
      </c>
      <c r="F159" s="8">
        <f>_xll.BDH($B159,$E159,"CQ1 2010","","Dir=H","Per=Q","Days=A","Dts=H","cols=56;rows=1")</f>
        <v>57.366999999999997</v>
      </c>
      <c r="G159" s="8">
        <v>62.677999999999997</v>
      </c>
      <c r="H159" s="8">
        <v>57.225000000000001</v>
      </c>
      <c r="I159" s="8">
        <v>57.225000000000001</v>
      </c>
      <c r="J159" s="8">
        <v>74.269000000000005</v>
      </c>
      <c r="K159" s="8">
        <v>72.801000000000002</v>
      </c>
      <c r="L159" s="8">
        <v>83.015000000000001</v>
      </c>
      <c r="M159" s="8">
        <v>83.015000000000001</v>
      </c>
      <c r="N159" s="8">
        <v>85.491</v>
      </c>
      <c r="O159" s="8">
        <v>80.626999999999995</v>
      </c>
      <c r="P159" s="8">
        <v>68.754999999999995</v>
      </c>
      <c r="Q159" s="8">
        <v>68.754999999999995</v>
      </c>
      <c r="R159" s="8">
        <v>90.4</v>
      </c>
      <c r="S159" s="8">
        <v>99.176000000000002</v>
      </c>
      <c r="T159" s="8">
        <v>89.491</v>
      </c>
      <c r="U159" s="8">
        <v>89.491</v>
      </c>
      <c r="V159" s="8">
        <v>97.546999999999997</v>
      </c>
      <c r="W159" s="8">
        <v>113.25</v>
      </c>
      <c r="X159" s="8">
        <v>99.817999999999998</v>
      </c>
      <c r="Y159" s="8">
        <v>99.817999999999998</v>
      </c>
      <c r="Z159" s="8">
        <v>124.721</v>
      </c>
      <c r="AA159" s="8">
        <v>108.24299999999999</v>
      </c>
      <c r="AB159" s="8">
        <v>98.555999999999997</v>
      </c>
      <c r="AC159" s="8">
        <v>98.555999999999997</v>
      </c>
      <c r="AD159" s="8">
        <v>106.71299999999999</v>
      </c>
      <c r="AE159" s="8">
        <v>109.70699999999999</v>
      </c>
      <c r="AF159" s="8">
        <v>95.634</v>
      </c>
      <c r="AG159" s="8">
        <v>95.634</v>
      </c>
      <c r="AH159" s="8">
        <v>110.29300000000001</v>
      </c>
      <c r="AI159" s="8">
        <v>109.184</v>
      </c>
      <c r="AJ159" s="8">
        <v>92.986000000000004</v>
      </c>
      <c r="AK159" s="8">
        <v>92.986000000000004</v>
      </c>
      <c r="AL159" s="8">
        <v>85.91</v>
      </c>
      <c r="AM159" s="8">
        <v>77.569999999999993</v>
      </c>
      <c r="AN159" s="8">
        <v>71.379000000000005</v>
      </c>
      <c r="AO159" s="8">
        <v>71.379000000000005</v>
      </c>
      <c r="AP159" s="8">
        <v>88.728999999999999</v>
      </c>
      <c r="AQ159" s="8">
        <v>67.463999999999999</v>
      </c>
      <c r="AR159" s="8">
        <v>78.575000000000003</v>
      </c>
      <c r="AS159" s="8">
        <v>78.575000000000003</v>
      </c>
      <c r="AT159" s="8">
        <v>68.447000000000003</v>
      </c>
      <c r="AU159" s="8">
        <v>59.366</v>
      </c>
      <c r="AV159" s="8">
        <v>91.882999999999996</v>
      </c>
      <c r="AW159" s="8">
        <v>91.882999999999996</v>
      </c>
      <c r="AX159" s="8">
        <v>90.486999999999995</v>
      </c>
      <c r="AY159" s="8">
        <v>89.188999999999993</v>
      </c>
      <c r="AZ159" s="8">
        <v>72.552000000000007</v>
      </c>
      <c r="BA159" s="8">
        <v>72.552000000000007</v>
      </c>
      <c r="BB159" s="8">
        <v>95.953000000000003</v>
      </c>
      <c r="BC159" s="8">
        <v>72.058999999999997</v>
      </c>
      <c r="BD159" s="8">
        <v>66.492000000000004</v>
      </c>
      <c r="BE159" s="8">
        <v>66.492000000000004</v>
      </c>
      <c r="BF159" s="8">
        <v>70.947999999999993</v>
      </c>
      <c r="BG159" s="8">
        <v>80.661000000000001</v>
      </c>
      <c r="BH159" s="8">
        <v>81.808999999999997</v>
      </c>
      <c r="BI159">
        <v>81.808999999999997</v>
      </c>
    </row>
    <row r="160" spans="1:71" x14ac:dyDescent="0.35">
      <c r="A160" s="9" t="str">
        <f t="shared" si="17"/>
        <v>SAIB</v>
      </c>
      <c r="B160" s="9" t="str">
        <f>VLOOKUP(A160,References!$A$2:$B$11,2,FALSE)</f>
        <v>SIBC AB Equity</v>
      </c>
      <c r="C160" s="9" t="str">
        <f t="shared" si="15"/>
        <v>Total Operating Income</v>
      </c>
      <c r="D160" s="9" t="str">
        <f>VLOOKUP(C160,References!$J$2:$K$51,2,FALSE)</f>
        <v>operating_income</v>
      </c>
      <c r="E160" s="9" t="s">
        <v>39</v>
      </c>
      <c r="F160" s="8" t="str">
        <f>_xll.BDH($B160,$E160,"CQ1 2010","","Dir=H","Per=Q","Days=A","Dts=H","cols=56;rows=1")</f>
        <v>#N/A N/A</v>
      </c>
      <c r="G160" s="8" t="s">
        <v>116</v>
      </c>
      <c r="H160" s="8" t="s">
        <v>116</v>
      </c>
      <c r="I160" s="8" t="s">
        <v>116</v>
      </c>
      <c r="J160" s="8" t="s">
        <v>116</v>
      </c>
      <c r="K160" s="8" t="s">
        <v>116</v>
      </c>
      <c r="L160" s="8" t="s">
        <v>116</v>
      </c>
      <c r="M160" s="8" t="s">
        <v>116</v>
      </c>
      <c r="N160" s="8" t="s">
        <v>116</v>
      </c>
      <c r="O160" s="8" t="s">
        <v>116</v>
      </c>
      <c r="P160" s="8" t="s">
        <v>116</v>
      </c>
      <c r="Q160" s="8" t="s">
        <v>116</v>
      </c>
      <c r="R160" s="8" t="s">
        <v>116</v>
      </c>
      <c r="S160" s="8" t="s">
        <v>116</v>
      </c>
      <c r="T160" s="8" t="s">
        <v>116</v>
      </c>
      <c r="U160" s="8" t="s">
        <v>116</v>
      </c>
      <c r="V160" s="8" t="s">
        <v>116</v>
      </c>
      <c r="W160" s="8" t="s">
        <v>116</v>
      </c>
      <c r="X160" s="8" t="s">
        <v>116</v>
      </c>
      <c r="Y160" s="8" t="s">
        <v>116</v>
      </c>
      <c r="Z160" s="8" t="s">
        <v>116</v>
      </c>
      <c r="AA160" s="8" t="s">
        <v>116</v>
      </c>
      <c r="AB160" s="8" t="s">
        <v>116</v>
      </c>
      <c r="AC160" s="8" t="s">
        <v>116</v>
      </c>
      <c r="AD160" s="8" t="s">
        <v>116</v>
      </c>
      <c r="AE160" s="8" t="s">
        <v>116</v>
      </c>
      <c r="AF160" s="8" t="s">
        <v>116</v>
      </c>
      <c r="AG160" s="8" t="s">
        <v>116</v>
      </c>
      <c r="AH160" s="8">
        <v>624.96199999999999</v>
      </c>
      <c r="AI160" s="8">
        <v>624.96199999999999</v>
      </c>
      <c r="AJ160" s="8">
        <v>701.64</v>
      </c>
      <c r="AK160" s="8">
        <v>701.64</v>
      </c>
      <c r="AL160" s="8">
        <v>686.32399999999996</v>
      </c>
      <c r="AM160" s="8">
        <v>671.08399999999995</v>
      </c>
      <c r="AN160" s="8">
        <v>700.59</v>
      </c>
      <c r="AO160" s="8">
        <v>700.59</v>
      </c>
      <c r="AP160" s="8">
        <v>702.19200000000001</v>
      </c>
      <c r="AQ160" s="8">
        <v>663.101</v>
      </c>
      <c r="AR160" s="8">
        <v>739.346</v>
      </c>
      <c r="AS160" s="8">
        <v>739.346</v>
      </c>
      <c r="AT160" s="8">
        <v>717.72199999999998</v>
      </c>
      <c r="AU160" s="8">
        <v>713.29200000000003</v>
      </c>
      <c r="AV160" s="8">
        <v>724.91899999999998</v>
      </c>
      <c r="AW160" s="8">
        <v>724.91899999999998</v>
      </c>
      <c r="AX160" s="8">
        <v>635.08399999999995</v>
      </c>
      <c r="AY160" s="8">
        <v>716.68200000000002</v>
      </c>
      <c r="AZ160" s="8">
        <v>684.24300000000005</v>
      </c>
      <c r="BA160" s="8">
        <v>684.24300000000005</v>
      </c>
      <c r="BB160" s="8">
        <v>717.14200000000005</v>
      </c>
      <c r="BC160" s="8">
        <v>772.45500000000004</v>
      </c>
      <c r="BD160" s="8">
        <v>858.21400000000006</v>
      </c>
      <c r="BE160" s="8">
        <v>858.21400000000006</v>
      </c>
      <c r="BF160" s="8">
        <v>959.60900000000004</v>
      </c>
      <c r="BG160" s="8">
        <v>989.29600000000005</v>
      </c>
      <c r="BH160" s="8">
        <v>1004.7619999999999</v>
      </c>
      <c r="BI160">
        <v>1004.7619999999999</v>
      </c>
    </row>
    <row r="161" spans="1:71" x14ac:dyDescent="0.35">
      <c r="A161" s="9" t="str">
        <f t="shared" si="17"/>
        <v>SAIB</v>
      </c>
      <c r="B161" s="9" t="str">
        <f>VLOOKUP(A161,References!$A$2:$B$11,2,FALSE)</f>
        <v>SIBC AB Equity</v>
      </c>
      <c r="C161" s="9" t="str">
        <f t="shared" si="15"/>
        <v>GA Expenses</v>
      </c>
      <c r="D161" s="9" t="str">
        <f>VLOOKUP(C161,References!$J$2:$K$51,2,FALSE)</f>
        <v>ga_expenses</v>
      </c>
      <c r="E161" s="9" t="s">
        <v>35</v>
      </c>
      <c r="F161" s="8">
        <f>_xll.BDH($B161,$E161,"CQ1 2010","","Dir=H","Per=Q","Days=A","Dts=H","cols=56;rows=1")</f>
        <v>28.361999999999998</v>
      </c>
      <c r="G161" s="8">
        <v>30.391999999999999</v>
      </c>
      <c r="H161" s="8">
        <v>24.175999999999998</v>
      </c>
      <c r="I161" s="8">
        <v>24.175999999999998</v>
      </c>
      <c r="J161" s="8">
        <v>31.99</v>
      </c>
      <c r="K161" s="8">
        <v>29.138999999999999</v>
      </c>
      <c r="L161" s="8">
        <v>23.696999999999999</v>
      </c>
      <c r="M161" s="8">
        <v>23.696999999999999</v>
      </c>
      <c r="N161" s="8">
        <v>28.486000000000001</v>
      </c>
      <c r="O161" s="8">
        <v>29.155000000000001</v>
      </c>
      <c r="P161" s="8">
        <v>27.672000000000001</v>
      </c>
      <c r="Q161" s="8">
        <v>27.672000000000001</v>
      </c>
      <c r="R161" s="8">
        <v>42.274999999999999</v>
      </c>
      <c r="S161" s="8">
        <v>44.792999999999999</v>
      </c>
      <c r="T161" s="8">
        <v>32.496000000000002</v>
      </c>
      <c r="U161" s="8">
        <v>32.496000000000002</v>
      </c>
      <c r="V161" s="8">
        <v>68.549000000000007</v>
      </c>
      <c r="W161" s="8">
        <v>43.701999999999998</v>
      </c>
      <c r="X161" s="8">
        <v>46.109000000000002</v>
      </c>
      <c r="Y161" s="8">
        <v>46.109000000000002</v>
      </c>
      <c r="Z161" s="8">
        <v>56.872</v>
      </c>
      <c r="AA161" s="8">
        <v>55.052999999999997</v>
      </c>
      <c r="AB161" s="8">
        <v>54.93</v>
      </c>
      <c r="AC161" s="8">
        <v>54.93</v>
      </c>
      <c r="AD161" s="8">
        <v>55.868000000000002</v>
      </c>
      <c r="AE161" s="8">
        <v>56.862000000000002</v>
      </c>
      <c r="AF161" s="8">
        <v>58.238</v>
      </c>
      <c r="AG161" s="8">
        <v>58.238</v>
      </c>
      <c r="AH161" s="8">
        <v>53.284999999999997</v>
      </c>
      <c r="AI161" s="8">
        <v>50.939</v>
      </c>
      <c r="AJ161" s="8">
        <v>55.133000000000003</v>
      </c>
      <c r="AK161" s="8">
        <v>55.133000000000003</v>
      </c>
      <c r="AL161" s="8">
        <v>50.031999999999996</v>
      </c>
      <c r="AM161" s="8">
        <v>59.43</v>
      </c>
      <c r="AN161" s="8">
        <v>52.759</v>
      </c>
      <c r="AO161" s="8">
        <v>52.759</v>
      </c>
      <c r="AP161" s="8">
        <v>75.316999999999993</v>
      </c>
      <c r="AQ161" s="8">
        <v>74.141999999999996</v>
      </c>
      <c r="AR161" s="8">
        <v>67.165000000000006</v>
      </c>
      <c r="AS161" s="8">
        <v>67.165000000000006</v>
      </c>
      <c r="AT161" s="8">
        <v>88.331000000000003</v>
      </c>
      <c r="AU161" s="8">
        <v>58.481999999999999</v>
      </c>
      <c r="AV161" s="8">
        <v>62.103999999999999</v>
      </c>
      <c r="AW161" s="8">
        <v>62.103999999999999</v>
      </c>
      <c r="AX161" s="8">
        <v>71.884</v>
      </c>
      <c r="AY161" s="8">
        <v>85.465000000000003</v>
      </c>
      <c r="AZ161" s="8">
        <v>66.656999999999996</v>
      </c>
      <c r="BA161" s="8">
        <v>66.656999999999996</v>
      </c>
      <c r="BB161" s="8">
        <v>110.501</v>
      </c>
      <c r="BC161" s="8">
        <v>109.491</v>
      </c>
      <c r="BD161" s="8">
        <v>117.84099999999999</v>
      </c>
      <c r="BE161" s="8">
        <v>117.84099999999999</v>
      </c>
      <c r="BF161" s="8">
        <v>161.96100000000001</v>
      </c>
      <c r="BG161" s="8">
        <v>150.37799999999999</v>
      </c>
      <c r="BH161" s="8">
        <v>148.28299999999999</v>
      </c>
      <c r="BI161">
        <v>148.28299999999999</v>
      </c>
    </row>
    <row r="162" spans="1:71" x14ac:dyDescent="0.35">
      <c r="A162" s="9" t="str">
        <f t="shared" si="17"/>
        <v>SAIB</v>
      </c>
      <c r="B162" s="9" t="str">
        <f>VLOOKUP(A162,References!$A$2:$B$11,2,FALSE)</f>
        <v>SIBC AB Equity</v>
      </c>
      <c r="C162" s="9" t="str">
        <f t="shared" si="15"/>
        <v>Depreciation</v>
      </c>
      <c r="D162" s="9" t="str">
        <f>VLOOKUP(C162,References!$J$2:$K$51,2,FALSE)</f>
        <v>depreciation</v>
      </c>
      <c r="E162" s="9" t="s">
        <v>112</v>
      </c>
      <c r="F162" s="8" t="str">
        <f>_xll.BDH($B162,$E162,"CQ1 2010","","Dir=H","Per=Q","Days=A","Dts=H")</f>
        <v>#N/A N/A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</row>
    <row r="163" spans="1:71" x14ac:dyDescent="0.35">
      <c r="A163" s="9" t="str">
        <f t="shared" si="17"/>
        <v>SAIB</v>
      </c>
      <c r="B163" s="9" t="str">
        <f>VLOOKUP(A163,References!$A$2:$B$11,2,FALSE)</f>
        <v>SIBC AB Equity</v>
      </c>
      <c r="C163" s="9" t="str">
        <f t="shared" si="15"/>
        <v>Salaries and Benefits</v>
      </c>
      <c r="D163" s="9" t="str">
        <f>VLOOKUP(C163,References!$J$2:$K$51,2,FALSE)</f>
        <v>employee_compensation</v>
      </c>
      <c r="E163" s="9" t="s">
        <v>1</v>
      </c>
      <c r="F163" s="8">
        <f>_xll.BDH($B163,$E163,"CQ1 2010","","Dir=H","Per=Q","Days=A","Dts=H","cols=56;rows=1")</f>
        <v>78.477999999999994</v>
      </c>
      <c r="G163" s="8">
        <v>79.341999999999999</v>
      </c>
      <c r="H163" s="8">
        <v>79.882000000000005</v>
      </c>
      <c r="I163" s="8">
        <v>79.882000000000005</v>
      </c>
      <c r="J163" s="8">
        <v>88.536000000000001</v>
      </c>
      <c r="K163" s="8">
        <v>85.938000000000002</v>
      </c>
      <c r="L163" s="8">
        <v>93.182000000000002</v>
      </c>
      <c r="M163" s="8">
        <v>93.182000000000002</v>
      </c>
      <c r="N163" s="8">
        <v>83.206000000000003</v>
      </c>
      <c r="O163" s="8">
        <v>86.471000000000004</v>
      </c>
      <c r="P163" s="8">
        <v>90.694999999999993</v>
      </c>
      <c r="Q163" s="8">
        <v>90.694999999999993</v>
      </c>
      <c r="R163" s="8">
        <v>97.933999999999997</v>
      </c>
      <c r="S163" s="8">
        <v>107.57599999999999</v>
      </c>
      <c r="T163" s="8">
        <v>115.125</v>
      </c>
      <c r="U163" s="8">
        <v>115.125</v>
      </c>
      <c r="V163" s="8">
        <v>122.511</v>
      </c>
      <c r="W163" s="8">
        <v>128.79</v>
      </c>
      <c r="X163" s="8">
        <v>135.23599999999999</v>
      </c>
      <c r="Y163" s="8">
        <v>135.23599999999999</v>
      </c>
      <c r="Z163" s="8">
        <v>161.667</v>
      </c>
      <c r="AA163" s="8">
        <v>146.12</v>
      </c>
      <c r="AB163" s="8">
        <v>157.83199999999999</v>
      </c>
      <c r="AC163" s="8">
        <v>157.83199999999999</v>
      </c>
      <c r="AD163" s="8">
        <v>145.26400000000001</v>
      </c>
      <c r="AE163" s="8">
        <v>146.21299999999999</v>
      </c>
      <c r="AF163" s="8">
        <v>141.43700000000001</v>
      </c>
      <c r="AG163" s="8">
        <v>141.43700000000001</v>
      </c>
      <c r="AH163" s="8">
        <v>147.62100000000001</v>
      </c>
      <c r="AI163" s="8">
        <v>142.72200000000001</v>
      </c>
      <c r="AJ163" s="8">
        <v>144.43199999999999</v>
      </c>
      <c r="AK163" s="8">
        <v>144.43199999999999</v>
      </c>
      <c r="AL163" s="8">
        <v>148.18</v>
      </c>
      <c r="AM163" s="8">
        <v>147.60300000000001</v>
      </c>
      <c r="AN163" s="8">
        <v>160.459</v>
      </c>
      <c r="AO163" s="8">
        <v>160.459</v>
      </c>
      <c r="AP163" s="8">
        <v>154</v>
      </c>
      <c r="AQ163" s="8">
        <v>144.28800000000001</v>
      </c>
      <c r="AR163" s="8">
        <v>158.44999999999999</v>
      </c>
      <c r="AS163" s="8">
        <v>158.44999999999999</v>
      </c>
      <c r="AT163" s="8">
        <v>176.74299999999999</v>
      </c>
      <c r="AU163" s="8">
        <v>161.398</v>
      </c>
      <c r="AV163" s="8">
        <v>164.703</v>
      </c>
      <c r="AW163" s="8">
        <v>164.703</v>
      </c>
      <c r="AX163" s="8">
        <v>165.791</v>
      </c>
      <c r="AY163" s="8">
        <v>163.68299999999999</v>
      </c>
      <c r="AZ163" s="8">
        <v>167.12700000000001</v>
      </c>
      <c r="BA163" s="8">
        <v>167.12700000000001</v>
      </c>
      <c r="BB163" s="8">
        <v>178.31899999999999</v>
      </c>
      <c r="BC163" s="8">
        <v>176.136</v>
      </c>
      <c r="BD163" s="8">
        <v>191.69300000000001</v>
      </c>
      <c r="BE163" s="8">
        <v>191.69300000000001</v>
      </c>
      <c r="BF163" s="8">
        <v>198.185</v>
      </c>
      <c r="BG163" s="8">
        <v>195.25200000000001</v>
      </c>
      <c r="BH163" s="8">
        <v>197.01</v>
      </c>
      <c r="BI163">
        <v>197.01</v>
      </c>
    </row>
    <row r="164" spans="1:71" x14ac:dyDescent="0.35">
      <c r="A164" s="9" t="str">
        <f t="shared" si="17"/>
        <v>SAIB</v>
      </c>
      <c r="B164" s="9" t="str">
        <f>VLOOKUP(A164,References!$A$2:$B$11,2,FALSE)</f>
        <v>SIBC AB Equity</v>
      </c>
      <c r="C164" s="9" t="str">
        <f t="shared" si="15"/>
        <v>Operating Exenses</v>
      </c>
      <c r="D164" s="9" t="str">
        <f>VLOOKUP(C164,References!$J$2:$K$51,2,FALSE)</f>
        <v>operating_expenses</v>
      </c>
      <c r="E164" s="9" t="s">
        <v>0</v>
      </c>
      <c r="F164" s="8">
        <f>_xll.BDH($B164,$E164,"CQ1 2010","","Dir=H","Per=Q","Days=A","Dts=H","cols=56;rows=1")</f>
        <v>137.47</v>
      </c>
      <c r="G164" s="8">
        <v>141.14400000000001</v>
      </c>
      <c r="H164" s="8">
        <v>132.666</v>
      </c>
      <c r="I164" s="8">
        <v>147.55500000000001</v>
      </c>
      <c r="J164" s="8">
        <v>148.54</v>
      </c>
      <c r="K164" s="8">
        <v>136.131</v>
      </c>
      <c r="L164" s="8">
        <v>150.22900000000001</v>
      </c>
      <c r="M164" s="8">
        <v>169.351</v>
      </c>
      <c r="N164" s="8">
        <v>149.209</v>
      </c>
      <c r="O164" s="8">
        <v>153.041</v>
      </c>
      <c r="P164" s="8">
        <v>156.333</v>
      </c>
      <c r="Q164" s="8">
        <v>173.499</v>
      </c>
      <c r="R164" s="8">
        <v>183.559</v>
      </c>
      <c r="S164" s="8">
        <v>193.66</v>
      </c>
      <c r="T164" s="8">
        <v>189.239</v>
      </c>
      <c r="U164" s="8">
        <v>195.19800000000001</v>
      </c>
      <c r="V164" s="8">
        <v>231.285</v>
      </c>
      <c r="W164" s="8">
        <v>216.17699999999999</v>
      </c>
      <c r="X164" s="8">
        <v>225.86500000000001</v>
      </c>
      <c r="Y164" s="8">
        <v>269.58499999999998</v>
      </c>
      <c r="Z164" s="8">
        <v>263.73500000000001</v>
      </c>
      <c r="AA164" s="8">
        <v>248.04900000000001</v>
      </c>
      <c r="AB164" s="8">
        <v>261.32299999999998</v>
      </c>
      <c r="AC164" s="8">
        <v>260.488</v>
      </c>
      <c r="AD164" s="8">
        <v>257.75</v>
      </c>
      <c r="AE164" s="8">
        <v>260.95299999999997</v>
      </c>
      <c r="AF164" s="8">
        <v>257.23099999999999</v>
      </c>
      <c r="AG164" s="8">
        <v>274.608</v>
      </c>
      <c r="AH164" s="8">
        <v>262.76799999999997</v>
      </c>
      <c r="AI164" s="8">
        <v>254.78800000000001</v>
      </c>
      <c r="AJ164" s="8">
        <v>260.86</v>
      </c>
      <c r="AK164" s="8">
        <v>280.89800000000002</v>
      </c>
      <c r="AL164" s="8">
        <v>265.61099999999999</v>
      </c>
      <c r="AM164" s="8">
        <v>273.26600000000002</v>
      </c>
      <c r="AN164" s="8">
        <v>283.27600000000001</v>
      </c>
      <c r="AO164" s="8">
        <v>311.03199999999998</v>
      </c>
      <c r="AP164" s="8">
        <v>294.928</v>
      </c>
      <c r="AQ164" s="8">
        <v>288.029</v>
      </c>
      <c r="AR164" s="8">
        <v>297.34699999999998</v>
      </c>
      <c r="AS164" s="8">
        <v>353.94200000000001</v>
      </c>
      <c r="AT164" s="8">
        <v>336.68299999999999</v>
      </c>
      <c r="AU164" s="8">
        <v>286.93400000000003</v>
      </c>
      <c r="AV164" s="8">
        <v>292.13600000000002</v>
      </c>
      <c r="AW164" s="8">
        <v>298.38799999999998</v>
      </c>
      <c r="AX164" s="8">
        <v>307.375</v>
      </c>
      <c r="AY164" s="8">
        <v>302.279</v>
      </c>
      <c r="AZ164" s="8">
        <v>306.59699999999998</v>
      </c>
      <c r="BA164" s="8">
        <v>349.27199999999999</v>
      </c>
      <c r="BB164" s="8">
        <v>344.75099999999998</v>
      </c>
      <c r="BC164" s="8">
        <v>339.38900000000001</v>
      </c>
      <c r="BD164" s="8">
        <v>364.30099999999999</v>
      </c>
      <c r="BE164" s="8">
        <v>384.17700000000002</v>
      </c>
      <c r="BF164" s="8">
        <v>421.024</v>
      </c>
      <c r="BG164" s="8">
        <v>406.202</v>
      </c>
      <c r="BH164" s="8">
        <v>404.93200000000002</v>
      </c>
      <c r="BI164">
        <v>404.93200000000002</v>
      </c>
    </row>
    <row r="165" spans="1:71" x14ac:dyDescent="0.35">
      <c r="A165" s="9" t="str">
        <f t="shared" si="17"/>
        <v>SAIB</v>
      </c>
      <c r="B165" s="9" t="str">
        <f>VLOOKUP(A165,References!$A$2:$B$11,2,FALSE)</f>
        <v>SIBC AB Equity</v>
      </c>
      <c r="C165" s="9" t="str">
        <f t="shared" si="15"/>
        <v>Total Non-Interest Income</v>
      </c>
      <c r="D165" s="9" t="str">
        <f>VLOOKUP(C165,References!$J$2:$K$51,2,FALSE)</f>
        <v>non_interest_income</v>
      </c>
      <c r="E165" s="9" t="s">
        <v>41</v>
      </c>
      <c r="F165" s="8" t="e">
        <f>F160-F157</f>
        <v>#VALUE!</v>
      </c>
      <c r="G165" s="8" t="e">
        <f t="shared" ref="G165:BH165" si="18">G160-G157</f>
        <v>#VALUE!</v>
      </c>
      <c r="H165" s="8" t="e">
        <f t="shared" si="18"/>
        <v>#VALUE!</v>
      </c>
      <c r="I165" s="8" t="e">
        <f t="shared" si="18"/>
        <v>#VALUE!</v>
      </c>
      <c r="J165" s="8" t="e">
        <f t="shared" si="18"/>
        <v>#VALUE!</v>
      </c>
      <c r="K165" s="8" t="e">
        <f t="shared" si="18"/>
        <v>#VALUE!</v>
      </c>
      <c r="L165" s="8" t="e">
        <f t="shared" si="18"/>
        <v>#VALUE!</v>
      </c>
      <c r="M165" s="8" t="e">
        <f t="shared" si="18"/>
        <v>#VALUE!</v>
      </c>
      <c r="N165" s="8" t="e">
        <f t="shared" si="18"/>
        <v>#VALUE!</v>
      </c>
      <c r="O165" s="8" t="e">
        <f t="shared" si="18"/>
        <v>#VALUE!</v>
      </c>
      <c r="P165" s="8" t="e">
        <f t="shared" si="18"/>
        <v>#VALUE!</v>
      </c>
      <c r="Q165" s="8" t="e">
        <f t="shared" si="18"/>
        <v>#VALUE!</v>
      </c>
      <c r="R165" s="8" t="e">
        <f t="shared" si="18"/>
        <v>#VALUE!</v>
      </c>
      <c r="S165" s="8" t="e">
        <f t="shared" si="18"/>
        <v>#VALUE!</v>
      </c>
      <c r="T165" s="8" t="e">
        <f t="shared" si="18"/>
        <v>#VALUE!</v>
      </c>
      <c r="U165" s="8" t="e">
        <f t="shared" si="18"/>
        <v>#VALUE!</v>
      </c>
      <c r="V165" s="8" t="e">
        <f t="shared" si="18"/>
        <v>#VALUE!</v>
      </c>
      <c r="W165" s="8" t="e">
        <f t="shared" si="18"/>
        <v>#VALUE!</v>
      </c>
      <c r="X165" s="8" t="e">
        <f t="shared" si="18"/>
        <v>#VALUE!</v>
      </c>
      <c r="Y165" s="8" t="e">
        <f t="shared" si="18"/>
        <v>#VALUE!</v>
      </c>
      <c r="Z165" s="8" t="e">
        <f t="shared" si="18"/>
        <v>#VALUE!</v>
      </c>
      <c r="AA165" s="8" t="e">
        <f t="shared" si="18"/>
        <v>#VALUE!</v>
      </c>
      <c r="AB165" s="8" t="e">
        <f t="shared" si="18"/>
        <v>#VALUE!</v>
      </c>
      <c r="AC165" s="8" t="e">
        <f t="shared" si="18"/>
        <v>#VALUE!</v>
      </c>
      <c r="AD165" s="8" t="e">
        <f t="shared" si="18"/>
        <v>#VALUE!</v>
      </c>
      <c r="AE165" s="8" t="e">
        <f t="shared" si="18"/>
        <v>#VALUE!</v>
      </c>
      <c r="AF165" s="8" t="e">
        <f t="shared" si="18"/>
        <v>#VALUE!</v>
      </c>
      <c r="AG165" s="8" t="e">
        <f t="shared" si="18"/>
        <v>#VALUE!</v>
      </c>
      <c r="AH165" s="8">
        <f t="shared" si="18"/>
        <v>161.94499999999999</v>
      </c>
      <c r="AI165" s="8">
        <f t="shared" si="18"/>
        <v>129.62799999999999</v>
      </c>
      <c r="AJ165" s="8">
        <f t="shared" si="18"/>
        <v>181.90999999999997</v>
      </c>
      <c r="AK165" s="8">
        <f t="shared" si="18"/>
        <v>-14.427999999999997</v>
      </c>
      <c r="AL165" s="8">
        <f t="shared" si="18"/>
        <v>122.16300000000001</v>
      </c>
      <c r="AM165" s="8">
        <f t="shared" si="18"/>
        <v>92.433999999999969</v>
      </c>
      <c r="AN165" s="8">
        <f t="shared" si="18"/>
        <v>104.08100000000002</v>
      </c>
      <c r="AO165" s="8">
        <f t="shared" si="18"/>
        <v>146.78200000000004</v>
      </c>
      <c r="AP165" s="8">
        <f t="shared" si="18"/>
        <v>121.11599999999999</v>
      </c>
      <c r="AQ165" s="8">
        <f t="shared" si="18"/>
        <v>103.10500000000002</v>
      </c>
      <c r="AR165" s="8">
        <f t="shared" si="18"/>
        <v>173.21600000000001</v>
      </c>
      <c r="AS165" s="8">
        <f t="shared" si="18"/>
        <v>168.65700000000004</v>
      </c>
      <c r="AT165" s="8">
        <f t="shared" si="18"/>
        <v>135.00299999999993</v>
      </c>
      <c r="AU165" s="8">
        <f t="shared" si="18"/>
        <v>104.07900000000006</v>
      </c>
      <c r="AV165" s="8">
        <f t="shared" si="18"/>
        <v>149.45600000000002</v>
      </c>
      <c r="AW165" s="8">
        <f t="shared" si="18"/>
        <v>170.64599999999996</v>
      </c>
      <c r="AX165" s="8">
        <f t="shared" si="18"/>
        <v>92.125999999999976</v>
      </c>
      <c r="AY165" s="8">
        <f t="shared" si="18"/>
        <v>132.13700000000006</v>
      </c>
      <c r="AZ165" s="8">
        <f t="shared" si="18"/>
        <v>86.614000000000033</v>
      </c>
      <c r="BA165" s="8">
        <f t="shared" si="18"/>
        <v>60.977000000000089</v>
      </c>
      <c r="BB165" s="8">
        <f t="shared" si="18"/>
        <v>127.98000000000002</v>
      </c>
      <c r="BC165" s="8">
        <f t="shared" si="18"/>
        <v>100.24099999999999</v>
      </c>
      <c r="BD165" s="8">
        <f t="shared" si="18"/>
        <v>100.3370000000001</v>
      </c>
      <c r="BE165" s="8">
        <f t="shared" si="18"/>
        <v>42.482000000000085</v>
      </c>
      <c r="BF165" s="8">
        <f t="shared" si="18"/>
        <v>117.92200000000003</v>
      </c>
      <c r="BG165" s="8">
        <f t="shared" si="18"/>
        <v>125.79000000000008</v>
      </c>
      <c r="BH165" s="8">
        <f t="shared" si="18"/>
        <v>117.87899999999991</v>
      </c>
    </row>
    <row r="166" spans="1:71" x14ac:dyDescent="0.35">
      <c r="A166" s="9" t="str">
        <f t="shared" si="17"/>
        <v>SAIB</v>
      </c>
      <c r="B166" s="9" t="str">
        <f>VLOOKUP(A166,References!$A$2:$B$11,2,FALSE)</f>
        <v>SIBC AB Equity</v>
      </c>
      <c r="C166" s="9" t="str">
        <f t="shared" si="15"/>
        <v>Impairment (Provisions)</v>
      </c>
      <c r="D166" s="9" t="str">
        <f>VLOOKUP(C166,References!$J$2:$K$51,2,FALSE)</f>
        <v>impairment_provisions</v>
      </c>
      <c r="E166" s="9" t="s">
        <v>42</v>
      </c>
      <c r="F166" s="8">
        <f>_xll.BDH($B166,$E166,"CQ1 2010","","Dir=H","Per=Q","Days=A","Dts=H","cols=56;rows=1")</f>
        <v>293</v>
      </c>
      <c r="G166" s="8">
        <v>245</v>
      </c>
      <c r="H166" s="8">
        <v>150</v>
      </c>
      <c r="I166" s="8">
        <v>150</v>
      </c>
      <c r="J166" s="8">
        <v>50</v>
      </c>
      <c r="K166" s="8">
        <v>58</v>
      </c>
      <c r="L166" s="8">
        <v>115</v>
      </c>
      <c r="M166" s="8">
        <v>115</v>
      </c>
      <c r="N166" s="8">
        <v>115</v>
      </c>
      <c r="O166" s="8">
        <v>70</v>
      </c>
      <c r="P166" s="8">
        <v>45</v>
      </c>
      <c r="Q166" s="8">
        <v>45</v>
      </c>
      <c r="R166" s="8">
        <v>30</v>
      </c>
      <c r="S166" s="8">
        <v>30</v>
      </c>
      <c r="T166" s="8">
        <v>30</v>
      </c>
      <c r="U166" s="8">
        <v>30</v>
      </c>
      <c r="V166" s="8">
        <v>141</v>
      </c>
      <c r="W166" s="8">
        <v>21</v>
      </c>
      <c r="X166" s="8">
        <v>14</v>
      </c>
      <c r="Y166" s="8">
        <v>14</v>
      </c>
      <c r="Z166" s="8">
        <v>23</v>
      </c>
      <c r="AA166" s="8">
        <v>46</v>
      </c>
      <c r="AB166" s="8">
        <v>22</v>
      </c>
      <c r="AC166" s="8">
        <v>22</v>
      </c>
      <c r="AD166" s="8">
        <v>118</v>
      </c>
      <c r="AE166" s="8">
        <v>58</v>
      </c>
      <c r="AF166" s="8">
        <v>30</v>
      </c>
      <c r="AG166" s="8">
        <v>30</v>
      </c>
      <c r="AH166" s="8">
        <v>45</v>
      </c>
      <c r="AI166" s="8">
        <v>74</v>
      </c>
      <c r="AJ166" s="8">
        <v>63</v>
      </c>
      <c r="AK166" s="8">
        <v>63</v>
      </c>
      <c r="AL166" s="8">
        <v>88.545000000000002</v>
      </c>
      <c r="AM166" s="8">
        <v>64.207999999999998</v>
      </c>
      <c r="AN166" s="8">
        <v>90.427999999999997</v>
      </c>
      <c r="AO166" s="8">
        <v>90.427999999999997</v>
      </c>
      <c r="AP166" s="8">
        <v>77.22</v>
      </c>
      <c r="AQ166" s="8">
        <v>750.995</v>
      </c>
      <c r="AR166" s="8">
        <v>66.146000000000001</v>
      </c>
      <c r="AS166" s="8">
        <v>66.146000000000001</v>
      </c>
      <c r="AT166" s="8">
        <v>224.977</v>
      </c>
      <c r="AU166" s="8">
        <v>98.694999999999993</v>
      </c>
      <c r="AV166" s="8">
        <v>57.295999999999999</v>
      </c>
      <c r="AW166" s="8">
        <v>57.295999999999999</v>
      </c>
      <c r="AX166" s="8">
        <v>64.843999999999994</v>
      </c>
      <c r="AY166" s="8">
        <v>109.732</v>
      </c>
      <c r="AZ166" s="8">
        <v>51.029000000000003</v>
      </c>
      <c r="BA166" s="8">
        <v>51.029000000000003</v>
      </c>
      <c r="BB166" s="8">
        <v>37.761000000000003</v>
      </c>
      <c r="BC166" s="8">
        <v>53.606000000000002</v>
      </c>
      <c r="BD166" s="8">
        <v>-149.018</v>
      </c>
      <c r="BE166" s="8">
        <v>-149.018</v>
      </c>
      <c r="BF166" s="8">
        <v>81.352000000000004</v>
      </c>
      <c r="BG166" s="8">
        <v>79.558000000000007</v>
      </c>
      <c r="BH166" s="8">
        <v>87.427000000000007</v>
      </c>
      <c r="BI166">
        <v>87.427000000000007</v>
      </c>
    </row>
    <row r="167" spans="1:71" x14ac:dyDescent="0.35">
      <c r="A167" s="9" t="str">
        <f t="shared" si="17"/>
        <v>SAIB</v>
      </c>
      <c r="B167" s="9" t="str">
        <f>VLOOKUP(A167,References!$A$2:$B$11,2,FALSE)</f>
        <v>SIBC AB Equity</v>
      </c>
      <c r="C167" s="9" t="str">
        <f t="shared" si="15"/>
        <v>Net PreTax Income</v>
      </c>
      <c r="D167" s="9" t="str">
        <f>VLOOKUP(C167,References!$J$2:$K$51,2,FALSE)</f>
        <v>net_pretax_income</v>
      </c>
      <c r="E167" s="9" t="s">
        <v>45</v>
      </c>
      <c r="F167" s="8">
        <f>_xll.BDH($B167,$E167,"CQ1 2010","","Dir=H","Per=Q","Days=A","Dts=H","cols=56;rows=1")</f>
        <v>24.835000000000001</v>
      </c>
      <c r="G167" s="8">
        <v>24.58</v>
      </c>
      <c r="H167" s="8">
        <v>151.29</v>
      </c>
      <c r="I167" s="8">
        <v>239.15199999999999</v>
      </c>
      <c r="J167" s="8">
        <v>209.46899999999999</v>
      </c>
      <c r="K167" s="8">
        <v>210.041</v>
      </c>
      <c r="L167" s="8">
        <v>145.423</v>
      </c>
      <c r="M167" s="8">
        <v>146.84399999999999</v>
      </c>
      <c r="N167" s="8">
        <v>212.23500000000001</v>
      </c>
      <c r="O167" s="8">
        <v>222.38800000000001</v>
      </c>
      <c r="P167" s="8">
        <v>231.79900000000001</v>
      </c>
      <c r="Q167" s="8">
        <v>245.61500000000001</v>
      </c>
      <c r="R167" s="8">
        <v>314.27300000000002</v>
      </c>
      <c r="S167" s="8">
        <v>320.39800000000002</v>
      </c>
      <c r="T167" s="8">
        <v>325.39299999999997</v>
      </c>
      <c r="U167" s="8">
        <v>326.77</v>
      </c>
      <c r="V167" s="8">
        <v>337.46899999999999</v>
      </c>
      <c r="W167" s="8">
        <v>352.96300000000002</v>
      </c>
      <c r="X167" s="8">
        <v>371.17399999999998</v>
      </c>
      <c r="Y167" s="8">
        <v>374.87299999999999</v>
      </c>
      <c r="Z167" s="8">
        <v>366.69900000000001</v>
      </c>
      <c r="AA167" s="8">
        <v>382.57299999999998</v>
      </c>
      <c r="AB167" s="8">
        <v>351.42700000000002</v>
      </c>
      <c r="AC167" s="8">
        <v>227.958</v>
      </c>
      <c r="AD167" s="8">
        <v>210</v>
      </c>
      <c r="AE167" s="8">
        <v>321.36599999999999</v>
      </c>
      <c r="AF167" s="8">
        <v>219.42599999999999</v>
      </c>
      <c r="AG167" s="8">
        <v>302.166</v>
      </c>
      <c r="AH167" s="8">
        <v>344.94200000000001</v>
      </c>
      <c r="AI167" s="8">
        <v>355.64800000000002</v>
      </c>
      <c r="AJ167" s="8">
        <v>358.35300000000001</v>
      </c>
      <c r="AK167" s="8">
        <v>351.85500000000002</v>
      </c>
      <c r="AL167" s="8">
        <v>361.233</v>
      </c>
      <c r="AM167" s="8">
        <v>361.55399999999997</v>
      </c>
      <c r="AN167" s="8">
        <v>361.57600000000002</v>
      </c>
      <c r="AO167" s="8">
        <v>359.40499999999997</v>
      </c>
      <c r="AP167" s="8">
        <v>350.89600000000002</v>
      </c>
      <c r="AQ167" s="8">
        <v>-346.08</v>
      </c>
      <c r="AR167" s="8">
        <v>401.791</v>
      </c>
      <c r="AS167" s="8">
        <v>-77.105999999999995</v>
      </c>
      <c r="AT167" s="8">
        <v>173.13</v>
      </c>
      <c r="AU167" s="8">
        <v>334.13900000000001</v>
      </c>
      <c r="AV167" s="8">
        <v>381.56599999999997</v>
      </c>
      <c r="AW167" s="8">
        <v>339.67200000000003</v>
      </c>
      <c r="AX167" s="8">
        <v>263.57400000000001</v>
      </c>
      <c r="AY167" s="8">
        <v>313.62299999999999</v>
      </c>
      <c r="AZ167" s="8">
        <v>342.18200000000002</v>
      </c>
      <c r="BA167" s="8">
        <v>347.88799999999998</v>
      </c>
      <c r="BB167" s="8">
        <v>350.01900000000001</v>
      </c>
      <c r="BC167" s="8">
        <v>391.03800000000001</v>
      </c>
      <c r="BD167" s="8">
        <v>670.68899999999996</v>
      </c>
      <c r="BE167" s="8">
        <v>300.21899999999999</v>
      </c>
      <c r="BF167" s="8">
        <v>475.47399999999999</v>
      </c>
      <c r="BG167" s="8">
        <v>516.07299999999998</v>
      </c>
      <c r="BH167" s="8">
        <v>536.75900000000001</v>
      </c>
      <c r="BI167">
        <v>536.75900000000001</v>
      </c>
    </row>
    <row r="168" spans="1:71" x14ac:dyDescent="0.35">
      <c r="A168" s="9" t="str">
        <f t="shared" si="17"/>
        <v>SAIB</v>
      </c>
      <c r="B168" s="9" t="str">
        <f>VLOOKUP(A168,References!$A$2:$B$11,2,FALSE)</f>
        <v>SIBC AB Equity</v>
      </c>
      <c r="C168" s="9" t="str">
        <f t="shared" si="15"/>
        <v>Net Income</v>
      </c>
      <c r="D168" s="9" t="str">
        <f>VLOOKUP(C168,References!$J$2:$K$51,2,FALSE)</f>
        <v>net_income</v>
      </c>
      <c r="E168" s="9" t="s">
        <v>47</v>
      </c>
      <c r="F168" s="8">
        <f>_xll.BDH($B168,$E168,"CQ1 2010","","Dir=H","Per=Q","Days=A","Dts=H","cols=56;rows=1")</f>
        <v>20.876999999999999</v>
      </c>
      <c r="G168" s="8">
        <v>21.760999999999999</v>
      </c>
      <c r="H168" s="8">
        <v>148.899</v>
      </c>
      <c r="I168" s="8">
        <v>237.798</v>
      </c>
      <c r="J168" s="8">
        <v>207.953</v>
      </c>
      <c r="K168" s="8">
        <v>208.21799999999999</v>
      </c>
      <c r="L168" s="8">
        <v>144.01499999999999</v>
      </c>
      <c r="M168" s="8">
        <v>147.41999999999999</v>
      </c>
      <c r="N168" s="8">
        <v>212.23500000000001</v>
      </c>
      <c r="O168" s="8">
        <v>222.38800000000001</v>
      </c>
      <c r="P168" s="8">
        <v>231.79900000000001</v>
      </c>
      <c r="Q168" s="8">
        <v>245.61500000000001</v>
      </c>
      <c r="R168" s="8">
        <v>314.27300000000002</v>
      </c>
      <c r="S168" s="8">
        <v>320.39800000000002</v>
      </c>
      <c r="T168" s="8">
        <v>325.39299999999997</v>
      </c>
      <c r="U168" s="8">
        <v>326.77</v>
      </c>
      <c r="V168" s="8">
        <v>337.46899999999999</v>
      </c>
      <c r="W168" s="8">
        <v>352.96300000000002</v>
      </c>
      <c r="X168" s="8">
        <v>371.17399999999998</v>
      </c>
      <c r="Y168" s="8">
        <v>374.87299999999999</v>
      </c>
      <c r="Z168" s="8">
        <v>366.69900000000001</v>
      </c>
      <c r="AA168" s="8">
        <v>382.57299999999998</v>
      </c>
      <c r="AB168" s="8">
        <v>351.42700000000002</v>
      </c>
      <c r="AC168" s="8">
        <v>227.958</v>
      </c>
      <c r="AD168" s="8">
        <v>210</v>
      </c>
      <c r="AE168" s="8">
        <v>321.36599999999999</v>
      </c>
      <c r="AF168" s="8">
        <v>219.42599999999999</v>
      </c>
      <c r="AG168" s="8">
        <v>302.166</v>
      </c>
      <c r="AH168" s="8">
        <v>344.94200000000001</v>
      </c>
      <c r="AI168" s="8">
        <v>355.64800000000002</v>
      </c>
      <c r="AJ168" s="8">
        <v>358.35300000000001</v>
      </c>
      <c r="AK168" s="8">
        <v>351.85500000000002</v>
      </c>
      <c r="AL168" s="8">
        <v>361.233</v>
      </c>
      <c r="AM168" s="8">
        <v>336.77800000000002</v>
      </c>
      <c r="AN168" s="8">
        <v>345.73</v>
      </c>
      <c r="AO168" s="8">
        <v>-452.62</v>
      </c>
      <c r="AP168" s="8">
        <v>281.44799999999998</v>
      </c>
      <c r="AQ168" s="8">
        <v>-284.74</v>
      </c>
      <c r="AR168" s="8">
        <v>311.93299999999999</v>
      </c>
      <c r="AS168" s="8">
        <v>-69.180000000000007</v>
      </c>
      <c r="AT168" s="8">
        <v>150.714</v>
      </c>
      <c r="AU168" s="8">
        <v>262.26400000000001</v>
      </c>
      <c r="AV168" s="8">
        <v>301.37299999999999</v>
      </c>
      <c r="AW168" s="8">
        <v>265.20999999999998</v>
      </c>
      <c r="AX168" s="8">
        <v>213.495</v>
      </c>
      <c r="AY168" s="8">
        <v>287.77</v>
      </c>
      <c r="AZ168" s="8">
        <v>274.34500000000003</v>
      </c>
      <c r="BA168" s="8">
        <v>286.04599999999999</v>
      </c>
      <c r="BB168" s="8">
        <v>287.01600000000002</v>
      </c>
      <c r="BC168" s="8">
        <v>320.64999999999998</v>
      </c>
      <c r="BD168" s="8">
        <v>549.96500000000003</v>
      </c>
      <c r="BE168" s="8">
        <v>350.22399999999999</v>
      </c>
      <c r="BF168" s="8">
        <v>408.90699999999998</v>
      </c>
      <c r="BG168" s="8">
        <v>443.79199999999997</v>
      </c>
      <c r="BH168" s="8">
        <v>461.64299999999997</v>
      </c>
      <c r="BI168">
        <v>461.64299999999997</v>
      </c>
    </row>
    <row r="169" spans="1:71" x14ac:dyDescent="0.35">
      <c r="A169" s="9" t="str">
        <f t="shared" si="17"/>
        <v>SAIB</v>
      </c>
      <c r="B169" s="9" t="str">
        <f>VLOOKUP(A169,References!$A$2:$B$11,2,FALSE)</f>
        <v>SIBC AB Equity</v>
      </c>
      <c r="C169" s="9" t="str">
        <f t="shared" si="15"/>
        <v>Net Interest Income Less Provisions</v>
      </c>
      <c r="D169" s="9" t="str">
        <f>VLOOKUP(C169,References!$J$2:$K$51,2,FALSE)</f>
        <v>net_interest_inc_less_prov</v>
      </c>
      <c r="E169" s="9" t="s">
        <v>115</v>
      </c>
      <c r="F169" s="8">
        <f>_xll.BDH($B169,$E169,"CQ1 2010","","Dir=H","Per=Q","Days=A","Dts=H","cols=56;rows=1")</f>
        <v>40.213999999999999</v>
      </c>
      <c r="G169" s="8">
        <v>87.632000000000005</v>
      </c>
      <c r="H169" s="8">
        <v>216.09700000000001</v>
      </c>
      <c r="I169" s="8">
        <v>274.07400000000001</v>
      </c>
      <c r="J169" s="8">
        <v>273.61900000000003</v>
      </c>
      <c r="K169" s="8">
        <v>272.33999999999997</v>
      </c>
      <c r="L169" s="8">
        <v>185.732</v>
      </c>
      <c r="M169" s="8">
        <v>222.06</v>
      </c>
      <c r="N169" s="8">
        <v>184.05099999999999</v>
      </c>
      <c r="O169" s="8">
        <v>236.465</v>
      </c>
      <c r="P169" s="8">
        <v>283.46300000000002</v>
      </c>
      <c r="Q169" s="8">
        <v>299.23500000000001</v>
      </c>
      <c r="R169" s="8">
        <v>317.88799999999998</v>
      </c>
      <c r="S169" s="8">
        <v>314.07499999999999</v>
      </c>
      <c r="T169" s="8">
        <v>328.00700000000001</v>
      </c>
      <c r="U169" s="8">
        <v>321.97500000000002</v>
      </c>
      <c r="V169" s="8">
        <v>227.41499999999999</v>
      </c>
      <c r="W169" s="8">
        <v>355.44099999999997</v>
      </c>
      <c r="X169" s="8">
        <v>389.79199999999997</v>
      </c>
      <c r="Y169" s="8">
        <v>380.97300000000001</v>
      </c>
      <c r="Z169" s="8">
        <v>418.28699999999998</v>
      </c>
      <c r="AA169" s="8">
        <v>396.74400000000003</v>
      </c>
      <c r="AB169" s="8">
        <v>430.58100000000002</v>
      </c>
      <c r="AC169" s="8">
        <v>403.49700000000001</v>
      </c>
      <c r="AD169" s="8">
        <v>297.64100000000002</v>
      </c>
      <c r="AE169" s="8">
        <v>376.42500000000001</v>
      </c>
      <c r="AF169" s="8">
        <v>441.04899999999998</v>
      </c>
      <c r="AG169" s="8">
        <v>338.48399999999998</v>
      </c>
      <c r="AH169" s="8">
        <v>418.017</v>
      </c>
      <c r="AI169" s="8">
        <v>421.334</v>
      </c>
      <c r="AJ169" s="8">
        <v>456.73</v>
      </c>
      <c r="AK169" s="8">
        <v>685.06799999999998</v>
      </c>
      <c r="AL169" s="8">
        <v>475.61599999999999</v>
      </c>
      <c r="AM169" s="8">
        <v>514.44200000000001</v>
      </c>
      <c r="AN169" s="8">
        <v>506.08100000000002</v>
      </c>
      <c r="AO169" s="8">
        <v>550.01700000000005</v>
      </c>
      <c r="AP169" s="8">
        <v>503.85599999999999</v>
      </c>
      <c r="AQ169" s="8">
        <v>-190.999</v>
      </c>
      <c r="AR169" s="8">
        <v>499.98399999999998</v>
      </c>
      <c r="AS169" s="8">
        <v>122.413</v>
      </c>
      <c r="AT169" s="8">
        <v>357.74200000000002</v>
      </c>
      <c r="AU169" s="8">
        <v>510.51799999999997</v>
      </c>
      <c r="AV169" s="8">
        <v>518.16700000000003</v>
      </c>
      <c r="AW169" s="8">
        <v>485.82799999999997</v>
      </c>
      <c r="AX169" s="8">
        <v>478.11399999999998</v>
      </c>
      <c r="AY169" s="8">
        <v>474.81299999999999</v>
      </c>
      <c r="AZ169" s="8">
        <v>546.6</v>
      </c>
      <c r="BA169" s="8">
        <v>577.80499999999995</v>
      </c>
      <c r="BB169" s="8">
        <v>551.40099999999995</v>
      </c>
      <c r="BC169" s="8">
        <v>618.60799999999995</v>
      </c>
      <c r="BD169" s="8">
        <v>906.89499999999998</v>
      </c>
      <c r="BE169" s="8">
        <v>566.51199999999994</v>
      </c>
      <c r="BF169" s="8">
        <v>760.33500000000004</v>
      </c>
      <c r="BG169" s="8">
        <v>783.94799999999998</v>
      </c>
      <c r="BH169" s="8">
        <v>799.45600000000002</v>
      </c>
      <c r="BI169">
        <v>799.45600000000002</v>
      </c>
    </row>
    <row r="170" spans="1:71" x14ac:dyDescent="0.35">
      <c r="A170" s="9" t="str">
        <f t="shared" si="17"/>
        <v>SAIB</v>
      </c>
      <c r="B170" s="9" t="str">
        <f>VLOOKUP(A170,References!$A$2:$B$11,2,FALSE)</f>
        <v>SIBC AB Equity</v>
      </c>
      <c r="C170" s="9" t="str">
        <f t="shared" si="15"/>
        <v>Retail Net Revenue</v>
      </c>
      <c r="D170" s="9" t="str">
        <f>VLOOKUP(C170,References!$J$2:$K$51,2,FALSE)</f>
        <v>retail_net_revenue</v>
      </c>
      <c r="E170" s="9"/>
      <c r="F170" s="8">
        <f>Segments_Q!I44/1000000</f>
        <v>68.349000000000004</v>
      </c>
      <c r="G170" s="8">
        <f>Segments_Q!J44/1000000</f>
        <v>105.602</v>
      </c>
      <c r="H170" s="8">
        <f>Segments_Q!K44/1000000</f>
        <v>83.531999999999996</v>
      </c>
      <c r="I170" s="8">
        <f>Segments_Q!L44/1000000</f>
        <v>94.593000000000004</v>
      </c>
      <c r="J170" s="8">
        <f>Segments_Q!M44/1000000</f>
        <v>66.287000000000006</v>
      </c>
      <c r="K170" s="8">
        <f>Segments_Q!N44/1000000</f>
        <v>71.120999999999995</v>
      </c>
      <c r="L170" s="8">
        <f>Segments_Q!O44/1000000</f>
        <v>79.338999999999999</v>
      </c>
      <c r="M170" s="8">
        <f>Segments_Q!P44/1000000</f>
        <v>112.715</v>
      </c>
      <c r="N170" s="8">
        <f>Segments_Q!Q44/1000000</f>
        <v>92.91</v>
      </c>
      <c r="O170" s="8">
        <f>Segments_Q!R44/1000000</f>
        <v>88.866</v>
      </c>
      <c r="P170" s="8">
        <f>Segments_Q!S44/1000000</f>
        <v>98.703000000000003</v>
      </c>
      <c r="Q170" s="8">
        <f>Segments_Q!T44/1000000</f>
        <v>103.02800000000001</v>
      </c>
      <c r="R170" s="8">
        <f>Segments_Q!U44/1000000</f>
        <v>150.90600000000001</v>
      </c>
      <c r="S170" s="8">
        <f>Segments_Q!V44/1000000</f>
        <v>135.00700000000001</v>
      </c>
      <c r="T170" s="8">
        <f>Segments_Q!W44/1000000</f>
        <v>146.58799999999999</v>
      </c>
      <c r="U170" s="8">
        <f>Segments_Q!X44/1000000</f>
        <v>115.422</v>
      </c>
      <c r="V170" s="8">
        <f>Segments_Q!Y44/1000000</f>
        <v>149.232</v>
      </c>
      <c r="W170" s="8">
        <f>Segments_Q!Z44/1000000</f>
        <v>154.19200000000001</v>
      </c>
      <c r="X170" s="8">
        <f>Segments_Q!AA44/1000000</f>
        <v>241.8</v>
      </c>
      <c r="Y170" s="8">
        <f>Segments_Q!AB44/1000000</f>
        <v>194.5</v>
      </c>
      <c r="Z170" s="8">
        <f>Segments_Q!AC44/1000000</f>
        <v>211.85900000000001</v>
      </c>
      <c r="AA170" s="8">
        <f>Segments_Q!AD44/1000000</f>
        <v>220.024</v>
      </c>
      <c r="AB170" s="8">
        <f>Segments_Q!AE44/1000000</f>
        <v>213.554</v>
      </c>
      <c r="AC170" s="8">
        <f>Segments_Q!AF44/1000000</f>
        <v>248.5</v>
      </c>
      <c r="AD170" s="8">
        <f>Segments_Q!AG44/1000000</f>
        <v>251.38200000000001</v>
      </c>
      <c r="AE170" s="8">
        <f>Segments_Q!AH44/1000000</f>
        <v>245.821</v>
      </c>
      <c r="AF170" s="8">
        <f>Segments_Q!AI44/1000000</f>
        <v>230.304</v>
      </c>
      <c r="AG170" s="8">
        <f>Segments_Q!AJ44/1000000</f>
        <v>237.90100000000001</v>
      </c>
      <c r="AH170" s="8">
        <f>Segments_Q!AK44/1000000</f>
        <v>266.18700000000001</v>
      </c>
      <c r="AI170" s="8">
        <f>Segments_Q!AL44/1000000</f>
        <v>283.51799999999997</v>
      </c>
      <c r="AJ170" s="8">
        <f>Segments_Q!AM44/1000000</f>
        <v>297.57</v>
      </c>
      <c r="AK170" s="8">
        <f>Segments_Q!AN44/1000000</f>
        <v>234.94800000000001</v>
      </c>
      <c r="AL170" s="8">
        <f>Segments_Q!AO44/1000000</f>
        <v>281.77999999999997</v>
      </c>
      <c r="AM170" s="8">
        <f>Segments_Q!AP44/1000000</f>
        <v>307.04199999999997</v>
      </c>
      <c r="AN170" s="8">
        <f>Segments_Q!AQ44/1000000</f>
        <v>272.26100000000002</v>
      </c>
      <c r="AO170" s="8">
        <f>Segments_Q!AR44/1000000</f>
        <v>312.70600000000002</v>
      </c>
      <c r="AP170" s="8">
        <f>Segments_Q!AS44/1000000</f>
        <v>336.04300000000001</v>
      </c>
      <c r="AQ170" s="8">
        <f>Segments_Q!AT44/1000000</f>
        <v>345.58199999999999</v>
      </c>
      <c r="AR170" s="8">
        <f>Segments_Q!AU44/1000000</f>
        <v>355.95499999999998</v>
      </c>
      <c r="AS170" s="8">
        <f>Segments_Q!AV44/1000000</f>
        <v>364.62799999999999</v>
      </c>
      <c r="AT170" s="8">
        <f>Segments_Q!AW44/1000000</f>
        <v>427.81799999999998</v>
      </c>
      <c r="AU170" s="8">
        <f>Segments_Q!AX44/1000000</f>
        <v>396.91500000000002</v>
      </c>
      <c r="AV170" s="8">
        <f>Segments_Q!AY44/1000000</f>
        <v>395.14600000000002</v>
      </c>
      <c r="AW170" s="8">
        <f>Segments_Q!AZ44/1000000</f>
        <v>468.07799999999997</v>
      </c>
      <c r="AX170" s="8">
        <f>Segments_Q!BA44/1000000</f>
        <v>474.06599999999997</v>
      </c>
      <c r="AY170" s="8">
        <f>Segments_Q!BB44/1000000</f>
        <v>454.23399999999998</v>
      </c>
      <c r="AZ170" s="8">
        <f>Segments_Q!BC44/1000000</f>
        <v>497.51499999999999</v>
      </c>
      <c r="BA170" s="8">
        <f>Segments_Q!BD44/1000000</f>
        <v>486.82400000000001</v>
      </c>
      <c r="BB170" s="8">
        <f>Segments_Q!BE44/1000000</f>
        <v>515.10400000000004</v>
      </c>
      <c r="BC170" s="8" t="e">
        <f>Segments_Q!BF44/1000000</f>
        <v>#N/A</v>
      </c>
      <c r="BD170" s="8">
        <f>Segments_Q!BG44/1000000</f>
        <v>450.01900000000001</v>
      </c>
      <c r="BE170" s="8">
        <f>Segments_Q!BH44/1000000</f>
        <v>393.26600000000002</v>
      </c>
      <c r="BF170" s="8">
        <f>Segments_Q!BI44/1000000</f>
        <v>408.447</v>
      </c>
      <c r="BG170" s="8">
        <f>Segments_Q!BJ44/1000000</f>
        <v>401.56299999999999</v>
      </c>
      <c r="BH170" s="8">
        <f>Segments_Q!BK44/1000000</f>
        <v>407.38799999999998</v>
      </c>
      <c r="BI170" s="8">
        <f>Segments_Q!BL44/1000000</f>
        <v>0</v>
      </c>
      <c r="BJ170" s="8">
        <f>Segments_Q!BM44/1000000</f>
        <v>0</v>
      </c>
      <c r="BK170" s="8">
        <f>Segments_Q!BN44/1000000</f>
        <v>0</v>
      </c>
      <c r="BL170" s="8">
        <f>Segments_Q!BO44/1000000</f>
        <v>0</v>
      </c>
      <c r="BM170" s="8">
        <f>Segments_Q!BP44/1000000</f>
        <v>0</v>
      </c>
      <c r="BN170" s="8">
        <f>Segments_Q!BQ44/1000000</f>
        <v>0</v>
      </c>
      <c r="BO170" s="8">
        <f>Segments_Q!BR44/1000000</f>
        <v>0</v>
      </c>
      <c r="BP170" s="8">
        <f>Segments_Q!BS44/1000000</f>
        <v>0</v>
      </c>
      <c r="BQ170" s="8">
        <f>Segments_Q!BT44/1000000</f>
        <v>0</v>
      </c>
      <c r="BR170" s="8">
        <f>Segments_Q!BU44/1000000</f>
        <v>0</v>
      </c>
      <c r="BS170" s="8">
        <f>Segments_Q!BV44/1000000</f>
        <v>0</v>
      </c>
    </row>
    <row r="171" spans="1:71" x14ac:dyDescent="0.35">
      <c r="A171" s="10" t="str">
        <f>A169</f>
        <v>SAIB</v>
      </c>
      <c r="B171" s="10" t="str">
        <f>VLOOKUP(A171,References!$A$2:$B$11,2,FALSE)</f>
        <v>SIBC AB Equity</v>
      </c>
      <c r="C171" s="10" t="str">
        <f t="shared" si="15"/>
        <v>Wholesale Net Revenue</v>
      </c>
      <c r="D171" s="10" t="str">
        <f>VLOOKUP(C171,References!$J$2:$K$51,2,FALSE)</f>
        <v>wholesale_net_revenue</v>
      </c>
      <c r="E171" s="10" t="s">
        <v>115</v>
      </c>
      <c r="F171" s="8">
        <f>Segments_Q!I45/1000000</f>
        <v>125.101</v>
      </c>
      <c r="G171" s="8">
        <f>Segments_Q!J45/1000000</f>
        <v>140.33000000000001</v>
      </c>
      <c r="H171" s="8">
        <f>Segments_Q!K45/1000000</f>
        <v>116.124</v>
      </c>
      <c r="I171" s="8">
        <f>Segments_Q!L45/1000000</f>
        <v>127.932</v>
      </c>
      <c r="J171" s="8">
        <f>Segments_Q!M45/1000000</f>
        <v>102.53</v>
      </c>
      <c r="K171" s="8">
        <f>Segments_Q!N45/1000000</f>
        <v>95.78</v>
      </c>
      <c r="L171" s="8">
        <f>Segments_Q!O45/1000000</f>
        <v>111.057</v>
      </c>
      <c r="M171" s="8">
        <f>Segments_Q!P45/1000000</f>
        <v>122.355</v>
      </c>
      <c r="N171" s="8">
        <f>Segments_Q!Q45/1000000</f>
        <v>117.73399999999999</v>
      </c>
      <c r="O171" s="8">
        <f>Segments_Q!R45/1000000</f>
        <v>106.375</v>
      </c>
      <c r="P171" s="8">
        <f>Segments_Q!S45/1000000</f>
        <v>115.904</v>
      </c>
      <c r="Q171" s="8">
        <f>Segments_Q!T45/1000000</f>
        <v>94.049000000000007</v>
      </c>
      <c r="R171" s="8">
        <f>Segments_Q!U45/1000000</f>
        <v>99.498999999999995</v>
      </c>
      <c r="S171" s="8">
        <f>Segments_Q!V45/1000000</f>
        <v>123.259</v>
      </c>
      <c r="T171" s="8">
        <f>Segments_Q!W45/1000000</f>
        <v>137.614</v>
      </c>
      <c r="U171" s="8">
        <f>Segments_Q!X45/1000000</f>
        <v>131.47300000000001</v>
      </c>
      <c r="V171" s="8">
        <f>Segments_Q!Y45/1000000</f>
        <v>108.399</v>
      </c>
      <c r="W171" s="8">
        <f>Segments_Q!Z45/1000000</f>
        <v>136.57300000000001</v>
      </c>
      <c r="X171" s="8">
        <f>Segments_Q!AA45/1000000</f>
        <v>152.13399999999999</v>
      </c>
      <c r="Y171" s="8">
        <f>Segments_Q!AB45/1000000</f>
        <v>161.40100000000001</v>
      </c>
      <c r="Z171" s="8">
        <f>Segments_Q!AC45/1000000</f>
        <v>173.44300000000001</v>
      </c>
      <c r="AA171" s="8">
        <f>Segments_Q!AD45/1000000</f>
        <v>153.97399999999999</v>
      </c>
      <c r="AB171" s="8">
        <f>Segments_Q!AE45/1000000</f>
        <v>144.65899999999999</v>
      </c>
      <c r="AC171" s="8">
        <f>Segments_Q!AF45/1000000</f>
        <v>105.598</v>
      </c>
      <c r="AD171" s="8">
        <f>Segments_Q!AG45/1000000</f>
        <v>120.428</v>
      </c>
      <c r="AE171" s="8">
        <f>Segments_Q!AH45/1000000</f>
        <v>110.977</v>
      </c>
      <c r="AF171" s="8">
        <f>Segments_Q!AI45/1000000</f>
        <v>124.05</v>
      </c>
      <c r="AG171" s="8">
        <f>Segments_Q!AJ45/1000000</f>
        <v>128.75299999999999</v>
      </c>
      <c r="AH171" s="8">
        <f>Segments_Q!AK45/1000000</f>
        <v>143.411</v>
      </c>
      <c r="AI171" s="8">
        <f>Segments_Q!AL45/1000000</f>
        <v>151.97999999999999</v>
      </c>
      <c r="AJ171" s="8">
        <f>Segments_Q!AM45/1000000</f>
        <v>127.616</v>
      </c>
      <c r="AK171" s="8">
        <f>Segments_Q!AN45/1000000</f>
        <v>115.179</v>
      </c>
      <c r="AL171" s="8">
        <f>Segments_Q!AO45/1000000</f>
        <v>112.33799999999999</v>
      </c>
      <c r="AM171" s="8">
        <f>Segments_Q!AP45/1000000</f>
        <v>108.631</v>
      </c>
      <c r="AN171" s="8">
        <f>Segments_Q!AQ45/1000000</f>
        <v>111.6</v>
      </c>
      <c r="AO171" s="8">
        <f>Segments_Q!AR45/1000000</f>
        <v>100.822</v>
      </c>
      <c r="AP171" s="8">
        <f>Segments_Q!AS45/1000000</f>
        <v>122.70699999999999</v>
      </c>
      <c r="AQ171" s="8">
        <f>Segments_Q!AT45/1000000</f>
        <v>126.473</v>
      </c>
      <c r="AR171" s="8">
        <f>Segments_Q!AU45/1000000</f>
        <v>117.66200000000001</v>
      </c>
      <c r="AS171" s="8">
        <f>Segments_Q!AV45/1000000</f>
        <v>189.87</v>
      </c>
      <c r="AT171" s="8">
        <f>Segments_Q!AW45/1000000</f>
        <v>147.35499999999999</v>
      </c>
      <c r="AU171" s="8">
        <f>Segments_Q!AX45/1000000</f>
        <v>152.76499999999999</v>
      </c>
      <c r="AV171" s="8">
        <f>Segments_Q!AY45/1000000</f>
        <v>151.673</v>
      </c>
      <c r="AW171" s="8">
        <f>Segments_Q!AZ45/1000000</f>
        <v>153.50399999999999</v>
      </c>
      <c r="AX171" s="8">
        <f>Segments_Q!BA45/1000000</f>
        <v>175.37299999999999</v>
      </c>
      <c r="AY171" s="8">
        <f>Segments_Q!BB45/1000000</f>
        <v>157.108</v>
      </c>
      <c r="AZ171" s="8">
        <f>Segments_Q!BC45/1000000</f>
        <v>179.43199999999999</v>
      </c>
      <c r="BA171" s="8">
        <f>Segments_Q!BD45/1000000</f>
        <v>168.13</v>
      </c>
      <c r="BB171" s="8">
        <f>Segments_Q!BE45/1000000</f>
        <v>188.05699999999999</v>
      </c>
      <c r="BC171" s="8" t="e">
        <f>Segments_Q!BF45/1000000</f>
        <v>#N/A</v>
      </c>
      <c r="BD171" s="8">
        <f>Segments_Q!BG45/1000000</f>
        <v>208.63300000000001</v>
      </c>
      <c r="BE171" s="8">
        <f>Segments_Q!BH45/1000000</f>
        <v>232.74799999999999</v>
      </c>
      <c r="BF171" s="8">
        <f>Segments_Q!BI45/1000000</f>
        <v>210.155</v>
      </c>
      <c r="BG171" s="8">
        <f>Segments_Q!BJ45/1000000</f>
        <v>214.608</v>
      </c>
      <c r="BH171" s="8">
        <f>Segments_Q!BK45/1000000</f>
        <v>237.25700000000001</v>
      </c>
      <c r="BI171" s="8">
        <f>Segments_Q!BL45/1000000</f>
        <v>0</v>
      </c>
      <c r="BJ171" s="8">
        <f>Segments_Q!BM45/1000000</f>
        <v>0</v>
      </c>
      <c r="BK171" s="8">
        <f>Segments_Q!BN45/1000000</f>
        <v>0</v>
      </c>
      <c r="BL171" s="8">
        <f>Segments_Q!BO45/1000000</f>
        <v>0</v>
      </c>
      <c r="BM171" s="8">
        <f>Segments_Q!BP45/1000000</f>
        <v>0</v>
      </c>
      <c r="BN171" s="8">
        <f>Segments_Q!BQ45/1000000</f>
        <v>0</v>
      </c>
      <c r="BO171" s="8">
        <f>Segments_Q!BR45/1000000</f>
        <v>0</v>
      </c>
      <c r="BP171" s="8">
        <f>Segments_Q!BS45/1000000</f>
        <v>0</v>
      </c>
      <c r="BQ171" s="8">
        <f>Segments_Q!BT45/1000000</f>
        <v>0</v>
      </c>
      <c r="BR171" s="8">
        <f>Segments_Q!BU45/1000000</f>
        <v>0</v>
      </c>
      <c r="BS171" s="8">
        <f>Segments_Q!BV45/1000000</f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9861-BA8C-4A42-9948-30F7191E5523}">
  <sheetPr codeName="Sheet10">
    <tabColor theme="9" tint="-0.249977111117893"/>
  </sheetPr>
  <dimension ref="A1:CB231"/>
  <sheetViews>
    <sheetView topLeftCell="A152" workbookViewId="0">
      <selection activeCell="F148" sqref="F148"/>
    </sheetView>
  </sheetViews>
  <sheetFormatPr defaultRowHeight="14.5" x14ac:dyDescent="0.35"/>
  <cols>
    <col min="1" max="1" width="14.1796875" customWidth="1"/>
    <col min="2" max="2" width="16.36328125" customWidth="1"/>
    <col min="3" max="3" width="38.54296875" bestFit="1" customWidth="1"/>
    <col min="4" max="4" width="38.54296875" customWidth="1"/>
    <col min="5" max="5" width="22.1796875" customWidth="1"/>
    <col min="6" max="6" width="22.453125" bestFit="1" customWidth="1"/>
    <col min="7" max="7" width="12.6328125" customWidth="1"/>
    <col min="8" max="11" width="9.6328125" bestFit="1" customWidth="1"/>
    <col min="12" max="12" width="9.7265625" customWidth="1"/>
    <col min="13" max="40" width="9.6328125" bestFit="1" customWidth="1"/>
    <col min="41" max="41" width="10.1796875" bestFit="1" customWidth="1"/>
    <col min="42" max="60" width="9.6328125" bestFit="1" customWidth="1"/>
  </cols>
  <sheetData>
    <row r="1" spans="1:80" x14ac:dyDescent="0.35">
      <c r="A1" s="5" t="s">
        <v>150</v>
      </c>
      <c r="B1" s="5" t="s">
        <v>151</v>
      </c>
      <c r="C1" s="5" t="s">
        <v>152</v>
      </c>
      <c r="D1" s="5" t="s">
        <v>324</v>
      </c>
      <c r="E1" s="5" t="s">
        <v>153</v>
      </c>
      <c r="F1" s="5" t="s">
        <v>216</v>
      </c>
      <c r="G1" s="5" t="s">
        <v>217</v>
      </c>
      <c r="H1" s="5" t="s">
        <v>218</v>
      </c>
      <c r="I1" s="5" t="s">
        <v>219</v>
      </c>
      <c r="J1" s="5" t="s">
        <v>220</v>
      </c>
      <c r="K1" s="5" t="s">
        <v>221</v>
      </c>
      <c r="L1" s="5" t="s">
        <v>222</v>
      </c>
      <c r="M1" s="5" t="s">
        <v>223</v>
      </c>
      <c r="N1" s="5" t="s">
        <v>224</v>
      </c>
      <c r="O1" s="5" t="s">
        <v>225</v>
      </c>
      <c r="P1" s="5" t="s">
        <v>226</v>
      </c>
      <c r="Q1" s="5" t="s">
        <v>227</v>
      </c>
      <c r="R1" s="5" t="s">
        <v>228</v>
      </c>
      <c r="S1" s="5" t="s">
        <v>229</v>
      </c>
      <c r="T1" s="5" t="s">
        <v>230</v>
      </c>
      <c r="U1" s="5" t="s">
        <v>231</v>
      </c>
      <c r="V1" s="5" t="s">
        <v>232</v>
      </c>
      <c r="W1" s="5" t="s">
        <v>233</v>
      </c>
      <c r="X1" s="5" t="s">
        <v>234</v>
      </c>
      <c r="Y1" s="5" t="s">
        <v>235</v>
      </c>
      <c r="Z1" s="5" t="s">
        <v>236</v>
      </c>
      <c r="AA1" s="5" t="s">
        <v>237</v>
      </c>
      <c r="AB1" s="5" t="s">
        <v>238</v>
      </c>
      <c r="AC1" s="5" t="s">
        <v>239</v>
      </c>
      <c r="AD1" s="5" t="s">
        <v>240</v>
      </c>
      <c r="AE1" s="5" t="s">
        <v>241</v>
      </c>
      <c r="AF1" s="5" t="s">
        <v>242</v>
      </c>
      <c r="AG1" s="5" t="s">
        <v>243</v>
      </c>
      <c r="AH1" s="5" t="s">
        <v>244</v>
      </c>
      <c r="AI1" s="5" t="s">
        <v>245</v>
      </c>
      <c r="AJ1" s="5" t="s">
        <v>246</v>
      </c>
      <c r="AK1" s="5" t="s">
        <v>247</v>
      </c>
      <c r="AL1" s="5" t="s">
        <v>248</v>
      </c>
      <c r="AM1" s="5" t="s">
        <v>249</v>
      </c>
      <c r="AN1" s="5" t="s">
        <v>250</v>
      </c>
      <c r="AO1" s="5" t="s">
        <v>251</v>
      </c>
      <c r="AP1" s="5" t="s">
        <v>252</v>
      </c>
      <c r="AQ1" s="5" t="s">
        <v>253</v>
      </c>
      <c r="AR1" s="5" t="s">
        <v>254</v>
      </c>
      <c r="AS1" s="5" t="s">
        <v>255</v>
      </c>
      <c r="AT1" s="5" t="s">
        <v>256</v>
      </c>
      <c r="AU1" s="5" t="s">
        <v>257</v>
      </c>
      <c r="AV1" s="5" t="s">
        <v>258</v>
      </c>
      <c r="AW1" s="5" t="s">
        <v>259</v>
      </c>
      <c r="AX1" s="5" t="s">
        <v>260</v>
      </c>
      <c r="AY1" s="5" t="s">
        <v>261</v>
      </c>
      <c r="AZ1" s="5" t="s">
        <v>262</v>
      </c>
      <c r="BA1" s="5" t="s">
        <v>263</v>
      </c>
      <c r="BB1" s="5" t="s">
        <v>264</v>
      </c>
      <c r="BC1" s="5" t="s">
        <v>265</v>
      </c>
      <c r="BD1" s="5" t="s">
        <v>266</v>
      </c>
      <c r="BE1" s="5" t="s">
        <v>267</v>
      </c>
      <c r="BF1" s="5" t="s">
        <v>268</v>
      </c>
      <c r="BG1" s="5" t="s">
        <v>269</v>
      </c>
      <c r="BH1" s="5" t="s">
        <v>270</v>
      </c>
    </row>
    <row r="2" spans="1:80" x14ac:dyDescent="0.35">
      <c r="A2" s="6" t="s">
        <v>14</v>
      </c>
      <c r="B2" s="6" t="str">
        <f>VLOOKUP(A2,References!$A$2:$B$11,2,FALSE)</f>
        <v>BSFR AB Equity</v>
      </c>
      <c r="C2" s="6" t="s">
        <v>134</v>
      </c>
      <c r="D2" s="6" t="str">
        <f>VLOOKUP(C2,References!$J$2:$K$51,2,FALSE)</f>
        <v>cash_cash_equivalents</v>
      </c>
      <c r="E2" s="6" t="s">
        <v>118</v>
      </c>
      <c r="F2" s="8">
        <f>_xll.BDH($B2,$E2,"CQ1 2010","","Dir=H","Per=Q","Days=A","Dts=H","cols=56;rows=1")</f>
        <v>5746.0609999999997</v>
      </c>
      <c r="G2" s="8">
        <v>8889.3559999999998</v>
      </c>
      <c r="H2" s="8">
        <v>10033.959999999999</v>
      </c>
      <c r="I2" s="8">
        <v>10864.136</v>
      </c>
      <c r="J2" s="8">
        <v>10792.091</v>
      </c>
      <c r="K2" s="8">
        <v>9202.6319999999996</v>
      </c>
      <c r="L2" s="8">
        <v>7944.6719999999996</v>
      </c>
      <c r="M2" s="8">
        <v>18115.581999999999</v>
      </c>
      <c r="N2" s="8">
        <v>17456.63</v>
      </c>
      <c r="O2" s="8">
        <v>6940.0940000000001</v>
      </c>
      <c r="P2" s="8">
        <v>19474.32</v>
      </c>
      <c r="Q2" s="8">
        <v>15233.244000000001</v>
      </c>
      <c r="R2" s="8">
        <v>14339.743</v>
      </c>
      <c r="S2" s="8">
        <v>9304.3940000000002</v>
      </c>
      <c r="T2" s="8">
        <v>11341.508</v>
      </c>
      <c r="U2" s="8">
        <v>18139.602999999999</v>
      </c>
      <c r="V2" s="8">
        <v>21241.759999999998</v>
      </c>
      <c r="W2" s="8">
        <v>10741.51</v>
      </c>
      <c r="X2" s="8">
        <v>10308.529</v>
      </c>
      <c r="Y2" s="8">
        <v>20013.841</v>
      </c>
      <c r="Z2" s="8">
        <v>14281.245000000001</v>
      </c>
      <c r="AA2" s="8">
        <v>11130.055</v>
      </c>
      <c r="AB2" s="8">
        <v>11737.608</v>
      </c>
      <c r="AC2" s="8">
        <v>9768.2839999999997</v>
      </c>
      <c r="AD2" s="8">
        <v>9847.8889999999992</v>
      </c>
      <c r="AE2" s="8">
        <v>10452.136</v>
      </c>
      <c r="AF2" s="8">
        <v>9250.4310000000005</v>
      </c>
      <c r="AG2" s="8">
        <v>20344.108</v>
      </c>
      <c r="AH2" s="8">
        <v>17055.02</v>
      </c>
      <c r="AI2" s="8">
        <v>18335.023000000001</v>
      </c>
      <c r="AJ2" s="8">
        <v>15303.42</v>
      </c>
      <c r="AK2" s="8">
        <v>22393.237000000001</v>
      </c>
      <c r="AL2" s="8">
        <v>15539.923000000001</v>
      </c>
      <c r="AM2" s="8">
        <v>12344.496999999999</v>
      </c>
      <c r="AN2" s="8">
        <v>14696.611999999999</v>
      </c>
      <c r="AO2" s="8">
        <v>20925.86</v>
      </c>
      <c r="AP2" s="8">
        <v>13716.802</v>
      </c>
      <c r="AQ2" s="8">
        <v>14018.753000000001</v>
      </c>
      <c r="AR2" s="8">
        <v>15914.052</v>
      </c>
      <c r="AS2" s="8">
        <v>9117.3359999999993</v>
      </c>
      <c r="AT2" s="8">
        <v>12105.218999999999</v>
      </c>
      <c r="AU2" s="8">
        <v>9519.3259999999991</v>
      </c>
      <c r="AV2" s="8">
        <v>9478.1759999999995</v>
      </c>
      <c r="AW2" s="8">
        <v>10548.398999999999</v>
      </c>
      <c r="AX2" s="8">
        <v>10677.503000000001</v>
      </c>
      <c r="AY2" s="8">
        <v>9808.0360000000001</v>
      </c>
      <c r="AZ2" s="8">
        <v>9635.1569999999992</v>
      </c>
      <c r="BA2" s="8">
        <v>9795.0679999999993</v>
      </c>
      <c r="BB2" s="8">
        <v>10372.513000000001</v>
      </c>
      <c r="BC2" s="8">
        <v>12811.715</v>
      </c>
      <c r="BD2" s="8">
        <v>12427.737999999999</v>
      </c>
      <c r="BE2" s="8">
        <v>11325.585999999999</v>
      </c>
      <c r="BF2" s="8">
        <v>14682.706</v>
      </c>
      <c r="BG2" s="8">
        <v>10083.554</v>
      </c>
      <c r="BH2" s="8">
        <v>10482.66</v>
      </c>
      <c r="BI2">
        <v>10482.66</v>
      </c>
    </row>
    <row r="3" spans="1:80" x14ac:dyDescent="0.35">
      <c r="A3" s="6" t="str">
        <f>A2</f>
        <v>BSF</v>
      </c>
      <c r="B3" s="6" t="str">
        <f>VLOOKUP(A3,References!$A$2:$B$11,2,FALSE)</f>
        <v>BSFR AB Equity</v>
      </c>
      <c r="C3" s="6" t="s">
        <v>135</v>
      </c>
      <c r="D3" s="6" t="str">
        <f>VLOOKUP(C3,References!$J$2:$K$51,2,FALSE)</f>
        <v>st_lt_investments</v>
      </c>
      <c r="E3" s="6" t="s">
        <v>119</v>
      </c>
      <c r="F3" s="8">
        <f>_xll.BDH($B3,$E3,"CQ1 2010","","Dir=H","Per=Q","Days=A","Dts=H","cols=56;rows=1")</f>
        <v>25494.411</v>
      </c>
      <c r="G3" s="8">
        <v>16993.672999999999</v>
      </c>
      <c r="H3" s="8">
        <v>14919.858</v>
      </c>
      <c r="I3" s="8">
        <v>19840.715</v>
      </c>
      <c r="J3" s="8">
        <v>19509.087</v>
      </c>
      <c r="K3" s="8">
        <v>22867.923999999999</v>
      </c>
      <c r="L3" s="8">
        <v>18075.487000000001</v>
      </c>
      <c r="M3" s="8">
        <v>16669.276999999998</v>
      </c>
      <c r="N3" s="8">
        <v>19917.420999999998</v>
      </c>
      <c r="O3" s="8">
        <v>20947.434000000001</v>
      </c>
      <c r="P3" s="8">
        <v>20899.444</v>
      </c>
      <c r="Q3" s="8">
        <v>27497.999</v>
      </c>
      <c r="R3" s="8">
        <v>30928.547999999999</v>
      </c>
      <c r="S3" s="8">
        <v>34336.271999999997</v>
      </c>
      <c r="T3" s="8">
        <v>33207.158000000003</v>
      </c>
      <c r="U3" s="8">
        <v>34298.873</v>
      </c>
      <c r="V3" s="8">
        <v>38741.095000000001</v>
      </c>
      <c r="W3" s="8">
        <v>45128.427000000003</v>
      </c>
      <c r="X3" s="8">
        <v>47078.228999999999</v>
      </c>
      <c r="Y3" s="8">
        <v>45102.281000000003</v>
      </c>
      <c r="Z3" s="8">
        <v>49480.764999999999</v>
      </c>
      <c r="AA3" s="8">
        <v>39650.883999999998</v>
      </c>
      <c r="AB3" s="8">
        <v>35600.512999999999</v>
      </c>
      <c r="AC3" s="8">
        <v>28418.518</v>
      </c>
      <c r="AD3" s="8">
        <v>22215.896000000001</v>
      </c>
      <c r="AE3" s="8">
        <v>23889.125</v>
      </c>
      <c r="AF3" s="8">
        <v>24935.918000000001</v>
      </c>
      <c r="AG3" s="8">
        <v>24074.379000000001</v>
      </c>
      <c r="AH3" s="8">
        <v>23673.528999999999</v>
      </c>
      <c r="AI3" s="8">
        <v>25441.3</v>
      </c>
      <c r="AJ3" s="8">
        <v>26115.481</v>
      </c>
      <c r="AK3" s="8">
        <v>25324.895</v>
      </c>
      <c r="AL3" s="8">
        <v>27428.486000000001</v>
      </c>
      <c r="AM3" s="8">
        <v>27227.8</v>
      </c>
      <c r="AN3" s="8">
        <v>29519.137999999999</v>
      </c>
      <c r="AO3" s="8">
        <v>28371.98</v>
      </c>
      <c r="AP3" s="8">
        <v>33683.205999999998</v>
      </c>
      <c r="AQ3" s="8">
        <v>33694.750999999997</v>
      </c>
      <c r="AR3" s="8">
        <v>32385.518</v>
      </c>
      <c r="AS3" s="8">
        <v>31453.778999999999</v>
      </c>
      <c r="AT3" s="8">
        <v>33940.36</v>
      </c>
      <c r="AU3" s="8">
        <v>36916.034</v>
      </c>
      <c r="AV3" s="8">
        <v>37900.807000000001</v>
      </c>
      <c r="AW3" s="8">
        <v>37678.641000000003</v>
      </c>
      <c r="AX3" s="8">
        <v>41113.593000000001</v>
      </c>
      <c r="AY3" s="8">
        <v>42059.862999999998</v>
      </c>
      <c r="AZ3" s="8">
        <v>43586.620999999999</v>
      </c>
      <c r="BA3" s="8">
        <v>43858.241000000002</v>
      </c>
      <c r="BB3" s="8">
        <v>42942.417999999998</v>
      </c>
      <c r="BC3" s="8">
        <v>43505.357000000004</v>
      </c>
      <c r="BD3" s="8">
        <v>43341.48</v>
      </c>
      <c r="BE3" s="8">
        <v>44517.548999999999</v>
      </c>
      <c r="BF3" s="8">
        <v>44807.122000000003</v>
      </c>
      <c r="BG3" s="8">
        <v>49177.580999999998</v>
      </c>
      <c r="BH3" s="8">
        <v>46389.673000000003</v>
      </c>
      <c r="BI3">
        <v>46389.673000000003</v>
      </c>
    </row>
    <row r="4" spans="1:80" x14ac:dyDescent="0.35">
      <c r="A4" s="6" t="str">
        <f t="shared" ref="A4:A20" si="0">A3</f>
        <v>BSF</v>
      </c>
      <c r="B4" s="6" t="str">
        <f>VLOOKUP(A4,References!$A$2:$B$11,2,FALSE)</f>
        <v>BSFR AB Equity</v>
      </c>
      <c r="C4" s="6" t="s">
        <v>136</v>
      </c>
      <c r="D4" s="6" t="str">
        <f>VLOOKUP(C4,References!$J$2:$K$51,2,FALSE)</f>
        <v>commercial_loans</v>
      </c>
      <c r="E4" s="6" t="s">
        <v>120</v>
      </c>
      <c r="F4" s="8">
        <f>_xll.BDH($B4,$E4,"CQ1 2010","","Dir=H","Per=Q","Days=A","Dts=H","cols=56;rows=1")</f>
        <v>68219.047000000006</v>
      </c>
      <c r="G4" s="8">
        <v>68219.047000000006</v>
      </c>
      <c r="H4" s="8">
        <v>68219.047000000006</v>
      </c>
      <c r="I4" s="8">
        <v>67947.27</v>
      </c>
      <c r="J4" s="8">
        <v>67947.27</v>
      </c>
      <c r="K4" s="8">
        <v>69888.362999999998</v>
      </c>
      <c r="L4" s="8">
        <v>73708.948000000004</v>
      </c>
      <c r="M4" s="8">
        <v>76567.293999999994</v>
      </c>
      <c r="N4" s="8">
        <v>80955.495999999999</v>
      </c>
      <c r="O4" s="8">
        <v>83604.532999999996</v>
      </c>
      <c r="P4" s="8">
        <v>85281.737999999998</v>
      </c>
      <c r="Q4" s="8">
        <v>86346.338000000003</v>
      </c>
      <c r="R4" s="8">
        <v>88309.479000000007</v>
      </c>
      <c r="S4" s="8">
        <v>92313.186000000002</v>
      </c>
      <c r="T4" s="8">
        <v>94198.562999999995</v>
      </c>
      <c r="U4" s="8">
        <v>94997.876999999993</v>
      </c>
      <c r="V4" s="8">
        <v>97846.426000000007</v>
      </c>
      <c r="W4" s="8">
        <v>101600.173</v>
      </c>
      <c r="X4" s="8">
        <v>102005.81</v>
      </c>
      <c r="Y4" s="8">
        <v>101167.734</v>
      </c>
      <c r="Z4" s="8">
        <v>102660.872</v>
      </c>
      <c r="AA4" s="8">
        <v>105428.724</v>
      </c>
      <c r="AB4" s="8">
        <v>104272.708</v>
      </c>
      <c r="AC4" s="8">
        <v>114623.91899999999</v>
      </c>
      <c r="AD4" s="8">
        <v>115391.577</v>
      </c>
      <c r="AE4" s="8">
        <v>119762.026</v>
      </c>
      <c r="AF4" s="8">
        <v>123907.046</v>
      </c>
      <c r="AG4" s="8">
        <v>119253.027</v>
      </c>
      <c r="AH4" s="8">
        <v>118474.62300000001</v>
      </c>
      <c r="AI4" s="8">
        <v>118456.299</v>
      </c>
      <c r="AJ4" s="8">
        <v>117541.145</v>
      </c>
      <c r="AK4" s="8">
        <v>109827.075</v>
      </c>
      <c r="AL4" s="8">
        <v>112265.109</v>
      </c>
      <c r="AM4" s="8">
        <v>110856.826</v>
      </c>
      <c r="AN4" s="8">
        <v>111630.166</v>
      </c>
      <c r="AO4" s="8">
        <v>107544.03</v>
      </c>
      <c r="AP4" s="8">
        <v>107534.749</v>
      </c>
      <c r="AQ4" s="8">
        <v>109244.33100000001</v>
      </c>
      <c r="AR4" s="8">
        <v>107405.595</v>
      </c>
      <c r="AS4" s="8">
        <v>107970.558</v>
      </c>
      <c r="AT4" s="8">
        <v>115824.355</v>
      </c>
      <c r="AU4" s="8">
        <v>115524.894</v>
      </c>
      <c r="AV4" s="8">
        <v>112756.164</v>
      </c>
      <c r="AW4" s="8">
        <v>108514.11</v>
      </c>
      <c r="AX4" s="8">
        <v>110222.41499999999</v>
      </c>
      <c r="AY4" s="8">
        <v>117164.731</v>
      </c>
      <c r="AZ4" s="8">
        <v>118615.29300000001</v>
      </c>
      <c r="BA4" s="8">
        <v>121282.954</v>
      </c>
      <c r="BB4" s="8">
        <v>125308.41899999999</v>
      </c>
      <c r="BC4" s="8">
        <v>131497.69899999999</v>
      </c>
      <c r="BD4" s="8">
        <v>129596.30499999999</v>
      </c>
      <c r="BE4" s="8">
        <v>130156.44</v>
      </c>
      <c r="BF4" s="8">
        <v>135521.693</v>
      </c>
      <c r="BG4" s="8">
        <v>140647.96100000001</v>
      </c>
      <c r="BH4" s="8">
        <v>144395.522</v>
      </c>
      <c r="BI4">
        <v>144395.522</v>
      </c>
    </row>
    <row r="5" spans="1:80" x14ac:dyDescent="0.35">
      <c r="A5" s="6" t="str">
        <f t="shared" si="0"/>
        <v>BSF</v>
      </c>
      <c r="B5" s="6" t="str">
        <f>VLOOKUP(A5,References!$A$2:$B$11,2,FALSE)</f>
        <v>BSFR AB Equity</v>
      </c>
      <c r="C5" s="6" t="s">
        <v>137</v>
      </c>
      <c r="D5" s="6" t="str">
        <f>VLOOKUP(C5,References!$J$2:$K$51,2,FALSE)</f>
        <v>consumer_loans</v>
      </c>
      <c r="E5" s="6" t="s">
        <v>121</v>
      </c>
      <c r="F5" s="8">
        <f>_xll.BDH($B5,$E5,"CQ1 2010","","Dir=H","Per=Q","Days=A","Dts=H","cols=56;rows=1")</f>
        <v>6282.0020000000004</v>
      </c>
      <c r="G5" s="8">
        <v>6282.0020000000004</v>
      </c>
      <c r="H5" s="8">
        <v>6282.0020000000004</v>
      </c>
      <c r="I5" s="8">
        <v>8113.2219999999998</v>
      </c>
      <c r="J5" s="8">
        <v>8113.2219999999998</v>
      </c>
      <c r="K5" s="8">
        <v>9378.3050000000003</v>
      </c>
      <c r="L5" s="8">
        <v>9975.5159999999996</v>
      </c>
      <c r="M5" s="8">
        <v>10776.513000000001</v>
      </c>
      <c r="N5" s="8">
        <v>10608.942999999999</v>
      </c>
      <c r="O5" s="8">
        <v>10580.527</v>
      </c>
      <c r="P5" s="8">
        <v>10790.665000000001</v>
      </c>
      <c r="Q5" s="8">
        <v>10969.357</v>
      </c>
      <c r="R5" s="8">
        <v>10386.371999999999</v>
      </c>
      <c r="S5" s="8">
        <v>10538.565000000001</v>
      </c>
      <c r="T5" s="8">
        <v>10537.763000000001</v>
      </c>
      <c r="U5" s="8">
        <v>10751.334999999999</v>
      </c>
      <c r="V5" s="8">
        <v>10167.978999999999</v>
      </c>
      <c r="W5" s="8">
        <v>9323.9330000000009</v>
      </c>
      <c r="X5" s="8">
        <v>9333.9959999999992</v>
      </c>
      <c r="Y5" s="8">
        <v>9544.6579999999994</v>
      </c>
      <c r="Z5" s="8">
        <v>9463.0220000000008</v>
      </c>
      <c r="AA5" s="8">
        <v>9781.5030000000006</v>
      </c>
      <c r="AB5" s="8">
        <v>10039.697</v>
      </c>
      <c r="AC5" s="8">
        <v>10354.764999999999</v>
      </c>
      <c r="AD5" s="8">
        <v>10834.683000000001</v>
      </c>
      <c r="AE5" s="8">
        <v>11150.456</v>
      </c>
      <c r="AF5" s="8">
        <v>11340.753000000001</v>
      </c>
      <c r="AG5" s="8">
        <v>11502.696</v>
      </c>
      <c r="AH5" s="8">
        <v>11777.092000000001</v>
      </c>
      <c r="AI5" s="8">
        <v>12038.459000000001</v>
      </c>
      <c r="AJ5" s="8">
        <v>12135.341</v>
      </c>
      <c r="AK5" s="8">
        <v>12115.717000000001</v>
      </c>
      <c r="AL5" s="8">
        <v>12360.228999999999</v>
      </c>
      <c r="AM5" s="8">
        <v>12613.791999999999</v>
      </c>
      <c r="AN5" s="8">
        <v>13048.403</v>
      </c>
      <c r="AO5" s="8">
        <v>13522.791999999999</v>
      </c>
      <c r="AP5" s="8">
        <v>14543.768</v>
      </c>
      <c r="AQ5" s="8">
        <v>15694.128000000001</v>
      </c>
      <c r="AR5" s="8">
        <v>16864.643</v>
      </c>
      <c r="AS5" s="8">
        <v>18045.329000000002</v>
      </c>
      <c r="AT5" s="8">
        <v>19361.698</v>
      </c>
      <c r="AU5" s="8">
        <v>20288.990000000002</v>
      </c>
      <c r="AV5" s="8">
        <v>21702.880000000001</v>
      </c>
      <c r="AW5" s="8">
        <v>22977.145</v>
      </c>
      <c r="AX5" s="8">
        <v>24790.028999999999</v>
      </c>
      <c r="AY5" s="8">
        <v>25777.224999999999</v>
      </c>
      <c r="AZ5" s="8">
        <v>27119.956999999999</v>
      </c>
      <c r="BA5" s="8">
        <v>27404.38</v>
      </c>
      <c r="BB5" s="8">
        <v>28542.566999999999</v>
      </c>
      <c r="BC5" s="8">
        <v>29208.613000000001</v>
      </c>
      <c r="BD5" s="8">
        <v>29636.746999999999</v>
      </c>
      <c r="BE5" s="8">
        <v>29685.703000000001</v>
      </c>
      <c r="BF5" s="8">
        <v>30270.346000000001</v>
      </c>
      <c r="BG5" s="8">
        <v>30459.662</v>
      </c>
      <c r="BH5" s="8">
        <v>31684.550999999999</v>
      </c>
      <c r="BI5">
        <v>31684.550999999999</v>
      </c>
    </row>
    <row r="6" spans="1:80" x14ac:dyDescent="0.35">
      <c r="A6" s="6" t="str">
        <f t="shared" si="0"/>
        <v>BSF</v>
      </c>
      <c r="B6" s="6" t="str">
        <f>VLOOKUP(A6,References!$A$2:$B$11,2,FALSE)</f>
        <v>BSFR AB Equity</v>
      </c>
      <c r="C6" s="6" t="s">
        <v>138</v>
      </c>
      <c r="D6" s="6" t="str">
        <f>VLOOKUP(C6,References!$J$2:$K$51,2,FALSE)</f>
        <v>loans</v>
      </c>
      <c r="E6" s="6" t="s">
        <v>122</v>
      </c>
      <c r="F6" s="8">
        <f>_xll.BDH($B6,$E6,"CQ1 2010","","Dir=H","Per=Q","Days=A","Dts=H","cols=56;rows=1")</f>
        <v>79591.481</v>
      </c>
      <c r="G6" s="8">
        <v>79591.481</v>
      </c>
      <c r="H6" s="8">
        <v>79591.481</v>
      </c>
      <c r="I6" s="8">
        <v>82469.504000000001</v>
      </c>
      <c r="J6" s="8">
        <v>82469.504000000001</v>
      </c>
      <c r="K6" s="8">
        <v>86677.445999999996</v>
      </c>
      <c r="L6" s="8">
        <v>91229.51</v>
      </c>
      <c r="M6" s="8">
        <v>93863.771999999997</v>
      </c>
      <c r="N6" s="8">
        <v>99042.445000000007</v>
      </c>
      <c r="O6" s="8">
        <v>101929.00900000001</v>
      </c>
      <c r="P6" s="8">
        <v>103739.36500000001</v>
      </c>
      <c r="Q6" s="8">
        <v>104337.667</v>
      </c>
      <c r="R6" s="8">
        <v>107436.51</v>
      </c>
      <c r="S6" s="8">
        <v>111902.155</v>
      </c>
      <c r="T6" s="8">
        <v>114313.573</v>
      </c>
      <c r="U6" s="8">
        <v>113525.211</v>
      </c>
      <c r="V6" s="8">
        <v>117095.90399999999</v>
      </c>
      <c r="W6" s="8">
        <v>119703.3</v>
      </c>
      <c r="X6" s="8">
        <v>120556.72500000001</v>
      </c>
      <c r="Y6" s="8">
        <v>118843.864</v>
      </c>
      <c r="Z6" s="8">
        <v>122668.306</v>
      </c>
      <c r="AA6" s="8">
        <v>127007.01</v>
      </c>
      <c r="AB6" s="8">
        <v>126288.196</v>
      </c>
      <c r="AC6" s="8">
        <v>126108.40300000001</v>
      </c>
      <c r="AD6" s="8">
        <v>127336.923</v>
      </c>
      <c r="AE6" s="8">
        <v>132017.04999999999</v>
      </c>
      <c r="AF6" s="8">
        <v>136341.454</v>
      </c>
      <c r="AG6" s="8">
        <v>132462.62</v>
      </c>
      <c r="AH6" s="8">
        <v>132101.85800000001</v>
      </c>
      <c r="AI6" s="8">
        <v>132433.61499999999</v>
      </c>
      <c r="AJ6" s="8">
        <v>132033.815</v>
      </c>
      <c r="AK6" s="8">
        <v>125364.833</v>
      </c>
      <c r="AL6" s="8">
        <v>128048.171</v>
      </c>
      <c r="AM6" s="8">
        <v>126463.367</v>
      </c>
      <c r="AN6" s="8">
        <v>127476.67600000001</v>
      </c>
      <c r="AO6" s="8">
        <v>124691.988</v>
      </c>
      <c r="AP6" s="8">
        <v>125466.425</v>
      </c>
      <c r="AQ6" s="8">
        <v>128349.325</v>
      </c>
      <c r="AR6" s="8">
        <v>127746.87300000001</v>
      </c>
      <c r="AS6" s="8">
        <v>129433.38400000001</v>
      </c>
      <c r="AT6" s="8">
        <v>138942.883</v>
      </c>
      <c r="AU6" s="8">
        <v>139935.389</v>
      </c>
      <c r="AV6" s="8">
        <v>138218.76800000001</v>
      </c>
      <c r="AW6" s="8">
        <v>135257.845</v>
      </c>
      <c r="AX6" s="8">
        <v>138753.511</v>
      </c>
      <c r="AY6" s="8">
        <v>146709.51199999999</v>
      </c>
      <c r="AZ6" s="8">
        <v>149531.30900000001</v>
      </c>
      <c r="BA6" s="8">
        <v>152545.58300000001</v>
      </c>
      <c r="BB6" s="8">
        <v>157562.41899999999</v>
      </c>
      <c r="BC6" s="8">
        <v>164793.34400000001</v>
      </c>
      <c r="BD6" s="8">
        <v>163703.924</v>
      </c>
      <c r="BE6" s="8">
        <v>164012.06700000001</v>
      </c>
      <c r="BF6" s="8">
        <v>170205.5</v>
      </c>
      <c r="BG6" s="8">
        <v>175354.08300000001</v>
      </c>
      <c r="BH6" s="8">
        <v>179620.34400000001</v>
      </c>
      <c r="BI6">
        <v>179620.34400000001</v>
      </c>
    </row>
    <row r="7" spans="1:80" x14ac:dyDescent="0.35">
      <c r="A7" s="6" t="str">
        <f t="shared" si="0"/>
        <v>BSF</v>
      </c>
      <c r="B7" s="6" t="str">
        <f>VLOOKUP(A7,References!$A$2:$B$11,2,FALSE)</f>
        <v>BSFR AB Equity</v>
      </c>
      <c r="C7" s="6" t="s">
        <v>139</v>
      </c>
      <c r="D7" s="6" t="str">
        <f>VLOOKUP(C7,References!$J$2:$K$51,2,FALSE)</f>
        <v>loan_loss_reserves</v>
      </c>
      <c r="E7" s="6" t="s">
        <v>123</v>
      </c>
      <c r="F7" s="8">
        <f>_xll.BDH($B7,$E7,"CQ1 2010","","Dir=H","Per=Q","Days=A","Dts=H","cols=56;rows=1")</f>
        <v>1276.2850000000001</v>
      </c>
      <c r="G7" s="8">
        <v>1276.2850000000001</v>
      </c>
      <c r="H7" s="8">
        <v>1276.2850000000001</v>
      </c>
      <c r="I7" s="8">
        <v>1492.9169999999999</v>
      </c>
      <c r="J7" s="8">
        <v>1492.9169999999999</v>
      </c>
      <c r="K7" s="8">
        <v>1476.9549999999999</v>
      </c>
      <c r="L7" s="8">
        <v>1509.607</v>
      </c>
      <c r="M7" s="8">
        <v>1538.73</v>
      </c>
      <c r="N7" s="8">
        <v>1565.4259999999999</v>
      </c>
      <c r="O7" s="8">
        <v>1413.337</v>
      </c>
      <c r="P7" s="8">
        <v>1514.691</v>
      </c>
      <c r="Q7" s="8">
        <v>1552.2950000000001</v>
      </c>
      <c r="R7" s="8">
        <v>1621.769</v>
      </c>
      <c r="S7" s="8">
        <v>1666.7550000000001</v>
      </c>
      <c r="T7" s="8">
        <v>1740.308</v>
      </c>
      <c r="U7" s="8">
        <v>2218.3069999999998</v>
      </c>
      <c r="V7" s="8">
        <v>2260.7950000000001</v>
      </c>
      <c r="W7" s="8">
        <v>2313.491</v>
      </c>
      <c r="X7" s="8">
        <v>2332.7849999999999</v>
      </c>
      <c r="Y7" s="8">
        <v>2303.1799999999998</v>
      </c>
      <c r="Z7" s="8">
        <v>2293.8890000000001</v>
      </c>
      <c r="AA7" s="8">
        <v>2298.8069999999998</v>
      </c>
      <c r="AB7" s="8">
        <v>2316.1909999999998</v>
      </c>
      <c r="AC7" s="8">
        <v>2338.9459999999999</v>
      </c>
      <c r="AD7" s="8">
        <v>2360.8069999999998</v>
      </c>
      <c r="AE7" s="8">
        <v>2380.4250000000002</v>
      </c>
      <c r="AF7" s="8">
        <v>2404.556</v>
      </c>
      <c r="AG7" s="8">
        <v>3004.7510000000002</v>
      </c>
      <c r="AH7" s="8">
        <v>3011.2860000000001</v>
      </c>
      <c r="AI7" s="8">
        <v>3051.05</v>
      </c>
      <c r="AJ7" s="8">
        <v>3085.3380000000002</v>
      </c>
      <c r="AK7" s="8">
        <v>3424.4389999999999</v>
      </c>
      <c r="AL7" s="8">
        <v>4165.299</v>
      </c>
      <c r="AM7" s="8">
        <v>3652.4430000000002</v>
      </c>
      <c r="AN7" s="8">
        <v>3772.5030000000002</v>
      </c>
      <c r="AO7" s="8">
        <v>4060.3539999999998</v>
      </c>
      <c r="AP7" s="8">
        <v>4192.3940000000002</v>
      </c>
      <c r="AQ7" s="8">
        <v>4116.3159999999998</v>
      </c>
      <c r="AR7" s="8">
        <v>4307.9669999999996</v>
      </c>
      <c r="AS7" s="8">
        <v>3708.288</v>
      </c>
      <c r="AT7" s="8">
        <v>4061.02</v>
      </c>
      <c r="AU7" s="8">
        <v>4186.2439999999997</v>
      </c>
      <c r="AV7" s="8">
        <v>3863.0259999999998</v>
      </c>
      <c r="AW7" s="8">
        <v>4693.01</v>
      </c>
      <c r="AX7" s="8">
        <v>4648.6790000000001</v>
      </c>
      <c r="AY7" s="8">
        <v>4902.51</v>
      </c>
      <c r="AZ7" s="8">
        <v>5138.366</v>
      </c>
      <c r="BA7" s="8">
        <v>4732.8239999999996</v>
      </c>
      <c r="BB7" s="8">
        <v>4872.808</v>
      </c>
      <c r="BC7" s="8">
        <v>5168.5200000000004</v>
      </c>
      <c r="BD7" s="8">
        <v>5222.57</v>
      </c>
      <c r="BE7" s="8">
        <v>5000.5420000000004</v>
      </c>
      <c r="BF7" s="8">
        <v>5426.1729999999998</v>
      </c>
      <c r="BG7" s="8">
        <v>5658.951</v>
      </c>
      <c r="BH7" s="8">
        <v>4939.5590000000002</v>
      </c>
      <c r="BI7">
        <v>4939.5590000000002</v>
      </c>
    </row>
    <row r="8" spans="1:80" x14ac:dyDescent="0.35">
      <c r="A8" s="6" t="str">
        <f t="shared" si="0"/>
        <v>BSF</v>
      </c>
      <c r="B8" s="6" t="str">
        <f>VLOOKUP(A8,References!$A$2:$B$11,2,FALSE)</f>
        <v>BSFR AB Equity</v>
      </c>
      <c r="C8" s="6" t="s">
        <v>140</v>
      </c>
      <c r="D8" s="6" t="str">
        <f>VLOOKUP(C8,References!$J$2:$K$51,2,FALSE)</f>
        <v>net_loans</v>
      </c>
      <c r="E8" s="6" t="s">
        <v>124</v>
      </c>
      <c r="F8" s="8">
        <f>_xll.BDH($B8,$E8,"CQ1 2010","","Dir=H","Per=Q","Days=A","Dts=H","cols=56;rows=1")</f>
        <v>79578.061000000002</v>
      </c>
      <c r="G8" s="8">
        <v>81935.892000000007</v>
      </c>
      <c r="H8" s="8">
        <v>81455.157000000007</v>
      </c>
      <c r="I8" s="8">
        <v>80976.587</v>
      </c>
      <c r="J8" s="8">
        <v>83944.020999999993</v>
      </c>
      <c r="K8" s="8">
        <v>85200.490999999995</v>
      </c>
      <c r="L8" s="8">
        <v>89719.903000000006</v>
      </c>
      <c r="M8" s="8">
        <v>92325.042000000001</v>
      </c>
      <c r="N8" s="8">
        <v>97477.019</v>
      </c>
      <c r="O8" s="8">
        <v>100515.67200000001</v>
      </c>
      <c r="P8" s="8">
        <v>102224.674</v>
      </c>
      <c r="Q8" s="8">
        <v>102785.372</v>
      </c>
      <c r="R8" s="8">
        <v>105814.74099999999</v>
      </c>
      <c r="S8" s="8">
        <v>110235.4</v>
      </c>
      <c r="T8" s="8">
        <v>112573.265</v>
      </c>
      <c r="U8" s="8">
        <v>111306.90399999999</v>
      </c>
      <c r="V8" s="8">
        <v>114835.109</v>
      </c>
      <c r="W8" s="8">
        <v>117389.80899999999</v>
      </c>
      <c r="X8" s="8">
        <v>118223.94</v>
      </c>
      <c r="Y8" s="8">
        <v>116540.68399999999</v>
      </c>
      <c r="Z8" s="8">
        <v>120374.417</v>
      </c>
      <c r="AA8" s="8">
        <v>124708.20299999999</v>
      </c>
      <c r="AB8" s="8">
        <v>123972.005</v>
      </c>
      <c r="AC8" s="8">
        <v>123769.45699999999</v>
      </c>
      <c r="AD8" s="8">
        <v>124976.11599999999</v>
      </c>
      <c r="AE8" s="8">
        <v>129636.625</v>
      </c>
      <c r="AF8" s="8">
        <v>133936.89799999999</v>
      </c>
      <c r="AG8" s="8">
        <v>129457.86900000001</v>
      </c>
      <c r="AH8" s="8">
        <v>129090.572</v>
      </c>
      <c r="AI8" s="8">
        <v>129382.565</v>
      </c>
      <c r="AJ8" s="8">
        <v>128948.477</v>
      </c>
      <c r="AK8" s="8">
        <v>121940.394</v>
      </c>
      <c r="AL8" s="8">
        <v>123882.872</v>
      </c>
      <c r="AM8" s="8">
        <v>122810.924</v>
      </c>
      <c r="AN8" s="8">
        <v>123704.173</v>
      </c>
      <c r="AO8" s="8">
        <v>120631.63400000001</v>
      </c>
      <c r="AP8" s="8">
        <v>121274.031</v>
      </c>
      <c r="AQ8" s="8">
        <v>124233.00900000001</v>
      </c>
      <c r="AR8" s="8">
        <v>123438.906</v>
      </c>
      <c r="AS8" s="8">
        <v>125725.09600000001</v>
      </c>
      <c r="AT8" s="8">
        <v>134881.86300000001</v>
      </c>
      <c r="AU8" s="8">
        <v>135749.14499999999</v>
      </c>
      <c r="AV8" s="8">
        <v>134355.742</v>
      </c>
      <c r="AW8" s="8">
        <v>130564.83500000001</v>
      </c>
      <c r="AX8" s="8">
        <v>134104.83199999999</v>
      </c>
      <c r="AY8" s="8">
        <v>141807.00200000001</v>
      </c>
      <c r="AZ8" s="8">
        <v>144392.943</v>
      </c>
      <c r="BA8" s="8">
        <v>147812.75899999999</v>
      </c>
      <c r="BB8" s="8">
        <v>152689.611</v>
      </c>
      <c r="BC8" s="8">
        <v>159624.82399999999</v>
      </c>
      <c r="BD8" s="8">
        <v>158481.35399999999</v>
      </c>
      <c r="BE8" s="8">
        <v>159011.52499999999</v>
      </c>
      <c r="BF8" s="8">
        <v>164779.32699999999</v>
      </c>
      <c r="BG8" s="8">
        <v>169695.13200000001</v>
      </c>
      <c r="BH8" s="8">
        <v>174680.785</v>
      </c>
      <c r="BI8">
        <v>174680.785</v>
      </c>
    </row>
    <row r="9" spans="1:80" x14ac:dyDescent="0.35">
      <c r="A9" s="6" t="str">
        <f t="shared" si="0"/>
        <v>BSF</v>
      </c>
      <c r="B9" s="6" t="str">
        <f>VLOOKUP(A9,References!$A$2:$B$11,2,FALSE)</f>
        <v>BSFR AB Equity</v>
      </c>
      <c r="C9" s="6" t="s">
        <v>141</v>
      </c>
      <c r="D9" s="6" t="str">
        <f>VLOOKUP(C9,References!$J$2:$K$51,2,FALSE)</f>
        <v>assets</v>
      </c>
      <c r="E9" s="6" t="s">
        <v>125</v>
      </c>
      <c r="F9" s="8">
        <f>_xll.BDH($B9,$E9,"CQ1 2010","","Dir=H","Per=Q","Days=A","Dts=H","cols=56;rows=1")</f>
        <v>121246.171</v>
      </c>
      <c r="G9" s="8">
        <v>120562.065</v>
      </c>
      <c r="H9" s="8">
        <v>120959.073</v>
      </c>
      <c r="I9" s="8">
        <v>123218.33</v>
      </c>
      <c r="J9" s="8">
        <v>126546.93700000001</v>
      </c>
      <c r="K9" s="8">
        <v>133738.07399999999</v>
      </c>
      <c r="L9" s="8">
        <v>130970.886</v>
      </c>
      <c r="M9" s="8">
        <v>140479.95800000001</v>
      </c>
      <c r="N9" s="8">
        <v>150478.53200000001</v>
      </c>
      <c r="O9" s="8">
        <v>147088.66200000001</v>
      </c>
      <c r="P9" s="8">
        <v>154972.451</v>
      </c>
      <c r="Q9" s="8">
        <v>157777.302</v>
      </c>
      <c r="R9" s="8">
        <v>163990.489</v>
      </c>
      <c r="S9" s="8">
        <v>165782.51</v>
      </c>
      <c r="T9" s="8">
        <v>168043.03700000001</v>
      </c>
      <c r="U9" s="8">
        <v>170056.674</v>
      </c>
      <c r="V9" s="8">
        <v>184276.459</v>
      </c>
      <c r="W9" s="8">
        <v>184313.30799999999</v>
      </c>
      <c r="X9" s="8">
        <v>183241.31599999999</v>
      </c>
      <c r="Y9" s="8">
        <v>188776.90299999999</v>
      </c>
      <c r="Z9" s="8">
        <v>193878.82800000001</v>
      </c>
      <c r="AA9" s="8">
        <v>185950.033</v>
      </c>
      <c r="AB9" s="8">
        <v>184986.19</v>
      </c>
      <c r="AC9" s="8">
        <v>183724.28099999999</v>
      </c>
      <c r="AD9" s="8">
        <v>184015.56099999999</v>
      </c>
      <c r="AE9" s="8">
        <v>193912.18400000001</v>
      </c>
      <c r="AF9" s="8">
        <v>195737.23499999999</v>
      </c>
      <c r="AG9" s="8">
        <v>203428.709</v>
      </c>
      <c r="AH9" s="8">
        <v>204358.05900000001</v>
      </c>
      <c r="AI9" s="8">
        <v>205344.245</v>
      </c>
      <c r="AJ9" s="8">
        <v>201703.726</v>
      </c>
      <c r="AK9" s="8">
        <v>192928.88099999999</v>
      </c>
      <c r="AL9" s="8">
        <v>184017.62700000001</v>
      </c>
      <c r="AM9" s="8">
        <v>188961.03700000001</v>
      </c>
      <c r="AN9" s="8">
        <v>189342.25200000001</v>
      </c>
      <c r="AO9" s="8">
        <v>190250.277</v>
      </c>
      <c r="AP9" s="8">
        <v>190037.44200000001</v>
      </c>
      <c r="AQ9" s="8">
        <v>186578.69</v>
      </c>
      <c r="AR9" s="8">
        <v>186365.27799999999</v>
      </c>
      <c r="AS9" s="8">
        <v>178148.57699999999</v>
      </c>
      <c r="AT9" s="8">
        <v>199177.78</v>
      </c>
      <c r="AU9" s="8">
        <v>201952.929</v>
      </c>
      <c r="AV9" s="8">
        <v>197444.80799999999</v>
      </c>
      <c r="AW9" s="8">
        <v>194073.584</v>
      </c>
      <c r="AX9" s="8">
        <v>202232.76</v>
      </c>
      <c r="AY9" s="8">
        <v>211310.174</v>
      </c>
      <c r="AZ9" s="8">
        <v>213335.092</v>
      </c>
      <c r="BA9" s="8">
        <v>215802.02600000001</v>
      </c>
      <c r="BB9" s="8">
        <v>222210.52600000001</v>
      </c>
      <c r="BC9" s="8">
        <v>231266.935</v>
      </c>
      <c r="BD9" s="8">
        <v>231658.69899999999</v>
      </c>
      <c r="BE9" s="8">
        <v>232078.11900000001</v>
      </c>
      <c r="BF9" s="8">
        <v>240235.522</v>
      </c>
      <c r="BG9" s="8">
        <v>245718.21</v>
      </c>
      <c r="BH9" s="8">
        <v>249862.239</v>
      </c>
      <c r="BI9">
        <v>249862.239</v>
      </c>
    </row>
    <row r="10" spans="1:80" x14ac:dyDescent="0.35">
      <c r="A10" s="6" t="str">
        <f t="shared" si="0"/>
        <v>BSF</v>
      </c>
      <c r="B10" s="6" t="str">
        <f>VLOOKUP(A10,References!$A$2:$B$11,2,FALSE)</f>
        <v>BSFR AB Equity</v>
      </c>
      <c r="C10" s="6" t="s">
        <v>192</v>
      </c>
      <c r="D10" s="6" t="str">
        <f>VLOOKUP(C10,References!$J$2:$K$51,2,FALSE)</f>
        <v>retail_assets</v>
      </c>
      <c r="E10" s="6" t="s">
        <v>207</v>
      </c>
      <c r="F10" s="8">
        <f>Segments_Q!I4/1000000</f>
        <v>13147.745999999999</v>
      </c>
      <c r="G10" s="8">
        <f>Segments_Q!J4/1000000</f>
        <v>13736.164000000001</v>
      </c>
      <c r="H10" s="8">
        <f>Segments_Q!K4/1000000</f>
        <v>13709.11</v>
      </c>
      <c r="I10" s="8">
        <f>Segments_Q!L4/1000000</f>
        <v>14203.918</v>
      </c>
      <c r="J10" s="8">
        <f>Segments_Q!M4/1000000</f>
        <v>14313.407999999999</v>
      </c>
      <c r="K10" s="8">
        <f>Segments_Q!N4/1000000</f>
        <v>14816.366</v>
      </c>
      <c r="L10" s="8">
        <f>Segments_Q!O4/1000000</f>
        <v>14823.501</v>
      </c>
      <c r="M10" s="8">
        <f>Segments_Q!P4/1000000</f>
        <v>16802.118999999999</v>
      </c>
      <c r="N10" s="8">
        <f>Segments_Q!Q4/1000000</f>
        <v>17123.300999999999</v>
      </c>
      <c r="O10" s="8">
        <f>Segments_Q!R4/1000000</f>
        <v>16062.338</v>
      </c>
      <c r="P10" s="8">
        <f>Segments_Q!S4/1000000</f>
        <v>15804.822</v>
      </c>
      <c r="Q10" s="8">
        <f>Segments_Q!T4/1000000</f>
        <v>15769.665999999999</v>
      </c>
      <c r="R10" s="8">
        <f>Segments_Q!U4/1000000</f>
        <v>16247.887000000001</v>
      </c>
      <c r="S10" s="8">
        <f>Segments_Q!V4/1000000</f>
        <v>16964.530999999999</v>
      </c>
      <c r="T10" s="8">
        <f>Segments_Q!W4/1000000</f>
        <v>17231.2</v>
      </c>
      <c r="U10" s="8">
        <f>Segments_Q!X4/1000000</f>
        <v>16006.414000000001</v>
      </c>
      <c r="V10" s="8">
        <f>Segments_Q!Y4/1000000</f>
        <v>14435.61</v>
      </c>
      <c r="W10" s="8">
        <f>Segments_Q!Z4/1000000</f>
        <v>15254.754000000001</v>
      </c>
      <c r="X10" s="8">
        <f>Segments_Q!AA4/1000000</f>
        <v>14349.901</v>
      </c>
      <c r="Y10" s="8">
        <f>Segments_Q!AB4/1000000</f>
        <v>14190.365</v>
      </c>
      <c r="Z10" s="8">
        <f>Segments_Q!AC4/1000000</f>
        <v>14745.592000000001</v>
      </c>
      <c r="AA10" s="8">
        <f>Segments_Q!AD4/1000000</f>
        <v>15549.655000000001</v>
      </c>
      <c r="AB10" s="8">
        <f>Segments_Q!AE4/1000000</f>
        <v>16397.292000000001</v>
      </c>
      <c r="AC10" s="8">
        <f>Segments_Q!AF4/1000000</f>
        <v>15977.791999999999</v>
      </c>
      <c r="AD10" s="8">
        <f>Segments_Q!AG4/1000000</f>
        <v>16387.530999999999</v>
      </c>
      <c r="AE10" s="8">
        <f>Segments_Q!AH4/1000000</f>
        <v>17187.170999999998</v>
      </c>
      <c r="AF10" s="8">
        <f>Segments_Q!AI4/1000000</f>
        <v>17040.223999999998</v>
      </c>
      <c r="AG10" s="8">
        <f>Segments_Q!AJ4/1000000</f>
        <v>16500.468000000001</v>
      </c>
      <c r="AH10" s="8">
        <f>Segments_Q!AK4/1000000</f>
        <v>16800.564999999999</v>
      </c>
      <c r="AI10" s="8">
        <f>Segments_Q!AL4/1000000</f>
        <v>17706.913</v>
      </c>
      <c r="AJ10" s="8">
        <f>Segments_Q!AM4/1000000</f>
        <v>17919.516</v>
      </c>
      <c r="AK10" s="8">
        <f>Segments_Q!AN4/1000000</f>
        <v>17791.035</v>
      </c>
      <c r="AL10" s="8">
        <f>Segments_Q!AO4/1000000</f>
        <v>17959.849999999999</v>
      </c>
      <c r="AM10" s="8">
        <f>Segments_Q!AP4/1000000</f>
        <v>18608.292000000001</v>
      </c>
      <c r="AN10" s="8">
        <f>Segments_Q!AQ4/1000000</f>
        <v>18983.399000000001</v>
      </c>
      <c r="AO10" s="8">
        <f>Segments_Q!AR4/1000000</f>
        <v>19763.892</v>
      </c>
      <c r="AP10" s="8">
        <f>Segments_Q!AS4/1000000</f>
        <v>20643.169000000002</v>
      </c>
      <c r="AQ10" s="8">
        <f>Segments_Q!AT4/1000000</f>
        <v>21834.981</v>
      </c>
      <c r="AR10" s="8">
        <f>Segments_Q!AU4/1000000</f>
        <v>22654.812000000002</v>
      </c>
      <c r="AS10" s="8">
        <f>Segments_Q!AV4/1000000</f>
        <v>23704.697</v>
      </c>
      <c r="AT10" s="8">
        <f>Segments_Q!AW4/1000000</f>
        <v>25699.413</v>
      </c>
      <c r="AU10" s="8">
        <f>Segments_Q!AX4/1000000</f>
        <v>26309.718000000001</v>
      </c>
      <c r="AV10" s="8">
        <f>Segments_Q!AY4/1000000</f>
        <v>28191.905999999999</v>
      </c>
      <c r="AW10" s="8">
        <f>Segments_Q!AZ4/1000000</f>
        <v>29086.054</v>
      </c>
      <c r="AX10" s="8">
        <f>Segments_Q!BA4/1000000</f>
        <v>31408.162</v>
      </c>
      <c r="AY10" s="8">
        <f>Segments_Q!BB4/1000000</f>
        <v>32750.647000000001</v>
      </c>
      <c r="AZ10" s="8">
        <f>Segments_Q!BC4/1000000</f>
        <v>34372.453000000001</v>
      </c>
      <c r="BA10" s="8">
        <f>Segments_Q!BD4/1000000</f>
        <v>34195.495999999999</v>
      </c>
      <c r="BB10" s="8">
        <f>Segments_Q!BE4/1000000</f>
        <v>35551.951000000001</v>
      </c>
      <c r="BC10" s="8">
        <f>Segments_Q!BF4/1000000</f>
        <v>37439.32</v>
      </c>
      <c r="BD10" s="8">
        <f>Segments_Q!BG4/1000000</f>
        <v>38342.726000000002</v>
      </c>
      <c r="BE10" s="8">
        <f>Segments_Q!BH4/1000000</f>
        <v>38411.305</v>
      </c>
      <c r="BF10" s="8">
        <f>Segments_Q!BI4/1000000</f>
        <v>39496.523999999998</v>
      </c>
      <c r="BG10" s="8">
        <f>Segments_Q!BJ4/1000000</f>
        <v>40064.135000000002</v>
      </c>
      <c r="BH10" s="8">
        <f>Segments_Q!BK4/1000000</f>
        <v>42983.892999999996</v>
      </c>
      <c r="BI10" s="8">
        <f>Segments_Q!BL4/1000000</f>
        <v>0</v>
      </c>
      <c r="BJ10" s="8">
        <f>Segments_Q!BM4/1000000</f>
        <v>0</v>
      </c>
      <c r="BK10" s="8">
        <f>Segments_Q!BN4/1000000</f>
        <v>0</v>
      </c>
      <c r="BL10" s="8">
        <f>Segments_Q!BO4/1000000</f>
        <v>0</v>
      </c>
      <c r="BM10" s="8">
        <f>Segments_Q!BP4/1000000</f>
        <v>0</v>
      </c>
      <c r="BN10" s="8">
        <f>Segments_Q!BQ4/1000000</f>
        <v>0</v>
      </c>
      <c r="BO10" s="8">
        <f>Segments_Q!BR4/1000000</f>
        <v>0</v>
      </c>
      <c r="BP10" s="8">
        <f>Segments_Q!BS4/1000000</f>
        <v>0</v>
      </c>
      <c r="BQ10" s="8">
        <f>Segments_Q!BT4/1000000</f>
        <v>0</v>
      </c>
      <c r="BR10" s="8">
        <f>Segments_Q!BU4/1000000</f>
        <v>0</v>
      </c>
      <c r="BS10" s="8">
        <f>Segments_Q!BV4/1000000</f>
        <v>0</v>
      </c>
      <c r="BT10" s="8">
        <f>Segments_Q!BW4/1000000</f>
        <v>0</v>
      </c>
      <c r="BU10" s="8">
        <f>Segments_Q!BX4/1000000</f>
        <v>0</v>
      </c>
      <c r="BV10" s="8">
        <f>Segments_Q!BY4/1000000</f>
        <v>0</v>
      </c>
      <c r="BW10" s="8">
        <f>Segments_Q!BZ4/1000000</f>
        <v>0</v>
      </c>
      <c r="BX10" s="8">
        <f>Segments_Q!CA4/1000000</f>
        <v>0</v>
      </c>
      <c r="BY10" s="8">
        <f>Segments_Q!CB4/1000000</f>
        <v>0</v>
      </c>
      <c r="BZ10" s="8">
        <f>Segments_Q!CC4/1000000</f>
        <v>0</v>
      </c>
      <c r="CA10" s="8">
        <f>Segments_Q!CD4/1000000</f>
        <v>0</v>
      </c>
      <c r="CB10" s="8">
        <f>Segments_Q!CE4/1000000</f>
        <v>0</v>
      </c>
    </row>
    <row r="11" spans="1:80" x14ac:dyDescent="0.35">
      <c r="A11" s="6" t="str">
        <f t="shared" si="0"/>
        <v>BSF</v>
      </c>
      <c r="B11" s="6" t="str">
        <f>VLOOKUP(A11,References!$A$2:$B$11,2,FALSE)</f>
        <v>BSFR AB Equity</v>
      </c>
      <c r="C11" s="6" t="s">
        <v>191</v>
      </c>
      <c r="D11" s="6" t="str">
        <f>VLOOKUP(C11,References!$J$2:$K$51,2,FALSE)</f>
        <v>wholesale_assets</v>
      </c>
      <c r="E11" s="6" t="s">
        <v>207</v>
      </c>
      <c r="F11" s="8">
        <f>Segments_Q!I5/1000000</f>
        <v>71898.486999999994</v>
      </c>
      <c r="G11" s="8">
        <f>Segments_Q!J5/1000000</f>
        <v>73425.119000000006</v>
      </c>
      <c r="H11" s="8">
        <f>Segments_Q!K5/1000000</f>
        <v>72817.42</v>
      </c>
      <c r="I11" s="8">
        <f>Segments_Q!L5/1000000</f>
        <v>71821.357999999993</v>
      </c>
      <c r="J11" s="8">
        <f>Segments_Q!M5/1000000</f>
        <v>74603.34</v>
      </c>
      <c r="K11" s="8">
        <f>Segments_Q!N5/1000000</f>
        <v>74774.481</v>
      </c>
      <c r="L11" s="8">
        <f>Segments_Q!O5/1000000</f>
        <v>79703.752999999997</v>
      </c>
      <c r="M11" s="8">
        <f>Segments_Q!P5/1000000</f>
        <v>79965.066000000006</v>
      </c>
      <c r="N11" s="8">
        <f>Segments_Q!Q5/1000000</f>
        <v>84189.233999999997</v>
      </c>
      <c r="O11" s="8">
        <f>Segments_Q!R5/1000000</f>
        <v>88113.236999999994</v>
      </c>
      <c r="P11" s="8">
        <f>Segments_Q!S5/1000000</f>
        <v>90462.66</v>
      </c>
      <c r="Q11" s="8">
        <f>Segments_Q!T5/1000000</f>
        <v>90979.517000000007</v>
      </c>
      <c r="R11" s="8">
        <f>Segments_Q!U5/1000000</f>
        <v>93974.292000000001</v>
      </c>
      <c r="S11" s="8">
        <f>Segments_Q!V5/1000000</f>
        <v>98032.370999999999</v>
      </c>
      <c r="T11" s="8">
        <f>Segments_Q!W5/1000000</f>
        <v>99485.301999999996</v>
      </c>
      <c r="U11" s="8">
        <f>Segments_Q!X5/1000000</f>
        <v>98733.562000000005</v>
      </c>
      <c r="V11" s="8">
        <f>Segments_Q!Y5/1000000</f>
        <v>103494.93799999999</v>
      </c>
      <c r="W11" s="8">
        <f>Segments_Q!Z5/1000000</f>
        <v>105333.704</v>
      </c>
      <c r="X11" s="8">
        <f>Segments_Q!AA5/1000000</f>
        <v>106456.37300000001</v>
      </c>
      <c r="Y11" s="8">
        <f>Segments_Q!AB5/1000000</f>
        <v>105680.567</v>
      </c>
      <c r="Z11" s="8">
        <f>Segments_Q!AC5/1000000</f>
        <v>108782.357</v>
      </c>
      <c r="AA11" s="8">
        <f>Segments_Q!AD5/1000000</f>
        <v>111299.452</v>
      </c>
      <c r="AB11" s="8">
        <f>Segments_Q!AE5/1000000</f>
        <v>110069.883</v>
      </c>
      <c r="AC11" s="8">
        <f>Segments_Q!AF5/1000000</f>
        <v>110465.599</v>
      </c>
      <c r="AD11" s="8">
        <f>Segments_Q!AG5/1000000</f>
        <v>112381.963</v>
      </c>
      <c r="AE11" s="8">
        <f>Segments_Q!AH5/1000000</f>
        <v>116629.179</v>
      </c>
      <c r="AF11" s="8">
        <f>Segments_Q!AI5/1000000</f>
        <v>121578.057</v>
      </c>
      <c r="AG11" s="8">
        <f>Segments_Q!AJ5/1000000</f>
        <v>116504.685</v>
      </c>
      <c r="AH11" s="8">
        <f>Segments_Q!AK5/1000000</f>
        <v>116665.253</v>
      </c>
      <c r="AI11" s="8">
        <f>Segments_Q!AL5/1000000</f>
        <v>115133.284</v>
      </c>
      <c r="AJ11" s="8">
        <f>Segments_Q!AM5/1000000</f>
        <v>114276.436</v>
      </c>
      <c r="AK11" s="8">
        <f>Segments_Q!AN5/1000000</f>
        <v>107093.458</v>
      </c>
      <c r="AL11" s="8">
        <f>Segments_Q!AO5/1000000</f>
        <v>109389.567</v>
      </c>
      <c r="AM11" s="8">
        <f>Segments_Q!AP5/1000000</f>
        <v>108708.32799999999</v>
      </c>
      <c r="AN11" s="8">
        <f>Segments_Q!AQ5/1000000</f>
        <v>107144.48699999999</v>
      </c>
      <c r="AO11" s="8">
        <f>Segments_Q!AR5/1000000</f>
        <v>102522.524</v>
      </c>
      <c r="AP11" s="8">
        <f>Segments_Q!AS5/1000000</f>
        <v>102604.133</v>
      </c>
      <c r="AQ11" s="8">
        <f>Segments_Q!AT5/1000000</f>
        <v>104338.799</v>
      </c>
      <c r="AR11" s="8">
        <f>Segments_Q!AU5/1000000</f>
        <v>102398.54</v>
      </c>
      <c r="AS11" s="8">
        <f>Segments_Q!AV5/1000000</f>
        <v>103245.226</v>
      </c>
      <c r="AT11" s="8">
        <f>Segments_Q!AW5/1000000</f>
        <v>111059.64200000001</v>
      </c>
      <c r="AU11" s="8">
        <f>Segments_Q!AX5/1000000</f>
        <v>111580.576</v>
      </c>
      <c r="AV11" s="8">
        <f>Segments_Q!AY5/1000000</f>
        <v>108303.838</v>
      </c>
      <c r="AW11" s="8">
        <f>Segments_Q!AZ5/1000000</f>
        <v>102506.558</v>
      </c>
      <c r="AX11" s="8">
        <f>Segments_Q!BA5/1000000</f>
        <v>104809.094</v>
      </c>
      <c r="AY11" s="8">
        <f>Segments_Q!BB5/1000000</f>
        <v>109915.182</v>
      </c>
      <c r="AZ11" s="8">
        <f>Segments_Q!BC5/1000000</f>
        <v>110834.923</v>
      </c>
      <c r="BA11" s="8">
        <f>Segments_Q!BD5/1000000</f>
        <v>114226.14599999999</v>
      </c>
      <c r="BB11" s="8">
        <f>Segments_Q!BE5/1000000</f>
        <v>118448.508</v>
      </c>
      <c r="BC11" s="8">
        <f>Segments_Q!BF5/1000000</f>
        <v>123734.79399999999</v>
      </c>
      <c r="BD11" s="8">
        <f>Segments_Q!BG5/1000000</f>
        <v>122273.34</v>
      </c>
      <c r="BE11" s="8">
        <f>Segments_Q!BH5/1000000</f>
        <v>122840.81</v>
      </c>
      <c r="BF11" s="8">
        <f>Segments_Q!BI5/1000000</f>
        <v>127900.799</v>
      </c>
      <c r="BG11" s="8">
        <f>Segments_Q!BJ5/1000000</f>
        <v>131880.033</v>
      </c>
      <c r="BH11" s="8">
        <f>Segments_Q!BK5/1000000</f>
        <v>134141.80100000001</v>
      </c>
      <c r="BI11" s="8">
        <f>Segments_Q!BL5/1000000</f>
        <v>0</v>
      </c>
      <c r="BJ11" s="8">
        <f>Segments_Q!BM5/1000000</f>
        <v>0</v>
      </c>
      <c r="BK11" s="8">
        <f>Segments_Q!BN5/1000000</f>
        <v>0</v>
      </c>
      <c r="BL11" s="8">
        <f>Segments_Q!BO5/1000000</f>
        <v>0</v>
      </c>
      <c r="BM11" s="8">
        <f>Segments_Q!BP5/1000000</f>
        <v>0</v>
      </c>
      <c r="BN11" s="8">
        <f>Segments_Q!BQ5/1000000</f>
        <v>0</v>
      </c>
      <c r="BO11" s="8">
        <f>Segments_Q!BR5/1000000</f>
        <v>0</v>
      </c>
      <c r="BP11" s="8">
        <f>Segments_Q!BS5/1000000</f>
        <v>0</v>
      </c>
      <c r="BQ11" s="8">
        <f>Segments_Q!BT5/1000000</f>
        <v>0</v>
      </c>
      <c r="BR11" s="8">
        <f>Segments_Q!BU5/1000000</f>
        <v>0</v>
      </c>
      <c r="BS11" s="8">
        <f>Segments_Q!BV5/1000000</f>
        <v>0</v>
      </c>
      <c r="BT11" s="8">
        <f>Segments_Q!BW5/1000000</f>
        <v>0</v>
      </c>
      <c r="BU11" s="8">
        <f>Segments_Q!BX5/1000000</f>
        <v>0</v>
      </c>
      <c r="BV11" s="8">
        <f>Segments_Q!BY5/1000000</f>
        <v>0</v>
      </c>
      <c r="BW11" s="8">
        <f>Segments_Q!BZ5/1000000</f>
        <v>0</v>
      </c>
      <c r="BX11" s="8">
        <f>Segments_Q!CA5/1000000</f>
        <v>0</v>
      </c>
      <c r="BY11" s="8">
        <f>Segments_Q!CB5/1000000</f>
        <v>0</v>
      </c>
      <c r="BZ11" s="8">
        <f>Segments_Q!CC5/1000000</f>
        <v>0</v>
      </c>
      <c r="CA11" s="8">
        <f>Segments_Q!CD5/1000000</f>
        <v>0</v>
      </c>
      <c r="CB11" s="8">
        <f>Segments_Q!CE5/1000000</f>
        <v>0</v>
      </c>
    </row>
    <row r="12" spans="1:80" x14ac:dyDescent="0.35">
      <c r="A12" s="6" t="str">
        <f t="shared" si="0"/>
        <v>BSF</v>
      </c>
      <c r="B12" s="6" t="str">
        <f>VLOOKUP(A12,References!$A$2:$B$11,2,FALSE)</f>
        <v>BSFR AB Equity</v>
      </c>
      <c r="C12" s="6" t="s">
        <v>148</v>
      </c>
      <c r="D12" s="6" t="str">
        <f>VLOOKUP(C12,References!$J$2:$K$51,2,FALSE)</f>
        <v>ncbds</v>
      </c>
      <c r="E12" s="6" t="s">
        <v>126</v>
      </c>
      <c r="F12" s="8">
        <f>_xll.BDH($B12,$E12,"CQ1 2010","","Dir=H","Per=Q","Days=A","Dts=H","cols=56;rows=1")</f>
        <v>34005.313000000002</v>
      </c>
      <c r="G12" s="8">
        <v>34005.313000000002</v>
      </c>
      <c r="H12" s="8">
        <v>34005.313000000002</v>
      </c>
      <c r="I12" s="8">
        <v>43231.502</v>
      </c>
      <c r="J12" s="8">
        <v>43231.502</v>
      </c>
      <c r="K12" s="8">
        <v>50062.175000000003</v>
      </c>
      <c r="L12" s="8">
        <v>48930.267</v>
      </c>
      <c r="M12" s="8">
        <v>51816.883000000002</v>
      </c>
      <c r="N12" s="8">
        <v>58953.411999999997</v>
      </c>
      <c r="O12" s="8">
        <v>60242.845000000001</v>
      </c>
      <c r="P12" s="8">
        <v>60157.233999999997</v>
      </c>
      <c r="Q12" s="8">
        <v>61805.381999999998</v>
      </c>
      <c r="R12" s="8">
        <v>66864.747000000003</v>
      </c>
      <c r="S12" s="8">
        <v>75563.104999999996</v>
      </c>
      <c r="T12" s="8">
        <v>77101.186000000002</v>
      </c>
      <c r="U12" s="8">
        <v>82924.577999999994</v>
      </c>
      <c r="V12" s="8">
        <v>87589.581000000006</v>
      </c>
      <c r="W12" s="8">
        <v>87213.430999999997</v>
      </c>
      <c r="X12" s="8">
        <v>85065.051999999996</v>
      </c>
      <c r="Y12" s="8">
        <v>102369.25</v>
      </c>
      <c r="Z12" s="8">
        <v>105239.868</v>
      </c>
      <c r="AA12" s="8">
        <v>106664.81</v>
      </c>
      <c r="AB12" s="8">
        <v>105921.29300000001</v>
      </c>
      <c r="AC12" s="8">
        <v>89112.001000000004</v>
      </c>
      <c r="AD12" s="8">
        <v>92544.777000000002</v>
      </c>
      <c r="AE12" s="8">
        <v>86324.055999999997</v>
      </c>
      <c r="AF12" s="8">
        <v>83029.847999999998</v>
      </c>
      <c r="AG12" s="8">
        <v>88525.872000000003</v>
      </c>
      <c r="AH12" s="8">
        <v>86185.123000000007</v>
      </c>
      <c r="AI12" s="8">
        <v>90205.805999999997</v>
      </c>
      <c r="AJ12" s="8">
        <v>83031.134000000005</v>
      </c>
      <c r="AK12" s="8">
        <v>81474.078999999998</v>
      </c>
      <c r="AL12" s="8">
        <v>79051.672999999995</v>
      </c>
      <c r="AM12" s="8">
        <v>74294.403999999995</v>
      </c>
      <c r="AN12" s="8">
        <v>70608.868000000002</v>
      </c>
      <c r="AO12" s="8">
        <v>67792.228000000003</v>
      </c>
      <c r="AP12" s="8">
        <v>71175.225000000006</v>
      </c>
      <c r="AQ12" s="8">
        <v>70245.205000000002</v>
      </c>
      <c r="AR12" s="8">
        <v>71546.572</v>
      </c>
      <c r="AS12" s="8">
        <v>67732.501000000004</v>
      </c>
      <c r="AT12" s="8">
        <v>78392.107000000004</v>
      </c>
      <c r="AU12" s="8">
        <v>77549.259999999995</v>
      </c>
      <c r="AV12" s="8">
        <v>78266.392999999996</v>
      </c>
      <c r="AW12" s="8">
        <v>79860.073000000004</v>
      </c>
      <c r="AX12" s="8">
        <v>83861.046000000002</v>
      </c>
      <c r="AY12" s="8">
        <v>88507.222999999998</v>
      </c>
      <c r="AZ12" s="8">
        <v>85310.615000000005</v>
      </c>
      <c r="BA12" s="8">
        <v>88999.785000000003</v>
      </c>
      <c r="BB12" s="8">
        <v>90505.172000000006</v>
      </c>
      <c r="BC12" s="8">
        <v>91124.043999999994</v>
      </c>
      <c r="BD12" s="8">
        <v>97354.653000000006</v>
      </c>
      <c r="BE12" s="8">
        <v>91181.331999999995</v>
      </c>
      <c r="BF12" s="8">
        <v>90129.793000000005</v>
      </c>
      <c r="BG12" s="8">
        <v>91246.381999999998</v>
      </c>
      <c r="BH12" s="8">
        <v>88113.982999999993</v>
      </c>
      <c r="BI12">
        <v>88113.982999999993</v>
      </c>
    </row>
    <row r="13" spans="1:80" x14ac:dyDescent="0.35">
      <c r="A13" s="6" t="str">
        <f t="shared" si="0"/>
        <v>BSF</v>
      </c>
      <c r="B13" s="6" t="str">
        <f>VLOOKUP(A13,References!$A$2:$B$11,2,FALSE)</f>
        <v>BSFR AB Equity</v>
      </c>
      <c r="C13" s="6" t="s">
        <v>147</v>
      </c>
      <c r="D13" s="6" t="str">
        <f>VLOOKUP(C13,References!$J$2:$K$51,2,FALSE)</f>
        <v>cbds</v>
      </c>
      <c r="E13" s="6" t="s">
        <v>127</v>
      </c>
      <c r="F13" s="8">
        <f>_xll.BDH($B13,$E13,"CQ1 2010","","Dir=H","Per=Q","Days=A","Dts=H","cols=56;rows=1")</f>
        <v>55433.561000000002</v>
      </c>
      <c r="G13" s="8">
        <v>55433.561000000002</v>
      </c>
      <c r="H13" s="8">
        <v>55433.561000000002</v>
      </c>
      <c r="I13" s="8">
        <v>47103.993000000002</v>
      </c>
      <c r="J13" s="8">
        <v>47103.993000000002</v>
      </c>
      <c r="K13" s="8">
        <v>46011.74</v>
      </c>
      <c r="L13" s="8">
        <v>45997.62</v>
      </c>
      <c r="M13" s="8">
        <v>54463.892999999996</v>
      </c>
      <c r="N13" s="8">
        <v>50802.173000000003</v>
      </c>
      <c r="O13" s="8">
        <v>45006.593999999997</v>
      </c>
      <c r="P13" s="8">
        <v>53786.61</v>
      </c>
      <c r="Q13" s="8">
        <v>50685.296000000002</v>
      </c>
      <c r="R13" s="8">
        <v>48915.351999999999</v>
      </c>
      <c r="S13" s="8">
        <v>45259.567999999999</v>
      </c>
      <c r="T13" s="8">
        <v>44242.247000000003</v>
      </c>
      <c r="U13" s="8">
        <v>45508.718999999997</v>
      </c>
      <c r="V13" s="8">
        <v>46975.453999999998</v>
      </c>
      <c r="W13" s="8">
        <v>43866.241999999998</v>
      </c>
      <c r="X13" s="8">
        <v>43408.62</v>
      </c>
      <c r="Y13" s="8">
        <v>38652.978000000003</v>
      </c>
      <c r="Z13" s="8">
        <v>39432.709000000003</v>
      </c>
      <c r="AA13" s="8">
        <v>31976.837</v>
      </c>
      <c r="AB13" s="8">
        <v>31757.760999999999</v>
      </c>
      <c r="AC13" s="8">
        <v>47843.05</v>
      </c>
      <c r="AD13" s="8">
        <v>44913.059000000001</v>
      </c>
      <c r="AE13" s="8">
        <v>48435.262999999999</v>
      </c>
      <c r="AF13" s="8">
        <v>59978.616999999998</v>
      </c>
      <c r="AG13" s="8">
        <v>66291.290999999997</v>
      </c>
      <c r="AH13" s="8">
        <v>68743.869000000006</v>
      </c>
      <c r="AI13" s="8">
        <v>69030.463000000003</v>
      </c>
      <c r="AJ13" s="8">
        <v>68096.187000000005</v>
      </c>
      <c r="AK13" s="8">
        <v>65146.533000000003</v>
      </c>
      <c r="AL13" s="8">
        <v>58735.02</v>
      </c>
      <c r="AM13" s="8">
        <v>68305.538</v>
      </c>
      <c r="AN13" s="8">
        <v>72296.392000000007</v>
      </c>
      <c r="AO13" s="8">
        <v>76229.88</v>
      </c>
      <c r="AP13" s="8">
        <v>69092.706999999995</v>
      </c>
      <c r="AQ13" s="8">
        <v>67074.089000000007</v>
      </c>
      <c r="AR13" s="8">
        <v>65376.845000000001</v>
      </c>
      <c r="AS13" s="8">
        <v>60070.762999999999</v>
      </c>
      <c r="AT13" s="8">
        <v>63053.167000000001</v>
      </c>
      <c r="AU13" s="8">
        <v>54405.233</v>
      </c>
      <c r="AV13" s="8">
        <v>50925.571000000004</v>
      </c>
      <c r="AW13" s="8">
        <v>41195.341999999997</v>
      </c>
      <c r="AX13" s="8">
        <v>43054.023000000001</v>
      </c>
      <c r="AY13" s="8">
        <v>46308.815000000002</v>
      </c>
      <c r="AZ13" s="8">
        <v>52808.735000000001</v>
      </c>
      <c r="BA13" s="8">
        <v>46972.241999999998</v>
      </c>
      <c r="BB13" s="8">
        <v>54935.523000000001</v>
      </c>
      <c r="BC13" s="8">
        <v>60986.743000000002</v>
      </c>
      <c r="BD13" s="8">
        <v>55329.944000000003</v>
      </c>
      <c r="BE13" s="8">
        <v>61329.095000000001</v>
      </c>
      <c r="BF13" s="8">
        <v>72001.399999999994</v>
      </c>
      <c r="BG13" s="8">
        <v>65454.644999999997</v>
      </c>
      <c r="BH13" s="8">
        <v>73370.008000000002</v>
      </c>
      <c r="BI13">
        <v>73370.008000000002</v>
      </c>
    </row>
    <row r="14" spans="1:80" x14ac:dyDescent="0.35">
      <c r="A14" s="6" t="str">
        <f t="shared" si="0"/>
        <v>BSF</v>
      </c>
      <c r="B14" s="6" t="str">
        <f>VLOOKUP(A14,References!$A$2:$B$11,2,FALSE)</f>
        <v>BSFR AB Equity</v>
      </c>
      <c r="C14" s="6" t="s">
        <v>346</v>
      </c>
      <c r="D14" s="6" t="s">
        <v>347</v>
      </c>
      <c r="E14" s="6" t="s">
        <v>351</v>
      </c>
      <c r="F14" s="8">
        <f>_xll.BDH($B14,$E14,"CQ1 2010","","Dir=H","Per=Q","Days=A","Dts=H","cols=56;rows=1")</f>
        <v>1798.2439999999999</v>
      </c>
      <c r="G14" s="8">
        <v>1798.2439999999999</v>
      </c>
      <c r="H14" s="8">
        <v>1798.2439999999999</v>
      </c>
      <c r="I14" s="8">
        <v>3193.7559999999999</v>
      </c>
      <c r="J14" s="8">
        <v>3193.7559999999999</v>
      </c>
      <c r="K14" s="8">
        <v>3633.8440000000001</v>
      </c>
      <c r="L14" s="8">
        <v>2825.9580000000001</v>
      </c>
      <c r="M14" s="8">
        <v>3682.6350000000002</v>
      </c>
      <c r="N14" s="8">
        <v>2845.6709999999998</v>
      </c>
      <c r="O14" s="8">
        <v>3692.7629999999999</v>
      </c>
      <c r="P14" s="8">
        <v>2910.482</v>
      </c>
      <c r="Q14" s="8">
        <v>3081.0889999999999</v>
      </c>
      <c r="R14" s="8">
        <v>3480.7959999999998</v>
      </c>
      <c r="S14" s="8">
        <v>3752.5639999999999</v>
      </c>
      <c r="T14" s="8">
        <v>3615.5340000000001</v>
      </c>
      <c r="U14" s="8">
        <v>3167.89</v>
      </c>
      <c r="V14" s="8">
        <v>3341.3620000000001</v>
      </c>
      <c r="W14" s="8">
        <v>3328.7240000000002</v>
      </c>
      <c r="X14" s="8">
        <v>3467.8609999999999</v>
      </c>
      <c r="Y14" s="8">
        <v>4253.0169999999998</v>
      </c>
      <c r="Z14" s="8">
        <v>5477.1559999999999</v>
      </c>
      <c r="AA14" s="8">
        <v>3952.5169999999998</v>
      </c>
      <c r="AB14" s="8">
        <v>6196.4859999999999</v>
      </c>
      <c r="AC14" s="8">
        <v>4897.049</v>
      </c>
      <c r="AD14" s="8">
        <v>4360.9970000000003</v>
      </c>
      <c r="AE14" s="8">
        <v>4050.5210000000002</v>
      </c>
      <c r="AF14" s="8">
        <v>4268.9520000000002</v>
      </c>
      <c r="AG14" s="8">
        <v>3641.3090000000002</v>
      </c>
      <c r="AH14" s="8">
        <v>3537.357</v>
      </c>
      <c r="AI14" s="8">
        <v>4667.9859999999999</v>
      </c>
      <c r="AJ14" s="8">
        <v>4344.692</v>
      </c>
      <c r="AK14" s="8">
        <v>4333.5749999999998</v>
      </c>
      <c r="AL14" s="8">
        <v>4156.991</v>
      </c>
      <c r="AM14" s="8">
        <v>4104.7870000000003</v>
      </c>
      <c r="AN14" s="8">
        <v>3788.7570000000001</v>
      </c>
      <c r="AO14" s="8">
        <v>4345.8959999999997</v>
      </c>
      <c r="AP14" s="8">
        <v>4552.1959999999999</v>
      </c>
      <c r="AQ14" s="8">
        <v>4907.0240000000003</v>
      </c>
      <c r="AR14" s="8">
        <v>4974.6490000000003</v>
      </c>
      <c r="AS14" s="8">
        <v>5034.2380000000003</v>
      </c>
      <c r="AT14" s="8">
        <v>5326.4830000000002</v>
      </c>
      <c r="AU14" s="8">
        <v>6091.0410000000002</v>
      </c>
      <c r="AV14" s="8">
        <v>6462.683</v>
      </c>
      <c r="AW14" s="8">
        <v>6056.2290000000003</v>
      </c>
      <c r="AX14" s="8">
        <v>6072.1260000000002</v>
      </c>
      <c r="AY14" s="8">
        <v>5988.9340000000002</v>
      </c>
      <c r="AZ14" s="8">
        <v>5202.7479999999996</v>
      </c>
      <c r="BA14" s="8">
        <v>5978.1809999999996</v>
      </c>
      <c r="BB14" s="8">
        <v>5317.8230000000003</v>
      </c>
      <c r="BC14" s="8">
        <v>5808.6719999999996</v>
      </c>
      <c r="BD14" s="8">
        <v>5136.32</v>
      </c>
      <c r="BE14" s="8">
        <v>5081.893</v>
      </c>
      <c r="BF14" s="8">
        <v>5282.3869999999997</v>
      </c>
      <c r="BG14" s="8">
        <v>4463.6689999999999</v>
      </c>
      <c r="BH14" s="8">
        <v>4882.8919999999998</v>
      </c>
      <c r="BI14">
        <v>4882.8919999999998</v>
      </c>
    </row>
    <row r="15" spans="1:80" x14ac:dyDescent="0.35">
      <c r="A15" s="6" t="str">
        <f>A13</f>
        <v>BSF</v>
      </c>
      <c r="B15" s="6" t="str">
        <f>VLOOKUP(A15,References!$A$2:$B$11,2,FALSE)</f>
        <v>BSFR AB Equity</v>
      </c>
      <c r="C15" s="6" t="s">
        <v>142</v>
      </c>
      <c r="D15" s="6" t="str">
        <f>VLOOKUP(C15,References!$J$2:$K$51,2,FALSE)</f>
        <v>deposits</v>
      </c>
      <c r="E15" s="6" t="s">
        <v>128</v>
      </c>
      <c r="F15" s="8">
        <f>_xll.BDH($B15,$E15,"CQ1 2010","","Dir=H","Per=Q","Days=A","Dts=H","cols=56;rows=1")</f>
        <v>87708.737999999998</v>
      </c>
      <c r="G15" s="8">
        <v>92226.736999999994</v>
      </c>
      <c r="H15" s="8">
        <v>91285.6</v>
      </c>
      <c r="I15" s="8">
        <v>93529.251000000004</v>
      </c>
      <c r="J15" s="8">
        <v>96032.270999999993</v>
      </c>
      <c r="K15" s="8">
        <v>99707.759000000005</v>
      </c>
      <c r="L15" s="8">
        <v>97753.845000000001</v>
      </c>
      <c r="M15" s="8">
        <v>109963.41099999999</v>
      </c>
      <c r="N15" s="8">
        <v>112601.25599999999</v>
      </c>
      <c r="O15" s="8">
        <v>108942.202</v>
      </c>
      <c r="P15" s="8">
        <v>116854.326</v>
      </c>
      <c r="Q15" s="8">
        <v>115571.76700000001</v>
      </c>
      <c r="R15" s="8">
        <v>119260.895</v>
      </c>
      <c r="S15" s="8">
        <v>124575.23699999999</v>
      </c>
      <c r="T15" s="8">
        <v>124958.967</v>
      </c>
      <c r="U15" s="8">
        <v>131601.18700000001</v>
      </c>
      <c r="V15" s="8">
        <v>137906.397</v>
      </c>
      <c r="W15" s="8">
        <v>134408.397</v>
      </c>
      <c r="X15" s="8">
        <v>131941.533</v>
      </c>
      <c r="Y15" s="8">
        <v>145275.245</v>
      </c>
      <c r="Z15" s="8">
        <v>150149.73300000001</v>
      </c>
      <c r="AA15" s="8">
        <v>142594.16399999999</v>
      </c>
      <c r="AB15" s="8">
        <v>143875.54</v>
      </c>
      <c r="AC15" s="8">
        <v>141852.1</v>
      </c>
      <c r="AD15" s="8">
        <v>141818.83300000001</v>
      </c>
      <c r="AE15" s="8">
        <v>138809.84</v>
      </c>
      <c r="AF15" s="8">
        <v>147277.41699999999</v>
      </c>
      <c r="AG15" s="8">
        <v>158458.47200000001</v>
      </c>
      <c r="AH15" s="8">
        <v>158466.34899999999</v>
      </c>
      <c r="AI15" s="8">
        <v>163904.255</v>
      </c>
      <c r="AJ15" s="8">
        <v>155472.01300000001</v>
      </c>
      <c r="AK15" s="8">
        <v>150954.18700000001</v>
      </c>
      <c r="AL15" s="8">
        <v>141943.68400000001</v>
      </c>
      <c r="AM15" s="8">
        <v>146704.72899999999</v>
      </c>
      <c r="AN15" s="8">
        <v>146694.01699999999</v>
      </c>
      <c r="AO15" s="8">
        <v>148368.00399999999</v>
      </c>
      <c r="AP15" s="8">
        <v>144820.128</v>
      </c>
      <c r="AQ15" s="8">
        <v>142226.318</v>
      </c>
      <c r="AR15" s="8">
        <v>141898.06599999999</v>
      </c>
      <c r="AS15" s="8">
        <v>132837.50200000001</v>
      </c>
      <c r="AT15" s="8">
        <v>146771.75700000001</v>
      </c>
      <c r="AU15" s="8">
        <v>138045.53400000001</v>
      </c>
      <c r="AV15" s="8">
        <v>135654.647</v>
      </c>
      <c r="AW15" s="8">
        <v>127111.644</v>
      </c>
      <c r="AX15" s="8">
        <v>132987.19500000001</v>
      </c>
      <c r="AY15" s="8">
        <v>140804.97200000001</v>
      </c>
      <c r="AZ15" s="8">
        <v>143322.098</v>
      </c>
      <c r="BA15" s="8">
        <v>141950.20800000001</v>
      </c>
      <c r="BB15" s="8">
        <v>150758.51800000001</v>
      </c>
      <c r="BC15" s="8">
        <v>157919.459</v>
      </c>
      <c r="BD15" s="8">
        <v>157820.91699999999</v>
      </c>
      <c r="BE15" s="8">
        <v>157592.32000000001</v>
      </c>
      <c r="BF15" s="8">
        <v>167413.57999999999</v>
      </c>
      <c r="BG15" s="8">
        <v>161164.696</v>
      </c>
      <c r="BH15" s="8">
        <v>166366.883</v>
      </c>
      <c r="BI15">
        <v>166366.883</v>
      </c>
    </row>
    <row r="16" spans="1:80" x14ac:dyDescent="0.35">
      <c r="A16" s="6" t="str">
        <f t="shared" si="0"/>
        <v>BSF</v>
      </c>
      <c r="B16" s="6" t="str">
        <f>VLOOKUP(A16,References!$A$2:$B$11,2,FALSE)</f>
        <v>BSFR AB Equity</v>
      </c>
      <c r="C16" s="6" t="s">
        <v>149</v>
      </c>
      <c r="D16" s="6" t="str">
        <f>VLOOKUP(C16,References!$J$2:$K$51,2,FALSE)</f>
        <v>short_term_debt</v>
      </c>
      <c r="E16" s="6" t="s">
        <v>129</v>
      </c>
      <c r="F16" s="8">
        <f>_xll.BDH($B16,$E16,"CQ1 2010","","Dir=H","Per=Q","Days=A","Dts=H","cols=56;rows=1")</f>
        <v>5947.7169999999996</v>
      </c>
      <c r="G16" s="8">
        <v>2087.6660000000002</v>
      </c>
      <c r="H16" s="8">
        <v>1765.4269999999999</v>
      </c>
      <c r="I16" s="8">
        <v>2312.9059999999999</v>
      </c>
      <c r="J16" s="8">
        <v>2767.259</v>
      </c>
      <c r="K16" s="8">
        <v>5333.9939999999997</v>
      </c>
      <c r="L16" s="8">
        <v>4866.1559999999999</v>
      </c>
      <c r="M16" s="8">
        <v>2063.748</v>
      </c>
      <c r="N16" s="8">
        <v>7207.567</v>
      </c>
      <c r="O16" s="8">
        <v>4627.2470000000003</v>
      </c>
      <c r="P16" s="8">
        <v>3571.4989999999998</v>
      </c>
      <c r="Q16" s="8">
        <v>5662.4679999999998</v>
      </c>
      <c r="R16" s="8">
        <v>7585.0259999999998</v>
      </c>
      <c r="S16" s="8">
        <v>5600.5429999999997</v>
      </c>
      <c r="T16" s="8">
        <v>7987.482</v>
      </c>
      <c r="U16" s="8">
        <v>3667.893</v>
      </c>
      <c r="V16" s="8">
        <v>10282.249</v>
      </c>
      <c r="W16" s="8">
        <v>11119.554</v>
      </c>
      <c r="X16" s="8">
        <v>12051.258</v>
      </c>
      <c r="Y16" s="8">
        <v>3863.482</v>
      </c>
      <c r="Z16" s="8">
        <v>4476.2120000000004</v>
      </c>
      <c r="AA16" s="8">
        <v>4493.8519999999999</v>
      </c>
      <c r="AB16" s="8">
        <v>878.81200000000001</v>
      </c>
      <c r="AC16" s="8">
        <v>1557.19</v>
      </c>
      <c r="AD16" s="8">
        <v>1457.3140000000001</v>
      </c>
      <c r="AE16" s="8">
        <v>13510.558000000001</v>
      </c>
      <c r="AF16" s="8">
        <v>7541.0590000000002</v>
      </c>
      <c r="AG16" s="8">
        <v>4288.5320000000002</v>
      </c>
      <c r="AH16" s="8">
        <v>4155.4080000000004</v>
      </c>
      <c r="AI16" s="8">
        <v>1922.509</v>
      </c>
      <c r="AJ16" s="8">
        <v>5147.3670000000002</v>
      </c>
      <c r="AK16" s="8">
        <v>2963.2730000000001</v>
      </c>
      <c r="AL16" s="8">
        <v>3020.136</v>
      </c>
      <c r="AM16" s="8">
        <v>2770.7739999999999</v>
      </c>
      <c r="AN16" s="8">
        <v>3134.5450000000001</v>
      </c>
      <c r="AO16" s="8">
        <v>2145.4810000000002</v>
      </c>
      <c r="AP16" s="8">
        <v>2334.5529999999999</v>
      </c>
      <c r="AQ16" s="8">
        <v>2601.895</v>
      </c>
      <c r="AR16" s="8">
        <v>1651.59</v>
      </c>
      <c r="AS16" s="8">
        <v>2372.14</v>
      </c>
      <c r="AT16" s="8">
        <v>6542.0290000000005</v>
      </c>
      <c r="AU16" s="8">
        <v>17421.991000000002</v>
      </c>
      <c r="AV16" s="8">
        <v>16451.974999999999</v>
      </c>
      <c r="AW16" s="8">
        <v>16792.213</v>
      </c>
      <c r="AX16" s="8">
        <v>18044.642</v>
      </c>
      <c r="AY16" s="8">
        <v>19944.075000000001</v>
      </c>
      <c r="AZ16" s="8">
        <v>20043.018</v>
      </c>
      <c r="BA16" s="8">
        <v>23853.857</v>
      </c>
      <c r="BB16" s="8">
        <v>20458.192999999999</v>
      </c>
      <c r="BC16" s="8">
        <v>21123.761999999999</v>
      </c>
      <c r="BD16" s="8">
        <v>20094.16</v>
      </c>
      <c r="BE16" s="8">
        <v>16770.441999999999</v>
      </c>
      <c r="BF16" s="8">
        <v>14274.931</v>
      </c>
      <c r="BG16" s="8">
        <v>22766.027999999998</v>
      </c>
      <c r="BH16" s="8">
        <v>20540.348000000002</v>
      </c>
      <c r="BI16">
        <v>20540.348000000002</v>
      </c>
    </row>
    <row r="17" spans="1:80" x14ac:dyDescent="0.35">
      <c r="A17" s="6" t="str">
        <f t="shared" si="0"/>
        <v>BSF</v>
      </c>
      <c r="B17" s="6" t="str">
        <f>VLOOKUP(A17,References!$A$2:$B$11,2,FALSE)</f>
        <v>BSFR AB Equity</v>
      </c>
      <c r="C17" s="6" t="s">
        <v>143</v>
      </c>
      <c r="D17" s="6" t="str">
        <f>VLOOKUP(C17,References!$J$2:$K$51,2,FALSE)</f>
        <v>long_term_debt</v>
      </c>
      <c r="E17" s="6" t="s">
        <v>130</v>
      </c>
      <c r="F17" s="8">
        <f>_xll.BDH($B17,$E17,"CQ1 2010","","Dir=H","Per=Q","Days=A","Dts=H","cols=56;rows=1")</f>
        <v>7334.6480000000001</v>
      </c>
      <c r="G17" s="8">
        <v>4858.4780000000001</v>
      </c>
      <c r="H17" s="8">
        <v>4851.0389999999998</v>
      </c>
      <c r="I17" s="8">
        <v>4893.7749999999996</v>
      </c>
      <c r="J17" s="8">
        <v>4918.9610000000002</v>
      </c>
      <c r="K17" s="8">
        <v>4916.5190000000002</v>
      </c>
      <c r="L17" s="8">
        <v>4159.9250000000002</v>
      </c>
      <c r="M17" s="8">
        <v>4229.5690000000004</v>
      </c>
      <c r="N17" s="8">
        <v>4197.424</v>
      </c>
      <c r="O17" s="8">
        <v>6978.3490000000002</v>
      </c>
      <c r="P17" s="8">
        <v>6994.0789999999997</v>
      </c>
      <c r="Q17" s="8">
        <v>8908.3469999999998</v>
      </c>
      <c r="R17" s="8">
        <v>8891.8639999999996</v>
      </c>
      <c r="S17" s="8">
        <v>8412.2569999999996</v>
      </c>
      <c r="T17" s="8">
        <v>7131.6049999999996</v>
      </c>
      <c r="U17" s="8">
        <v>7130.1009999999997</v>
      </c>
      <c r="V17" s="8">
        <v>7128.7790000000005</v>
      </c>
      <c r="W17" s="8">
        <v>9131.4009999999998</v>
      </c>
      <c r="X17" s="8">
        <v>9129.6229999999996</v>
      </c>
      <c r="Y17" s="8">
        <v>9131.0669999999991</v>
      </c>
      <c r="Z17" s="8">
        <v>6713.5370000000003</v>
      </c>
      <c r="AA17" s="8">
        <v>6712.0640000000003</v>
      </c>
      <c r="AB17" s="8">
        <v>6712.8739999999998</v>
      </c>
      <c r="AC17" s="8">
        <v>6720.2780000000002</v>
      </c>
      <c r="AD17" s="8">
        <v>6742.2039999999997</v>
      </c>
      <c r="AE17" s="8">
        <v>6722.0540000000001</v>
      </c>
      <c r="AF17" s="8">
        <v>6744.1660000000002</v>
      </c>
      <c r="AG17" s="8">
        <v>6726.1120000000001</v>
      </c>
      <c r="AH17" s="8">
        <v>6746.3090000000002</v>
      </c>
      <c r="AI17" s="8">
        <v>3904.2249999999999</v>
      </c>
      <c r="AJ17" s="8">
        <v>3904.2919999999999</v>
      </c>
      <c r="AK17" s="8">
        <v>2002.5650000000001</v>
      </c>
      <c r="AL17" s="8">
        <v>2002.644</v>
      </c>
      <c r="AM17" s="8">
        <v>2002.79</v>
      </c>
      <c r="AN17" s="8">
        <v>2002.913</v>
      </c>
      <c r="AO17" s="8">
        <v>2003.34</v>
      </c>
      <c r="AP17" s="8">
        <v>2003.3420000000001</v>
      </c>
      <c r="AQ17" s="8">
        <v>0</v>
      </c>
      <c r="AR17" s="8">
        <v>0</v>
      </c>
      <c r="AS17" s="8">
        <v>711.88800000000003</v>
      </c>
      <c r="AT17" s="8">
        <v>0</v>
      </c>
      <c r="AU17" s="8">
        <v>0</v>
      </c>
      <c r="AV17" s="8">
        <v>0</v>
      </c>
      <c r="AW17" s="8">
        <v>702.16200000000003</v>
      </c>
      <c r="AX17" s="8">
        <v>0</v>
      </c>
      <c r="AY17" s="8">
        <v>0</v>
      </c>
      <c r="AZ17" s="8">
        <v>0</v>
      </c>
      <c r="BA17" s="8">
        <v>755.86900000000003</v>
      </c>
      <c r="BB17" s="8">
        <v>0</v>
      </c>
      <c r="BC17" s="8">
        <v>0</v>
      </c>
      <c r="BD17" s="8">
        <v>0</v>
      </c>
      <c r="BE17" s="8">
        <v>5234.3729999999996</v>
      </c>
      <c r="BF17" s="8">
        <v>4532.7740000000003</v>
      </c>
      <c r="BG17" s="8">
        <v>8232.625</v>
      </c>
      <c r="BH17" s="8">
        <v>8175.2070000000003</v>
      </c>
      <c r="BI17">
        <v>8175.2070000000003</v>
      </c>
    </row>
    <row r="18" spans="1:80" x14ac:dyDescent="0.35">
      <c r="A18" s="6" t="str">
        <f t="shared" si="0"/>
        <v>BSF</v>
      </c>
      <c r="B18" s="6" t="str">
        <f>VLOOKUP(A18,References!$A$2:$B$11,2,FALSE)</f>
        <v>BSFR AB Equity</v>
      </c>
      <c r="C18" s="6" t="s">
        <v>144</v>
      </c>
      <c r="D18" s="6" t="str">
        <f>VLOOKUP(C18,References!$J$2:$K$51,2,FALSE)</f>
        <v>liabilities</v>
      </c>
      <c r="E18" s="6" t="s">
        <v>131</v>
      </c>
      <c r="F18" s="8">
        <f>_xll.BDH($B18,$E18,"CQ1 2010","","Dir=H","Per=Q","Days=A","Dts=H","cols=56;rows=1")</f>
        <v>105458.997</v>
      </c>
      <c r="G18" s="8">
        <v>103646.486</v>
      </c>
      <c r="H18" s="8">
        <v>103178.171</v>
      </c>
      <c r="I18" s="8">
        <v>105195.28200000001</v>
      </c>
      <c r="J18" s="8">
        <v>108753.469</v>
      </c>
      <c r="K18" s="8">
        <v>115260.389</v>
      </c>
      <c r="L18" s="8">
        <v>111672.447</v>
      </c>
      <c r="M18" s="8">
        <v>120824.63099999999</v>
      </c>
      <c r="N18" s="8">
        <v>129891.088</v>
      </c>
      <c r="O18" s="8">
        <v>125736.806</v>
      </c>
      <c r="P18" s="8">
        <v>132781.22</v>
      </c>
      <c r="Q18" s="8">
        <v>135090.484</v>
      </c>
      <c r="R18" s="8">
        <v>140631.06200000001</v>
      </c>
      <c r="S18" s="8">
        <v>142788.098</v>
      </c>
      <c r="T18" s="8">
        <v>144767.823</v>
      </c>
      <c r="U18" s="8">
        <v>146840.04300000001</v>
      </c>
      <c r="V18" s="8">
        <v>160136.09400000001</v>
      </c>
      <c r="W18" s="8">
        <v>159093.54999999999</v>
      </c>
      <c r="X18" s="8">
        <v>158000.47099999999</v>
      </c>
      <c r="Y18" s="8">
        <v>162305.56599999999</v>
      </c>
      <c r="Z18" s="8">
        <v>165823.50700000001</v>
      </c>
      <c r="AA18" s="8">
        <v>158000.375</v>
      </c>
      <c r="AB18" s="8">
        <v>156625.45699999999</v>
      </c>
      <c r="AC18" s="8">
        <v>156240.48000000001</v>
      </c>
      <c r="AD18" s="8">
        <v>154966.63800000001</v>
      </c>
      <c r="AE18" s="8">
        <v>165270.80300000001</v>
      </c>
      <c r="AF18" s="8">
        <v>167273.24</v>
      </c>
      <c r="AG18" s="8">
        <v>173729.70600000001</v>
      </c>
      <c r="AH18" s="8">
        <v>173585.57800000001</v>
      </c>
      <c r="AI18" s="8">
        <v>173714.89300000001</v>
      </c>
      <c r="AJ18" s="8">
        <v>170149.25700000001</v>
      </c>
      <c r="AK18" s="8">
        <v>161267.5</v>
      </c>
      <c r="AL18" s="8">
        <v>152323.66399999999</v>
      </c>
      <c r="AM18" s="8">
        <v>156814.76500000001</v>
      </c>
      <c r="AN18" s="8">
        <v>157465.25099999999</v>
      </c>
      <c r="AO18" s="8">
        <v>159388.32699999999</v>
      </c>
      <c r="AP18" s="8">
        <v>157792.02799999999</v>
      </c>
      <c r="AQ18" s="8">
        <v>153976.81200000001</v>
      </c>
      <c r="AR18" s="8">
        <v>153753.182</v>
      </c>
      <c r="AS18" s="8">
        <v>145201.859</v>
      </c>
      <c r="AT18" s="8">
        <v>165232.46599999999</v>
      </c>
      <c r="AU18" s="8">
        <v>168276.329</v>
      </c>
      <c r="AV18" s="8">
        <v>163762.19200000001</v>
      </c>
      <c r="AW18" s="8">
        <v>155437.639</v>
      </c>
      <c r="AX18" s="8">
        <v>163035.03400000001</v>
      </c>
      <c r="AY18" s="8">
        <v>172050.698</v>
      </c>
      <c r="AZ18" s="8">
        <v>174093.13800000001</v>
      </c>
      <c r="BA18" s="8">
        <v>176116.356</v>
      </c>
      <c r="BB18" s="8">
        <v>182782.997</v>
      </c>
      <c r="BC18" s="8">
        <v>193525.21100000001</v>
      </c>
      <c r="BD18" s="8">
        <v>193853.989</v>
      </c>
      <c r="BE18" s="8">
        <v>193332.79399999999</v>
      </c>
      <c r="BF18" s="8">
        <v>200299.58300000001</v>
      </c>
      <c r="BG18" s="8">
        <v>206022.155</v>
      </c>
      <c r="BH18" s="8">
        <v>210579.57199999999</v>
      </c>
      <c r="BI18">
        <v>210579.57199999999</v>
      </c>
    </row>
    <row r="19" spans="1:80" x14ac:dyDescent="0.35">
      <c r="A19" s="6" t="str">
        <f t="shared" si="0"/>
        <v>BSF</v>
      </c>
      <c r="B19" s="6" t="str">
        <f>VLOOKUP(A19,References!$A$2:$B$11,2,FALSE)</f>
        <v>BSFR AB Equity</v>
      </c>
      <c r="C19" s="6" t="s">
        <v>299</v>
      </c>
      <c r="D19" s="6" t="str">
        <f>VLOOKUP(C19,References!$J$2:$K$51,2,FALSE)</f>
        <v>retail_liabilities</v>
      </c>
      <c r="E19" s="6" t="s">
        <v>207</v>
      </c>
      <c r="F19" s="8">
        <f>Segments_Q!I6/1000000</f>
        <v>41032.807999999997</v>
      </c>
      <c r="G19" s="8">
        <f>Segments_Q!J6/1000000</f>
        <v>39059.667999999998</v>
      </c>
      <c r="H19" s="8">
        <f>Segments_Q!K6/1000000</f>
        <v>38734.998</v>
      </c>
      <c r="I19" s="8">
        <f>Segments_Q!L6/1000000</f>
        <v>40584.923999999999</v>
      </c>
      <c r="J19" s="8">
        <f>Segments_Q!M6/1000000</f>
        <v>41627.821000000004</v>
      </c>
      <c r="K19" s="8">
        <f>Segments_Q!N6/1000000</f>
        <v>44247.752999999997</v>
      </c>
      <c r="L19" s="8">
        <f>Segments_Q!O6/1000000</f>
        <v>43334.177000000003</v>
      </c>
      <c r="M19" s="8">
        <f>Segments_Q!P6/1000000</f>
        <v>45950.747000000003</v>
      </c>
      <c r="N19" s="8">
        <f>Segments_Q!Q6/1000000</f>
        <v>48291.201000000001</v>
      </c>
      <c r="O19" s="8">
        <f>Segments_Q!R6/1000000</f>
        <v>47176.298000000003</v>
      </c>
      <c r="P19" s="8">
        <f>Segments_Q!S6/1000000</f>
        <v>49926.055999999997</v>
      </c>
      <c r="Q19" s="8">
        <f>Segments_Q!T6/1000000</f>
        <v>53797.177000000003</v>
      </c>
      <c r="R19" s="8">
        <f>Segments_Q!U6/1000000</f>
        <v>56875.123</v>
      </c>
      <c r="S19" s="8">
        <f>Segments_Q!V6/1000000</f>
        <v>57467.779000000002</v>
      </c>
      <c r="T19" s="8">
        <f>Segments_Q!W6/1000000</f>
        <v>53969.17</v>
      </c>
      <c r="U19" s="8">
        <f>Segments_Q!X6/1000000</f>
        <v>66101.013000000006</v>
      </c>
      <c r="V19" s="8">
        <f>Segments_Q!Y6/1000000</f>
        <v>65998.539000000004</v>
      </c>
      <c r="W19" s="8">
        <f>Segments_Q!Z6/1000000</f>
        <v>65500.042000000001</v>
      </c>
      <c r="X19" s="8">
        <f>Segments_Q!AA6/1000000</f>
        <v>65880.976999999999</v>
      </c>
      <c r="Y19" s="8">
        <f>Segments_Q!AB6/1000000</f>
        <v>70327.831999999995</v>
      </c>
      <c r="Z19" s="8">
        <f>Segments_Q!AC6/1000000</f>
        <v>71933.001000000004</v>
      </c>
      <c r="AA19" s="8">
        <f>Segments_Q!AD6/1000000</f>
        <v>70414.107000000004</v>
      </c>
      <c r="AB19" s="8">
        <f>Segments_Q!AE6/1000000</f>
        <v>72922.627999999997</v>
      </c>
      <c r="AC19" s="8">
        <f>Segments_Q!AF6/1000000</f>
        <v>77454.528999999995</v>
      </c>
      <c r="AD19" s="8">
        <f>Segments_Q!AG6/1000000</f>
        <v>80740.547999999995</v>
      </c>
      <c r="AE19" s="8">
        <f>Segments_Q!AH6/1000000</f>
        <v>79106.782999999996</v>
      </c>
      <c r="AF19" s="8">
        <f>Segments_Q!AI6/1000000</f>
        <v>79693.244000000006</v>
      </c>
      <c r="AG19" s="8">
        <f>Segments_Q!AJ6/1000000</f>
        <v>82875.331000000006</v>
      </c>
      <c r="AH19" s="8">
        <f>Segments_Q!AK6/1000000</f>
        <v>80749.266000000003</v>
      </c>
      <c r="AI19" s="8">
        <f>Segments_Q!AL6/1000000</f>
        <v>82110.63</v>
      </c>
      <c r="AJ19" s="8">
        <f>Segments_Q!AM6/1000000</f>
        <v>79524.161999999997</v>
      </c>
      <c r="AK19" s="8">
        <f>Segments_Q!AN6/1000000</f>
        <v>71996.172000000006</v>
      </c>
      <c r="AL19" s="8">
        <f>Segments_Q!AO6/1000000</f>
        <v>69036.176000000007</v>
      </c>
      <c r="AM19" s="8">
        <f>Segments_Q!AP6/1000000</f>
        <v>68645.456000000006</v>
      </c>
      <c r="AN19" s="8">
        <f>Segments_Q!AQ6/1000000</f>
        <v>68706.785999999993</v>
      </c>
      <c r="AO19" s="8">
        <f>Segments_Q!AR6/1000000</f>
        <v>70767.490000000005</v>
      </c>
      <c r="AP19" s="8">
        <f>Segments_Q!AS6/1000000</f>
        <v>71156.801999999996</v>
      </c>
      <c r="AQ19" s="8">
        <f>Segments_Q!AT6/1000000</f>
        <v>71546.880000000005</v>
      </c>
      <c r="AR19" s="8">
        <f>Segments_Q!AU6/1000000</f>
        <v>71071.422000000006</v>
      </c>
      <c r="AS19" s="8">
        <f>Segments_Q!AV6/1000000</f>
        <v>70547.235000000001</v>
      </c>
      <c r="AT19" s="8">
        <f>Segments_Q!AW6/1000000</f>
        <v>72074.875</v>
      </c>
      <c r="AU19" s="8">
        <f>Segments_Q!AX6/1000000</f>
        <v>74042.067999999999</v>
      </c>
      <c r="AV19" s="8">
        <f>Segments_Q!AY6/1000000</f>
        <v>73581.827999999994</v>
      </c>
      <c r="AW19" s="8">
        <f>Segments_Q!AZ6/1000000</f>
        <v>74966.55</v>
      </c>
      <c r="AX19" s="8">
        <f>Segments_Q!BA6/1000000</f>
        <v>77113.322</v>
      </c>
      <c r="AY19" s="8">
        <f>Segments_Q!BB6/1000000</f>
        <v>78912.930999999997</v>
      </c>
      <c r="AZ19" s="8">
        <f>Segments_Q!BC6/1000000</f>
        <v>80334.097999999998</v>
      </c>
      <c r="BA19" s="8">
        <f>Segments_Q!BD6/1000000</f>
        <v>81535.61</v>
      </c>
      <c r="BB19" s="8">
        <f>Segments_Q!BE6/1000000</f>
        <v>79576.784</v>
      </c>
      <c r="BC19" s="8">
        <f>Segments_Q!BF6/1000000</f>
        <v>76887.432000000001</v>
      </c>
      <c r="BD19" s="8">
        <f>Segments_Q!BG6/1000000</f>
        <v>76073.845000000001</v>
      </c>
      <c r="BE19" s="8">
        <f>Segments_Q!BH6/1000000</f>
        <v>78542.043000000005</v>
      </c>
      <c r="BF19" s="8">
        <f>Segments_Q!BI6/1000000</f>
        <v>78034.370999999999</v>
      </c>
      <c r="BG19" s="8">
        <f>Segments_Q!BJ6/1000000</f>
        <v>76658.481</v>
      </c>
      <c r="BH19" s="8">
        <f>Segments_Q!BK6/1000000</f>
        <v>76641.262000000002</v>
      </c>
      <c r="BI19" s="8">
        <f>Segments_Q!BL6/1000000</f>
        <v>0</v>
      </c>
      <c r="BJ19" s="8">
        <f>Segments_Q!BM6/1000000</f>
        <v>0</v>
      </c>
      <c r="BK19" s="8">
        <f>Segments_Q!BN6/1000000</f>
        <v>0</v>
      </c>
      <c r="BL19" s="8">
        <f>Segments_Q!BO6/1000000</f>
        <v>0</v>
      </c>
      <c r="BM19" s="8">
        <f>Segments_Q!BP6/1000000</f>
        <v>0</v>
      </c>
      <c r="BN19" s="8">
        <f>Segments_Q!BQ6/1000000</f>
        <v>0</v>
      </c>
      <c r="BO19" s="8">
        <f>Segments_Q!BR6/1000000</f>
        <v>0</v>
      </c>
      <c r="BP19" s="8">
        <f>Segments_Q!BS6/1000000</f>
        <v>0</v>
      </c>
      <c r="BQ19" s="8">
        <f>Segments_Q!BT6/1000000</f>
        <v>0</v>
      </c>
      <c r="BR19" s="8">
        <f>Segments_Q!BU6/1000000</f>
        <v>0</v>
      </c>
      <c r="BS19" s="8">
        <f>Segments_Q!BV6/1000000</f>
        <v>0</v>
      </c>
      <c r="BT19" s="8">
        <f>Segments_Q!BW6/1000000</f>
        <v>0</v>
      </c>
      <c r="BU19" s="8">
        <f>Segments_Q!BX6/1000000</f>
        <v>0</v>
      </c>
      <c r="BV19" s="8">
        <f>Segments_Q!BY6/1000000</f>
        <v>0</v>
      </c>
      <c r="BW19" s="8">
        <f>Segments_Q!BZ6/1000000</f>
        <v>0</v>
      </c>
      <c r="BX19" s="8">
        <f>Segments_Q!CA6/1000000</f>
        <v>0</v>
      </c>
      <c r="BY19" s="8">
        <f>Segments_Q!CB6/1000000</f>
        <v>0</v>
      </c>
      <c r="BZ19" s="8">
        <f>Segments_Q!CC6/1000000</f>
        <v>0</v>
      </c>
      <c r="CA19" s="8">
        <f>Segments_Q!CD6/1000000</f>
        <v>0</v>
      </c>
      <c r="CB19" s="8">
        <f>Segments_Q!CE6/1000000</f>
        <v>0</v>
      </c>
    </row>
    <row r="20" spans="1:80" x14ac:dyDescent="0.35">
      <c r="A20" s="6" t="str">
        <f t="shared" si="0"/>
        <v>BSF</v>
      </c>
      <c r="B20" s="6" t="str">
        <f>VLOOKUP(A20,References!$A$2:$B$11,2,FALSE)</f>
        <v>BSFR AB Equity</v>
      </c>
      <c r="C20" s="6" t="s">
        <v>312</v>
      </c>
      <c r="D20" s="6" t="str">
        <f>VLOOKUP(C20,References!$J$2:$K$51,2,FALSE)</f>
        <v>wholesale_liabilities</v>
      </c>
      <c r="E20" s="6" t="s">
        <v>207</v>
      </c>
      <c r="F20" s="8">
        <f>Segments_Q!I7/1000000</f>
        <v>47979.035000000003</v>
      </c>
      <c r="G20" s="8">
        <f>Segments_Q!J7/1000000</f>
        <v>54073.017</v>
      </c>
      <c r="H20" s="8">
        <f>Segments_Q!K7/1000000</f>
        <v>53145.845000000001</v>
      </c>
      <c r="I20" s="8">
        <f>Segments_Q!L7/1000000</f>
        <v>53587.463000000003</v>
      </c>
      <c r="J20" s="8">
        <f>Segments_Q!M7/1000000</f>
        <v>55025.124000000003</v>
      </c>
      <c r="K20" s="8">
        <f>Segments_Q!N7/1000000</f>
        <v>55647.349000000002</v>
      </c>
      <c r="L20" s="8">
        <f>Segments_Q!O7/1000000</f>
        <v>54516.269</v>
      </c>
      <c r="M20" s="8">
        <f>Segments_Q!P7/1000000</f>
        <v>64017.307000000001</v>
      </c>
      <c r="N20" s="8">
        <f>Segments_Q!Q7/1000000</f>
        <v>64429.470999999998</v>
      </c>
      <c r="O20" s="8">
        <f>Segments_Q!R7/1000000</f>
        <v>60957.786999999997</v>
      </c>
      <c r="P20" s="8">
        <f>Segments_Q!S7/1000000</f>
        <v>67150.600000000006</v>
      </c>
      <c r="Q20" s="8">
        <f>Segments_Q!T7/1000000</f>
        <v>61828.944000000003</v>
      </c>
      <c r="R20" s="8">
        <f>Segments_Q!U7/1000000</f>
        <v>62221.254000000001</v>
      </c>
      <c r="S20" s="8">
        <f>Segments_Q!V7/1000000</f>
        <v>67168.202000000005</v>
      </c>
      <c r="T20" s="8">
        <f>Segments_Q!W7/1000000</f>
        <v>70828.217999999993</v>
      </c>
      <c r="U20" s="8">
        <f>Segments_Q!X7/1000000</f>
        <v>65806.673999999999</v>
      </c>
      <c r="V20" s="8">
        <f>Segments_Q!Y7/1000000</f>
        <v>74227.650999999998</v>
      </c>
      <c r="W20" s="8">
        <f>Segments_Q!Z7/1000000</f>
        <v>69582.733999999997</v>
      </c>
      <c r="X20" s="8">
        <f>Segments_Q!AA7/1000000</f>
        <v>66537.573999999993</v>
      </c>
      <c r="Y20" s="8">
        <f>Segments_Q!AB7/1000000</f>
        <v>75836.736999999994</v>
      </c>
      <c r="Z20" s="8">
        <f>Segments_Q!AC7/1000000</f>
        <v>78848.745999999999</v>
      </c>
      <c r="AA20" s="8">
        <f>Segments_Q!AD7/1000000</f>
        <v>72190.22</v>
      </c>
      <c r="AB20" s="8">
        <f>Segments_Q!AE7/1000000</f>
        <v>71690.008000000002</v>
      </c>
      <c r="AC20" s="8">
        <f>Segments_Q!AF7/1000000</f>
        <v>65059.258999999998</v>
      </c>
      <c r="AD20" s="8">
        <f>Segments_Q!AG7/1000000</f>
        <v>61299.936000000002</v>
      </c>
      <c r="AE20" s="8">
        <f>Segments_Q!AH7/1000000</f>
        <v>60148.692999999999</v>
      </c>
      <c r="AF20" s="8">
        <f>Segments_Q!AI7/1000000</f>
        <v>62817.434999999998</v>
      </c>
      <c r="AG20" s="8">
        <f>Segments_Q!AJ7/1000000</f>
        <v>72637.713000000003</v>
      </c>
      <c r="AH20" s="8">
        <f>Segments_Q!AK7/1000000</f>
        <v>74848.73</v>
      </c>
      <c r="AI20" s="8">
        <f>Segments_Q!AL7/1000000</f>
        <v>80866.289999999994</v>
      </c>
      <c r="AJ20" s="8">
        <f>Segments_Q!AM7/1000000</f>
        <v>78609.774000000005</v>
      </c>
      <c r="AK20" s="8">
        <f>Segments_Q!AN7/1000000</f>
        <v>80341.09</v>
      </c>
      <c r="AL20" s="8">
        <f>Segments_Q!AO7/1000000</f>
        <v>73660.159</v>
      </c>
      <c r="AM20" s="8">
        <f>Segments_Q!AP7/1000000</f>
        <v>79331.356</v>
      </c>
      <c r="AN20" s="8">
        <f>Segments_Q!AQ7/1000000</f>
        <v>78774.391000000003</v>
      </c>
      <c r="AO20" s="8">
        <f>Segments_Q!AR7/1000000</f>
        <v>78633.092999999993</v>
      </c>
      <c r="AP20" s="8">
        <f>Segments_Q!AS7/1000000</f>
        <v>74966.904999999999</v>
      </c>
      <c r="AQ20" s="8">
        <f>Segments_Q!AT7/1000000</f>
        <v>72190.572</v>
      </c>
      <c r="AR20" s="8">
        <f>Segments_Q!AU7/1000000</f>
        <v>72597.457999999999</v>
      </c>
      <c r="AS20" s="8">
        <f>Segments_Q!AV7/1000000</f>
        <v>64397.000999999997</v>
      </c>
      <c r="AT20" s="8">
        <f>Segments_Q!AW7/1000000</f>
        <v>76973.638000000006</v>
      </c>
      <c r="AU20" s="8">
        <f>Segments_Q!AX7/1000000</f>
        <v>66024.264999999999</v>
      </c>
      <c r="AV20" s="8">
        <f>Segments_Q!AY7/1000000</f>
        <v>64703.432999999997</v>
      </c>
      <c r="AW20" s="8">
        <f>Segments_Q!AZ7/1000000</f>
        <v>54368.110999999997</v>
      </c>
      <c r="AX20" s="8">
        <f>Segments_Q!BA7/1000000</f>
        <v>58860.362999999998</v>
      </c>
      <c r="AY20" s="8">
        <f>Segments_Q!BB7/1000000</f>
        <v>64330.173999999999</v>
      </c>
      <c r="AZ20" s="8">
        <f>Segments_Q!BC7/1000000</f>
        <v>65582.335000000006</v>
      </c>
      <c r="BA20" s="8">
        <f>Segments_Q!BD7/1000000</f>
        <v>62773.053</v>
      </c>
      <c r="BB20" s="8">
        <f>Segments_Q!BE7/1000000</f>
        <v>73959.789000000004</v>
      </c>
      <c r="BC20" s="8">
        <f>Segments_Q!BF7/1000000</f>
        <v>83776.894</v>
      </c>
      <c r="BD20" s="8">
        <f>Segments_Q!BG7/1000000</f>
        <v>84540.497000000003</v>
      </c>
      <c r="BE20" s="8">
        <f>Segments_Q!BH7/1000000</f>
        <v>81980.543999999994</v>
      </c>
      <c r="BF20" s="8">
        <f>Segments_Q!BI7/1000000</f>
        <v>92550.241999999998</v>
      </c>
      <c r="BG20" s="8">
        <f>Segments_Q!BJ7/1000000</f>
        <v>88503.71</v>
      </c>
      <c r="BH20" s="8">
        <f>Segments_Q!BK7/1000000</f>
        <v>94452.327000000005</v>
      </c>
      <c r="BI20" s="8">
        <f>Segments_Q!BL7/1000000</f>
        <v>0</v>
      </c>
      <c r="BJ20" s="8">
        <f>Segments_Q!BM7/1000000</f>
        <v>0</v>
      </c>
      <c r="BK20" s="8">
        <f>Segments_Q!BN7/1000000</f>
        <v>0</v>
      </c>
      <c r="BL20" s="8">
        <f>Segments_Q!BO7/1000000</f>
        <v>0</v>
      </c>
      <c r="BM20" s="8">
        <f>Segments_Q!BP7/1000000</f>
        <v>0</v>
      </c>
      <c r="BN20" s="8">
        <f>Segments_Q!BQ7/1000000</f>
        <v>0</v>
      </c>
      <c r="BO20" s="8">
        <f>Segments_Q!BR7/1000000</f>
        <v>0</v>
      </c>
      <c r="BP20" s="8">
        <f>Segments_Q!BS7/1000000</f>
        <v>0</v>
      </c>
      <c r="BQ20" s="8">
        <f>Segments_Q!BT7/1000000</f>
        <v>0</v>
      </c>
      <c r="BR20" s="8">
        <f>Segments_Q!BU7/1000000</f>
        <v>0</v>
      </c>
      <c r="BS20" s="8">
        <f>Segments_Q!BV7/1000000</f>
        <v>0</v>
      </c>
      <c r="BT20" s="8">
        <f>Segments_Q!BW7/1000000</f>
        <v>0</v>
      </c>
      <c r="BU20" s="8">
        <f>Segments_Q!BX7/1000000</f>
        <v>0</v>
      </c>
      <c r="BV20" s="8">
        <f>Segments_Q!BY7/1000000</f>
        <v>0</v>
      </c>
      <c r="BW20" s="8">
        <f>Segments_Q!BZ7/1000000</f>
        <v>0</v>
      </c>
      <c r="BX20" s="8">
        <f>Segments_Q!CA7/1000000</f>
        <v>0</v>
      </c>
      <c r="BY20" s="8">
        <f>Segments_Q!CB7/1000000</f>
        <v>0</v>
      </c>
      <c r="BZ20" s="8">
        <f>Segments_Q!CC7/1000000</f>
        <v>0</v>
      </c>
      <c r="CA20" s="8">
        <f>Segments_Q!CD7/1000000</f>
        <v>0</v>
      </c>
      <c r="CB20" s="8">
        <f>Segments_Q!CE7/1000000</f>
        <v>0</v>
      </c>
    </row>
    <row r="21" spans="1:80" x14ac:dyDescent="0.35">
      <c r="A21" s="6" t="str">
        <f>A18</f>
        <v>BSF</v>
      </c>
      <c r="B21" s="6" t="str">
        <f>VLOOKUP(A21,References!$A$2:$B$11,2,FALSE)</f>
        <v>BSFR AB Equity</v>
      </c>
      <c r="C21" s="6" t="s">
        <v>145</v>
      </c>
      <c r="D21" s="6" t="str">
        <f>VLOOKUP(C21,References!$J$2:$K$51,2,FALSE)</f>
        <v>retained_earnings</v>
      </c>
      <c r="E21" s="6" t="s">
        <v>132</v>
      </c>
      <c r="F21" s="8">
        <f>_xll.BDH($B21,$E21,"CQ1 2010","","Dir=H","Per=Q","Days=A","Dts=H","cols=56;rows=1")</f>
        <v>1582.481</v>
      </c>
      <c r="G21" s="8">
        <v>2339.3780000000002</v>
      </c>
      <c r="H21" s="8">
        <v>2960.8760000000002</v>
      </c>
      <c r="I21" s="8">
        <v>2169.5880000000002</v>
      </c>
      <c r="J21" s="8">
        <v>2886.337</v>
      </c>
      <c r="K21" s="8">
        <v>2744.3119999999999</v>
      </c>
      <c r="L21" s="8">
        <v>3504.1419999999998</v>
      </c>
      <c r="M21" s="8">
        <v>3764.4670000000001</v>
      </c>
      <c r="N21" s="8">
        <v>4553.3630000000003</v>
      </c>
      <c r="O21" s="8">
        <v>3502.5390000000002</v>
      </c>
      <c r="P21" s="8">
        <v>4164.067</v>
      </c>
      <c r="Q21" s="8">
        <v>3407.7829999999999</v>
      </c>
      <c r="R21" s="8">
        <v>4091.6379999999999</v>
      </c>
      <c r="S21" s="8">
        <v>4854.28</v>
      </c>
      <c r="T21" s="8">
        <v>4780.2870000000003</v>
      </c>
      <c r="U21" s="8">
        <v>3884.748</v>
      </c>
      <c r="V21" s="8">
        <v>4740.5290000000005</v>
      </c>
      <c r="W21" s="8">
        <v>2611.3760000000002</v>
      </c>
      <c r="X21" s="8">
        <v>2516.069</v>
      </c>
      <c r="Y21" s="8">
        <v>2251.66</v>
      </c>
      <c r="Z21" s="8">
        <v>3302.04</v>
      </c>
      <c r="AA21" s="8">
        <v>4317.8689999999997</v>
      </c>
      <c r="AB21" s="8">
        <v>4156.3720000000003</v>
      </c>
      <c r="AC21" s="8">
        <v>3886.0419999999999</v>
      </c>
      <c r="AD21" s="8">
        <v>4963.8440000000001</v>
      </c>
      <c r="AE21" s="8">
        <v>6012.03</v>
      </c>
      <c r="AF21" s="8">
        <v>5759.4750000000004</v>
      </c>
      <c r="AG21" s="8">
        <v>5139.4279999999999</v>
      </c>
      <c r="AH21" s="8">
        <v>6148.66</v>
      </c>
      <c r="AI21" s="8">
        <v>7064.1750000000002</v>
      </c>
      <c r="AJ21" s="8">
        <v>6587.7449999999999</v>
      </c>
      <c r="AK21" s="8">
        <v>6628.9629999999997</v>
      </c>
      <c r="AL21" s="8">
        <v>6813.4549999999999</v>
      </c>
      <c r="AM21" s="8">
        <v>7724.1390000000001</v>
      </c>
      <c r="AN21" s="8">
        <v>7639.3720000000003</v>
      </c>
      <c r="AO21" s="8">
        <v>5249.6130000000003</v>
      </c>
      <c r="AP21" s="8">
        <v>6103.7809999999999</v>
      </c>
      <c r="AQ21" s="8">
        <v>6907.4059999999999</v>
      </c>
      <c r="AR21" s="8">
        <v>6632.2539999999999</v>
      </c>
      <c r="AS21" s="8">
        <v>5945.8810000000003</v>
      </c>
      <c r="AT21" s="8">
        <v>6627.9579999999996</v>
      </c>
      <c r="AU21" s="8">
        <v>7064.7539999999999</v>
      </c>
      <c r="AV21" s="8">
        <v>7398.1440000000002</v>
      </c>
      <c r="AW21" s="8">
        <v>7433.2629999999999</v>
      </c>
      <c r="AX21" s="8">
        <v>7697.567</v>
      </c>
      <c r="AY21" s="8">
        <v>8410.7929999999997</v>
      </c>
      <c r="AZ21" s="8">
        <v>8481.8259999999991</v>
      </c>
      <c r="BA21" s="8">
        <v>8398.8870000000006</v>
      </c>
      <c r="BB21" s="8">
        <v>9217.0319999999992</v>
      </c>
      <c r="BC21" s="8">
        <v>9096.4979999999996</v>
      </c>
      <c r="BD21" s="8">
        <v>10001.114</v>
      </c>
      <c r="BE21" s="8">
        <v>9768.0049999999992</v>
      </c>
      <c r="BF21" s="8">
        <v>10788.28</v>
      </c>
      <c r="BG21" s="8">
        <v>11805.433999999999</v>
      </c>
      <c r="BH21" s="8">
        <v>11854.549000000001</v>
      </c>
      <c r="BI21">
        <v>11854.549000000001</v>
      </c>
    </row>
    <row r="22" spans="1:80" x14ac:dyDescent="0.35">
      <c r="A22" s="6" t="str">
        <f>A19</f>
        <v>BSF</v>
      </c>
      <c r="B22" s="6" t="str">
        <f>VLOOKUP(A22,References!$A$2:$B$11,2,FALSE)</f>
        <v>BSFR AB Equity</v>
      </c>
      <c r="C22" s="6" t="s">
        <v>348</v>
      </c>
      <c r="D22" s="6" t="s">
        <v>349</v>
      </c>
      <c r="E22" s="6" t="s">
        <v>350</v>
      </c>
      <c r="F22" s="8">
        <f>_xll.BDH($B22,$E22,"CQ1 2010","","Dir=H","Per=Q","Days=A","Dts=H","cols=56;rows=1")</f>
        <v>15768.069</v>
      </c>
      <c r="G22" s="8">
        <v>16896.436000000002</v>
      </c>
      <c r="H22" s="8">
        <v>17761.805</v>
      </c>
      <c r="I22" s="8">
        <v>18003.661</v>
      </c>
      <c r="J22" s="8">
        <v>17793.468000000001</v>
      </c>
      <c r="K22" s="8">
        <v>18477.685000000001</v>
      </c>
      <c r="L22" s="8">
        <v>19298.438999999998</v>
      </c>
      <c r="M22" s="8">
        <v>19655.327000000001</v>
      </c>
      <c r="N22" s="8">
        <v>20587.444</v>
      </c>
      <c r="O22" s="8">
        <v>21351.856</v>
      </c>
      <c r="P22" s="8">
        <v>22191.231</v>
      </c>
      <c r="Q22" s="8">
        <v>22686.817999999999</v>
      </c>
      <c r="R22" s="8">
        <v>23359.427</v>
      </c>
      <c r="S22" s="8">
        <v>22994.412</v>
      </c>
      <c r="T22" s="8">
        <v>23275.214</v>
      </c>
      <c r="U22" s="8">
        <v>23216.631000000001</v>
      </c>
      <c r="V22" s="8">
        <v>24140.365000000002</v>
      </c>
      <c r="W22" s="8">
        <v>25219.758000000002</v>
      </c>
      <c r="X22" s="8">
        <v>25240.845000000001</v>
      </c>
      <c r="Y22" s="8">
        <v>26471.337</v>
      </c>
      <c r="Z22" s="8">
        <v>28055.321</v>
      </c>
      <c r="AA22" s="8">
        <v>27949.657999999999</v>
      </c>
      <c r="AB22" s="8">
        <v>28360.733</v>
      </c>
      <c r="AC22" s="8">
        <v>27483.800999999999</v>
      </c>
      <c r="AD22" s="8">
        <v>29048.922999999999</v>
      </c>
      <c r="AE22" s="8">
        <v>28641.381000000001</v>
      </c>
      <c r="AF22" s="8">
        <v>28463.994999999999</v>
      </c>
      <c r="AG22" s="8">
        <v>29699.003000000001</v>
      </c>
      <c r="AH22" s="8">
        <v>30772.481</v>
      </c>
      <c r="AI22" s="8">
        <v>31629.351999999999</v>
      </c>
      <c r="AJ22" s="8">
        <v>31554.469000000001</v>
      </c>
      <c r="AK22" s="8">
        <v>31661.381000000001</v>
      </c>
      <c r="AL22" s="8">
        <v>31693.963</v>
      </c>
      <c r="AM22" s="8">
        <v>32146.272000000001</v>
      </c>
      <c r="AN22" s="8">
        <v>31877.001</v>
      </c>
      <c r="AO22" s="8">
        <v>30861.95</v>
      </c>
      <c r="AP22" s="8">
        <v>32245.414000000001</v>
      </c>
      <c r="AQ22" s="8">
        <v>32601.878000000001</v>
      </c>
      <c r="AR22" s="8">
        <v>32612.096000000001</v>
      </c>
      <c r="AS22" s="8">
        <v>32946.718000000001</v>
      </c>
      <c r="AT22" s="8">
        <v>33945.313999999998</v>
      </c>
      <c r="AU22" s="8">
        <v>33676.6</v>
      </c>
      <c r="AV22" s="8">
        <v>33682.616000000002</v>
      </c>
      <c r="AW22" s="8">
        <v>38635.945</v>
      </c>
      <c r="AX22" s="8">
        <v>39197.726000000002</v>
      </c>
      <c r="AY22" s="8">
        <v>39259.476000000002</v>
      </c>
      <c r="AZ22" s="8">
        <v>39241.953999999998</v>
      </c>
      <c r="BA22" s="8">
        <v>39685.67</v>
      </c>
      <c r="BB22" s="8">
        <v>39427.529000000002</v>
      </c>
      <c r="BC22" s="8">
        <v>37741.724000000002</v>
      </c>
      <c r="BD22" s="8">
        <v>37804.71</v>
      </c>
      <c r="BE22" s="8">
        <v>38745.324999999997</v>
      </c>
      <c r="BF22" s="8">
        <v>39935.938999999998</v>
      </c>
      <c r="BG22" s="8">
        <v>39696.055</v>
      </c>
      <c r="BH22" s="8">
        <v>39282.667000000001</v>
      </c>
      <c r="BI22">
        <v>39282.667000000001</v>
      </c>
    </row>
    <row r="23" spans="1:80" x14ac:dyDescent="0.35">
      <c r="A23" s="6" t="str">
        <f>A20</f>
        <v>BSF</v>
      </c>
      <c r="B23" s="6" t="str">
        <f>VLOOKUP(A23,References!$A$2:$B$11,2,FALSE)</f>
        <v>BSFR AB Equity</v>
      </c>
      <c r="C23" s="6" t="s">
        <v>352</v>
      </c>
      <c r="D23" s="6" t="s">
        <v>353</v>
      </c>
      <c r="E23" s="6" t="s">
        <v>354</v>
      </c>
      <c r="F23" s="8">
        <f>_xll.BDH($B23,$E23,"CQ1 2010","","Dir=H","Per=Q","Days=A","Dts=H","cols=56;rows=1")</f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5000</v>
      </c>
      <c r="AX23" s="8">
        <v>5000</v>
      </c>
      <c r="AY23" s="8">
        <v>5000</v>
      </c>
      <c r="AZ23" s="8">
        <v>5000</v>
      </c>
      <c r="BA23" s="8">
        <v>5000</v>
      </c>
      <c r="BB23" s="8">
        <v>5000</v>
      </c>
      <c r="BC23" s="8">
        <v>5000</v>
      </c>
      <c r="BD23" s="8">
        <v>5000</v>
      </c>
      <c r="BE23" s="8">
        <v>5000</v>
      </c>
      <c r="BF23" s="8">
        <v>5000</v>
      </c>
      <c r="BG23" s="8">
        <v>5000</v>
      </c>
      <c r="BH23" s="8">
        <v>5000</v>
      </c>
      <c r="BI23">
        <v>5000</v>
      </c>
    </row>
    <row r="24" spans="1:80" x14ac:dyDescent="0.35">
      <c r="A24" s="7" t="str">
        <f>A21</f>
        <v>BSF</v>
      </c>
      <c r="B24" s="7" t="str">
        <f>VLOOKUP(A24,References!$A$2:$B$11,2,FALSE)</f>
        <v>BSFR AB Equity</v>
      </c>
      <c r="C24" s="7" t="s">
        <v>146</v>
      </c>
      <c r="D24" s="7" t="str">
        <f>VLOOKUP(C24,References!$J$2:$K$51,2,FALSE)</f>
        <v>equity</v>
      </c>
      <c r="E24" s="7" t="s">
        <v>133</v>
      </c>
      <c r="F24" s="11">
        <f>_xll.BDH($B24,$E24,"CQ1 2010","","Dir=H","Per=Q","Days=A","Dts=H","cols=56;rows=1")</f>
        <v>15787.174000000001</v>
      </c>
      <c r="G24" s="11">
        <v>16915.579000000002</v>
      </c>
      <c r="H24" s="11">
        <v>17780.901999999998</v>
      </c>
      <c r="I24" s="11">
        <v>18023.047999999999</v>
      </c>
      <c r="J24" s="11">
        <v>17793.468000000001</v>
      </c>
      <c r="K24" s="11">
        <v>18477.685000000001</v>
      </c>
      <c r="L24" s="11">
        <v>19298.438999999998</v>
      </c>
      <c r="M24" s="11">
        <v>19655.327000000001</v>
      </c>
      <c r="N24" s="11">
        <v>20587.444</v>
      </c>
      <c r="O24" s="11">
        <v>21351.856</v>
      </c>
      <c r="P24" s="11">
        <v>22191.231</v>
      </c>
      <c r="Q24" s="11">
        <v>22686.817999999999</v>
      </c>
      <c r="R24" s="11">
        <v>23359.427</v>
      </c>
      <c r="S24" s="11">
        <v>22994.412</v>
      </c>
      <c r="T24" s="11">
        <v>23275.214</v>
      </c>
      <c r="U24" s="11">
        <v>23216.631000000001</v>
      </c>
      <c r="V24" s="11">
        <v>24140.365000000002</v>
      </c>
      <c r="W24" s="11">
        <v>25219.758000000002</v>
      </c>
      <c r="X24" s="11">
        <v>25240.845000000001</v>
      </c>
      <c r="Y24" s="11">
        <v>26471.337</v>
      </c>
      <c r="Z24" s="11">
        <v>28055.321</v>
      </c>
      <c r="AA24" s="11">
        <v>27949.657999999999</v>
      </c>
      <c r="AB24" s="11">
        <v>28360.733</v>
      </c>
      <c r="AC24" s="11">
        <v>27483.800999999999</v>
      </c>
      <c r="AD24" s="11">
        <v>29048.922999999999</v>
      </c>
      <c r="AE24" s="11">
        <v>28641.381000000001</v>
      </c>
      <c r="AF24" s="11">
        <v>28463.994999999999</v>
      </c>
      <c r="AG24" s="11">
        <v>29699.003000000001</v>
      </c>
      <c r="AH24" s="11">
        <v>30772.481</v>
      </c>
      <c r="AI24" s="11">
        <v>31629.351999999999</v>
      </c>
      <c r="AJ24" s="11">
        <v>31554.469000000001</v>
      </c>
      <c r="AK24" s="11">
        <v>31661.381000000001</v>
      </c>
      <c r="AL24" s="11">
        <v>31693.963</v>
      </c>
      <c r="AM24" s="11">
        <v>32146.272000000001</v>
      </c>
      <c r="AN24" s="11">
        <v>31877.001</v>
      </c>
      <c r="AO24" s="11">
        <v>30861.95</v>
      </c>
      <c r="AP24" s="11">
        <v>32245.414000000001</v>
      </c>
      <c r="AQ24" s="11">
        <v>32601.878000000001</v>
      </c>
      <c r="AR24" s="11">
        <v>32612.096000000001</v>
      </c>
      <c r="AS24" s="11">
        <v>32946.718000000001</v>
      </c>
      <c r="AT24" s="11">
        <v>33945.313999999998</v>
      </c>
      <c r="AU24" s="11">
        <v>33676.6</v>
      </c>
      <c r="AV24" s="11">
        <v>33682.616000000002</v>
      </c>
      <c r="AW24" s="11">
        <v>38635.945</v>
      </c>
      <c r="AX24" s="11">
        <v>39197.726000000002</v>
      </c>
      <c r="AY24" s="11">
        <v>39259.476000000002</v>
      </c>
      <c r="AZ24" s="11">
        <v>39241.953999999998</v>
      </c>
      <c r="BA24" s="11">
        <v>39685.67</v>
      </c>
      <c r="BB24" s="11">
        <v>39427.529000000002</v>
      </c>
      <c r="BC24" s="11">
        <v>37741.724000000002</v>
      </c>
      <c r="BD24" s="11">
        <v>37804.71</v>
      </c>
      <c r="BE24" s="11">
        <v>38745.324999999997</v>
      </c>
      <c r="BF24" s="11">
        <v>39935.938999999998</v>
      </c>
      <c r="BG24" s="11">
        <v>39696.055</v>
      </c>
      <c r="BH24" s="11">
        <v>39282.667000000001</v>
      </c>
      <c r="BI24">
        <v>39282.667000000001</v>
      </c>
    </row>
    <row r="25" spans="1:80" x14ac:dyDescent="0.35">
      <c r="A25" s="9" t="s">
        <v>16</v>
      </c>
      <c r="B25" s="9" t="str">
        <f>VLOOKUP(A25,References!$A$2:$B$11,2,FALSE)</f>
        <v>ALINMA AB Equity</v>
      </c>
      <c r="C25" s="9" t="str">
        <f>C2</f>
        <v>Cash and Cash Equivalents</v>
      </c>
      <c r="D25" s="9" t="str">
        <f t="shared" ref="D25:E25" si="1">D2</f>
        <v>cash_cash_equivalents</v>
      </c>
      <c r="E25" s="9" t="str">
        <f t="shared" si="1"/>
        <v>BS_CASH_NEAR_CASH_ITEM</v>
      </c>
      <c r="F25" s="8">
        <f>_xll.BDH($B25,$E25,"CQ1 2010","","Dir=H","Per=Q","Days=A","Dts=H","cols=56;rows=1")</f>
        <v>268.22500000000002</v>
      </c>
      <c r="G25" s="8">
        <v>2598.6350000000002</v>
      </c>
      <c r="H25" s="8">
        <v>578.06100000000004</v>
      </c>
      <c r="I25" s="8">
        <v>657.59299999999996</v>
      </c>
      <c r="J25" s="8">
        <v>815.62300000000005</v>
      </c>
      <c r="K25" s="8">
        <v>1273.471</v>
      </c>
      <c r="L25" s="8">
        <v>1241.425</v>
      </c>
      <c r="M25" s="8">
        <v>1412.7809999999999</v>
      </c>
      <c r="N25" s="8">
        <v>2761.1239999999998</v>
      </c>
      <c r="O25" s="8">
        <v>1966.308</v>
      </c>
      <c r="P25" s="8">
        <v>4344.8220000000001</v>
      </c>
      <c r="Q25" s="8">
        <v>2764.9560000000001</v>
      </c>
      <c r="R25" s="8">
        <v>3509.0659999999998</v>
      </c>
      <c r="S25" s="8">
        <v>4247.7849999999999</v>
      </c>
      <c r="T25" s="8">
        <v>3300.7440000000001</v>
      </c>
      <c r="U25" s="8">
        <v>4972.4669999999996</v>
      </c>
      <c r="V25" s="8">
        <v>3821.9349999999999</v>
      </c>
      <c r="W25" s="8">
        <v>6123.2929999999997</v>
      </c>
      <c r="X25" s="8">
        <v>5253.2489999999998</v>
      </c>
      <c r="Y25" s="8">
        <v>6065.8810000000003</v>
      </c>
      <c r="Z25" s="8">
        <v>5394.1419999999998</v>
      </c>
      <c r="AA25" s="8">
        <v>5322.2259999999997</v>
      </c>
      <c r="AB25" s="8">
        <v>6147.6509999999998</v>
      </c>
      <c r="AC25" s="8">
        <v>5132.7870000000003</v>
      </c>
      <c r="AD25" s="8">
        <v>7315.4579999999996</v>
      </c>
      <c r="AE25" s="8">
        <v>7210.6689999999999</v>
      </c>
      <c r="AF25" s="8">
        <v>6946.9790000000003</v>
      </c>
      <c r="AG25" s="8">
        <v>7105.665</v>
      </c>
      <c r="AH25" s="8">
        <v>7005.1840000000002</v>
      </c>
      <c r="AI25" s="8">
        <v>10044.392</v>
      </c>
      <c r="AJ25" s="8">
        <v>7540.3459999999995</v>
      </c>
      <c r="AK25" s="8">
        <v>7299.3710000000001</v>
      </c>
      <c r="AL25" s="8">
        <v>9263.4860000000008</v>
      </c>
      <c r="AM25" s="8">
        <v>7365.3720000000003</v>
      </c>
      <c r="AN25" s="8">
        <v>9347.4429999999993</v>
      </c>
      <c r="AO25" s="8">
        <v>7359.6840000000002</v>
      </c>
      <c r="AP25" s="8">
        <v>7486.1670000000004</v>
      </c>
      <c r="AQ25" s="8">
        <v>7671.4449999999997</v>
      </c>
      <c r="AR25" s="8">
        <v>7791.0990000000002</v>
      </c>
      <c r="AS25" s="8">
        <v>8039.7479999999996</v>
      </c>
      <c r="AT25" s="8">
        <v>8343.2510000000002</v>
      </c>
      <c r="AU25" s="8">
        <v>8546.8760000000002</v>
      </c>
      <c r="AV25" s="8">
        <v>9970.3209999999999</v>
      </c>
      <c r="AW25" s="8">
        <v>12207.742</v>
      </c>
      <c r="AX25" s="8">
        <v>9389.9330000000009</v>
      </c>
      <c r="AY25" s="8">
        <v>9583.8060000000005</v>
      </c>
      <c r="AZ25" s="8">
        <v>9127.6309999999994</v>
      </c>
      <c r="BA25" s="8">
        <v>9177.2960000000003</v>
      </c>
      <c r="BB25" s="8">
        <v>9736.875</v>
      </c>
      <c r="BC25" s="8">
        <v>10975.380999999999</v>
      </c>
      <c r="BD25" s="8">
        <v>10225.099</v>
      </c>
      <c r="BE25" s="8">
        <v>9723.259</v>
      </c>
      <c r="BF25" s="8">
        <v>15302.228999999999</v>
      </c>
      <c r="BG25" s="8">
        <v>16745.373</v>
      </c>
      <c r="BH25" s="8">
        <v>12329.092000000001</v>
      </c>
      <c r="BI25">
        <v>12329.092000000001</v>
      </c>
    </row>
    <row r="26" spans="1:80" x14ac:dyDescent="0.35">
      <c r="A26" s="9" t="str">
        <f>A25</f>
        <v>Alinma</v>
      </c>
      <c r="B26" s="9" t="str">
        <f>VLOOKUP(A26,References!$A$2:$B$11,2,FALSE)</f>
        <v>ALINMA AB Equity</v>
      </c>
      <c r="C26" s="9" t="str">
        <f t="shared" ref="C26:E26" si="2">C3</f>
        <v>ST And LT Investments</v>
      </c>
      <c r="D26" s="9" t="str">
        <f t="shared" si="2"/>
        <v>st_lt_investments</v>
      </c>
      <c r="E26" s="9" t="str">
        <f t="shared" si="2"/>
        <v>ST_AND_LT_INVEST</v>
      </c>
      <c r="F26" s="8">
        <f>_xll.BDH($B26,$E26,"CQ1 2010","","Dir=H","Per=Q","Days=A","Dts=H","cols=56;rows=1")</f>
        <v>1566.874</v>
      </c>
      <c r="G26" s="8">
        <v>1700.7739999999999</v>
      </c>
      <c r="H26" s="8">
        <v>2499.7849999999999</v>
      </c>
      <c r="I26" s="8">
        <v>2623.5889999999999</v>
      </c>
      <c r="J26" s="8">
        <v>2935.1570000000002</v>
      </c>
      <c r="K26" s="8">
        <v>2299.348</v>
      </c>
      <c r="L26" s="8">
        <v>2334.145</v>
      </c>
      <c r="M26" s="8">
        <v>3370.7809999999999</v>
      </c>
      <c r="N26" s="8">
        <v>2265.9969999999998</v>
      </c>
      <c r="O26" s="8">
        <v>2375.4749999999999</v>
      </c>
      <c r="P26" s="8">
        <v>2497.759</v>
      </c>
      <c r="Q26" s="8">
        <v>1916.2560000000001</v>
      </c>
      <c r="R26" s="8">
        <v>5013.348</v>
      </c>
      <c r="S26" s="8">
        <v>5757.0050000000001</v>
      </c>
      <c r="T26" s="8">
        <v>5953.0919999999996</v>
      </c>
      <c r="U26" s="8">
        <v>5365.915</v>
      </c>
      <c r="V26" s="8">
        <v>5911.2820000000002</v>
      </c>
      <c r="W26" s="8">
        <v>5824.4160000000002</v>
      </c>
      <c r="X26" s="8">
        <v>8362.0720000000001</v>
      </c>
      <c r="Y26" s="8">
        <v>8011.3980000000001</v>
      </c>
      <c r="Z26" s="8">
        <v>9454.0159999999996</v>
      </c>
      <c r="AA26" s="8">
        <v>8517.4509999999991</v>
      </c>
      <c r="AB26" s="8">
        <v>5943.4769999999999</v>
      </c>
      <c r="AC26" s="8">
        <v>6357.4089999999997</v>
      </c>
      <c r="AD26" s="8">
        <v>6296.9579999999996</v>
      </c>
      <c r="AE26" s="8">
        <v>5603.35</v>
      </c>
      <c r="AF26" s="8">
        <v>6227.5069999999996</v>
      </c>
      <c r="AG26" s="8">
        <v>6059.5330000000004</v>
      </c>
      <c r="AH26" s="8">
        <v>6059.0169999999998</v>
      </c>
      <c r="AI26" s="8">
        <v>6971.3919999999998</v>
      </c>
      <c r="AJ26" s="8">
        <v>12949.245000000001</v>
      </c>
      <c r="AK26" s="8">
        <v>14973.857</v>
      </c>
      <c r="AL26" s="8">
        <v>15843.944</v>
      </c>
      <c r="AM26" s="8">
        <v>16097.655000000001</v>
      </c>
      <c r="AN26" s="8">
        <v>17553.62</v>
      </c>
      <c r="AO26" s="8">
        <v>18312.07</v>
      </c>
      <c r="AP26" s="8">
        <v>20643.29</v>
      </c>
      <c r="AQ26" s="8">
        <v>21208.621999999999</v>
      </c>
      <c r="AR26" s="8">
        <v>22667.986000000001</v>
      </c>
      <c r="AS26" s="8">
        <v>23401.376</v>
      </c>
      <c r="AT26" s="8">
        <v>24546.897000000001</v>
      </c>
      <c r="AU26" s="8">
        <v>25804.105</v>
      </c>
      <c r="AV26" s="8">
        <v>26382.356</v>
      </c>
      <c r="AW26" s="8">
        <v>29444.975999999999</v>
      </c>
      <c r="AX26" s="8">
        <v>28742.208999999999</v>
      </c>
      <c r="AY26" s="8">
        <v>30622.731</v>
      </c>
      <c r="AZ26" s="8">
        <v>31813.251</v>
      </c>
      <c r="BA26" s="8">
        <v>33210.889000000003</v>
      </c>
      <c r="BB26" s="8">
        <v>35961.726000000002</v>
      </c>
      <c r="BC26" s="8">
        <v>37653.534</v>
      </c>
      <c r="BD26" s="8">
        <v>38197.938999999998</v>
      </c>
      <c r="BE26" s="8">
        <v>38458.402999999998</v>
      </c>
      <c r="BF26" s="8">
        <v>39800.474999999999</v>
      </c>
      <c r="BG26" s="8">
        <v>40032.1</v>
      </c>
      <c r="BH26" s="8">
        <v>40878.578000000001</v>
      </c>
      <c r="BI26">
        <v>40878.578000000001</v>
      </c>
    </row>
    <row r="27" spans="1:80" x14ac:dyDescent="0.35">
      <c r="A27" s="9" t="str">
        <f t="shared" ref="A27:A46" si="3">A26</f>
        <v>Alinma</v>
      </c>
      <c r="B27" s="9" t="str">
        <f>VLOOKUP(A27,References!$A$2:$B$11,2,FALSE)</f>
        <v>ALINMA AB Equity</v>
      </c>
      <c r="C27" s="9" t="str">
        <f t="shared" ref="C27:E27" si="4">C4</f>
        <v>Total Commercial Loans</v>
      </c>
      <c r="D27" s="9" t="str">
        <f t="shared" si="4"/>
        <v>commercial_loans</v>
      </c>
      <c r="E27" s="9" t="str">
        <f t="shared" si="4"/>
        <v>BS_COMM_LOAN</v>
      </c>
      <c r="F27" s="8">
        <f>_xll.BDH($B27,$E27,"CQ1 2010","","Dir=H","Per=Q","Days=A","Dts=H","cols=56;rows=1")</f>
        <v>1069.5989999999999</v>
      </c>
      <c r="G27" s="8">
        <v>1069.5989999999999</v>
      </c>
      <c r="H27" s="8">
        <v>1069.5989999999999</v>
      </c>
      <c r="I27" s="8">
        <v>9106.7950000000001</v>
      </c>
      <c r="J27" s="8">
        <v>17504.679</v>
      </c>
      <c r="K27" s="8">
        <v>18913.524000000001</v>
      </c>
      <c r="L27" s="8">
        <v>20030.494999999999</v>
      </c>
      <c r="M27" s="8">
        <v>13454.424999999999</v>
      </c>
      <c r="N27" s="8">
        <v>23146.350999999999</v>
      </c>
      <c r="O27" s="8">
        <v>25144.560000000001</v>
      </c>
      <c r="P27" s="8">
        <v>29674.682000000001</v>
      </c>
      <c r="Q27" s="8">
        <v>22066.432000000001</v>
      </c>
      <c r="R27" s="8">
        <v>32254.397000000001</v>
      </c>
      <c r="S27" s="8">
        <v>33426.561999999998</v>
      </c>
      <c r="T27" s="8">
        <v>33244.480000000003</v>
      </c>
      <c r="U27" s="8">
        <v>23872.616000000002</v>
      </c>
      <c r="V27" s="8">
        <v>35661.146999999997</v>
      </c>
      <c r="W27" s="8">
        <v>38145.351000000002</v>
      </c>
      <c r="X27" s="8">
        <v>38975.076000000001</v>
      </c>
      <c r="Y27" s="8">
        <v>28672.845000000001</v>
      </c>
      <c r="Z27" s="8">
        <v>43013.396000000001</v>
      </c>
      <c r="AA27" s="8">
        <v>40748.803999999996</v>
      </c>
      <c r="AB27" s="8">
        <v>40497.214</v>
      </c>
      <c r="AC27" s="8">
        <v>31706.880000000001</v>
      </c>
      <c r="AD27" s="8">
        <v>46908.180999999997</v>
      </c>
      <c r="AE27" s="8">
        <v>52567.161</v>
      </c>
      <c r="AF27" s="8">
        <v>55401.322</v>
      </c>
      <c r="AG27" s="8">
        <v>44161.196000000004</v>
      </c>
      <c r="AH27" s="8">
        <v>59993.461000000003</v>
      </c>
      <c r="AI27" s="8">
        <v>63674.561999999998</v>
      </c>
      <c r="AJ27" s="8">
        <v>64292.696000000004</v>
      </c>
      <c r="AK27" s="8">
        <v>65150.896999999997</v>
      </c>
      <c r="AL27" s="8">
        <v>65469.925000000003</v>
      </c>
      <c r="AM27" s="8">
        <v>68271.073000000004</v>
      </c>
      <c r="AN27" s="8">
        <v>68693.137000000002</v>
      </c>
      <c r="AO27" s="8">
        <v>69203.983999999997</v>
      </c>
      <c r="AP27" s="8">
        <v>70810.721999999994</v>
      </c>
      <c r="AQ27" s="8">
        <v>71590.828999999998</v>
      </c>
      <c r="AR27" s="8">
        <v>73710.187999999995</v>
      </c>
      <c r="AS27" s="8">
        <v>75777.225000000006</v>
      </c>
      <c r="AT27" s="8">
        <v>77798.967999999993</v>
      </c>
      <c r="AU27" s="8">
        <v>82052.532999999996</v>
      </c>
      <c r="AV27" s="8">
        <v>82918.688999999998</v>
      </c>
      <c r="AW27" s="8">
        <v>87699.406000000003</v>
      </c>
      <c r="AX27" s="8">
        <v>92327.111000000004</v>
      </c>
      <c r="AY27" s="8">
        <v>94521.915999999997</v>
      </c>
      <c r="AZ27" s="8">
        <v>96107.183000000005</v>
      </c>
      <c r="BA27" s="8">
        <v>100211.70600000001</v>
      </c>
      <c r="BB27" s="8">
        <v>99641.288</v>
      </c>
      <c r="BC27" s="8">
        <v>99840.932000000001</v>
      </c>
      <c r="BD27" s="8">
        <v>105671.048</v>
      </c>
      <c r="BE27" s="8">
        <v>110739.162</v>
      </c>
      <c r="BF27" s="8">
        <v>114419.647</v>
      </c>
      <c r="BG27" s="8">
        <v>121724.08500000001</v>
      </c>
      <c r="BH27" s="8">
        <v>129060.143</v>
      </c>
      <c r="BI27">
        <v>129060.143</v>
      </c>
    </row>
    <row r="28" spans="1:80" x14ac:dyDescent="0.35">
      <c r="A28" s="9" t="str">
        <f t="shared" si="3"/>
        <v>Alinma</v>
      </c>
      <c r="B28" s="9" t="str">
        <f>VLOOKUP(A28,References!$A$2:$B$11,2,FALSE)</f>
        <v>ALINMA AB Equity</v>
      </c>
      <c r="C28" s="9" t="str">
        <f t="shared" ref="C28:E28" si="5">C5</f>
        <v>Total Consumer Loans</v>
      </c>
      <c r="D28" s="9" t="str">
        <f t="shared" si="5"/>
        <v>consumer_loans</v>
      </c>
      <c r="E28" s="9" t="str">
        <f t="shared" si="5"/>
        <v>BS_CONS_LOAN</v>
      </c>
      <c r="F28" s="8" t="str">
        <f>_xll.BDH($B28,$E28,"CQ1 2010","","Dir=H","Per=Q","Days=A","Dts=H","cols=56;rows=1")</f>
        <v>#N/A N/A</v>
      </c>
      <c r="G28" s="8" t="s">
        <v>116</v>
      </c>
      <c r="H28" s="8" t="s">
        <v>116</v>
      </c>
      <c r="I28" s="8">
        <v>1778.6089999999999</v>
      </c>
      <c r="J28" s="8">
        <v>2878.0529999999999</v>
      </c>
      <c r="K28" s="8">
        <v>3597.2890000000002</v>
      </c>
      <c r="L28" s="8">
        <v>4044.4319999999998</v>
      </c>
      <c r="M28" s="8">
        <v>4270.1719999999996</v>
      </c>
      <c r="N28" s="8">
        <v>4537.1329999999998</v>
      </c>
      <c r="O28" s="8">
        <v>4991.5990000000002</v>
      </c>
      <c r="P28" s="8">
        <v>5459.6909999999998</v>
      </c>
      <c r="Q28" s="8">
        <v>6235.5280000000002</v>
      </c>
      <c r="R28" s="8">
        <v>7356.6289999999999</v>
      </c>
      <c r="S28" s="8">
        <v>8325.2569999999996</v>
      </c>
      <c r="T28" s="8">
        <v>8869.3410000000003</v>
      </c>
      <c r="U28" s="8">
        <v>9447.384</v>
      </c>
      <c r="V28" s="8">
        <v>10371.911</v>
      </c>
      <c r="W28" s="8">
        <v>11111.879000000001</v>
      </c>
      <c r="X28" s="8">
        <v>11516.569</v>
      </c>
      <c r="Y28" s="8">
        <v>11979.11</v>
      </c>
      <c r="Z28" s="8">
        <v>12375.393</v>
      </c>
      <c r="AA28" s="8">
        <v>12670.882</v>
      </c>
      <c r="AB28" s="8">
        <v>12885.084000000001</v>
      </c>
      <c r="AC28" s="8">
        <v>13177.683999999999</v>
      </c>
      <c r="AD28" s="8">
        <v>13676.998</v>
      </c>
      <c r="AE28" s="8">
        <v>14258.924999999999</v>
      </c>
      <c r="AF28" s="8">
        <v>14221.888999999999</v>
      </c>
      <c r="AG28" s="8">
        <v>14310.543</v>
      </c>
      <c r="AH28" s="8">
        <v>13941.221</v>
      </c>
      <c r="AI28" s="8">
        <v>13814.668</v>
      </c>
      <c r="AJ28" s="8">
        <v>14031.064</v>
      </c>
      <c r="AK28" s="8">
        <v>14601.022999999999</v>
      </c>
      <c r="AL28" s="8">
        <v>14779.291999999999</v>
      </c>
      <c r="AM28" s="8">
        <v>15234.239</v>
      </c>
      <c r="AN28" s="8">
        <v>15677.914000000001</v>
      </c>
      <c r="AO28" s="8">
        <v>15709.601000000001</v>
      </c>
      <c r="AP28" s="8">
        <v>16118.076999999999</v>
      </c>
      <c r="AQ28" s="8">
        <v>16759.114000000001</v>
      </c>
      <c r="AR28" s="8">
        <v>17965.006000000001</v>
      </c>
      <c r="AS28" s="8">
        <v>19766.197</v>
      </c>
      <c r="AT28" s="8">
        <v>20511.041000000001</v>
      </c>
      <c r="AU28" s="8">
        <v>21535.082999999999</v>
      </c>
      <c r="AV28" s="8">
        <v>22929.151000000002</v>
      </c>
      <c r="AW28" s="8">
        <v>23944.056</v>
      </c>
      <c r="AX28" s="8">
        <v>25709.577000000001</v>
      </c>
      <c r="AY28" s="8">
        <v>26209.067999999999</v>
      </c>
      <c r="AZ28" s="8">
        <v>26533.899000000001</v>
      </c>
      <c r="BA28" s="8">
        <v>27818.476999999999</v>
      </c>
      <c r="BB28" s="8">
        <v>30663.669000000002</v>
      </c>
      <c r="BC28" s="8">
        <v>32639.454000000002</v>
      </c>
      <c r="BD28" s="8">
        <v>35650.54</v>
      </c>
      <c r="BE28" s="8">
        <v>36814.135999999999</v>
      </c>
      <c r="BF28" s="8">
        <v>39446.824999999997</v>
      </c>
      <c r="BG28" s="8">
        <v>40993.760999999999</v>
      </c>
      <c r="BH28" s="8">
        <v>41496.942999999999</v>
      </c>
      <c r="BI28">
        <v>41496.942999999999</v>
      </c>
    </row>
    <row r="29" spans="1:80" x14ac:dyDescent="0.35">
      <c r="A29" s="9" t="str">
        <f t="shared" si="3"/>
        <v>Alinma</v>
      </c>
      <c r="B29" s="9" t="str">
        <f>VLOOKUP(A29,References!$A$2:$B$11,2,FALSE)</f>
        <v>ALINMA AB Equity</v>
      </c>
      <c r="C29" s="9" t="str">
        <f t="shared" ref="C29:E29" si="6">C6</f>
        <v>Total Loans</v>
      </c>
      <c r="D29" s="9" t="str">
        <f t="shared" si="6"/>
        <v>loans</v>
      </c>
      <c r="E29" s="9" t="str">
        <f t="shared" si="6"/>
        <v>BS_TOT_LOAN</v>
      </c>
      <c r="F29" s="8">
        <f>_xll.BDH($B29,$E29,"CQ1 2010","","Dir=H","Per=Q","Days=A","Dts=H","cols=56;rows=1")</f>
        <v>1126.3910000000001</v>
      </c>
      <c r="G29" s="8">
        <v>1126.3910000000001</v>
      </c>
      <c r="H29" s="8">
        <v>1126.3910000000001</v>
      </c>
      <c r="I29" s="8">
        <v>15596.25</v>
      </c>
      <c r="J29" s="8">
        <v>20382.732</v>
      </c>
      <c r="K29" s="8">
        <v>22512.739000000001</v>
      </c>
      <c r="L29" s="8">
        <v>24079.210999999999</v>
      </c>
      <c r="M29" s="8">
        <v>25380.467000000001</v>
      </c>
      <c r="N29" s="8">
        <v>27751.516</v>
      </c>
      <c r="O29" s="8">
        <v>30246.263999999999</v>
      </c>
      <c r="P29" s="8">
        <v>35254.805</v>
      </c>
      <c r="Q29" s="8">
        <v>37390.053</v>
      </c>
      <c r="R29" s="8">
        <v>39748.385999999999</v>
      </c>
      <c r="S29" s="8">
        <v>41932.68</v>
      </c>
      <c r="T29" s="8">
        <v>42304.697999999997</v>
      </c>
      <c r="U29" s="8">
        <v>45252.11</v>
      </c>
      <c r="V29" s="8">
        <v>46350.218000000001</v>
      </c>
      <c r="W29" s="8">
        <v>49564.34</v>
      </c>
      <c r="X29" s="8">
        <v>50824.786</v>
      </c>
      <c r="Y29" s="8">
        <v>54017.13</v>
      </c>
      <c r="Z29" s="8">
        <v>55743.678999999996</v>
      </c>
      <c r="AA29" s="8">
        <v>53805.525000000001</v>
      </c>
      <c r="AB29" s="8">
        <v>53787.406999999999</v>
      </c>
      <c r="AC29" s="8">
        <v>57052.226999999999</v>
      </c>
      <c r="AD29" s="8">
        <v>61014.036999999997</v>
      </c>
      <c r="AE29" s="8">
        <v>67276.551000000007</v>
      </c>
      <c r="AF29" s="8">
        <v>70104.558999999994</v>
      </c>
      <c r="AG29" s="8">
        <v>70885.748000000007</v>
      </c>
      <c r="AH29" s="8">
        <v>74611.48</v>
      </c>
      <c r="AI29" s="8">
        <v>78149.981</v>
      </c>
      <c r="AJ29" s="8">
        <v>79105.509000000005</v>
      </c>
      <c r="AK29" s="8">
        <v>80565.926999999996</v>
      </c>
      <c r="AL29" s="8">
        <v>81114.816000000006</v>
      </c>
      <c r="AM29" s="8">
        <v>84398.274000000005</v>
      </c>
      <c r="AN29" s="8">
        <v>85519.187999999995</v>
      </c>
      <c r="AO29" s="8">
        <v>86190.236000000004</v>
      </c>
      <c r="AP29" s="8">
        <v>88235.702000000005</v>
      </c>
      <c r="AQ29" s="8">
        <v>90142.692999999999</v>
      </c>
      <c r="AR29" s="8">
        <v>93398.221000000005</v>
      </c>
      <c r="AS29" s="8">
        <v>97386.156000000003</v>
      </c>
      <c r="AT29" s="8">
        <v>100781.45699999999</v>
      </c>
      <c r="AU29" s="8">
        <v>106402.11500000001</v>
      </c>
      <c r="AV29" s="8">
        <v>108066.379</v>
      </c>
      <c r="AW29" s="8">
        <v>114496.44</v>
      </c>
      <c r="AX29" s="8">
        <v>120749.048</v>
      </c>
      <c r="AY29" s="8">
        <v>123523.806</v>
      </c>
      <c r="AZ29" s="8">
        <v>125495.63499999999</v>
      </c>
      <c r="BA29" s="8">
        <v>130312.204</v>
      </c>
      <c r="BB29" s="8">
        <v>132984.027</v>
      </c>
      <c r="BC29" s="8">
        <v>135053.014</v>
      </c>
      <c r="BD29" s="8">
        <v>143724.476</v>
      </c>
      <c r="BE29" s="8">
        <v>150473.212</v>
      </c>
      <c r="BF29" s="8">
        <v>157179.80799999999</v>
      </c>
      <c r="BG29" s="8">
        <v>165854.24</v>
      </c>
      <c r="BH29" s="8">
        <v>173494.74100000001</v>
      </c>
      <c r="BI29">
        <v>173494.74100000001</v>
      </c>
    </row>
    <row r="30" spans="1:80" x14ac:dyDescent="0.35">
      <c r="A30" s="9" t="str">
        <f t="shared" si="3"/>
        <v>Alinma</v>
      </c>
      <c r="B30" s="9" t="str">
        <f>VLOOKUP(A30,References!$A$2:$B$11,2,FALSE)</f>
        <v>ALINMA AB Equity</v>
      </c>
      <c r="C30" s="9" t="str">
        <f t="shared" ref="C30:E30" si="7">C7</f>
        <v>Reserve for Loan Losses</v>
      </c>
      <c r="D30" s="9" t="str">
        <f t="shared" si="7"/>
        <v>loan_loss_reserves</v>
      </c>
      <c r="E30" s="9" t="str">
        <f t="shared" si="7"/>
        <v>BS_RSRV_LOAN_LOSS</v>
      </c>
      <c r="F30" s="8" t="str">
        <f>_xll.BDH($B30,$E30,"CQ1 2010","","Dir=H","Per=Q","Days=A","Dts=H","cols=56;rows=1")</f>
        <v>#N/A N/A</v>
      </c>
      <c r="G30" s="8" t="s">
        <v>116</v>
      </c>
      <c r="H30" s="8" t="s">
        <v>116</v>
      </c>
      <c r="I30" s="8">
        <v>3</v>
      </c>
      <c r="J30" s="8">
        <v>5</v>
      </c>
      <c r="K30" s="8">
        <v>10</v>
      </c>
      <c r="L30" s="8">
        <v>15.635999999999999</v>
      </c>
      <c r="M30" s="8">
        <v>121.93300000000001</v>
      </c>
      <c r="N30" s="8">
        <v>144.57400000000001</v>
      </c>
      <c r="O30" s="8">
        <v>211.988</v>
      </c>
      <c r="P30" s="8">
        <v>255.48699999999999</v>
      </c>
      <c r="Q30" s="8">
        <v>203.553</v>
      </c>
      <c r="R30" s="8">
        <v>332.56400000000002</v>
      </c>
      <c r="S30" s="8">
        <v>363.28500000000003</v>
      </c>
      <c r="T30" s="8">
        <v>389.75299999999999</v>
      </c>
      <c r="U30" s="8">
        <v>328.48700000000002</v>
      </c>
      <c r="V30" s="8">
        <v>539.19500000000005</v>
      </c>
      <c r="W30" s="8">
        <v>554.84400000000005</v>
      </c>
      <c r="X30" s="8">
        <v>605.48299999999995</v>
      </c>
      <c r="Y30" s="8">
        <v>380.149</v>
      </c>
      <c r="Z30" s="8">
        <v>728.85</v>
      </c>
      <c r="AA30" s="8">
        <v>806.98099999999999</v>
      </c>
      <c r="AB30" s="8">
        <v>817.30799999999999</v>
      </c>
      <c r="AC30" s="8">
        <v>482.17599999999999</v>
      </c>
      <c r="AD30" s="8">
        <v>763.63499999999999</v>
      </c>
      <c r="AE30" s="8">
        <v>788.33500000000004</v>
      </c>
      <c r="AF30" s="8">
        <v>829.76400000000001</v>
      </c>
      <c r="AG30" s="8">
        <v>573.79999999999995</v>
      </c>
      <c r="AH30" s="8">
        <v>1069.8009999999999</v>
      </c>
      <c r="AI30" s="8">
        <v>1189.337</v>
      </c>
      <c r="AJ30" s="8">
        <v>1293.9849999999999</v>
      </c>
      <c r="AK30" s="8">
        <v>1503.33</v>
      </c>
      <c r="AL30" s="8">
        <v>2101.9679999999998</v>
      </c>
      <c r="AM30" s="8">
        <v>2269.4029999999998</v>
      </c>
      <c r="AN30" s="8">
        <v>2347.8449999999998</v>
      </c>
      <c r="AO30" s="8">
        <v>2301.0859999999998</v>
      </c>
      <c r="AP30" s="8">
        <v>2358.636</v>
      </c>
      <c r="AQ30" s="8">
        <v>2475.84</v>
      </c>
      <c r="AR30" s="8">
        <v>2613.54</v>
      </c>
      <c r="AS30" s="8">
        <v>2584.7579999999998</v>
      </c>
      <c r="AT30" s="8">
        <v>2997.9119999999998</v>
      </c>
      <c r="AU30" s="8">
        <v>3224.29</v>
      </c>
      <c r="AV30" s="8">
        <v>2741.277</v>
      </c>
      <c r="AW30" s="8">
        <v>3300.8809999999999</v>
      </c>
      <c r="AX30" s="8">
        <v>3600.192</v>
      </c>
      <c r="AY30" s="8">
        <v>3901.2069999999999</v>
      </c>
      <c r="AZ30" s="8">
        <v>4177.9870000000001</v>
      </c>
      <c r="BA30" s="8">
        <v>4040.7130000000002</v>
      </c>
      <c r="BB30" s="8">
        <v>4018.931</v>
      </c>
      <c r="BC30" s="8">
        <v>3860.3330000000001</v>
      </c>
      <c r="BD30" s="8">
        <v>3737.11</v>
      </c>
      <c r="BE30" s="8">
        <v>3981.2559999999999</v>
      </c>
      <c r="BF30" s="8">
        <v>4026.52</v>
      </c>
      <c r="BG30" s="8">
        <v>4081.1120000000001</v>
      </c>
      <c r="BH30" s="8">
        <v>4431.3990000000003</v>
      </c>
      <c r="BI30">
        <v>4431.3990000000003</v>
      </c>
    </row>
    <row r="31" spans="1:80" x14ac:dyDescent="0.35">
      <c r="A31" s="9" t="str">
        <f t="shared" si="3"/>
        <v>Alinma</v>
      </c>
      <c r="B31" s="9" t="str">
        <f>VLOOKUP(A31,References!$A$2:$B$11,2,FALSE)</f>
        <v>ALINMA AB Equity</v>
      </c>
      <c r="C31" s="9" t="str">
        <f t="shared" ref="C31:E31" si="8">C8</f>
        <v>Net Loans</v>
      </c>
      <c r="D31" s="9" t="str">
        <f t="shared" si="8"/>
        <v>net_loans</v>
      </c>
      <c r="E31" s="9" t="str">
        <f t="shared" si="8"/>
        <v>BS_LOAN_MTG</v>
      </c>
      <c r="F31" s="8">
        <f>_xll.BDH($B31,$E31,"CQ1 2010","","Dir=H","Per=Q","Days=A","Dts=H","cols=56;rows=1")</f>
        <v>3596.2420000000002</v>
      </c>
      <c r="G31" s="8">
        <v>8425.8850000000002</v>
      </c>
      <c r="H31" s="8">
        <v>13754.906000000001</v>
      </c>
      <c r="I31" s="8">
        <v>15593.25</v>
      </c>
      <c r="J31" s="8">
        <v>20377.732</v>
      </c>
      <c r="K31" s="8">
        <v>22502.739000000001</v>
      </c>
      <c r="L31" s="8">
        <v>24063.575000000001</v>
      </c>
      <c r="M31" s="8">
        <v>25258.534</v>
      </c>
      <c r="N31" s="8">
        <v>27606.941999999999</v>
      </c>
      <c r="O31" s="8">
        <v>30034.276000000002</v>
      </c>
      <c r="P31" s="8">
        <v>34999.317999999999</v>
      </c>
      <c r="Q31" s="8">
        <v>37186.5</v>
      </c>
      <c r="R31" s="8">
        <v>39415.822</v>
      </c>
      <c r="S31" s="8">
        <v>41569.394999999997</v>
      </c>
      <c r="T31" s="8">
        <v>41914.945</v>
      </c>
      <c r="U31" s="8">
        <v>44923.623</v>
      </c>
      <c r="V31" s="8">
        <v>45811.023000000001</v>
      </c>
      <c r="W31" s="8">
        <v>49009.495999999999</v>
      </c>
      <c r="X31" s="8">
        <v>50219.303</v>
      </c>
      <c r="Y31" s="8">
        <v>53636.981</v>
      </c>
      <c r="Z31" s="8">
        <v>55014.828999999998</v>
      </c>
      <c r="AA31" s="8">
        <v>52998.544000000002</v>
      </c>
      <c r="AB31" s="8">
        <v>52970.099000000002</v>
      </c>
      <c r="AC31" s="8">
        <v>56570.050999999999</v>
      </c>
      <c r="AD31" s="8">
        <v>60250.402000000002</v>
      </c>
      <c r="AE31" s="8">
        <v>66488.216</v>
      </c>
      <c r="AF31" s="8">
        <v>69274.794999999998</v>
      </c>
      <c r="AG31" s="8">
        <v>70311.948000000004</v>
      </c>
      <c r="AH31" s="8">
        <v>73541.679000000004</v>
      </c>
      <c r="AI31" s="8">
        <v>76960.644</v>
      </c>
      <c r="AJ31" s="8">
        <v>77811.524000000005</v>
      </c>
      <c r="AK31" s="8">
        <v>79062.596999999994</v>
      </c>
      <c r="AL31" s="8">
        <v>79012.847999999998</v>
      </c>
      <c r="AM31" s="8">
        <v>82128.870999999999</v>
      </c>
      <c r="AN31" s="8">
        <v>83171.342999999993</v>
      </c>
      <c r="AO31" s="8">
        <v>83889.15</v>
      </c>
      <c r="AP31" s="8">
        <v>85877.066000000006</v>
      </c>
      <c r="AQ31" s="8">
        <v>87666.853000000003</v>
      </c>
      <c r="AR31" s="8">
        <v>90784.680999999997</v>
      </c>
      <c r="AS31" s="8">
        <v>94801.398000000001</v>
      </c>
      <c r="AT31" s="8">
        <v>97783.544999999998</v>
      </c>
      <c r="AU31" s="8">
        <v>103177.825</v>
      </c>
      <c r="AV31" s="8">
        <v>105325.102</v>
      </c>
      <c r="AW31" s="8">
        <v>111195.55899999999</v>
      </c>
      <c r="AX31" s="8">
        <v>117148.856</v>
      </c>
      <c r="AY31" s="8">
        <v>119622.599</v>
      </c>
      <c r="AZ31" s="8">
        <v>121317.648</v>
      </c>
      <c r="BA31" s="8">
        <v>126271.49099999999</v>
      </c>
      <c r="BB31" s="8">
        <v>128965.09600000001</v>
      </c>
      <c r="BC31" s="8">
        <v>131192.68100000001</v>
      </c>
      <c r="BD31" s="8">
        <v>139987.36600000001</v>
      </c>
      <c r="BE31" s="8">
        <v>146491.95600000001</v>
      </c>
      <c r="BF31" s="8">
        <v>153153.288</v>
      </c>
      <c r="BG31" s="8">
        <v>161773.128</v>
      </c>
      <c r="BH31" s="8">
        <v>169063.342</v>
      </c>
      <c r="BI31">
        <v>169063.342</v>
      </c>
    </row>
    <row r="32" spans="1:80" x14ac:dyDescent="0.35">
      <c r="A32" s="9" t="str">
        <f t="shared" si="3"/>
        <v>Alinma</v>
      </c>
      <c r="B32" s="9" t="str">
        <f>VLOOKUP(A32,References!$A$2:$B$11,2,FALSE)</f>
        <v>ALINMA AB Equity</v>
      </c>
      <c r="C32" s="9" t="str">
        <f t="shared" ref="C32:E32" si="9">C9</f>
        <v>Total Assets</v>
      </c>
      <c r="D32" s="9" t="str">
        <f t="shared" si="9"/>
        <v>assets</v>
      </c>
      <c r="E32" s="9" t="str">
        <f t="shared" si="9"/>
        <v>BS_TOT_ASSET</v>
      </c>
      <c r="F32" s="8">
        <f>_xll.BDH($B32,$E32,"CQ1 2010","","Dir=H","Per=Q","Days=A","Dts=H","cols=56;rows=1")</f>
        <v>18832.704000000002</v>
      </c>
      <c r="G32" s="8">
        <v>24947.547999999999</v>
      </c>
      <c r="H32" s="8">
        <v>23773.736000000001</v>
      </c>
      <c r="I32" s="8">
        <v>26668.737000000001</v>
      </c>
      <c r="J32" s="8">
        <v>29758.238000000001</v>
      </c>
      <c r="K32" s="8">
        <v>32497.032999999999</v>
      </c>
      <c r="L32" s="8">
        <v>33999.245000000003</v>
      </c>
      <c r="M32" s="8">
        <v>36783.366000000002</v>
      </c>
      <c r="N32" s="8">
        <v>39872.146999999997</v>
      </c>
      <c r="O32" s="8">
        <v>44192.053999999996</v>
      </c>
      <c r="P32" s="8">
        <v>49852.599000000002</v>
      </c>
      <c r="Q32" s="8">
        <v>54014.453000000001</v>
      </c>
      <c r="R32" s="8">
        <v>56236.53</v>
      </c>
      <c r="S32" s="8">
        <v>57942.000999999997</v>
      </c>
      <c r="T32" s="8">
        <v>59144.875999999997</v>
      </c>
      <c r="U32" s="8">
        <v>63001.232000000004</v>
      </c>
      <c r="V32" s="8">
        <v>65444.108999999997</v>
      </c>
      <c r="W32" s="8">
        <v>70599.697</v>
      </c>
      <c r="X32" s="8">
        <v>75457.53</v>
      </c>
      <c r="Y32" s="8">
        <v>80861.858999999997</v>
      </c>
      <c r="Z32" s="8">
        <v>83685.479000000007</v>
      </c>
      <c r="AA32" s="8">
        <v>81839.403000000006</v>
      </c>
      <c r="AB32" s="8">
        <v>82388.835000000006</v>
      </c>
      <c r="AC32" s="8">
        <v>88724.53</v>
      </c>
      <c r="AD32" s="8">
        <v>91611.305999999997</v>
      </c>
      <c r="AE32" s="8">
        <v>98186.047000000006</v>
      </c>
      <c r="AF32" s="8">
        <v>102936.505</v>
      </c>
      <c r="AG32" s="8">
        <v>104729.86</v>
      </c>
      <c r="AH32" s="8">
        <v>105077.06</v>
      </c>
      <c r="AI32" s="8">
        <v>111177.103</v>
      </c>
      <c r="AJ32" s="8">
        <v>111120.822</v>
      </c>
      <c r="AK32" s="8">
        <v>114751.67600000001</v>
      </c>
      <c r="AL32" s="8">
        <v>113944.871</v>
      </c>
      <c r="AM32" s="8">
        <v>116775.314</v>
      </c>
      <c r="AN32" s="8">
        <v>120205.94100000001</v>
      </c>
      <c r="AO32" s="8">
        <v>121537.97</v>
      </c>
      <c r="AP32" s="8">
        <v>121794.424</v>
      </c>
      <c r="AQ32" s="8">
        <v>123479.45699999999</v>
      </c>
      <c r="AR32" s="8">
        <v>128009.715</v>
      </c>
      <c r="AS32" s="8">
        <v>131839.44099999999</v>
      </c>
      <c r="AT32" s="8">
        <v>138021.33799999999</v>
      </c>
      <c r="AU32" s="8">
        <v>142196.04800000001</v>
      </c>
      <c r="AV32" s="8">
        <v>147849.981</v>
      </c>
      <c r="AW32" s="8">
        <v>156876.80300000001</v>
      </c>
      <c r="AX32" s="8">
        <v>159951.03899999999</v>
      </c>
      <c r="AY32" s="8">
        <v>164056.557</v>
      </c>
      <c r="AZ32" s="8">
        <v>166808.269</v>
      </c>
      <c r="BA32" s="8">
        <v>173476.084</v>
      </c>
      <c r="BB32" s="8">
        <v>179518.75099999999</v>
      </c>
      <c r="BC32" s="8">
        <v>184621.81</v>
      </c>
      <c r="BD32" s="8">
        <v>193229.32699999999</v>
      </c>
      <c r="BE32" s="8">
        <v>200436.22899999999</v>
      </c>
      <c r="BF32" s="8">
        <v>213749.258</v>
      </c>
      <c r="BG32" s="8">
        <v>226900.38699999999</v>
      </c>
      <c r="BH32" s="8">
        <v>232585.31299999999</v>
      </c>
      <c r="BI32">
        <v>232585.31299999999</v>
      </c>
    </row>
    <row r="33" spans="1:80" x14ac:dyDescent="0.35">
      <c r="A33" s="9" t="str">
        <f t="shared" si="3"/>
        <v>Alinma</v>
      </c>
      <c r="B33" s="9" t="str">
        <f>VLOOKUP(A33,References!$A$2:$B$11,2,FALSE)</f>
        <v>ALINMA AB Equity</v>
      </c>
      <c r="C33" s="9" t="str">
        <f t="shared" ref="C33:E33" si="10">C10</f>
        <v>Retail Assets</v>
      </c>
      <c r="D33" s="9" t="str">
        <f t="shared" si="10"/>
        <v>retail_assets</v>
      </c>
      <c r="E33" s="9" t="str">
        <f t="shared" si="10"/>
        <v>NA</v>
      </c>
      <c r="F33" s="8">
        <f>Segments_Q!I10/1000000</f>
        <v>389.54</v>
      </c>
      <c r="G33" s="8">
        <f>Segments_Q!J10/1000000</f>
        <v>1025.097</v>
      </c>
      <c r="H33" s="8">
        <f>Segments_Q!K10/1000000</f>
        <v>1469.8130000000001</v>
      </c>
      <c r="I33" s="8">
        <f>Segments_Q!L10/1000000</f>
        <v>2031.326</v>
      </c>
      <c r="J33" s="8">
        <f>Segments_Q!M10/1000000</f>
        <v>3767.7190000000001</v>
      </c>
      <c r="K33" s="8">
        <f>Segments_Q!N10/1000000</f>
        <v>4031.393</v>
      </c>
      <c r="L33" s="8">
        <f>Segments_Q!O10/1000000</f>
        <v>4505.5339999999997</v>
      </c>
      <c r="M33" s="8">
        <f>Segments_Q!P10/1000000</f>
        <v>4772.4390000000003</v>
      </c>
      <c r="N33" s="8">
        <f>Segments_Q!Q10/1000000</f>
        <v>5202.58</v>
      </c>
      <c r="O33" s="8">
        <f>Segments_Q!R10/1000000</f>
        <v>5750.9949999999999</v>
      </c>
      <c r="P33" s="8">
        <f>Segments_Q!S10/1000000</f>
        <v>6365.36</v>
      </c>
      <c r="Q33" s="8">
        <f>Segments_Q!T10/1000000</f>
        <v>7522.86</v>
      </c>
      <c r="R33" s="8">
        <f>Segments_Q!U10/1000000</f>
        <v>8987.9940000000006</v>
      </c>
      <c r="S33" s="8">
        <f>Segments_Q!V10/1000000</f>
        <v>10074.137000000001</v>
      </c>
      <c r="T33" s="8">
        <f>Segments_Q!W10/1000000</f>
        <v>10824.291999999999</v>
      </c>
      <c r="U33" s="8">
        <f>Segments_Q!X10/1000000</f>
        <v>11182.47</v>
      </c>
      <c r="V33" s="8">
        <f>Segments_Q!Y10/1000000</f>
        <v>12301.55</v>
      </c>
      <c r="W33" s="8">
        <f>Segments_Q!Z10/1000000</f>
        <v>12949.523999999999</v>
      </c>
      <c r="X33" s="8">
        <f>Segments_Q!AA10/1000000</f>
        <v>14142.717000000001</v>
      </c>
      <c r="Y33" s="8">
        <f>Segments_Q!AB10/1000000</f>
        <v>13550.763000000001</v>
      </c>
      <c r="Z33" s="8">
        <f>Segments_Q!AC10/1000000</f>
        <v>14192.823</v>
      </c>
      <c r="AA33" s="8">
        <f>Segments_Q!AD10/1000000</f>
        <v>14787.591</v>
      </c>
      <c r="AB33" s="8">
        <f>Segments_Q!AE10/1000000</f>
        <v>15565.582</v>
      </c>
      <c r="AC33" s="8">
        <f>Segments_Q!AF10/1000000</f>
        <v>15466.259</v>
      </c>
      <c r="AD33" s="8">
        <f>Segments_Q!AG10/1000000</f>
        <v>16328.885</v>
      </c>
      <c r="AE33" s="8">
        <f>Segments_Q!AH10/1000000</f>
        <v>18137.773000000001</v>
      </c>
      <c r="AF33" s="8">
        <f>Segments_Q!AI10/1000000</f>
        <v>17698.812999999998</v>
      </c>
      <c r="AG33" s="8">
        <f>Segments_Q!AJ10/1000000</f>
        <v>17590.09</v>
      </c>
      <c r="AH33" s="8">
        <f>Segments_Q!AK10/1000000</f>
        <v>17272.606</v>
      </c>
      <c r="AI33" s="8">
        <f>Segments_Q!AL10/1000000</f>
        <v>17324.058000000001</v>
      </c>
      <c r="AJ33" s="8">
        <f>Segments_Q!AM10/1000000</f>
        <v>17731.38</v>
      </c>
      <c r="AK33" s="8">
        <f>Segments_Q!AN10/1000000</f>
        <v>17703.057000000001</v>
      </c>
      <c r="AL33" s="8">
        <f>Segments_Q!AO10/1000000</f>
        <v>14578.431</v>
      </c>
      <c r="AM33" s="8">
        <f>Segments_Q!AP10/1000000</f>
        <v>18742.739000000001</v>
      </c>
      <c r="AN33" s="8">
        <f>Segments_Q!AQ10/1000000</f>
        <v>15253.199000000001</v>
      </c>
      <c r="AO33" s="8">
        <f>Segments_Q!AR10/1000000</f>
        <v>15255.752</v>
      </c>
      <c r="AP33" s="8">
        <f>Segments_Q!AS10/1000000</f>
        <v>15594.99</v>
      </c>
      <c r="AQ33" s="8">
        <f>Segments_Q!AT10/1000000</f>
        <v>16268.321</v>
      </c>
      <c r="AR33" s="8">
        <f>Segments_Q!AU10/1000000</f>
        <v>17387.881000000001</v>
      </c>
      <c r="AS33" s="8">
        <f>Segments_Q!AV10/1000000</f>
        <v>19175.78</v>
      </c>
      <c r="AT33" s="8">
        <f>Segments_Q!AW10/1000000</f>
        <v>19868.241000000002</v>
      </c>
      <c r="AU33" s="8">
        <f>Segments_Q!AX10/1000000</f>
        <v>20979.383999999998</v>
      </c>
      <c r="AV33" s="8">
        <f>Segments_Q!AY10/1000000</f>
        <v>22215.874</v>
      </c>
      <c r="AW33" s="8">
        <f>Segments_Q!AZ10/1000000</f>
        <v>22936.078000000001</v>
      </c>
      <c r="AX33" s="8">
        <f>Segments_Q!BA10/1000000</f>
        <v>24445.77</v>
      </c>
      <c r="AY33" s="8">
        <f>Segments_Q!BB10/1000000</f>
        <v>24972.353999999999</v>
      </c>
      <c r="AZ33" s="8">
        <f>Segments_Q!BC10/1000000</f>
        <v>25286.244999999999</v>
      </c>
      <c r="BA33" s="8">
        <f>Segments_Q!BD10/1000000</f>
        <v>26602.260999999999</v>
      </c>
      <c r="BB33" s="8">
        <f>Segments_Q!BE10/1000000</f>
        <v>29425.892</v>
      </c>
      <c r="BC33" s="8">
        <f>Segments_Q!BF10/1000000</f>
        <v>31389.147000000001</v>
      </c>
      <c r="BD33" s="8">
        <f>Segments_Q!BG10/1000000</f>
        <v>34379.031999999999</v>
      </c>
      <c r="BE33" s="8">
        <f>Segments_Q!BH10/1000000</f>
        <v>35600.567999999999</v>
      </c>
      <c r="BF33" s="8">
        <f>Segments_Q!BI10/1000000</f>
        <v>38425.103000000003</v>
      </c>
      <c r="BG33" s="8">
        <f>Segments_Q!BJ10/1000000</f>
        <v>39763.336000000003</v>
      </c>
      <c r="BH33" s="8">
        <f>Segments_Q!BK10/1000000</f>
        <v>40379.709000000003</v>
      </c>
      <c r="BI33" s="8">
        <f>Segments_Q!BL10/1000000</f>
        <v>0</v>
      </c>
      <c r="BJ33" s="8">
        <f>Segments_Q!BM10/1000000</f>
        <v>0</v>
      </c>
      <c r="BK33" s="8">
        <f>Segments_Q!BN10/1000000</f>
        <v>0</v>
      </c>
      <c r="BL33" s="8">
        <f>Segments_Q!BO10/1000000</f>
        <v>0</v>
      </c>
      <c r="BM33" s="8">
        <f>Segments_Q!BP10/1000000</f>
        <v>0</v>
      </c>
      <c r="BN33" s="8">
        <f>Segments_Q!BQ10/1000000</f>
        <v>0</v>
      </c>
      <c r="BO33" s="8">
        <f>Segments_Q!BR10/1000000</f>
        <v>0</v>
      </c>
      <c r="BP33" s="8">
        <f>Segments_Q!BS10/1000000</f>
        <v>0</v>
      </c>
      <c r="BQ33" s="8">
        <f>Segments_Q!BT10/1000000</f>
        <v>0</v>
      </c>
      <c r="BR33" s="8">
        <f>Segments_Q!BU10/1000000</f>
        <v>0</v>
      </c>
      <c r="BS33" s="8">
        <f>Segments_Q!BV10/1000000</f>
        <v>0</v>
      </c>
      <c r="BT33" s="8">
        <f>Segments_Q!BW10/1000000</f>
        <v>0</v>
      </c>
      <c r="BU33" s="8">
        <f>Segments_Q!BX10/1000000</f>
        <v>0</v>
      </c>
      <c r="BV33" s="8">
        <f>Segments_Q!BY10/1000000</f>
        <v>0</v>
      </c>
      <c r="BW33" s="8">
        <f>Segments_Q!BZ10/1000000</f>
        <v>0</v>
      </c>
      <c r="BX33" s="8">
        <f>Segments_Q!CA10/1000000</f>
        <v>0</v>
      </c>
      <c r="BY33" s="8">
        <f>Segments_Q!CB10/1000000</f>
        <v>0</v>
      </c>
      <c r="BZ33" s="8">
        <f>Segments_Q!CC10/1000000</f>
        <v>0</v>
      </c>
      <c r="CA33" s="8">
        <f>Segments_Q!CD10/1000000</f>
        <v>0</v>
      </c>
      <c r="CB33" s="8">
        <f>Segments_Q!CE10/1000000</f>
        <v>0</v>
      </c>
    </row>
    <row r="34" spans="1:80" x14ac:dyDescent="0.35">
      <c r="A34" s="9" t="str">
        <f t="shared" si="3"/>
        <v>Alinma</v>
      </c>
      <c r="B34" s="9" t="str">
        <f>VLOOKUP(A34,References!$A$2:$B$11,2,FALSE)</f>
        <v>ALINMA AB Equity</v>
      </c>
      <c r="C34" s="9" t="str">
        <f t="shared" ref="C34:E34" si="11">C11</f>
        <v>Wholesale Assets</v>
      </c>
      <c r="D34" s="9" t="str">
        <f t="shared" si="11"/>
        <v>wholesale_assets</v>
      </c>
      <c r="E34" s="9" t="str">
        <f t="shared" si="11"/>
        <v>NA</v>
      </c>
      <c r="F34" s="8">
        <f>Segments_Q!I11/1000000</f>
        <v>3274.2370000000001</v>
      </c>
      <c r="G34" s="8">
        <f>Segments_Q!J11/1000000</f>
        <v>7532.14</v>
      </c>
      <c r="H34" s="8">
        <f>Segments_Q!K11/1000000</f>
        <v>12488.994000000001</v>
      </c>
      <c r="I34" s="8">
        <f>Segments_Q!L11/1000000</f>
        <v>13795.07</v>
      </c>
      <c r="J34" s="8">
        <f>Segments_Q!M11/1000000</f>
        <v>17489.208999999999</v>
      </c>
      <c r="K34" s="8">
        <f>Segments_Q!N11/1000000</f>
        <v>18900.687000000002</v>
      </c>
      <c r="L34" s="8">
        <f>Segments_Q!O11/1000000</f>
        <v>20022.196</v>
      </c>
      <c r="M34" s="8">
        <f>Segments_Q!P11/1000000</f>
        <v>20997.338</v>
      </c>
      <c r="N34" s="8">
        <f>Segments_Q!Q11/1000000</f>
        <v>23044.92</v>
      </c>
      <c r="O34" s="8">
        <f>Segments_Q!R11/1000000</f>
        <v>25026.526000000002</v>
      </c>
      <c r="P34" s="8">
        <f>Segments_Q!S11/1000000</f>
        <v>29541.952000000001</v>
      </c>
      <c r="Q34" s="8">
        <f>Segments_Q!T11/1000000</f>
        <v>32754.572</v>
      </c>
      <c r="R34" s="8">
        <f>Segments_Q!U11/1000000</f>
        <v>33866.773999999998</v>
      </c>
      <c r="S34" s="8">
        <f>Segments_Q!V11/1000000</f>
        <v>35082.726999999999</v>
      </c>
      <c r="T34" s="8">
        <f>Segments_Q!W11/1000000</f>
        <v>34851.843000000001</v>
      </c>
      <c r="U34" s="8">
        <f>Segments_Q!X11/1000000</f>
        <v>36953.160000000003</v>
      </c>
      <c r="V34" s="8">
        <f>Segments_Q!Y11/1000000</f>
        <v>36805.279000000002</v>
      </c>
      <c r="W34" s="8">
        <f>Segments_Q!Z11/1000000</f>
        <v>39820.377</v>
      </c>
      <c r="X34" s="8">
        <f>Segments_Q!AA11/1000000</f>
        <v>40006.976999999999</v>
      </c>
      <c r="Y34" s="8">
        <f>Segments_Q!AB11/1000000</f>
        <v>42998.934999999998</v>
      </c>
      <c r="Z34" s="8">
        <f>Segments_Q!AC11/1000000</f>
        <v>43911.09</v>
      </c>
      <c r="AA34" s="8">
        <f>Segments_Q!AD11/1000000</f>
        <v>41135.033000000003</v>
      </c>
      <c r="AB34" s="8">
        <f>Segments_Q!AE11/1000000</f>
        <v>41627.680999999997</v>
      </c>
      <c r="AC34" s="8">
        <f>Segments_Q!AF11/1000000</f>
        <v>45380.328999999998</v>
      </c>
      <c r="AD34" s="8">
        <f>Segments_Q!AG11/1000000</f>
        <v>48050.868999999999</v>
      </c>
      <c r="AE34" s="8">
        <f>Segments_Q!AH11/1000000</f>
        <v>53868.226000000002</v>
      </c>
      <c r="AF34" s="8">
        <f>Segments_Q!AI11/1000000</f>
        <v>56329.247000000003</v>
      </c>
      <c r="AG34" s="8">
        <f>Segments_Q!AJ11/1000000</f>
        <v>57566.502</v>
      </c>
      <c r="AH34" s="8">
        <f>Segments_Q!AK11/1000000</f>
        <v>61018.964</v>
      </c>
      <c r="AI34" s="8">
        <f>Segments_Q!AL11/1000000</f>
        <v>64686.1</v>
      </c>
      <c r="AJ34" s="8">
        <f>Segments_Q!AM11/1000000</f>
        <v>65256.512999999999</v>
      </c>
      <c r="AK34" s="8">
        <f>Segments_Q!AN11/1000000</f>
        <v>65936.266000000003</v>
      </c>
      <c r="AL34" s="8">
        <f>Segments_Q!AO11/1000000</f>
        <v>64346.09</v>
      </c>
      <c r="AM34" s="8">
        <f>Segments_Q!AP11/1000000</f>
        <v>68468.793999999994</v>
      </c>
      <c r="AN34" s="8">
        <f>Segments_Q!AQ11/1000000</f>
        <v>67503.395999999993</v>
      </c>
      <c r="AO34" s="8">
        <f>Segments_Q!AR11/1000000</f>
        <v>68208.751999999993</v>
      </c>
      <c r="AP34" s="8">
        <f>Segments_Q!AS11/1000000</f>
        <v>69854.929999999993</v>
      </c>
      <c r="AQ34" s="8">
        <f>Segments_Q!AT11/1000000</f>
        <v>71091.732999999993</v>
      </c>
      <c r="AR34" s="8">
        <f>Segments_Q!AU11/1000000</f>
        <v>72972.5</v>
      </c>
      <c r="AS34" s="8">
        <f>Segments_Q!AV11/1000000</f>
        <v>75263.313999999998</v>
      </c>
      <c r="AT34" s="8">
        <f>Segments_Q!AW11/1000000</f>
        <v>77475.237999999998</v>
      </c>
      <c r="AU34" s="8">
        <f>Segments_Q!AX11/1000000</f>
        <v>81808.702999999994</v>
      </c>
      <c r="AV34" s="8">
        <f>Segments_Q!AY11/1000000</f>
        <v>82652.231</v>
      </c>
      <c r="AW34" s="8">
        <f>Segments_Q!AZ11/1000000</f>
        <v>87670.881999999998</v>
      </c>
      <c r="AX34" s="8">
        <f>Segments_Q!BA11/1000000</f>
        <v>91847.899000000005</v>
      </c>
      <c r="AY34" s="8">
        <f>Segments_Q!BB11/1000000</f>
        <v>93765.493000000002</v>
      </c>
      <c r="AZ34" s="8">
        <f>Segments_Q!BC11/1000000</f>
        <v>95114.657000000007</v>
      </c>
      <c r="BA34" s="8">
        <f>Segments_Q!BD11/1000000</f>
        <v>98764.554999999993</v>
      </c>
      <c r="BB34" s="8">
        <f>Segments_Q!BE11/1000000</f>
        <v>98594.792000000001</v>
      </c>
      <c r="BC34" s="8">
        <f>Segments_Q!BF11/1000000</f>
        <v>98853.362999999998</v>
      </c>
      <c r="BD34" s="8">
        <f>Segments_Q!BG11/1000000</f>
        <v>104704.50599999999</v>
      </c>
      <c r="BE34" s="8">
        <f>Segments_Q!BH11/1000000</f>
        <v>109953.692</v>
      </c>
      <c r="BF34" s="8">
        <f>Segments_Q!BI11/1000000</f>
        <v>113834.16800000001</v>
      </c>
      <c r="BG34" s="8">
        <f>Segments_Q!BJ11/1000000</f>
        <v>121024.817</v>
      </c>
      <c r="BH34" s="8">
        <f>Segments_Q!BK11/1000000</f>
        <v>127801.17600000001</v>
      </c>
      <c r="BI34" s="8">
        <f>Segments_Q!BL11/1000000</f>
        <v>0</v>
      </c>
      <c r="BJ34" s="8">
        <f>Segments_Q!BM11/1000000</f>
        <v>0</v>
      </c>
      <c r="BK34" s="8">
        <f>Segments_Q!BN11/1000000</f>
        <v>0</v>
      </c>
      <c r="BL34" s="8">
        <f>Segments_Q!BO11/1000000</f>
        <v>0</v>
      </c>
      <c r="BM34" s="8">
        <f>Segments_Q!BP11/1000000</f>
        <v>0</v>
      </c>
      <c r="BN34" s="8">
        <f>Segments_Q!BQ11/1000000</f>
        <v>0</v>
      </c>
      <c r="BO34" s="8">
        <f>Segments_Q!BR11/1000000</f>
        <v>0</v>
      </c>
      <c r="BP34" s="8">
        <f>Segments_Q!BS11/1000000</f>
        <v>0</v>
      </c>
      <c r="BQ34" s="8">
        <f>Segments_Q!BT11/1000000</f>
        <v>0</v>
      </c>
      <c r="BR34" s="8">
        <f>Segments_Q!BU11/1000000</f>
        <v>0</v>
      </c>
      <c r="BS34" s="8">
        <f>Segments_Q!BV11/1000000</f>
        <v>0</v>
      </c>
      <c r="BT34" s="8">
        <f>Segments_Q!BW11/1000000</f>
        <v>0</v>
      </c>
      <c r="BU34" s="8">
        <f>Segments_Q!BX11/1000000</f>
        <v>0</v>
      </c>
      <c r="BV34" s="8">
        <f>Segments_Q!BY11/1000000</f>
        <v>0</v>
      </c>
      <c r="BW34" s="8">
        <f>Segments_Q!BZ11/1000000</f>
        <v>0</v>
      </c>
      <c r="BX34" s="8">
        <f>Segments_Q!CA11/1000000</f>
        <v>0</v>
      </c>
      <c r="BY34" s="8">
        <f>Segments_Q!CB11/1000000</f>
        <v>0</v>
      </c>
      <c r="BZ34" s="8">
        <f>Segments_Q!CC11/1000000</f>
        <v>0</v>
      </c>
      <c r="CA34" s="8">
        <f>Segments_Q!CD11/1000000</f>
        <v>0</v>
      </c>
      <c r="CB34" s="8">
        <f>Segments_Q!CE11/1000000</f>
        <v>0</v>
      </c>
    </row>
    <row r="35" spans="1:80" x14ac:dyDescent="0.35">
      <c r="A35" s="9" t="str">
        <f t="shared" si="3"/>
        <v>Alinma</v>
      </c>
      <c r="B35" s="9" t="str">
        <f>VLOOKUP(A35,References!$A$2:$B$11,2,FALSE)</f>
        <v>ALINMA AB Equity</v>
      </c>
      <c r="C35" s="9" t="str">
        <f t="shared" ref="C35:E35" si="12">C12</f>
        <v>NCBDs</v>
      </c>
      <c r="D35" s="9" t="str">
        <f t="shared" si="12"/>
        <v>ncbds</v>
      </c>
      <c r="E35" s="9" t="str">
        <f t="shared" si="12"/>
        <v>BS_DEMAND_DPST</v>
      </c>
      <c r="F35" s="8">
        <f>_xll.BDH($B35,$E35,"CQ1 2010","","Dir=H","Per=Q","Days=A","Dts=H","cols=56;rows=1")</f>
        <v>1043.681</v>
      </c>
      <c r="G35" s="8">
        <v>3372.183</v>
      </c>
      <c r="H35" s="8">
        <v>3224.86</v>
      </c>
      <c r="I35" s="8">
        <v>3948.27</v>
      </c>
      <c r="J35" s="8">
        <v>5471.3270000000002</v>
      </c>
      <c r="K35" s="8">
        <v>6365.7309999999998</v>
      </c>
      <c r="L35" s="8">
        <v>7569.299</v>
      </c>
      <c r="M35" s="8">
        <v>8961.9240000000009</v>
      </c>
      <c r="N35" s="8">
        <v>11105.962</v>
      </c>
      <c r="O35" s="8">
        <v>12757.029</v>
      </c>
      <c r="P35" s="8">
        <v>14150.36</v>
      </c>
      <c r="Q35" s="8">
        <v>19511.453000000001</v>
      </c>
      <c r="R35" s="8">
        <v>21069.272000000001</v>
      </c>
      <c r="S35" s="8">
        <v>20399.64</v>
      </c>
      <c r="T35" s="8">
        <v>20373.919999999998</v>
      </c>
      <c r="U35" s="8">
        <v>21999.084999999999</v>
      </c>
      <c r="V35" s="8">
        <v>26801.892</v>
      </c>
      <c r="W35" s="8">
        <v>27997.366999999998</v>
      </c>
      <c r="X35" s="8">
        <v>27352.565999999999</v>
      </c>
      <c r="Y35" s="8">
        <v>32013.183000000001</v>
      </c>
      <c r="Z35" s="8">
        <v>34924.839999999997</v>
      </c>
      <c r="AA35" s="8">
        <v>36393.260999999999</v>
      </c>
      <c r="AB35" s="8">
        <v>34633.521000000001</v>
      </c>
      <c r="AC35" s="8">
        <v>35770.209000000003</v>
      </c>
      <c r="AD35" s="8">
        <v>37526.991999999998</v>
      </c>
      <c r="AE35" s="8">
        <v>39109.762999999999</v>
      </c>
      <c r="AF35" s="8">
        <v>39814.084999999999</v>
      </c>
      <c r="AG35" s="8">
        <v>43560.127</v>
      </c>
      <c r="AH35" s="8">
        <v>45848.608</v>
      </c>
      <c r="AI35" s="8">
        <v>47995.184999999998</v>
      </c>
      <c r="AJ35" s="8">
        <v>49257.572</v>
      </c>
      <c r="AK35" s="8">
        <v>45316.466999999997</v>
      </c>
      <c r="AL35" s="8">
        <v>45171.472000000002</v>
      </c>
      <c r="AM35" s="8">
        <v>45262.12</v>
      </c>
      <c r="AN35" s="8">
        <v>45776.591999999997</v>
      </c>
      <c r="AO35" s="8">
        <v>53510.669000000002</v>
      </c>
      <c r="AP35" s="8">
        <v>53859.868000000002</v>
      </c>
      <c r="AQ35" s="8">
        <v>56884.968000000001</v>
      </c>
      <c r="AR35" s="8">
        <v>61821.798999999999</v>
      </c>
      <c r="AS35" s="8">
        <v>54528.637999999999</v>
      </c>
      <c r="AT35" s="8">
        <v>62104.542999999998</v>
      </c>
      <c r="AU35" s="8">
        <v>65726.411999999997</v>
      </c>
      <c r="AV35" s="8">
        <v>60036.137999999999</v>
      </c>
      <c r="AW35" s="8">
        <v>62839.786</v>
      </c>
      <c r="AX35" s="8">
        <v>63422.385000000002</v>
      </c>
      <c r="AY35" s="8">
        <v>69683.562000000005</v>
      </c>
      <c r="AZ35" s="8">
        <v>66590.744000000006</v>
      </c>
      <c r="BA35" s="8">
        <v>71323.06</v>
      </c>
      <c r="BB35" s="8">
        <v>76665.311000000002</v>
      </c>
      <c r="BC35" s="8">
        <v>83830.517999999996</v>
      </c>
      <c r="BD35" s="8">
        <v>78151.337</v>
      </c>
      <c r="BE35" s="8">
        <v>73887.521999999997</v>
      </c>
      <c r="BF35" s="8">
        <v>75398.218999999997</v>
      </c>
      <c r="BG35" s="8">
        <v>77031.915999999997</v>
      </c>
      <c r="BH35" s="8">
        <v>79286.775999999998</v>
      </c>
      <c r="BI35">
        <v>79286.775999999998</v>
      </c>
    </row>
    <row r="36" spans="1:80" x14ac:dyDescent="0.35">
      <c r="A36" s="9" t="str">
        <f t="shared" si="3"/>
        <v>Alinma</v>
      </c>
      <c r="B36" s="9" t="str">
        <f>VLOOKUP(A36,References!$A$2:$B$11,2,FALSE)</f>
        <v>ALINMA AB Equity</v>
      </c>
      <c r="C36" s="9" t="str">
        <f t="shared" ref="C36:E36" si="13">C13</f>
        <v>CBDs</v>
      </c>
      <c r="D36" s="9" t="str">
        <f t="shared" si="13"/>
        <v>cbds</v>
      </c>
      <c r="E36" s="9" t="str">
        <f t="shared" si="13"/>
        <v>INTEREST_BEARING_DEPOSITS_RATIO</v>
      </c>
      <c r="F36" s="8">
        <f>_xll.BDH($B36,$E36,"CQ1 2010","","Dir=H","Per=Q","Days=A","Dts=H","cols=56;rows=1")</f>
        <v>453.82900000000001</v>
      </c>
      <c r="G36" s="8">
        <v>2831.4</v>
      </c>
      <c r="H36" s="8">
        <v>2779.7689999999998</v>
      </c>
      <c r="I36" s="8">
        <v>4180.3720000000003</v>
      </c>
      <c r="J36" s="8">
        <v>5362.0119999999997</v>
      </c>
      <c r="K36" s="8">
        <v>5420.4920000000002</v>
      </c>
      <c r="L36" s="8">
        <v>5746.3670000000002</v>
      </c>
      <c r="M36" s="8">
        <v>7530.0950000000003</v>
      </c>
      <c r="N36" s="8">
        <v>8855.2939999999999</v>
      </c>
      <c r="O36" s="8">
        <v>10983.261</v>
      </c>
      <c r="P36" s="8">
        <v>11816.281000000001</v>
      </c>
      <c r="Q36" s="8">
        <v>9972.5400000000009</v>
      </c>
      <c r="R36" s="8">
        <v>12466.075000000001</v>
      </c>
      <c r="S36" s="8">
        <v>15885.063</v>
      </c>
      <c r="T36" s="8">
        <v>17043.716</v>
      </c>
      <c r="U36" s="8">
        <v>20488.205000000002</v>
      </c>
      <c r="V36" s="8">
        <v>17448.319</v>
      </c>
      <c r="W36" s="8">
        <v>19974.173999999999</v>
      </c>
      <c r="X36" s="8">
        <v>25276.838</v>
      </c>
      <c r="Y36" s="8">
        <v>26822.73</v>
      </c>
      <c r="Z36" s="8">
        <v>25627.023000000001</v>
      </c>
      <c r="AA36" s="8">
        <v>23307.786</v>
      </c>
      <c r="AB36" s="8">
        <v>24828.58</v>
      </c>
      <c r="AC36" s="8">
        <v>29109.235000000001</v>
      </c>
      <c r="AD36" s="8">
        <v>30375.596000000001</v>
      </c>
      <c r="AE36" s="8">
        <v>34335.624000000003</v>
      </c>
      <c r="AF36" s="8">
        <v>36877.74</v>
      </c>
      <c r="AG36" s="8">
        <v>36434.224000000002</v>
      </c>
      <c r="AH36" s="8">
        <v>34534.957999999999</v>
      </c>
      <c r="AI36" s="8">
        <v>37153.133000000002</v>
      </c>
      <c r="AJ36" s="8">
        <v>37309.038999999997</v>
      </c>
      <c r="AK36" s="8">
        <v>42987.385000000002</v>
      </c>
      <c r="AL36" s="8">
        <v>43366.822999999997</v>
      </c>
      <c r="AM36" s="8">
        <v>42876.275999999998</v>
      </c>
      <c r="AN36" s="8">
        <v>43223.56</v>
      </c>
      <c r="AO36" s="8">
        <v>35690.290999999997</v>
      </c>
      <c r="AP36" s="8">
        <v>37380.874000000003</v>
      </c>
      <c r="AQ36" s="8">
        <v>34936.18</v>
      </c>
      <c r="AR36" s="8">
        <v>37061.453999999998</v>
      </c>
      <c r="AS36" s="8">
        <v>46502.652000000002</v>
      </c>
      <c r="AT36" s="8">
        <v>40659.334000000003</v>
      </c>
      <c r="AU36" s="8">
        <v>40708.923000000003</v>
      </c>
      <c r="AV36" s="8">
        <v>50308.680999999997</v>
      </c>
      <c r="AW36" s="8">
        <v>55539.569000000003</v>
      </c>
      <c r="AX36" s="8">
        <v>56171.375999999997</v>
      </c>
      <c r="AY36" s="8">
        <v>55016.474000000002</v>
      </c>
      <c r="AZ36" s="8">
        <v>48777.317000000003</v>
      </c>
      <c r="BA36" s="8">
        <v>48504.303</v>
      </c>
      <c r="BB36" s="8">
        <v>50077.4</v>
      </c>
      <c r="BC36" s="8">
        <v>45214.127</v>
      </c>
      <c r="BD36" s="8">
        <v>52543.688000000002</v>
      </c>
      <c r="BE36" s="8">
        <v>69772.351999999999</v>
      </c>
      <c r="BF36" s="8">
        <v>83103.56</v>
      </c>
      <c r="BG36" s="8">
        <v>99342.353000000003</v>
      </c>
      <c r="BH36" s="8">
        <v>99318.883000000002</v>
      </c>
      <c r="BI36">
        <v>99318.883000000002</v>
      </c>
    </row>
    <row r="37" spans="1:80" x14ac:dyDescent="0.35">
      <c r="A37" s="9" t="str">
        <f t="shared" si="3"/>
        <v>Alinma</v>
      </c>
      <c r="B37" s="9" t="str">
        <f>VLOOKUP(A37,References!$A$2:$B$11,2,FALSE)</f>
        <v>ALINMA AB Equity</v>
      </c>
      <c r="C37" s="9" t="str">
        <f t="shared" ref="C37:E37" si="14">C14</f>
        <v>Other Deposits</v>
      </c>
      <c r="D37" s="9" t="str">
        <f t="shared" si="14"/>
        <v>other_deposits</v>
      </c>
      <c r="E37" s="9" t="str">
        <f t="shared" si="14"/>
        <v>BS_OTHER_DPST</v>
      </c>
      <c r="F37" s="8">
        <f>_xll.BDH($B37,$E37,"CQ1 2010","","Dir=H","Per=Q","Days=A","Dts=H","cols=56;rows=1")</f>
        <v>3.63</v>
      </c>
      <c r="G37" s="8">
        <v>205.893</v>
      </c>
      <c r="H37" s="8">
        <v>782.09</v>
      </c>
      <c r="I37" s="8">
        <v>187.23599999999999</v>
      </c>
      <c r="J37" s="8">
        <v>480.79199999999997</v>
      </c>
      <c r="K37" s="8">
        <v>1445.921</v>
      </c>
      <c r="L37" s="8">
        <v>2534.8690000000001</v>
      </c>
      <c r="M37" s="8">
        <v>1284.2650000000001</v>
      </c>
      <c r="N37" s="8">
        <v>1368.0550000000001</v>
      </c>
      <c r="O37" s="8">
        <v>2223.79</v>
      </c>
      <c r="P37" s="8">
        <v>2601.9009999999998</v>
      </c>
      <c r="Q37" s="8">
        <v>2729.6190000000001</v>
      </c>
      <c r="R37" s="8">
        <v>822.46699999999998</v>
      </c>
      <c r="S37" s="8">
        <v>181.41900000000001</v>
      </c>
      <c r="T37" s="8">
        <v>205.417</v>
      </c>
      <c r="U37" s="8">
        <v>275.33300000000003</v>
      </c>
      <c r="V37" s="8">
        <v>889.58299999999997</v>
      </c>
      <c r="W37" s="8">
        <v>1004.67</v>
      </c>
      <c r="X37" s="8">
        <v>758.226</v>
      </c>
      <c r="Y37" s="8">
        <v>591.91200000000003</v>
      </c>
      <c r="Z37" s="8">
        <v>1010.003</v>
      </c>
      <c r="AA37" s="8">
        <v>757.31200000000001</v>
      </c>
      <c r="AB37" s="8">
        <v>776.52700000000004</v>
      </c>
      <c r="AC37" s="8">
        <v>662.21199999999999</v>
      </c>
      <c r="AD37" s="8">
        <v>882.62</v>
      </c>
      <c r="AE37" s="8">
        <v>720.67700000000002</v>
      </c>
      <c r="AF37" s="8">
        <v>626.82000000000005</v>
      </c>
      <c r="AG37" s="8">
        <v>617.875</v>
      </c>
      <c r="AH37" s="8">
        <v>1061.5319999999999</v>
      </c>
      <c r="AI37" s="8">
        <v>634.33799999999997</v>
      </c>
      <c r="AJ37" s="8">
        <v>662.84500000000003</v>
      </c>
      <c r="AK37" s="8">
        <v>760.899</v>
      </c>
      <c r="AL37" s="8">
        <v>801.21100000000001</v>
      </c>
      <c r="AM37" s="8">
        <v>799.53499999999997</v>
      </c>
      <c r="AN37" s="8">
        <v>867.40200000000004</v>
      </c>
      <c r="AO37" s="8">
        <v>927.178</v>
      </c>
      <c r="AP37" s="8">
        <v>1020.34</v>
      </c>
      <c r="AQ37" s="8">
        <v>995.30100000000004</v>
      </c>
      <c r="AR37" s="8">
        <v>954.024</v>
      </c>
      <c r="AS37" s="8">
        <v>1031.5450000000001</v>
      </c>
      <c r="AT37" s="8">
        <v>1110.549</v>
      </c>
      <c r="AU37" s="8">
        <v>981.97500000000002</v>
      </c>
      <c r="AV37" s="8">
        <v>973.18899999999996</v>
      </c>
      <c r="AW37" s="8">
        <v>1074.923</v>
      </c>
      <c r="AX37" s="8">
        <v>1113.2739999999999</v>
      </c>
      <c r="AY37" s="8">
        <v>1178.08</v>
      </c>
      <c r="AZ37" s="8">
        <v>1283.875</v>
      </c>
      <c r="BA37" s="8">
        <v>1233.1880000000001</v>
      </c>
      <c r="BB37" s="8">
        <v>1292.5139999999999</v>
      </c>
      <c r="BC37" s="8">
        <v>1331.317</v>
      </c>
      <c r="BD37" s="8">
        <v>1353.3</v>
      </c>
      <c r="BE37" s="8">
        <v>1508.616</v>
      </c>
      <c r="BF37" s="8">
        <v>1446.673</v>
      </c>
      <c r="BG37" s="8">
        <v>1499.509</v>
      </c>
      <c r="BH37" s="8">
        <v>1627.509</v>
      </c>
      <c r="BI37">
        <v>1627.509</v>
      </c>
    </row>
    <row r="38" spans="1:80" x14ac:dyDescent="0.35">
      <c r="A38" s="9" t="str">
        <f t="shared" si="3"/>
        <v>Alinma</v>
      </c>
      <c r="B38" s="9" t="str">
        <f>VLOOKUP(A38,References!$A$2:$B$11,2,FALSE)</f>
        <v>ALINMA AB Equity</v>
      </c>
      <c r="C38" s="9" t="str">
        <f t="shared" ref="C38:E38" si="15">C15</f>
        <v>Total Deposits</v>
      </c>
      <c r="D38" s="9" t="str">
        <f t="shared" si="15"/>
        <v>deposits</v>
      </c>
      <c r="E38" s="9" t="str">
        <f t="shared" si="15"/>
        <v>BS_CUSTOMER_DEPOSITS</v>
      </c>
      <c r="F38" s="8">
        <f>_xll.BDH($B38,$E38,"CQ1 2010","","Dir=H","Per=Q","Days=A","Dts=H","cols=56;rows=1")</f>
        <v>2975.029</v>
      </c>
      <c r="G38" s="8">
        <v>6409.4759999999997</v>
      </c>
      <c r="H38" s="8">
        <v>6786.7190000000001</v>
      </c>
      <c r="I38" s="8">
        <v>8315.8780000000006</v>
      </c>
      <c r="J38" s="8">
        <v>11314.130999999999</v>
      </c>
      <c r="K38" s="8">
        <v>13232.144</v>
      </c>
      <c r="L38" s="8">
        <v>15850.535</v>
      </c>
      <c r="M38" s="8">
        <v>17776.284</v>
      </c>
      <c r="N38" s="8">
        <v>21329.311000000002</v>
      </c>
      <c r="O38" s="8">
        <v>25964.080000000002</v>
      </c>
      <c r="P38" s="8">
        <v>28568.542000000001</v>
      </c>
      <c r="Q38" s="8">
        <v>32213.612000000001</v>
      </c>
      <c r="R38" s="8">
        <v>34357.813999999998</v>
      </c>
      <c r="S38" s="8">
        <v>36466.122000000003</v>
      </c>
      <c r="T38" s="8">
        <v>37623.053</v>
      </c>
      <c r="U38" s="8">
        <v>42762.623</v>
      </c>
      <c r="V38" s="8">
        <v>45139.794000000002</v>
      </c>
      <c r="W38" s="8">
        <v>48976.211000000003</v>
      </c>
      <c r="X38" s="8">
        <v>53387.63</v>
      </c>
      <c r="Y38" s="8">
        <v>59427.824999999997</v>
      </c>
      <c r="Z38" s="8">
        <v>61561.866000000002</v>
      </c>
      <c r="AA38" s="8">
        <v>60458.358999999997</v>
      </c>
      <c r="AB38" s="8">
        <v>60238.627999999997</v>
      </c>
      <c r="AC38" s="8">
        <v>65541.656000000003</v>
      </c>
      <c r="AD38" s="8">
        <v>68785.207999999999</v>
      </c>
      <c r="AE38" s="8">
        <v>74166.063999999998</v>
      </c>
      <c r="AF38" s="8">
        <v>77318.645000000004</v>
      </c>
      <c r="AG38" s="8">
        <v>80612.225999999995</v>
      </c>
      <c r="AH38" s="8">
        <v>81445.097999999998</v>
      </c>
      <c r="AI38" s="8">
        <v>85782.656000000003</v>
      </c>
      <c r="AJ38" s="8">
        <v>87229.456000000006</v>
      </c>
      <c r="AK38" s="8">
        <v>89064.751000000004</v>
      </c>
      <c r="AL38" s="8">
        <v>89339.505999999994</v>
      </c>
      <c r="AM38" s="8">
        <v>88937.930999999997</v>
      </c>
      <c r="AN38" s="8">
        <v>89867.554000000004</v>
      </c>
      <c r="AO38" s="8">
        <v>90128.138000000006</v>
      </c>
      <c r="AP38" s="8">
        <v>92261.081999999995</v>
      </c>
      <c r="AQ38" s="8">
        <v>92816.448999999993</v>
      </c>
      <c r="AR38" s="8">
        <v>99837.277000000002</v>
      </c>
      <c r="AS38" s="8">
        <v>102062.83500000001</v>
      </c>
      <c r="AT38" s="8">
        <v>103874.42600000001</v>
      </c>
      <c r="AU38" s="8">
        <v>107417.31</v>
      </c>
      <c r="AV38" s="8">
        <v>111318.008</v>
      </c>
      <c r="AW38" s="8">
        <v>119454.27800000001</v>
      </c>
      <c r="AX38" s="8">
        <v>120707.035</v>
      </c>
      <c r="AY38" s="8">
        <v>125878.11599999999</v>
      </c>
      <c r="AZ38" s="8">
        <v>116651.936</v>
      </c>
      <c r="BA38" s="8">
        <v>121060.55100000001</v>
      </c>
      <c r="BB38" s="8">
        <v>128035.22500000001</v>
      </c>
      <c r="BC38" s="8">
        <v>130375.962</v>
      </c>
      <c r="BD38" s="8">
        <v>132048.32500000001</v>
      </c>
      <c r="BE38" s="8">
        <v>145168.49</v>
      </c>
      <c r="BF38" s="8">
        <v>159948.45199999999</v>
      </c>
      <c r="BG38" s="8">
        <v>177873.77799999999</v>
      </c>
      <c r="BH38" s="8">
        <v>180233.16800000001</v>
      </c>
      <c r="BI38">
        <v>180233.16800000001</v>
      </c>
    </row>
    <row r="39" spans="1:80" x14ac:dyDescent="0.35">
      <c r="A39" s="9" t="str">
        <f t="shared" si="3"/>
        <v>Alinma</v>
      </c>
      <c r="B39" s="9" t="str">
        <f>VLOOKUP(A39,References!$A$2:$B$11,2,FALSE)</f>
        <v>ALINMA AB Equity</v>
      </c>
      <c r="C39" s="9" t="str">
        <f t="shared" ref="C39:E39" si="16">C16</f>
        <v>Short Term Debt</v>
      </c>
      <c r="D39" s="9" t="str">
        <f t="shared" si="16"/>
        <v>short_term_debt</v>
      </c>
      <c r="E39" s="9" t="str">
        <f t="shared" si="16"/>
        <v>ST_BORROW_SECS_SOLD_UNDER_REPO</v>
      </c>
      <c r="F39" s="8">
        <f>_xll.BDH($B39,$E39,"CQ1 2010","","Dir=H","Per=Q","Days=A","Dts=H","cols=56;rows=1")</f>
        <v>0</v>
      </c>
      <c r="G39" s="8">
        <v>2502.4580000000001</v>
      </c>
      <c r="H39" s="8">
        <v>950</v>
      </c>
      <c r="I39" s="8">
        <v>2254.0160000000001</v>
      </c>
      <c r="J39" s="8">
        <v>1965</v>
      </c>
      <c r="K39" s="8">
        <v>2869.489</v>
      </c>
      <c r="L39" s="8">
        <v>1752.615</v>
      </c>
      <c r="M39" s="8">
        <v>2442.8760000000002</v>
      </c>
      <c r="N39" s="8">
        <v>1603.1289999999999</v>
      </c>
      <c r="O39" s="8">
        <v>1184.4169999999999</v>
      </c>
      <c r="P39" s="8">
        <v>2401.2530000000002</v>
      </c>
      <c r="Q39" s="8">
        <v>2414.5320000000002</v>
      </c>
      <c r="R39" s="8">
        <v>1689.53</v>
      </c>
      <c r="S39" s="8">
        <v>1300.759</v>
      </c>
      <c r="T39" s="8">
        <v>770.75099999999998</v>
      </c>
      <c r="U39" s="8">
        <v>200.73599999999999</v>
      </c>
      <c r="V39" s="8">
        <v>23.23</v>
      </c>
      <c r="W39" s="8">
        <v>439.25700000000001</v>
      </c>
      <c r="X39" s="8">
        <v>73.927000000000007</v>
      </c>
      <c r="Y39" s="8">
        <v>32.656999999999996</v>
      </c>
      <c r="Z39" s="8">
        <v>1201.28</v>
      </c>
      <c r="AA39" s="8">
        <v>276.69</v>
      </c>
      <c r="AB39" s="8">
        <v>954.38699999999994</v>
      </c>
      <c r="AC39" s="8">
        <v>2263.674</v>
      </c>
      <c r="AD39" s="8">
        <v>1624.2360000000001</v>
      </c>
      <c r="AE39" s="8">
        <v>3430.4209999999998</v>
      </c>
      <c r="AF39" s="8">
        <v>4829.54</v>
      </c>
      <c r="AG39" s="8">
        <v>2431.8040000000001</v>
      </c>
      <c r="AH39" s="8">
        <v>1473.5740000000001</v>
      </c>
      <c r="AI39" s="8">
        <v>3845.924</v>
      </c>
      <c r="AJ39" s="8">
        <v>2093.8870000000002</v>
      </c>
      <c r="AK39" s="8">
        <v>1352.8869999999999</v>
      </c>
      <c r="AL39" s="8">
        <v>1120.155</v>
      </c>
      <c r="AM39" s="8">
        <v>4885.2950000000001</v>
      </c>
      <c r="AN39" s="8">
        <v>6280.5649999999996</v>
      </c>
      <c r="AO39" s="8">
        <v>6318.3360000000002</v>
      </c>
      <c r="AP39" s="8">
        <v>3947.7689999999998</v>
      </c>
      <c r="AQ39" s="8">
        <v>6186.8559999999998</v>
      </c>
      <c r="AR39" s="8">
        <v>2898.1350000000002</v>
      </c>
      <c r="AS39" s="8">
        <v>3289.8440000000001</v>
      </c>
      <c r="AT39" s="8">
        <v>7585.9459999999999</v>
      </c>
      <c r="AU39" s="8">
        <v>6709.2129999999997</v>
      </c>
      <c r="AV39" s="8">
        <v>8041.8040000000001</v>
      </c>
      <c r="AW39" s="8">
        <v>7312.0339999999997</v>
      </c>
      <c r="AX39" s="8">
        <v>8862.8130000000001</v>
      </c>
      <c r="AY39" s="8">
        <v>7624.8190000000004</v>
      </c>
      <c r="AZ39" s="8">
        <v>14401.06</v>
      </c>
      <c r="BA39" s="8">
        <v>15239.790999999999</v>
      </c>
      <c r="BB39" s="8">
        <v>13245.267</v>
      </c>
      <c r="BC39" s="8">
        <v>15452.19</v>
      </c>
      <c r="BD39" s="8">
        <v>23224.723999999998</v>
      </c>
      <c r="BE39" s="8">
        <v>16483.039000000001</v>
      </c>
      <c r="BF39" s="8">
        <v>13805.035</v>
      </c>
      <c r="BG39" s="8">
        <v>9959.3449999999993</v>
      </c>
      <c r="BH39" s="8">
        <v>10123.138999999999</v>
      </c>
      <c r="BI39">
        <v>10123.138999999999</v>
      </c>
    </row>
    <row r="40" spans="1:80" x14ac:dyDescent="0.35">
      <c r="A40" s="9" t="str">
        <f t="shared" si="3"/>
        <v>Alinma</v>
      </c>
      <c r="B40" s="9" t="str">
        <f>VLOOKUP(A40,References!$A$2:$B$11,2,FALSE)</f>
        <v>ALINMA AB Equity</v>
      </c>
      <c r="C40" s="9" t="str">
        <f t="shared" ref="C40:E40" si="17">C17</f>
        <v>Long Term Debt</v>
      </c>
      <c r="D40" s="9" t="str">
        <f t="shared" si="17"/>
        <v>long_term_debt</v>
      </c>
      <c r="E40" s="9" t="str">
        <f t="shared" si="17"/>
        <v>BS_LT_BORROW</v>
      </c>
      <c r="F40" s="8">
        <f>_xll.BDH($B40,$E40,"CQ1 2010","","Dir=H","Per=Q","Days=A","Dts=H","cols=56;rows=1")</f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416.30700000000002</v>
      </c>
      <c r="AT40" s="8">
        <v>0</v>
      </c>
      <c r="AU40" s="8">
        <v>0</v>
      </c>
      <c r="AV40" s="8">
        <v>0</v>
      </c>
      <c r="AW40" s="8">
        <v>389.303</v>
      </c>
      <c r="AX40" s="8">
        <v>0</v>
      </c>
      <c r="AY40" s="8">
        <v>0</v>
      </c>
      <c r="AZ40" s="8">
        <v>0</v>
      </c>
      <c r="BA40" s="8">
        <v>381.98200000000003</v>
      </c>
      <c r="BB40" s="8">
        <v>0</v>
      </c>
      <c r="BC40" s="8">
        <v>0</v>
      </c>
      <c r="BD40" s="8">
        <v>0</v>
      </c>
      <c r="BE40" s="8">
        <v>376.09100000000001</v>
      </c>
      <c r="BF40" s="8">
        <v>0</v>
      </c>
      <c r="BG40" s="8">
        <v>0</v>
      </c>
      <c r="BH40" s="8">
        <v>0</v>
      </c>
      <c r="BI40">
        <v>0</v>
      </c>
    </row>
    <row r="41" spans="1:80" x14ac:dyDescent="0.35">
      <c r="A41" s="9" t="str">
        <f t="shared" si="3"/>
        <v>Alinma</v>
      </c>
      <c r="B41" s="9" t="str">
        <f>VLOOKUP(A41,References!$A$2:$B$11,2,FALSE)</f>
        <v>ALINMA AB Equity</v>
      </c>
      <c r="C41" s="9" t="str">
        <f t="shared" ref="C41:E41" si="18">C18</f>
        <v>Total Liabilities</v>
      </c>
      <c r="D41" s="9" t="str">
        <f t="shared" si="18"/>
        <v>liabilities</v>
      </c>
      <c r="E41" s="9" t="str">
        <f t="shared" si="18"/>
        <v>BS_TOT_LIAB2</v>
      </c>
      <c r="F41" s="8">
        <f>_xll.BDH($B41,$E41,"CQ1 2010","","Dir=H","Per=Q","Days=A","Dts=H","cols=56;rows=1")</f>
        <v>3302.4569999999999</v>
      </c>
      <c r="G41" s="8">
        <v>9414.0030000000006</v>
      </c>
      <c r="H41" s="8">
        <v>8219.9789999999994</v>
      </c>
      <c r="I41" s="8">
        <v>11048.184999999999</v>
      </c>
      <c r="J41" s="8">
        <v>14066.453</v>
      </c>
      <c r="K41" s="8">
        <v>16695.741999999998</v>
      </c>
      <c r="L41" s="8">
        <v>18097.733</v>
      </c>
      <c r="M41" s="8">
        <v>20889.345000000001</v>
      </c>
      <c r="N41" s="8">
        <v>23792.23</v>
      </c>
      <c r="O41" s="8">
        <v>27959.072</v>
      </c>
      <c r="P41" s="8">
        <v>33412.097000000002</v>
      </c>
      <c r="Q41" s="8">
        <v>37350.256000000001</v>
      </c>
      <c r="R41" s="8">
        <v>39342.673000000003</v>
      </c>
      <c r="S41" s="8">
        <v>40815.063999999998</v>
      </c>
      <c r="T41" s="8">
        <v>41722.31</v>
      </c>
      <c r="U41" s="8">
        <v>46169.300999999999</v>
      </c>
      <c r="V41" s="8">
        <v>48300.142999999996</v>
      </c>
      <c r="W41" s="8">
        <v>53142.01</v>
      </c>
      <c r="X41" s="8">
        <v>57647.303999999996</v>
      </c>
      <c r="Y41" s="8">
        <v>62922.627</v>
      </c>
      <c r="Z41" s="8">
        <v>66225.811000000002</v>
      </c>
      <c r="AA41" s="8">
        <v>63932.982000000004</v>
      </c>
      <c r="AB41" s="8">
        <v>64158.51</v>
      </c>
      <c r="AC41" s="8">
        <v>70372.369000000006</v>
      </c>
      <c r="AD41" s="8">
        <v>73661.925000000003</v>
      </c>
      <c r="AE41" s="8">
        <v>79798.039999999994</v>
      </c>
      <c r="AF41" s="8">
        <v>84211.311000000002</v>
      </c>
      <c r="AG41" s="8">
        <v>85551.4</v>
      </c>
      <c r="AH41" s="8">
        <v>85495.747000000003</v>
      </c>
      <c r="AI41" s="8">
        <v>91890.945999999996</v>
      </c>
      <c r="AJ41" s="8">
        <v>91271.812000000005</v>
      </c>
      <c r="AK41" s="8">
        <v>94407.914000000004</v>
      </c>
      <c r="AL41" s="8">
        <v>93766.153999999995</v>
      </c>
      <c r="AM41" s="8">
        <v>97187.687000000005</v>
      </c>
      <c r="AN41" s="8">
        <v>99993.56</v>
      </c>
      <c r="AO41" s="8">
        <v>100240.262</v>
      </c>
      <c r="AP41" s="8">
        <v>101335.56</v>
      </c>
      <c r="AQ41" s="8">
        <v>102300.57</v>
      </c>
      <c r="AR41" s="8">
        <v>106078.571</v>
      </c>
      <c r="AS41" s="8">
        <v>109394.51700000001</v>
      </c>
      <c r="AT41" s="8">
        <v>115242.46799999999</v>
      </c>
      <c r="AU41" s="8">
        <v>118810.159</v>
      </c>
      <c r="AV41" s="8">
        <v>123811.14</v>
      </c>
      <c r="AW41" s="8">
        <v>132448.016</v>
      </c>
      <c r="AX41" s="8">
        <v>134869.90700000001</v>
      </c>
      <c r="AY41" s="8">
        <v>138857.625</v>
      </c>
      <c r="AZ41" s="8">
        <v>136643.91500000001</v>
      </c>
      <c r="BA41" s="8">
        <v>142765.057</v>
      </c>
      <c r="BB41" s="8">
        <v>148000.53099999999</v>
      </c>
      <c r="BC41" s="8">
        <v>153154.66099999999</v>
      </c>
      <c r="BD41" s="8">
        <v>161926.845</v>
      </c>
      <c r="BE41" s="8">
        <v>168559.916</v>
      </c>
      <c r="BF41" s="8">
        <v>180585.66099999999</v>
      </c>
      <c r="BG41" s="8">
        <v>193923.78400000001</v>
      </c>
      <c r="BH41" s="8">
        <v>199124.89</v>
      </c>
      <c r="BI41">
        <v>199124.89</v>
      </c>
    </row>
    <row r="42" spans="1:80" x14ac:dyDescent="0.35">
      <c r="A42" s="9" t="str">
        <f t="shared" si="3"/>
        <v>Alinma</v>
      </c>
      <c r="B42" s="9" t="str">
        <f>VLOOKUP(A42,References!$A$2:$B$11,2,FALSE)</f>
        <v>ALINMA AB Equity</v>
      </c>
      <c r="C42" s="9" t="str">
        <f t="shared" ref="C42:E42" si="19">C19</f>
        <v>Retail Liabilities</v>
      </c>
      <c r="D42" s="9" t="str">
        <f t="shared" si="19"/>
        <v>retail_liabilities</v>
      </c>
      <c r="E42" s="9" t="str">
        <f t="shared" si="19"/>
        <v>NA</v>
      </c>
      <c r="F42" s="8">
        <f>Segments_Q!I12/1000000</f>
        <v>1544.48</v>
      </c>
      <c r="G42" s="8">
        <f>Segments_Q!J12/1000000</f>
        <v>3548.5169999999998</v>
      </c>
      <c r="H42" s="8">
        <f>Segments_Q!K12/1000000</f>
        <v>4282.3249999999998</v>
      </c>
      <c r="I42" s="8">
        <f>Segments_Q!L12/1000000</f>
        <v>4378.0429999999997</v>
      </c>
      <c r="J42" s="8">
        <f>Segments_Q!M12/1000000</f>
        <v>6670.0659999999998</v>
      </c>
      <c r="K42" s="8">
        <f>Segments_Q!N12/1000000</f>
        <v>7149.14</v>
      </c>
      <c r="L42" s="8">
        <f>Segments_Q!O12/1000000</f>
        <v>7941</v>
      </c>
      <c r="M42" s="8">
        <f>Segments_Q!P12/1000000</f>
        <v>10226.978999999999</v>
      </c>
      <c r="N42" s="8">
        <f>Segments_Q!Q12/1000000</f>
        <v>11475.075000000001</v>
      </c>
      <c r="O42" s="8">
        <f>Segments_Q!R12/1000000</f>
        <v>14775.129000000001</v>
      </c>
      <c r="P42" s="8">
        <f>Segments_Q!S12/1000000</f>
        <v>16110.032999999999</v>
      </c>
      <c r="Q42" s="8">
        <f>Segments_Q!T12/1000000</f>
        <v>15067.028</v>
      </c>
      <c r="R42" s="8">
        <f>Segments_Q!U12/1000000</f>
        <v>17707.833999999999</v>
      </c>
      <c r="S42" s="8">
        <f>Segments_Q!V12/1000000</f>
        <v>18912.524000000001</v>
      </c>
      <c r="T42" s="8">
        <f>Segments_Q!W12/1000000</f>
        <v>20879.589</v>
      </c>
      <c r="U42" s="8">
        <f>Segments_Q!X12/1000000</f>
        <v>25238.662</v>
      </c>
      <c r="V42" s="8">
        <f>Segments_Q!Y12/1000000</f>
        <v>28723.93</v>
      </c>
      <c r="W42" s="8">
        <f>Segments_Q!Z12/1000000</f>
        <v>33766.298999999999</v>
      </c>
      <c r="X42" s="8">
        <f>Segments_Q!AA12/1000000</f>
        <v>37830.078000000001</v>
      </c>
      <c r="Y42" s="8">
        <f>Segments_Q!AB12/1000000</f>
        <v>37451.678</v>
      </c>
      <c r="Z42" s="8">
        <f>Segments_Q!AC12/1000000</f>
        <v>42238.807000000001</v>
      </c>
      <c r="AA42" s="8">
        <f>Segments_Q!AD12/1000000</f>
        <v>42889.86</v>
      </c>
      <c r="AB42" s="8">
        <f>Segments_Q!AE12/1000000</f>
        <v>38600.228000000003</v>
      </c>
      <c r="AC42" s="8">
        <f>Segments_Q!AF12/1000000</f>
        <v>41940.849000000002</v>
      </c>
      <c r="AD42" s="8">
        <f>Segments_Q!AG12/1000000</f>
        <v>42534.288</v>
      </c>
      <c r="AE42" s="8">
        <f>Segments_Q!AH12/1000000</f>
        <v>46119.031000000003</v>
      </c>
      <c r="AF42" s="8">
        <f>Segments_Q!AI12/1000000</f>
        <v>45767.658000000003</v>
      </c>
      <c r="AG42" s="8">
        <f>Segments_Q!AJ12/1000000</f>
        <v>50956.498</v>
      </c>
      <c r="AH42" s="8">
        <f>Segments_Q!AK12/1000000</f>
        <v>54066.006999999998</v>
      </c>
      <c r="AI42" s="8">
        <f>Segments_Q!AL12/1000000</f>
        <v>54741.911999999997</v>
      </c>
      <c r="AJ42" s="8">
        <f>Segments_Q!AM12/1000000</f>
        <v>55781.03</v>
      </c>
      <c r="AK42" s="8">
        <f>Segments_Q!AN12/1000000</f>
        <v>59482.498</v>
      </c>
      <c r="AL42" s="8">
        <f>Segments_Q!AO12/1000000</f>
        <v>57804.697</v>
      </c>
      <c r="AM42" s="8">
        <f>Segments_Q!AP12/1000000</f>
        <v>61370.999000000003</v>
      </c>
      <c r="AN42" s="8">
        <f>Segments_Q!AQ12/1000000</f>
        <v>57222.555</v>
      </c>
      <c r="AO42" s="8">
        <f>Segments_Q!AR12/1000000</f>
        <v>68596.428</v>
      </c>
      <c r="AP42" s="8">
        <f>Segments_Q!AS12/1000000</f>
        <v>73822.603000000003</v>
      </c>
      <c r="AQ42" s="8">
        <f>Segments_Q!AT12/1000000</f>
        <v>71738.428</v>
      </c>
      <c r="AR42" s="8">
        <f>Segments_Q!AU12/1000000</f>
        <v>77373.796000000002</v>
      </c>
      <c r="AS42" s="8">
        <f>Segments_Q!AV12/1000000</f>
        <v>74389.387000000002</v>
      </c>
      <c r="AT42" s="8">
        <f>Segments_Q!AW12/1000000</f>
        <v>77841.933999999994</v>
      </c>
      <c r="AU42" s="8">
        <f>Segments_Q!AX12/1000000</f>
        <v>80331.577000000005</v>
      </c>
      <c r="AV42" s="8">
        <f>Segments_Q!AY12/1000000</f>
        <v>77269.463000000003</v>
      </c>
      <c r="AW42" s="8">
        <f>Segments_Q!AZ12/1000000</f>
        <v>83341.975999999995</v>
      </c>
      <c r="AX42" s="8">
        <f>Segments_Q!BA12/1000000</f>
        <v>83480.675000000003</v>
      </c>
      <c r="AY42" s="8">
        <f>Segments_Q!BB12/1000000</f>
        <v>86514.57</v>
      </c>
      <c r="AZ42" s="8">
        <f>Segments_Q!BC12/1000000</f>
        <v>77324.073999999993</v>
      </c>
      <c r="BA42" s="8">
        <f>Segments_Q!BD12/1000000</f>
        <v>81503.710999999996</v>
      </c>
      <c r="BB42" s="8">
        <f>Segments_Q!BE12/1000000</f>
        <v>90985.222999999998</v>
      </c>
      <c r="BC42" s="8">
        <f>Segments_Q!BF12/1000000</f>
        <v>91974.808000000005</v>
      </c>
      <c r="BD42" s="8">
        <f>Segments_Q!BG12/1000000</f>
        <v>91113.635999999999</v>
      </c>
      <c r="BE42" s="8">
        <f>Segments_Q!BH12/1000000</f>
        <v>97108.721000000005</v>
      </c>
      <c r="BF42" s="8">
        <f>Segments_Q!BI12/1000000</f>
        <v>102117.9</v>
      </c>
      <c r="BG42" s="8">
        <f>Segments_Q!BJ12/1000000</f>
        <v>112048.82399999999</v>
      </c>
      <c r="BH42" s="8">
        <f>Segments_Q!BK12/1000000</f>
        <v>118200.523</v>
      </c>
      <c r="BI42" s="8">
        <f>Segments_Q!BL12/1000000</f>
        <v>0</v>
      </c>
      <c r="BJ42" s="8">
        <f>Segments_Q!BM12/1000000</f>
        <v>0</v>
      </c>
      <c r="BK42" s="8">
        <f>Segments_Q!BN12/1000000</f>
        <v>0</v>
      </c>
      <c r="BL42" s="8">
        <f>Segments_Q!BO12/1000000</f>
        <v>0</v>
      </c>
      <c r="BM42" s="8">
        <f>Segments_Q!BP12/1000000</f>
        <v>0</v>
      </c>
      <c r="BN42" s="8">
        <f>Segments_Q!BQ12/1000000</f>
        <v>0</v>
      </c>
      <c r="BO42" s="8">
        <f>Segments_Q!BR12/1000000</f>
        <v>0</v>
      </c>
      <c r="BP42" s="8">
        <f>Segments_Q!BS12/1000000</f>
        <v>0</v>
      </c>
      <c r="BQ42" s="8">
        <f>Segments_Q!BT12/1000000</f>
        <v>0</v>
      </c>
      <c r="BR42" s="8">
        <f>Segments_Q!BU12/1000000</f>
        <v>0</v>
      </c>
      <c r="BS42" s="8">
        <f>Segments_Q!BV12/1000000</f>
        <v>0</v>
      </c>
      <c r="BT42" s="8">
        <f>Segments_Q!BW12/1000000</f>
        <v>0</v>
      </c>
      <c r="BU42" s="8">
        <f>Segments_Q!BX12/1000000</f>
        <v>0</v>
      </c>
      <c r="BV42" s="8">
        <f>Segments_Q!BY12/1000000</f>
        <v>0</v>
      </c>
      <c r="BW42" s="8">
        <f>Segments_Q!BZ12/1000000</f>
        <v>0</v>
      </c>
      <c r="BX42" s="8">
        <f>Segments_Q!CA12/1000000</f>
        <v>0</v>
      </c>
      <c r="BY42" s="8">
        <f>Segments_Q!CB12/1000000</f>
        <v>0</v>
      </c>
      <c r="BZ42" s="8">
        <f>Segments_Q!CC12/1000000</f>
        <v>0</v>
      </c>
      <c r="CA42" s="8">
        <f>Segments_Q!CD12/1000000</f>
        <v>0</v>
      </c>
      <c r="CB42" s="8">
        <f>Segments_Q!CE12/1000000</f>
        <v>0</v>
      </c>
    </row>
    <row r="43" spans="1:80" x14ac:dyDescent="0.35">
      <c r="A43" s="9" t="str">
        <f t="shared" si="3"/>
        <v>Alinma</v>
      </c>
      <c r="B43" s="9" t="str">
        <f>VLOOKUP(A43,References!$A$2:$B$11,2,FALSE)</f>
        <v>ALINMA AB Equity</v>
      </c>
      <c r="C43" s="9" t="str">
        <f t="shared" ref="C43:E43" si="20">C20</f>
        <v>Wholesale Liabilities</v>
      </c>
      <c r="D43" s="9" t="str">
        <f t="shared" si="20"/>
        <v>wholesale_liabilities</v>
      </c>
      <c r="E43" s="9" t="str">
        <f t="shared" si="20"/>
        <v>NA</v>
      </c>
      <c r="F43" s="8">
        <f>Segments_Q!I13/1000000</f>
        <v>1199.3820000000001</v>
      </c>
      <c r="G43" s="8">
        <f>Segments_Q!J13/1000000</f>
        <v>1799.8019999999999</v>
      </c>
      <c r="H43" s="8">
        <f>Segments_Q!K13/1000000</f>
        <v>1585.72</v>
      </c>
      <c r="I43" s="8">
        <f>Segments_Q!L13/1000000</f>
        <v>1653.9649999999999</v>
      </c>
      <c r="J43" s="8">
        <f>Segments_Q!M13/1000000</f>
        <v>2278.9470000000001</v>
      </c>
      <c r="K43" s="8">
        <f>Segments_Q!N13/1000000</f>
        <v>3178.1909999999998</v>
      </c>
      <c r="L43" s="8">
        <f>Segments_Q!O13/1000000</f>
        <v>4673.22</v>
      </c>
      <c r="M43" s="8">
        <f>Segments_Q!P13/1000000</f>
        <v>3558.1909999999998</v>
      </c>
      <c r="N43" s="8">
        <f>Segments_Q!Q13/1000000</f>
        <v>4941.3580000000002</v>
      </c>
      <c r="O43" s="8">
        <f>Segments_Q!R13/1000000</f>
        <v>4377.2460000000001</v>
      </c>
      <c r="P43" s="8">
        <f>Segments_Q!S13/1000000</f>
        <v>4819.2430000000004</v>
      </c>
      <c r="Q43" s="8">
        <f>Segments_Q!T13/1000000</f>
        <v>11263.755999999999</v>
      </c>
      <c r="R43" s="8">
        <f>Segments_Q!U13/1000000</f>
        <v>9786.8459999999995</v>
      </c>
      <c r="S43" s="8">
        <f>Segments_Q!V13/1000000</f>
        <v>8740.5589999999993</v>
      </c>
      <c r="T43" s="8">
        <f>Segments_Q!W13/1000000</f>
        <v>7076.1710000000003</v>
      </c>
      <c r="U43" s="8">
        <f>Segments_Q!X13/1000000</f>
        <v>6464.6710000000003</v>
      </c>
      <c r="V43" s="8">
        <f>Segments_Q!Y13/1000000</f>
        <v>7683.817</v>
      </c>
      <c r="W43" s="8">
        <f>Segments_Q!Z13/1000000</f>
        <v>6577.68</v>
      </c>
      <c r="X43" s="8">
        <f>Segments_Q!AA13/1000000</f>
        <v>5046.5290000000005</v>
      </c>
      <c r="Y43" s="8">
        <f>Segments_Q!AB13/1000000</f>
        <v>6874.5659999999998</v>
      </c>
      <c r="Z43" s="8">
        <f>Segments_Q!AC13/1000000</f>
        <v>5532.0439999999999</v>
      </c>
      <c r="AA43" s="8">
        <f>Segments_Q!AD13/1000000</f>
        <v>5970.7730000000001</v>
      </c>
      <c r="AB43" s="8">
        <f>Segments_Q!AE13/1000000</f>
        <v>6760.07</v>
      </c>
      <c r="AC43" s="8">
        <f>Segments_Q!AF13/1000000</f>
        <v>6656.0169999999998</v>
      </c>
      <c r="AD43" s="8">
        <f>Segments_Q!AG13/1000000</f>
        <v>8166.8620000000001</v>
      </c>
      <c r="AE43" s="8">
        <f>Segments_Q!AH13/1000000</f>
        <v>8163.56</v>
      </c>
      <c r="AF43" s="8">
        <f>Segments_Q!AI13/1000000</f>
        <v>7233.0529999999999</v>
      </c>
      <c r="AG43" s="8">
        <f>Segments_Q!AJ13/1000000</f>
        <v>8181.9610000000002</v>
      </c>
      <c r="AH43" s="8">
        <f>Segments_Q!AK13/1000000</f>
        <v>7459.241</v>
      </c>
      <c r="AI43" s="8">
        <f>Segments_Q!AL13/1000000</f>
        <v>9616.8289999999997</v>
      </c>
      <c r="AJ43" s="8">
        <f>Segments_Q!AM13/1000000</f>
        <v>9910.8549999999996</v>
      </c>
      <c r="AK43" s="8">
        <f>Segments_Q!AN13/1000000</f>
        <v>9165.6949999999997</v>
      </c>
      <c r="AL43" s="8">
        <f>Segments_Q!AO13/1000000</f>
        <v>9956.6170000000002</v>
      </c>
      <c r="AM43" s="8">
        <f>Segments_Q!AP13/1000000</f>
        <v>9320.1810000000005</v>
      </c>
      <c r="AN43" s="8">
        <f>Segments_Q!AQ13/1000000</f>
        <v>9110.3549999999996</v>
      </c>
      <c r="AO43" s="8">
        <f>Segments_Q!AR13/1000000</f>
        <v>6352.4960000000001</v>
      </c>
      <c r="AP43" s="8">
        <f>Segments_Q!AS13/1000000</f>
        <v>6367.0770000000002</v>
      </c>
      <c r="AQ43" s="8">
        <f>Segments_Q!AT13/1000000</f>
        <v>8308.0120000000006</v>
      </c>
      <c r="AR43" s="8">
        <f>Segments_Q!AU13/1000000</f>
        <v>8854.7579999999998</v>
      </c>
      <c r="AS43" s="8">
        <f>Segments_Q!AV13/1000000</f>
        <v>7043.8289999999997</v>
      </c>
      <c r="AT43" s="8">
        <f>Segments_Q!AW13/1000000</f>
        <v>5659.0050000000001</v>
      </c>
      <c r="AU43" s="8">
        <f>Segments_Q!AX13/1000000</f>
        <v>6205.7719999999999</v>
      </c>
      <c r="AV43" s="8">
        <f>Segments_Q!AY13/1000000</f>
        <v>5052.9359999999997</v>
      </c>
      <c r="AW43" s="8">
        <f>Segments_Q!AZ13/1000000</f>
        <v>5182.9660000000003</v>
      </c>
      <c r="AX43" s="8">
        <f>Segments_Q!BA13/1000000</f>
        <v>6697.9880000000003</v>
      </c>
      <c r="AY43" s="8">
        <f>Segments_Q!BB13/1000000</f>
        <v>18985.834999999999</v>
      </c>
      <c r="AZ43" s="8">
        <f>Segments_Q!BC13/1000000</f>
        <v>21405.383999999998</v>
      </c>
      <c r="BA43" s="8">
        <f>Segments_Q!BD13/1000000</f>
        <v>23727.274000000001</v>
      </c>
      <c r="BB43" s="8">
        <f>Segments_Q!BE13/1000000</f>
        <v>20604.397000000001</v>
      </c>
      <c r="BC43" s="8">
        <f>Segments_Q!BF13/1000000</f>
        <v>24365.657999999999</v>
      </c>
      <c r="BD43" s="8">
        <f>Segments_Q!BG13/1000000</f>
        <v>23653.228999999999</v>
      </c>
      <c r="BE43" s="8">
        <f>Segments_Q!BH13/1000000</f>
        <v>23711.602999999999</v>
      </c>
      <c r="BF43" s="8">
        <f>Segments_Q!BI13/1000000</f>
        <v>28417.179</v>
      </c>
      <c r="BG43" s="8">
        <f>Segments_Q!BJ13/1000000</f>
        <v>38597.688000000002</v>
      </c>
      <c r="BH43" s="8">
        <f>Segments_Q!BK13/1000000</f>
        <v>27604.445</v>
      </c>
      <c r="BI43" s="8">
        <f>Segments_Q!BL13/1000000</f>
        <v>0</v>
      </c>
      <c r="BJ43" s="8">
        <f>Segments_Q!BM13/1000000</f>
        <v>0</v>
      </c>
      <c r="BK43" s="8">
        <f>Segments_Q!BN13/1000000</f>
        <v>0</v>
      </c>
      <c r="BL43" s="8">
        <f>Segments_Q!BO13/1000000</f>
        <v>0</v>
      </c>
      <c r="BM43" s="8">
        <f>Segments_Q!BP13/1000000</f>
        <v>0</v>
      </c>
      <c r="BN43" s="8">
        <f>Segments_Q!BQ13/1000000</f>
        <v>0</v>
      </c>
      <c r="BO43" s="8">
        <f>Segments_Q!BR13/1000000</f>
        <v>0</v>
      </c>
      <c r="BP43" s="8">
        <f>Segments_Q!BS13/1000000</f>
        <v>0</v>
      </c>
      <c r="BQ43" s="8">
        <f>Segments_Q!BT13/1000000</f>
        <v>0</v>
      </c>
      <c r="BR43" s="8">
        <f>Segments_Q!BU13/1000000</f>
        <v>0</v>
      </c>
      <c r="BS43" s="8">
        <f>Segments_Q!BV13/1000000</f>
        <v>0</v>
      </c>
      <c r="BT43" s="8">
        <f>Segments_Q!BW13/1000000</f>
        <v>0</v>
      </c>
      <c r="BU43" s="8">
        <f>Segments_Q!BX13/1000000</f>
        <v>0</v>
      </c>
      <c r="BV43" s="8">
        <f>Segments_Q!BY13/1000000</f>
        <v>0</v>
      </c>
      <c r="BW43" s="8">
        <f>Segments_Q!BZ13/1000000</f>
        <v>0</v>
      </c>
      <c r="BX43" s="8">
        <f>Segments_Q!CA13/1000000</f>
        <v>0</v>
      </c>
      <c r="BY43" s="8">
        <f>Segments_Q!CB13/1000000</f>
        <v>0</v>
      </c>
      <c r="BZ43" s="8">
        <f>Segments_Q!CC13/1000000</f>
        <v>0</v>
      </c>
      <c r="CA43" s="8">
        <f>Segments_Q!CD13/1000000</f>
        <v>0</v>
      </c>
      <c r="CB43" s="8">
        <f>Segments_Q!CE13/1000000</f>
        <v>0</v>
      </c>
    </row>
    <row r="44" spans="1:80" x14ac:dyDescent="0.35">
      <c r="A44" s="9" t="str">
        <f t="shared" si="3"/>
        <v>Alinma</v>
      </c>
      <c r="B44" s="9" t="str">
        <f>VLOOKUP(A44,References!$A$2:$B$11,2,FALSE)</f>
        <v>ALINMA AB Equity</v>
      </c>
      <c r="C44" s="9" t="str">
        <f t="shared" ref="C44:E44" si="21">C21</f>
        <v>Retained Earnings</v>
      </c>
      <c r="D44" s="9" t="str">
        <f t="shared" si="21"/>
        <v>retained_earnings</v>
      </c>
      <c r="E44" s="9" t="str">
        <f t="shared" si="21"/>
        <v>BS_PURE_RETAINED_EARNINGS</v>
      </c>
      <c r="F44" s="8">
        <f>_xll.BDH($B44,$E44,"CQ1 2010","","Dir=H","Per=Q","Days=A","Dts=H","cols=56;rows=1")</f>
        <v>378.91199999999998</v>
      </c>
      <c r="G44" s="8">
        <v>382.21</v>
      </c>
      <c r="H44" s="8">
        <v>402.42200000000003</v>
      </c>
      <c r="I44" s="8">
        <v>465.40600000000001</v>
      </c>
      <c r="J44" s="8">
        <v>535.63400000000001</v>
      </c>
      <c r="K44" s="8">
        <v>638.13300000000004</v>
      </c>
      <c r="L44" s="8">
        <v>760.43299999999999</v>
      </c>
      <c r="M44" s="8">
        <v>788.90599999999995</v>
      </c>
      <c r="N44" s="8">
        <v>939.39</v>
      </c>
      <c r="O44" s="8">
        <v>1118.806</v>
      </c>
      <c r="P44" s="8">
        <v>1314.454</v>
      </c>
      <c r="Q44" s="8">
        <v>1338.7750000000001</v>
      </c>
      <c r="R44" s="8">
        <v>1560.183</v>
      </c>
      <c r="S44" s="8">
        <v>1801.644</v>
      </c>
      <c r="T44" s="8">
        <v>2063.6759999999999</v>
      </c>
      <c r="U44" s="8">
        <v>1197.992</v>
      </c>
      <c r="V44" s="8">
        <v>1490.8330000000001</v>
      </c>
      <c r="W44" s="8">
        <v>1798.489</v>
      </c>
      <c r="X44" s="8">
        <v>2129.826</v>
      </c>
      <c r="Y44" s="8">
        <v>1268.2850000000001</v>
      </c>
      <c r="Z44" s="8">
        <v>1612.396</v>
      </c>
      <c r="AA44" s="8">
        <v>1977.1559999999999</v>
      </c>
      <c r="AB44" s="8">
        <v>2352.3429999999998</v>
      </c>
      <c r="AC44" s="8">
        <v>1312.702</v>
      </c>
      <c r="AD44" s="8">
        <v>1704.02</v>
      </c>
      <c r="AE44" s="8">
        <v>2113.1410000000001</v>
      </c>
      <c r="AF44" s="8">
        <v>2424.7539999999999</v>
      </c>
      <c r="AG44" s="8">
        <v>1666.4690000000001</v>
      </c>
      <c r="AH44" s="8">
        <v>2076.9319999999998</v>
      </c>
      <c r="AI44" s="8">
        <v>2537.5479999999998</v>
      </c>
      <c r="AJ44" s="8">
        <v>3065.3420000000001</v>
      </c>
      <c r="AK44" s="8">
        <v>1896.529</v>
      </c>
      <c r="AL44" s="8">
        <v>1857.184</v>
      </c>
      <c r="AM44" s="8">
        <v>2442.4490000000001</v>
      </c>
      <c r="AN44" s="8">
        <v>3079.3829999999998</v>
      </c>
      <c r="AO44" s="8">
        <v>1990.693</v>
      </c>
      <c r="AP44" s="8">
        <v>2628.529</v>
      </c>
      <c r="AQ44" s="8">
        <v>3309.6979999999999</v>
      </c>
      <c r="AR44" s="8">
        <v>4023.0030000000002</v>
      </c>
      <c r="AS44" s="8">
        <v>2287.3020000000001</v>
      </c>
      <c r="AT44" s="8">
        <v>2657.5970000000002</v>
      </c>
      <c r="AU44" s="8">
        <v>3236.14</v>
      </c>
      <c r="AV44" s="8">
        <v>3883.6579999999999</v>
      </c>
      <c r="AW44" s="8">
        <v>3760.239</v>
      </c>
      <c r="AX44" s="8">
        <v>3818.7779999999998</v>
      </c>
      <c r="AY44" s="8">
        <v>4535.8379999999997</v>
      </c>
      <c r="AZ44" s="8">
        <v>4528.3829999999998</v>
      </c>
      <c r="BA44" s="8">
        <v>3618.6089999999999</v>
      </c>
      <c r="BB44" s="8">
        <v>4448.7449999999999</v>
      </c>
      <c r="BC44" s="8">
        <v>5362.1509999999998</v>
      </c>
      <c r="BD44" s="8">
        <v>5405.76</v>
      </c>
      <c r="BE44" s="8">
        <v>4285.0039999999999</v>
      </c>
      <c r="BF44" s="8">
        <v>5214.8419999999996</v>
      </c>
      <c r="BG44" s="8">
        <v>5975.308</v>
      </c>
      <c r="BH44" s="8">
        <v>6675.076</v>
      </c>
      <c r="BI44">
        <v>6675.076</v>
      </c>
    </row>
    <row r="45" spans="1:80" x14ac:dyDescent="0.35">
      <c r="A45" s="9" t="str">
        <f t="shared" si="3"/>
        <v>Alinma</v>
      </c>
      <c r="B45" s="9" t="str">
        <f>VLOOKUP(A45,References!$A$2:$B$11,2,FALSE)</f>
        <v>ALINMA AB Equity</v>
      </c>
      <c r="C45" s="9" t="str">
        <f t="shared" ref="C45:E45" si="22">C22</f>
        <v>Equity Before Minority</v>
      </c>
      <c r="D45" s="9" t="str">
        <f t="shared" si="22"/>
        <v>equity_before_minority</v>
      </c>
      <c r="E45" s="9" t="str">
        <f t="shared" si="22"/>
        <v>EQTY_BEF_MINORITY_INT_DETAILED</v>
      </c>
      <c r="F45" s="8">
        <f>_xll.BDH($B45,$E45,"CQ1 2010","","Dir=H","Per=Q","Days=A","Dts=H","cols=56;rows=1")</f>
        <v>15530.246999999999</v>
      </c>
      <c r="G45" s="8">
        <v>15533.545</v>
      </c>
      <c r="H45" s="8">
        <v>15553.757</v>
      </c>
      <c r="I45" s="8">
        <v>15620.552</v>
      </c>
      <c r="J45" s="8">
        <v>15691.785</v>
      </c>
      <c r="K45" s="8">
        <v>15801.290999999999</v>
      </c>
      <c r="L45" s="8">
        <v>15901.512000000001</v>
      </c>
      <c r="M45" s="8">
        <v>15894.021000000001</v>
      </c>
      <c r="N45" s="8">
        <v>16079.916999999999</v>
      </c>
      <c r="O45" s="8">
        <v>16232.982</v>
      </c>
      <c r="P45" s="8">
        <v>16440.502</v>
      </c>
      <c r="Q45" s="8">
        <v>16664.197</v>
      </c>
      <c r="R45" s="8">
        <v>16893.857</v>
      </c>
      <c r="S45" s="8">
        <v>17126.937000000002</v>
      </c>
      <c r="T45" s="8">
        <v>17422.565999999999</v>
      </c>
      <c r="U45" s="8">
        <v>16831.931</v>
      </c>
      <c r="V45" s="8">
        <v>17143.966</v>
      </c>
      <c r="W45" s="8">
        <v>17457.687000000002</v>
      </c>
      <c r="X45" s="8">
        <v>17810.225999999999</v>
      </c>
      <c r="Y45" s="8">
        <v>17939.232</v>
      </c>
      <c r="Z45" s="8">
        <v>17459.668000000001</v>
      </c>
      <c r="AA45" s="8">
        <v>17906.420999999998</v>
      </c>
      <c r="AB45" s="8">
        <v>18230.325000000001</v>
      </c>
      <c r="AC45" s="8">
        <v>18352.161</v>
      </c>
      <c r="AD45" s="8">
        <v>17949.381000000001</v>
      </c>
      <c r="AE45" s="8">
        <v>18388.007000000001</v>
      </c>
      <c r="AF45" s="8">
        <v>18725.194</v>
      </c>
      <c r="AG45" s="8">
        <v>19178.46</v>
      </c>
      <c r="AH45" s="8">
        <v>19581.312999999998</v>
      </c>
      <c r="AI45" s="8">
        <v>19286.156999999999</v>
      </c>
      <c r="AJ45" s="8">
        <v>19849.009999999998</v>
      </c>
      <c r="AK45" s="8">
        <v>20343.761999999999</v>
      </c>
      <c r="AL45" s="8">
        <v>20178.717000000001</v>
      </c>
      <c r="AM45" s="8">
        <v>19587.627</v>
      </c>
      <c r="AN45" s="8">
        <v>20212.381000000001</v>
      </c>
      <c r="AO45" s="8">
        <v>21297.707999999999</v>
      </c>
      <c r="AP45" s="8">
        <v>20458.864000000001</v>
      </c>
      <c r="AQ45" s="8">
        <v>21178.886999999999</v>
      </c>
      <c r="AR45" s="8">
        <v>21931.144</v>
      </c>
      <c r="AS45" s="8">
        <v>22444.923999999999</v>
      </c>
      <c r="AT45" s="8">
        <v>22778.87</v>
      </c>
      <c r="AU45" s="8">
        <v>23385.888999999999</v>
      </c>
      <c r="AV45" s="8">
        <v>24038.841</v>
      </c>
      <c r="AW45" s="8">
        <v>24428.787</v>
      </c>
      <c r="AX45" s="8">
        <v>25081.132000000001</v>
      </c>
      <c r="AY45" s="8">
        <v>25198.932000000001</v>
      </c>
      <c r="AZ45" s="8">
        <v>30164.353999999999</v>
      </c>
      <c r="BA45" s="8">
        <v>30711.026999999998</v>
      </c>
      <c r="BB45" s="8">
        <v>31518.22</v>
      </c>
      <c r="BC45" s="8">
        <v>31467.149000000001</v>
      </c>
      <c r="BD45" s="8">
        <v>31302.482</v>
      </c>
      <c r="BE45" s="8">
        <v>31876.312999999998</v>
      </c>
      <c r="BF45" s="8">
        <v>33163.597000000002</v>
      </c>
      <c r="BG45" s="8">
        <v>32976.603000000003</v>
      </c>
      <c r="BH45" s="8">
        <v>33460.423000000003</v>
      </c>
      <c r="BI45">
        <v>33460.423000000003</v>
      </c>
    </row>
    <row r="46" spans="1:80" x14ac:dyDescent="0.35">
      <c r="A46" s="9" t="str">
        <f t="shared" si="3"/>
        <v>Alinma</v>
      </c>
      <c r="B46" s="9" t="str">
        <f>VLOOKUP(A46,References!$A$2:$B$11,2,FALSE)</f>
        <v>ALINMA AB Equity</v>
      </c>
      <c r="C46" s="9" t="str">
        <f t="shared" ref="C46:E46" si="23">C23</f>
        <v>Sukuk</v>
      </c>
      <c r="D46" s="9" t="str">
        <f t="shared" si="23"/>
        <v>skuk</v>
      </c>
      <c r="E46" s="9" t="str">
        <f t="shared" si="23"/>
        <v>PFD_EQTY_HYBRID_CAPITAL</v>
      </c>
      <c r="F46" s="8">
        <f>_xll.BDH($B46,$E46,"CQ1 2010","","Dir=H","Per=Q","Days=A","Dts=H","cols=56;rows=1")</f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5000</v>
      </c>
      <c r="BA46" s="8">
        <v>5000</v>
      </c>
      <c r="BB46" s="8">
        <v>5000</v>
      </c>
      <c r="BC46" s="8">
        <v>5000</v>
      </c>
      <c r="BD46" s="8">
        <v>5000</v>
      </c>
      <c r="BE46" s="8">
        <v>5000</v>
      </c>
      <c r="BF46" s="8">
        <v>5000</v>
      </c>
      <c r="BG46" s="8">
        <v>5000</v>
      </c>
      <c r="BH46" s="8">
        <v>5000</v>
      </c>
      <c r="BI46">
        <v>5000</v>
      </c>
    </row>
    <row r="47" spans="1:80" x14ac:dyDescent="0.35">
      <c r="A47" s="10" t="str">
        <f>A44</f>
        <v>Alinma</v>
      </c>
      <c r="B47" s="10" t="str">
        <f>VLOOKUP(A47,References!$A$2:$B$11,2,FALSE)</f>
        <v>ALINMA AB Equity</v>
      </c>
      <c r="C47" s="9" t="str">
        <f t="shared" ref="C47:E47" si="24">C24</f>
        <v>Total Equity</v>
      </c>
      <c r="D47" s="9" t="str">
        <f t="shared" si="24"/>
        <v>equity</v>
      </c>
      <c r="E47" s="9" t="str">
        <f t="shared" si="24"/>
        <v>TOTAL_EQUITY</v>
      </c>
      <c r="F47" s="11">
        <f>_xll.BDH($B47,$E47,"CQ1 2010","","Dir=H","Per=Q","Days=A","Dts=H","cols=56;rows=1")</f>
        <v>15530.246999999999</v>
      </c>
      <c r="G47" s="11">
        <v>15533.545</v>
      </c>
      <c r="H47" s="11">
        <v>15553.757</v>
      </c>
      <c r="I47" s="11">
        <v>15620.552</v>
      </c>
      <c r="J47" s="11">
        <v>15691.785</v>
      </c>
      <c r="K47" s="11">
        <v>15801.290999999999</v>
      </c>
      <c r="L47" s="11">
        <v>15901.512000000001</v>
      </c>
      <c r="M47" s="11">
        <v>15894.021000000001</v>
      </c>
      <c r="N47" s="11">
        <v>16079.916999999999</v>
      </c>
      <c r="O47" s="11">
        <v>16232.982</v>
      </c>
      <c r="P47" s="11">
        <v>16440.502</v>
      </c>
      <c r="Q47" s="11">
        <v>16664.197</v>
      </c>
      <c r="R47" s="11">
        <v>16893.857</v>
      </c>
      <c r="S47" s="11">
        <v>17126.937000000002</v>
      </c>
      <c r="T47" s="11">
        <v>17422.565999999999</v>
      </c>
      <c r="U47" s="11">
        <v>16831.931</v>
      </c>
      <c r="V47" s="11">
        <v>17143.966</v>
      </c>
      <c r="W47" s="11">
        <v>17457.687000000002</v>
      </c>
      <c r="X47" s="11">
        <v>17810.225999999999</v>
      </c>
      <c r="Y47" s="11">
        <v>17939.232</v>
      </c>
      <c r="Z47" s="11">
        <v>17459.668000000001</v>
      </c>
      <c r="AA47" s="11">
        <v>17906.420999999998</v>
      </c>
      <c r="AB47" s="11">
        <v>18230.325000000001</v>
      </c>
      <c r="AC47" s="11">
        <v>18352.161</v>
      </c>
      <c r="AD47" s="11">
        <v>17949.381000000001</v>
      </c>
      <c r="AE47" s="11">
        <v>18388.007000000001</v>
      </c>
      <c r="AF47" s="11">
        <v>18725.194</v>
      </c>
      <c r="AG47" s="11">
        <v>19178.46</v>
      </c>
      <c r="AH47" s="11">
        <v>19581.312999999998</v>
      </c>
      <c r="AI47" s="11">
        <v>19286.156999999999</v>
      </c>
      <c r="AJ47" s="11">
        <v>19849.009999999998</v>
      </c>
      <c r="AK47" s="11">
        <v>20343.761999999999</v>
      </c>
      <c r="AL47" s="11">
        <v>20178.717000000001</v>
      </c>
      <c r="AM47" s="11">
        <v>19587.627</v>
      </c>
      <c r="AN47" s="11">
        <v>20212.381000000001</v>
      </c>
      <c r="AO47" s="11">
        <v>21297.707999999999</v>
      </c>
      <c r="AP47" s="11">
        <v>20458.864000000001</v>
      </c>
      <c r="AQ47" s="11">
        <v>21178.886999999999</v>
      </c>
      <c r="AR47" s="11">
        <v>21931.144</v>
      </c>
      <c r="AS47" s="11">
        <v>22444.923999999999</v>
      </c>
      <c r="AT47" s="11">
        <v>22778.87</v>
      </c>
      <c r="AU47" s="11">
        <v>23385.888999999999</v>
      </c>
      <c r="AV47" s="11">
        <v>24038.841</v>
      </c>
      <c r="AW47" s="11">
        <v>24428.787</v>
      </c>
      <c r="AX47" s="11">
        <v>25081.132000000001</v>
      </c>
      <c r="AY47" s="11">
        <v>25198.932000000001</v>
      </c>
      <c r="AZ47" s="11">
        <v>30164.353999999999</v>
      </c>
      <c r="BA47" s="11">
        <v>30711.026999999998</v>
      </c>
      <c r="BB47" s="11">
        <v>31518.22</v>
      </c>
      <c r="BC47" s="11">
        <v>31467.149000000001</v>
      </c>
      <c r="BD47" s="11">
        <v>31302.482</v>
      </c>
      <c r="BE47" s="11">
        <v>31876.312999999998</v>
      </c>
      <c r="BF47" s="11">
        <v>33163.597000000002</v>
      </c>
      <c r="BG47" s="11">
        <v>32976.603000000003</v>
      </c>
      <c r="BH47" s="11">
        <v>33460.423000000003</v>
      </c>
      <c r="BI47">
        <v>33460.423000000003</v>
      </c>
    </row>
    <row r="48" spans="1:80" x14ac:dyDescent="0.35">
      <c r="A48" s="6" t="s">
        <v>17</v>
      </c>
      <c r="B48" s="6" t="str">
        <f>VLOOKUP(A48,References!$A$2:$B$11,2,FALSE)</f>
        <v>SABB AB Equity</v>
      </c>
      <c r="C48" s="6" t="str">
        <f t="shared" ref="C48:E48" si="25">C25</f>
        <v>Cash and Cash Equivalents</v>
      </c>
      <c r="D48" s="6" t="str">
        <f t="shared" si="25"/>
        <v>cash_cash_equivalents</v>
      </c>
      <c r="E48" s="6" t="str">
        <f t="shared" si="25"/>
        <v>BS_CASH_NEAR_CASH_ITEM</v>
      </c>
      <c r="F48" s="8">
        <f>_xll.BDH($B48,$E48,"CQ1 2010","","Dir=H","Per=Q","Days=A","Dts=H","cols=56;rows=1")</f>
        <v>13644.43</v>
      </c>
      <c r="G48" s="8">
        <v>8055.4359999999997</v>
      </c>
      <c r="H48" s="8">
        <v>12392.715</v>
      </c>
      <c r="I48" s="8">
        <v>15144.088</v>
      </c>
      <c r="J48" s="8">
        <v>12506.371999999999</v>
      </c>
      <c r="K48" s="8">
        <v>15287.735000000001</v>
      </c>
      <c r="L48" s="8">
        <v>13232.308000000001</v>
      </c>
      <c r="M48" s="8">
        <v>22380.625</v>
      </c>
      <c r="N48" s="8">
        <v>15633.725</v>
      </c>
      <c r="O48" s="8">
        <v>13612.532999999999</v>
      </c>
      <c r="P48" s="8">
        <v>10513.608</v>
      </c>
      <c r="Q48" s="8">
        <v>20403.864000000001</v>
      </c>
      <c r="R48" s="8">
        <v>15255.777</v>
      </c>
      <c r="S48" s="8">
        <v>14537.493</v>
      </c>
      <c r="T48" s="8">
        <v>18113.885999999999</v>
      </c>
      <c r="U48" s="8">
        <v>26123.913</v>
      </c>
      <c r="V48" s="8">
        <v>19493.95</v>
      </c>
      <c r="W48" s="8">
        <v>14763.295</v>
      </c>
      <c r="X48" s="8">
        <v>15748.557000000001</v>
      </c>
      <c r="Y48" s="8">
        <v>19313.766</v>
      </c>
      <c r="Z48" s="8">
        <v>13119.108</v>
      </c>
      <c r="AA48" s="8">
        <v>11958.33</v>
      </c>
      <c r="AB48" s="8">
        <v>11602.17</v>
      </c>
      <c r="AC48" s="8">
        <v>10942.268</v>
      </c>
      <c r="AD48" s="8">
        <v>12614.905000000001</v>
      </c>
      <c r="AE48" s="8">
        <v>13950.772999999999</v>
      </c>
      <c r="AF48" s="8">
        <v>14549.85</v>
      </c>
      <c r="AG48" s="8">
        <v>24121.821</v>
      </c>
      <c r="AH48" s="8">
        <v>25200.572</v>
      </c>
      <c r="AI48" s="8">
        <v>25163.602999999999</v>
      </c>
      <c r="AJ48" s="8">
        <v>19074.048999999999</v>
      </c>
      <c r="AK48" s="8">
        <v>26874.499</v>
      </c>
      <c r="AL48" s="8">
        <v>23882.188999999998</v>
      </c>
      <c r="AM48" s="8">
        <v>21128.416000000001</v>
      </c>
      <c r="AN48" s="8">
        <v>13158.213</v>
      </c>
      <c r="AO48" s="8">
        <v>14101.089</v>
      </c>
      <c r="AP48" s="8">
        <v>13289.382</v>
      </c>
      <c r="AQ48" s="8">
        <v>23738.404999999999</v>
      </c>
      <c r="AR48" s="8">
        <v>15690.753000000001</v>
      </c>
      <c r="AS48" s="8">
        <v>21266.892</v>
      </c>
      <c r="AT48" s="8">
        <v>15814.09</v>
      </c>
      <c r="AU48" s="8">
        <v>20156.477999999999</v>
      </c>
      <c r="AV48" s="8">
        <v>21510.775000000001</v>
      </c>
      <c r="AW48" s="8">
        <v>36449.415000000001</v>
      </c>
      <c r="AX48" s="8">
        <v>22670.416000000001</v>
      </c>
      <c r="AY48" s="8">
        <v>17008.742999999999</v>
      </c>
      <c r="AZ48" s="8">
        <v>13960.749</v>
      </c>
      <c r="BA48" s="8">
        <v>14909.404</v>
      </c>
      <c r="BB48" s="8">
        <v>14161.87</v>
      </c>
      <c r="BC48" s="8">
        <v>24716.348000000002</v>
      </c>
      <c r="BD48" s="8">
        <v>15144.242</v>
      </c>
      <c r="BE48" s="8">
        <v>19258.717000000001</v>
      </c>
      <c r="BF48" s="8">
        <v>21908.075000000001</v>
      </c>
      <c r="BG48" s="8">
        <v>15937.53</v>
      </c>
      <c r="BH48" s="8">
        <v>16162.634</v>
      </c>
      <c r="BI48">
        <v>16162.634</v>
      </c>
    </row>
    <row r="49" spans="1:80" x14ac:dyDescent="0.35">
      <c r="A49" s="6" t="str">
        <f>A48</f>
        <v>SABB</v>
      </c>
      <c r="B49" s="6" t="str">
        <f>VLOOKUP(A49,References!$A$2:$B$11,2,FALSE)</f>
        <v>SABB AB Equity</v>
      </c>
      <c r="C49" s="6" t="str">
        <f t="shared" ref="C49:E49" si="26">C26</f>
        <v>ST And LT Investments</v>
      </c>
      <c r="D49" s="6" t="str">
        <f t="shared" si="26"/>
        <v>st_lt_investments</v>
      </c>
      <c r="E49" s="6" t="str">
        <f t="shared" si="26"/>
        <v>ST_AND_LT_INVEST</v>
      </c>
      <c r="F49" s="8">
        <f>_xll.BDH($B49,$E49,"CQ1 2010","","Dir=H","Per=Q","Days=A","Dts=H","cols=56;rows=1")</f>
        <v>22389.462</v>
      </c>
      <c r="G49" s="8">
        <v>25984.912</v>
      </c>
      <c r="H49" s="8">
        <v>20964.707999999999</v>
      </c>
      <c r="I49" s="8">
        <v>24972.441999999999</v>
      </c>
      <c r="J49" s="8">
        <v>24530.69</v>
      </c>
      <c r="K49" s="8">
        <v>26073.348000000002</v>
      </c>
      <c r="L49" s="8">
        <v>24057.06</v>
      </c>
      <c r="M49" s="8">
        <v>22200.121999999999</v>
      </c>
      <c r="N49" s="8">
        <v>23597.040000000001</v>
      </c>
      <c r="O49" s="8">
        <v>27844.402999999998</v>
      </c>
      <c r="P49" s="8">
        <v>29337.212</v>
      </c>
      <c r="Q49" s="8">
        <v>27587.185000000001</v>
      </c>
      <c r="R49" s="8">
        <v>32421.613000000001</v>
      </c>
      <c r="S49" s="8">
        <v>30843.02</v>
      </c>
      <c r="T49" s="8">
        <v>31007.774000000001</v>
      </c>
      <c r="U49" s="8">
        <v>37399.559000000001</v>
      </c>
      <c r="V49" s="8">
        <v>38137.425999999999</v>
      </c>
      <c r="W49" s="8">
        <v>41475.438999999998</v>
      </c>
      <c r="X49" s="8">
        <v>40928.999000000003</v>
      </c>
      <c r="Y49" s="8">
        <v>45280.815999999999</v>
      </c>
      <c r="Z49" s="8">
        <v>47279.659</v>
      </c>
      <c r="AA49" s="8">
        <v>44616.61</v>
      </c>
      <c r="AB49" s="8">
        <v>43481.502999999997</v>
      </c>
      <c r="AC49" s="8">
        <v>35527.044999999998</v>
      </c>
      <c r="AD49" s="8">
        <v>28684.429</v>
      </c>
      <c r="AE49" s="8">
        <v>28128.752</v>
      </c>
      <c r="AF49" s="8">
        <v>29034.157999999999</v>
      </c>
      <c r="AG49" s="8">
        <v>29273.055</v>
      </c>
      <c r="AH49" s="8">
        <v>23832.514999999999</v>
      </c>
      <c r="AI49" s="8">
        <v>21316.536</v>
      </c>
      <c r="AJ49" s="8">
        <v>25251.707999999999</v>
      </c>
      <c r="AK49" s="8">
        <v>26976.751</v>
      </c>
      <c r="AL49" s="8">
        <v>31780.522000000001</v>
      </c>
      <c r="AM49" s="8">
        <v>32280.838</v>
      </c>
      <c r="AN49" s="8">
        <v>33958.182000000001</v>
      </c>
      <c r="AO49" s="8">
        <v>34570.455999999998</v>
      </c>
      <c r="AP49" s="8">
        <v>39377.491999999998</v>
      </c>
      <c r="AQ49" s="8">
        <v>56183.453000000001</v>
      </c>
      <c r="AR49" s="8">
        <v>58809.978000000003</v>
      </c>
      <c r="AS49" s="8">
        <v>60483.826000000001</v>
      </c>
      <c r="AT49" s="8">
        <v>60549.74</v>
      </c>
      <c r="AU49" s="8">
        <v>64017.639000000003</v>
      </c>
      <c r="AV49" s="8">
        <v>64101.919000000002</v>
      </c>
      <c r="AW49" s="8">
        <v>60831.006999999998</v>
      </c>
      <c r="AX49" s="8">
        <v>63224.612000000001</v>
      </c>
      <c r="AY49" s="8">
        <v>65135.076000000001</v>
      </c>
      <c r="AZ49" s="8">
        <v>66105.982999999993</v>
      </c>
      <c r="BA49" s="8">
        <v>64903.697999999997</v>
      </c>
      <c r="BB49" s="8">
        <v>65588.361999999994</v>
      </c>
      <c r="BC49" s="8">
        <v>73063.645999999993</v>
      </c>
      <c r="BD49" s="8">
        <v>78785.835000000006</v>
      </c>
      <c r="BE49" s="8">
        <v>86363.159</v>
      </c>
      <c r="BF49" s="8">
        <v>90978.615999999995</v>
      </c>
      <c r="BG49" s="8">
        <v>93529.881999999998</v>
      </c>
      <c r="BH49" s="8">
        <v>88796.497000000003</v>
      </c>
      <c r="BI49">
        <v>88796.497000000003</v>
      </c>
    </row>
    <row r="50" spans="1:80" x14ac:dyDescent="0.35">
      <c r="A50" s="6" t="str">
        <f t="shared" ref="A50:A69" si="27">A49</f>
        <v>SABB</v>
      </c>
      <c r="B50" s="6" t="str">
        <f>VLOOKUP(A50,References!$A$2:$B$11,2,FALSE)</f>
        <v>SABB AB Equity</v>
      </c>
      <c r="C50" s="6" t="str">
        <f t="shared" ref="C50:E50" si="28">C27</f>
        <v>Total Commercial Loans</v>
      </c>
      <c r="D50" s="6" t="str">
        <f t="shared" si="28"/>
        <v>commercial_loans</v>
      </c>
      <c r="E50" s="6" t="str">
        <f t="shared" si="28"/>
        <v>BS_COMM_LOAN</v>
      </c>
      <c r="F50" s="8">
        <f>_xll.BDH($B50,$E50,"CQ1 2010","","Dir=H","Per=Q","Days=A","Dts=H","cols=56;rows=1")</f>
        <v>62521.837</v>
      </c>
      <c r="G50" s="8">
        <v>62521.837</v>
      </c>
      <c r="H50" s="8">
        <v>62521.837</v>
      </c>
      <c r="I50" s="8">
        <v>62006.911999999997</v>
      </c>
      <c r="J50" s="8">
        <v>62006.911999999997</v>
      </c>
      <c r="K50" s="8">
        <v>64847.622000000003</v>
      </c>
      <c r="L50" s="8">
        <v>66841.785000000003</v>
      </c>
      <c r="M50" s="8">
        <v>68981.006999999998</v>
      </c>
      <c r="N50" s="8">
        <v>74675.019</v>
      </c>
      <c r="O50" s="8">
        <v>77331.445000000007</v>
      </c>
      <c r="P50" s="8">
        <v>79998.654999999999</v>
      </c>
      <c r="Q50" s="8">
        <v>79561.104999999996</v>
      </c>
      <c r="R50" s="8">
        <v>80931.058000000005</v>
      </c>
      <c r="S50" s="8">
        <v>84139.165999999997</v>
      </c>
      <c r="T50" s="8">
        <v>86987.737999999998</v>
      </c>
      <c r="U50" s="8">
        <v>82974.558000000005</v>
      </c>
      <c r="V50" s="8">
        <v>85874.714000000007</v>
      </c>
      <c r="W50" s="8">
        <v>87469.467999999993</v>
      </c>
      <c r="X50" s="8">
        <v>91169.865999999995</v>
      </c>
      <c r="Y50" s="8">
        <v>90009.676000000007</v>
      </c>
      <c r="Z50" s="8">
        <v>95089.072</v>
      </c>
      <c r="AA50" s="8">
        <v>101489.867</v>
      </c>
      <c r="AB50" s="8">
        <v>103669.274</v>
      </c>
      <c r="AC50" s="8">
        <v>99303.585000000006</v>
      </c>
      <c r="AD50" s="8">
        <v>104571.864</v>
      </c>
      <c r="AE50" s="8">
        <v>105257.97500000001</v>
      </c>
      <c r="AF50" s="8">
        <v>99989.387000000002</v>
      </c>
      <c r="AG50" s="8">
        <v>95510.373999999996</v>
      </c>
      <c r="AH50" s="8">
        <v>95593.563999999998</v>
      </c>
      <c r="AI50" s="8">
        <v>94053.713000000003</v>
      </c>
      <c r="AJ50" s="8">
        <v>93484.581999999995</v>
      </c>
      <c r="AK50" s="8">
        <v>94882.921000000002</v>
      </c>
      <c r="AL50" s="8">
        <v>96201.01</v>
      </c>
      <c r="AM50" s="8">
        <v>92637.962</v>
      </c>
      <c r="AN50" s="8">
        <v>91593.486999999994</v>
      </c>
      <c r="AO50" s="8">
        <v>87644.089000000007</v>
      </c>
      <c r="AP50" s="8">
        <v>90187.6</v>
      </c>
      <c r="AQ50" s="8">
        <v>121216.774</v>
      </c>
      <c r="AR50" s="8">
        <v>116060.052</v>
      </c>
      <c r="AS50" s="8">
        <v>111100.944</v>
      </c>
      <c r="AT50" s="8">
        <v>119780.568</v>
      </c>
      <c r="AU50" s="8">
        <v>114303.929</v>
      </c>
      <c r="AV50" s="8">
        <v>112686.06</v>
      </c>
      <c r="AW50" s="8">
        <v>114440.10400000001</v>
      </c>
      <c r="AX50" s="8">
        <v>117380.243</v>
      </c>
      <c r="AY50" s="8">
        <v>121885.59699999999</v>
      </c>
      <c r="AZ50" s="8">
        <v>123259.253</v>
      </c>
      <c r="BA50" s="8">
        <v>126187.893</v>
      </c>
      <c r="BB50" s="8">
        <v>132127.96599999999</v>
      </c>
      <c r="BC50" s="8">
        <v>130163.231</v>
      </c>
      <c r="BD50" s="8">
        <v>134731.663</v>
      </c>
      <c r="BE50" s="8">
        <v>133836.777</v>
      </c>
      <c r="BF50" s="8">
        <v>140200.783</v>
      </c>
      <c r="BG50" s="8">
        <v>147062.614</v>
      </c>
      <c r="BH50" s="8">
        <v>157194.46400000001</v>
      </c>
      <c r="BI50">
        <v>157194.46400000001</v>
      </c>
    </row>
    <row r="51" spans="1:80" x14ac:dyDescent="0.35">
      <c r="A51" s="6" t="str">
        <f t="shared" si="27"/>
        <v>SABB</v>
      </c>
      <c r="B51" s="6" t="str">
        <f>VLOOKUP(A51,References!$A$2:$B$11,2,FALSE)</f>
        <v>SABB AB Equity</v>
      </c>
      <c r="C51" s="6" t="str">
        <f t="shared" ref="C51:E51" si="29">C28</f>
        <v>Total Consumer Loans</v>
      </c>
      <c r="D51" s="6" t="str">
        <f t="shared" si="29"/>
        <v>consumer_loans</v>
      </c>
      <c r="E51" s="6" t="str">
        <f t="shared" si="29"/>
        <v>BS_CONS_LOAN</v>
      </c>
      <c r="F51" s="8">
        <f>_xll.BDH($B51,$E51,"CQ1 2010","","Dir=H","Per=Q","Days=A","Dts=H","cols=56;rows=1")</f>
        <v>13533.062</v>
      </c>
      <c r="G51" s="8">
        <v>13533.062</v>
      </c>
      <c r="H51" s="8">
        <v>13533.062</v>
      </c>
      <c r="I51" s="8">
        <v>12915.727999999999</v>
      </c>
      <c r="J51" s="8">
        <v>12915.727999999999</v>
      </c>
      <c r="K51" s="8">
        <v>15229.537</v>
      </c>
      <c r="L51" s="8">
        <v>15893.550999999999</v>
      </c>
      <c r="M51" s="8">
        <v>16232.939</v>
      </c>
      <c r="N51" s="8">
        <v>16941.966</v>
      </c>
      <c r="O51" s="8">
        <v>17907.452000000001</v>
      </c>
      <c r="P51" s="8">
        <v>18569.309000000001</v>
      </c>
      <c r="Q51" s="8">
        <v>17182.428</v>
      </c>
      <c r="R51" s="8">
        <v>21074.106</v>
      </c>
      <c r="S51" s="8">
        <v>22719.437999999998</v>
      </c>
      <c r="T51" s="8">
        <v>21492.43</v>
      </c>
      <c r="U51" s="8">
        <v>23873.776000000002</v>
      </c>
      <c r="V51" s="8">
        <v>24795.313999999998</v>
      </c>
      <c r="W51" s="8">
        <v>26022.396000000001</v>
      </c>
      <c r="X51" s="8">
        <v>26363.861000000001</v>
      </c>
      <c r="Y51" s="8">
        <v>26118.734</v>
      </c>
      <c r="Z51" s="8">
        <v>26221.684000000001</v>
      </c>
      <c r="AA51" s="8">
        <v>26352.648000000001</v>
      </c>
      <c r="AB51" s="8">
        <v>26808.617999999999</v>
      </c>
      <c r="AC51" s="8">
        <v>27612.325000000001</v>
      </c>
      <c r="AD51" s="8">
        <v>27004.235000000001</v>
      </c>
      <c r="AE51" s="8">
        <v>26864.274000000001</v>
      </c>
      <c r="AF51" s="8">
        <v>26879.955999999998</v>
      </c>
      <c r="AG51" s="8">
        <v>26688.672999999999</v>
      </c>
      <c r="AH51" s="8">
        <v>25306.023000000001</v>
      </c>
      <c r="AI51" s="8">
        <v>25368.226999999999</v>
      </c>
      <c r="AJ51" s="8">
        <v>24767.803</v>
      </c>
      <c r="AK51" s="8">
        <v>23785.764999999999</v>
      </c>
      <c r="AL51" s="8">
        <v>23062.553</v>
      </c>
      <c r="AM51" s="8">
        <v>22842.838</v>
      </c>
      <c r="AN51" s="8">
        <v>22452.484</v>
      </c>
      <c r="AO51" s="8">
        <v>23637.887999999999</v>
      </c>
      <c r="AP51" s="8">
        <v>21654.326000000001</v>
      </c>
      <c r="AQ51" s="8">
        <v>35712.46</v>
      </c>
      <c r="AR51" s="8">
        <v>35503.775999999998</v>
      </c>
      <c r="AS51" s="8">
        <v>37617.964</v>
      </c>
      <c r="AT51" s="8">
        <v>37066.332999999999</v>
      </c>
      <c r="AU51" s="8">
        <v>36294.131000000001</v>
      </c>
      <c r="AV51" s="8">
        <v>36283.317000000003</v>
      </c>
      <c r="AW51" s="8">
        <v>36097.362999999998</v>
      </c>
      <c r="AX51" s="8">
        <v>36711.677000000003</v>
      </c>
      <c r="AY51" s="8">
        <v>36830.595999999998</v>
      </c>
      <c r="AZ51" s="8">
        <v>37918.874000000003</v>
      </c>
      <c r="BA51" s="8">
        <v>39384.563999999998</v>
      </c>
      <c r="BB51" s="8">
        <v>42344.784</v>
      </c>
      <c r="BC51" s="8">
        <v>43268.997000000003</v>
      </c>
      <c r="BD51" s="8">
        <v>45519.436000000002</v>
      </c>
      <c r="BE51" s="8">
        <v>46569.55</v>
      </c>
      <c r="BF51" s="8">
        <v>48467.152000000002</v>
      </c>
      <c r="BG51" s="8">
        <v>49449.688000000002</v>
      </c>
      <c r="BH51" s="8">
        <v>52070.764000000003</v>
      </c>
      <c r="BI51">
        <v>52070.764000000003</v>
      </c>
    </row>
    <row r="52" spans="1:80" x14ac:dyDescent="0.35">
      <c r="A52" s="6" t="str">
        <f t="shared" si="27"/>
        <v>SABB</v>
      </c>
      <c r="B52" s="6" t="str">
        <f>VLOOKUP(A52,References!$A$2:$B$11,2,FALSE)</f>
        <v>SABB AB Equity</v>
      </c>
      <c r="C52" s="6" t="str">
        <f t="shared" ref="C52:E52" si="30">C29</f>
        <v>Total Loans</v>
      </c>
      <c r="D52" s="6" t="str">
        <f t="shared" si="30"/>
        <v>loans</v>
      </c>
      <c r="E52" s="6" t="str">
        <f t="shared" si="30"/>
        <v>BS_TOT_LOAN</v>
      </c>
      <c r="F52" s="8">
        <f>_xll.BDH($B52,$E52,"CQ1 2010","","Dir=H","Per=Q","Days=A","Dts=H","cols=56;rows=1")</f>
        <v>78156.942999999999</v>
      </c>
      <c r="G52" s="8">
        <v>78156.942999999999</v>
      </c>
      <c r="H52" s="8">
        <v>78156.942999999999</v>
      </c>
      <c r="I52" s="8">
        <v>76862.957999999999</v>
      </c>
      <c r="J52" s="8">
        <v>76862.957999999999</v>
      </c>
      <c r="K52" s="8">
        <v>82495.918000000005</v>
      </c>
      <c r="L52" s="8">
        <v>85116.092000000004</v>
      </c>
      <c r="M52" s="8">
        <v>86892.01</v>
      </c>
      <c r="N52" s="8">
        <v>93278.37</v>
      </c>
      <c r="O52" s="8">
        <v>96916.490999999995</v>
      </c>
      <c r="P52" s="8">
        <v>100239.705</v>
      </c>
      <c r="Q52" s="8">
        <v>98511.69</v>
      </c>
      <c r="R52" s="8">
        <v>103612.041</v>
      </c>
      <c r="S52" s="8">
        <v>108479.213</v>
      </c>
      <c r="T52" s="8">
        <v>110092.287</v>
      </c>
      <c r="U52" s="8">
        <v>108373.599</v>
      </c>
      <c r="V52" s="8">
        <v>112195.999</v>
      </c>
      <c r="W52" s="8">
        <v>115039.11199999999</v>
      </c>
      <c r="X52" s="8">
        <v>119034.469</v>
      </c>
      <c r="Y52" s="8">
        <v>117623.342</v>
      </c>
      <c r="Z52" s="8">
        <v>122818.96400000001</v>
      </c>
      <c r="AA52" s="8">
        <v>129350.78599999999</v>
      </c>
      <c r="AB52" s="8">
        <v>131990.31400000001</v>
      </c>
      <c r="AC52" s="8">
        <v>128433.182</v>
      </c>
      <c r="AD52" s="8">
        <v>133099.29999999999</v>
      </c>
      <c r="AE52" s="8">
        <v>133670.533</v>
      </c>
      <c r="AF52" s="8">
        <v>128570.467</v>
      </c>
      <c r="AG52" s="8">
        <v>123854.526</v>
      </c>
      <c r="AH52" s="8">
        <v>122512.28200000001</v>
      </c>
      <c r="AI52" s="8">
        <v>121013.379</v>
      </c>
      <c r="AJ52" s="8">
        <v>119877.224</v>
      </c>
      <c r="AK52" s="8">
        <v>120562.22</v>
      </c>
      <c r="AL52" s="8">
        <v>124694.557</v>
      </c>
      <c r="AM52" s="8">
        <v>121761.541</v>
      </c>
      <c r="AN52" s="8">
        <v>120927.56600000001</v>
      </c>
      <c r="AO52" s="8">
        <v>118925.959</v>
      </c>
      <c r="AP52" s="8">
        <v>119356.66499999999</v>
      </c>
      <c r="AQ52" s="8">
        <v>161161.49799999999</v>
      </c>
      <c r="AR52" s="8">
        <v>155735.68100000001</v>
      </c>
      <c r="AS52" s="8">
        <v>158075.08600000001</v>
      </c>
      <c r="AT52" s="8">
        <v>161283.416</v>
      </c>
      <c r="AU52" s="8">
        <v>160351.50399999999</v>
      </c>
      <c r="AV52" s="8">
        <v>159385.546</v>
      </c>
      <c r="AW52" s="8">
        <v>160418.53899999999</v>
      </c>
      <c r="AX52" s="8">
        <v>163810.06400000001</v>
      </c>
      <c r="AY52" s="8">
        <v>168568.53200000001</v>
      </c>
      <c r="AZ52" s="8">
        <v>170477.77100000001</v>
      </c>
      <c r="BA52" s="8">
        <v>174258.717</v>
      </c>
      <c r="BB52" s="8">
        <v>182937.929</v>
      </c>
      <c r="BC52" s="8">
        <v>182078.73199999999</v>
      </c>
      <c r="BD52" s="8">
        <v>189086.82199999999</v>
      </c>
      <c r="BE52" s="8">
        <v>189142.72899999999</v>
      </c>
      <c r="BF52" s="8">
        <v>196908.726</v>
      </c>
      <c r="BG52" s="8">
        <v>204669.86600000001</v>
      </c>
      <c r="BH52" s="8">
        <v>217497.359</v>
      </c>
      <c r="BI52">
        <v>217497.359</v>
      </c>
    </row>
    <row r="53" spans="1:80" x14ac:dyDescent="0.35">
      <c r="A53" s="6" t="str">
        <f t="shared" si="27"/>
        <v>SABB</v>
      </c>
      <c r="B53" s="6" t="str">
        <f>VLOOKUP(A53,References!$A$2:$B$11,2,FALSE)</f>
        <v>SABB AB Equity</v>
      </c>
      <c r="C53" s="6" t="str">
        <f t="shared" ref="C53:E53" si="31">C30</f>
        <v>Reserve for Loan Losses</v>
      </c>
      <c r="D53" s="6" t="str">
        <f t="shared" si="31"/>
        <v>loan_loss_reserves</v>
      </c>
      <c r="E53" s="6" t="str">
        <f t="shared" si="31"/>
        <v>BS_RSRV_LOAN_LOSS</v>
      </c>
      <c r="F53" s="8">
        <f>_xll.BDH($B53,$E53,"CQ1 2010","","Dir=H","Per=Q","Days=A","Dts=H","cols=56;rows=1")</f>
        <v>1775.3440000000001</v>
      </c>
      <c r="G53" s="8">
        <v>1775.3440000000001</v>
      </c>
      <c r="H53" s="8">
        <v>1775.3440000000001</v>
      </c>
      <c r="I53" s="8">
        <v>2614.4720000000002</v>
      </c>
      <c r="J53" s="8">
        <v>2614.4720000000002</v>
      </c>
      <c r="K53" s="8">
        <v>2678.2260000000001</v>
      </c>
      <c r="L53" s="8">
        <v>2762.0160000000001</v>
      </c>
      <c r="M53" s="8">
        <v>2080.723</v>
      </c>
      <c r="N53" s="8">
        <v>2088.0039999999999</v>
      </c>
      <c r="O53" s="8">
        <v>2177.89</v>
      </c>
      <c r="P53" s="8">
        <v>2438.9749999999999</v>
      </c>
      <c r="Q53" s="8">
        <v>2413.384</v>
      </c>
      <c r="R53" s="8">
        <v>2429.1840000000002</v>
      </c>
      <c r="S53" s="8">
        <v>2479.42</v>
      </c>
      <c r="T53" s="8">
        <v>2257.4920000000002</v>
      </c>
      <c r="U53" s="8">
        <v>2258.6689999999999</v>
      </c>
      <c r="V53" s="8">
        <v>2293.7979999999998</v>
      </c>
      <c r="W53" s="8">
        <v>2329.4940000000001</v>
      </c>
      <c r="X53" s="8">
        <v>2366.7080000000001</v>
      </c>
      <c r="Y53" s="8">
        <v>2402.5450000000001</v>
      </c>
      <c r="Z53" s="8">
        <v>2384.2710000000002</v>
      </c>
      <c r="AA53" s="8">
        <v>2392.4229999999998</v>
      </c>
      <c r="AB53" s="8">
        <v>2421.3809999999999</v>
      </c>
      <c r="AC53" s="8">
        <v>2486.5459999999998</v>
      </c>
      <c r="AD53" s="8">
        <v>2536.67</v>
      </c>
      <c r="AE53" s="8">
        <v>2569.373</v>
      </c>
      <c r="AF53" s="8">
        <v>2695.6379999999999</v>
      </c>
      <c r="AG53" s="8">
        <v>2889.7109999999998</v>
      </c>
      <c r="AH53" s="8">
        <v>3022.328</v>
      </c>
      <c r="AI53" s="8">
        <v>3130</v>
      </c>
      <c r="AJ53" s="8">
        <v>3191.444</v>
      </c>
      <c r="AK53" s="8">
        <v>3556.1329999999998</v>
      </c>
      <c r="AL53" s="8">
        <v>8200</v>
      </c>
      <c r="AM53" s="8">
        <v>8400</v>
      </c>
      <c r="AN53" s="8">
        <v>8800</v>
      </c>
      <c r="AO53" s="8">
        <v>8600</v>
      </c>
      <c r="AP53" s="8">
        <v>9000</v>
      </c>
      <c r="AQ53" s="8">
        <v>6200</v>
      </c>
      <c r="AR53" s="8">
        <v>6400</v>
      </c>
      <c r="AS53" s="8">
        <v>6000</v>
      </c>
      <c r="AT53" s="8">
        <v>6100</v>
      </c>
      <c r="AU53" s="8">
        <v>7400</v>
      </c>
      <c r="AV53" s="8">
        <v>7500</v>
      </c>
      <c r="AW53" s="8">
        <v>7175.4610000000002</v>
      </c>
      <c r="AX53" s="8">
        <v>7100</v>
      </c>
      <c r="AY53" s="8">
        <v>7124.527</v>
      </c>
      <c r="AZ53" s="8">
        <v>6977.6559999999999</v>
      </c>
      <c r="BA53" s="8">
        <v>6702.2389999999996</v>
      </c>
      <c r="BB53" s="8">
        <v>6790.1360000000004</v>
      </c>
      <c r="BC53" s="8">
        <v>5864.4059999999999</v>
      </c>
      <c r="BD53" s="8">
        <v>5927.3050000000003</v>
      </c>
      <c r="BE53" s="8">
        <v>6010.48</v>
      </c>
      <c r="BF53" s="8">
        <v>5907.71</v>
      </c>
      <c r="BG53" s="8">
        <v>5998.8429999999998</v>
      </c>
      <c r="BH53" s="8">
        <v>6093.3620000000001</v>
      </c>
      <c r="BI53">
        <v>6093.3620000000001</v>
      </c>
    </row>
    <row r="54" spans="1:80" x14ac:dyDescent="0.35">
      <c r="A54" s="6" t="str">
        <f t="shared" si="27"/>
        <v>SABB</v>
      </c>
      <c r="B54" s="6" t="str">
        <f>VLOOKUP(A54,References!$A$2:$B$11,2,FALSE)</f>
        <v>SABB AB Equity</v>
      </c>
      <c r="C54" s="6" t="str">
        <f t="shared" ref="C54:E54" si="32">C31</f>
        <v>Net Loans</v>
      </c>
      <c r="D54" s="6" t="str">
        <f t="shared" si="32"/>
        <v>net_loans</v>
      </c>
      <c r="E54" s="6" t="str">
        <f t="shared" si="32"/>
        <v>BS_LOAN_MTG</v>
      </c>
      <c r="F54" s="8">
        <f>_xll.BDH($B54,$E54,"CQ1 2010","","Dir=H","Per=Q","Days=A","Dts=H","cols=56;rows=1")</f>
        <v>75699.09</v>
      </c>
      <c r="G54" s="8">
        <v>74753.224000000002</v>
      </c>
      <c r="H54" s="8">
        <v>74687.164000000004</v>
      </c>
      <c r="I54" s="8">
        <v>74248.486000000004</v>
      </c>
      <c r="J54" s="8">
        <v>76241.756999999998</v>
      </c>
      <c r="K54" s="8">
        <v>79817.691999999995</v>
      </c>
      <c r="L54" s="8">
        <v>82354.076000000001</v>
      </c>
      <c r="M54" s="8">
        <v>84811.286999999997</v>
      </c>
      <c r="N54" s="8">
        <v>91190.365999999995</v>
      </c>
      <c r="O54" s="8">
        <v>94738.600999999995</v>
      </c>
      <c r="P54" s="8">
        <v>97800.73</v>
      </c>
      <c r="Q54" s="8">
        <v>96098.305999999997</v>
      </c>
      <c r="R54" s="8">
        <v>101182.857</v>
      </c>
      <c r="S54" s="8">
        <v>105999.79300000001</v>
      </c>
      <c r="T54" s="8">
        <v>107834.795</v>
      </c>
      <c r="U54" s="8">
        <v>106114.93</v>
      </c>
      <c r="V54" s="8">
        <v>109902.201</v>
      </c>
      <c r="W54" s="8">
        <v>112709.618</v>
      </c>
      <c r="X54" s="8">
        <v>116667.761</v>
      </c>
      <c r="Y54" s="8">
        <v>115220.79700000001</v>
      </c>
      <c r="Z54" s="8">
        <v>120434.693</v>
      </c>
      <c r="AA54" s="8">
        <v>126958.363</v>
      </c>
      <c r="AB54" s="8">
        <v>129568.933</v>
      </c>
      <c r="AC54" s="8">
        <v>125946.636</v>
      </c>
      <c r="AD54" s="8">
        <v>130562.63</v>
      </c>
      <c r="AE54" s="8">
        <v>131101.16</v>
      </c>
      <c r="AF54" s="8">
        <v>125874.829</v>
      </c>
      <c r="AG54" s="8">
        <v>120964.815</v>
      </c>
      <c r="AH54" s="8">
        <v>119489.954</v>
      </c>
      <c r="AI54" s="8">
        <v>117883.379</v>
      </c>
      <c r="AJ54" s="8">
        <v>116685.78</v>
      </c>
      <c r="AK54" s="8">
        <v>117006.087</v>
      </c>
      <c r="AL54" s="8">
        <v>116494.557</v>
      </c>
      <c r="AM54" s="8">
        <v>113361.541</v>
      </c>
      <c r="AN54" s="8">
        <v>112127.56600000001</v>
      </c>
      <c r="AO54" s="8">
        <v>110325.959</v>
      </c>
      <c r="AP54" s="8">
        <v>110356.66499999999</v>
      </c>
      <c r="AQ54" s="8">
        <v>154961.49799999999</v>
      </c>
      <c r="AR54" s="8">
        <v>149335.68100000001</v>
      </c>
      <c r="AS54" s="8">
        <v>152075.08600000001</v>
      </c>
      <c r="AT54" s="8">
        <v>155183.416</v>
      </c>
      <c r="AU54" s="8">
        <v>152951.50399999999</v>
      </c>
      <c r="AV54" s="8">
        <v>151885.546</v>
      </c>
      <c r="AW54" s="8">
        <v>153243.07800000001</v>
      </c>
      <c r="AX54" s="8">
        <v>156710.06400000001</v>
      </c>
      <c r="AY54" s="8">
        <v>161444.005</v>
      </c>
      <c r="AZ54" s="8">
        <v>163500.11499999999</v>
      </c>
      <c r="BA54" s="8">
        <v>167556.478</v>
      </c>
      <c r="BB54" s="8">
        <v>176147.79300000001</v>
      </c>
      <c r="BC54" s="8">
        <v>176214.326</v>
      </c>
      <c r="BD54" s="8">
        <v>183159.51699999999</v>
      </c>
      <c r="BE54" s="8">
        <v>183132.24900000001</v>
      </c>
      <c r="BF54" s="8">
        <v>191001.016</v>
      </c>
      <c r="BG54" s="8">
        <v>198671.02299999999</v>
      </c>
      <c r="BH54" s="8">
        <v>211403.997</v>
      </c>
      <c r="BI54">
        <v>211403.997</v>
      </c>
    </row>
    <row r="55" spans="1:80" x14ac:dyDescent="0.35">
      <c r="A55" s="6" t="str">
        <f t="shared" si="27"/>
        <v>SABB</v>
      </c>
      <c r="B55" s="6" t="str">
        <f>VLOOKUP(A55,References!$A$2:$B$11,2,FALSE)</f>
        <v>SABB AB Equity</v>
      </c>
      <c r="C55" s="6" t="str">
        <f t="shared" ref="C55:E55" si="33">C32</f>
        <v>Total Assets</v>
      </c>
      <c r="D55" s="6" t="str">
        <f t="shared" si="33"/>
        <v>assets</v>
      </c>
      <c r="E55" s="6" t="str">
        <f t="shared" si="33"/>
        <v>BS_TOT_ASSET</v>
      </c>
      <c r="F55" s="8">
        <f>_xll.BDH($B55,$E55,"CQ1 2010","","Dir=H","Per=Q","Days=A","Dts=H","cols=56;rows=1")</f>
        <v>120531.151</v>
      </c>
      <c r="G55" s="8">
        <v>120309.231</v>
      </c>
      <c r="H55" s="8">
        <v>118346.022</v>
      </c>
      <c r="I55" s="8">
        <v>125372.86599999999</v>
      </c>
      <c r="J55" s="8">
        <v>126014.86199999999</v>
      </c>
      <c r="K55" s="8">
        <v>129540</v>
      </c>
      <c r="L55" s="8">
        <v>131933.16899999999</v>
      </c>
      <c r="M55" s="8">
        <v>138657.505</v>
      </c>
      <c r="N55" s="8">
        <v>144047.595</v>
      </c>
      <c r="O55" s="8">
        <v>151904.91399999999</v>
      </c>
      <c r="P55" s="8">
        <v>156236.64799999999</v>
      </c>
      <c r="Q55" s="8">
        <v>156652.337</v>
      </c>
      <c r="R55" s="8">
        <v>158789.185</v>
      </c>
      <c r="S55" s="8">
        <v>161935.117</v>
      </c>
      <c r="T55" s="8">
        <v>166279.22899999999</v>
      </c>
      <c r="U55" s="8">
        <v>177302.2</v>
      </c>
      <c r="V55" s="8">
        <v>175416.02299999999</v>
      </c>
      <c r="W55" s="8">
        <v>175468.09299999999</v>
      </c>
      <c r="X55" s="8">
        <v>182957.85200000001</v>
      </c>
      <c r="Y55" s="8">
        <v>187609.26800000001</v>
      </c>
      <c r="Z55" s="8">
        <v>190160.68</v>
      </c>
      <c r="AA55" s="8">
        <v>192328.122</v>
      </c>
      <c r="AB55" s="8">
        <v>197197.33499999999</v>
      </c>
      <c r="AC55" s="8">
        <v>187750.42300000001</v>
      </c>
      <c r="AD55" s="8">
        <v>191794.47500000001</v>
      </c>
      <c r="AE55" s="8">
        <v>191870.595</v>
      </c>
      <c r="AF55" s="8">
        <v>185904.171</v>
      </c>
      <c r="AG55" s="8">
        <v>186055.894</v>
      </c>
      <c r="AH55" s="8">
        <v>185263.973</v>
      </c>
      <c r="AI55" s="8">
        <v>182518.51199999999</v>
      </c>
      <c r="AJ55" s="8">
        <v>179480.82</v>
      </c>
      <c r="AK55" s="8">
        <v>187615.34400000001</v>
      </c>
      <c r="AL55" s="8">
        <v>182622.033</v>
      </c>
      <c r="AM55" s="8">
        <v>183128.68299999999</v>
      </c>
      <c r="AN55" s="8">
        <v>175048.288</v>
      </c>
      <c r="AO55" s="8">
        <v>174676.772</v>
      </c>
      <c r="AP55" s="8">
        <v>173781.21400000001</v>
      </c>
      <c r="AQ55" s="8">
        <v>270817.277</v>
      </c>
      <c r="AR55" s="8">
        <v>258486.853</v>
      </c>
      <c r="AS55" s="8">
        <v>265986.72899999999</v>
      </c>
      <c r="AT55" s="8">
        <v>265686.353</v>
      </c>
      <c r="AU55" s="8">
        <v>266991.01</v>
      </c>
      <c r="AV55" s="8">
        <v>263957.56099999999</v>
      </c>
      <c r="AW55" s="8">
        <v>276451.67099999997</v>
      </c>
      <c r="AX55" s="8">
        <v>271555.255</v>
      </c>
      <c r="AY55" s="8">
        <v>272939.60600000003</v>
      </c>
      <c r="AZ55" s="8">
        <v>269552.45299999998</v>
      </c>
      <c r="BA55" s="8">
        <v>272396.02299999999</v>
      </c>
      <c r="BB55" s="8">
        <v>282691.73700000002</v>
      </c>
      <c r="BC55" s="8">
        <v>302539.07199999999</v>
      </c>
      <c r="BD55" s="8">
        <v>300099.04700000002</v>
      </c>
      <c r="BE55" s="8">
        <v>314450.67700000003</v>
      </c>
      <c r="BF55" s="8">
        <v>328884.59399999998</v>
      </c>
      <c r="BG55" s="8">
        <v>334912.93900000001</v>
      </c>
      <c r="BH55" s="8">
        <v>340478.11700000003</v>
      </c>
      <c r="BI55">
        <v>340478.11700000003</v>
      </c>
    </row>
    <row r="56" spans="1:80" x14ac:dyDescent="0.35">
      <c r="A56" s="6" t="str">
        <f t="shared" si="27"/>
        <v>SABB</v>
      </c>
      <c r="B56" s="6" t="str">
        <f>VLOOKUP(A56,References!$A$2:$B$11,2,FALSE)</f>
        <v>SABB AB Equity</v>
      </c>
      <c r="C56" s="6" t="str">
        <f t="shared" ref="C56:E56" si="34">C33</f>
        <v>Retail Assets</v>
      </c>
      <c r="D56" s="6" t="str">
        <f t="shared" si="34"/>
        <v>retail_assets</v>
      </c>
      <c r="E56" s="6" t="str">
        <f t="shared" si="34"/>
        <v>NA</v>
      </c>
      <c r="F56" s="8">
        <f>Segments_Q!I16/1000000</f>
        <v>20971.05</v>
      </c>
      <c r="G56" s="8">
        <f>Segments_Q!J16/1000000</f>
        <v>20551.377</v>
      </c>
      <c r="H56" s="8">
        <f>Segments_Q!K16/1000000</f>
        <v>20859.595000000001</v>
      </c>
      <c r="I56" s="8">
        <f>Segments_Q!L16/1000000</f>
        <v>20513.312000000002</v>
      </c>
      <c r="J56" s="8">
        <f>Segments_Q!M16/1000000</f>
        <v>21533.260999999999</v>
      </c>
      <c r="K56" s="8">
        <f>Segments_Q!N16/1000000</f>
        <v>20913.494999999999</v>
      </c>
      <c r="L56" s="8">
        <f>Segments_Q!O16/1000000</f>
        <v>20825.587</v>
      </c>
      <c r="M56" s="8">
        <f>Segments_Q!P16/1000000</f>
        <v>21521.146000000001</v>
      </c>
      <c r="N56" s="8">
        <f>Segments_Q!Q16/1000000</f>
        <v>23136.134999999998</v>
      </c>
      <c r="O56" s="8">
        <f>Segments_Q!R16/1000000</f>
        <v>24151.116999999998</v>
      </c>
      <c r="P56" s="8">
        <f>Segments_Q!S16/1000000</f>
        <v>25267.013999999999</v>
      </c>
      <c r="Q56" s="8">
        <f>Segments_Q!T16/1000000</f>
        <v>26571.636999999999</v>
      </c>
      <c r="R56" s="8">
        <f>Segments_Q!U16/1000000</f>
        <v>30089.284</v>
      </c>
      <c r="S56" s="8">
        <f>Segments_Q!V16/1000000</f>
        <v>31440.782999999999</v>
      </c>
      <c r="T56" s="8">
        <f>Segments_Q!W16/1000000</f>
        <v>33315.493999999999</v>
      </c>
      <c r="U56" s="8">
        <f>Segments_Q!X16/1000000</f>
        <v>33585.038999999997</v>
      </c>
      <c r="V56" s="8">
        <f>Segments_Q!Y16/1000000</f>
        <v>34030.269999999997</v>
      </c>
      <c r="W56" s="8">
        <f>Segments_Q!Z16/1000000</f>
        <v>34963.642</v>
      </c>
      <c r="X56" s="8">
        <f>Segments_Q!AA16/1000000</f>
        <v>36651.847000000002</v>
      </c>
      <c r="Y56" s="8">
        <f>Segments_Q!AB16/1000000</f>
        <v>35455.550999999999</v>
      </c>
      <c r="Z56" s="8">
        <f>Segments_Q!AC16/1000000</f>
        <v>35696.142999999996</v>
      </c>
      <c r="AA56" s="8">
        <f>Segments_Q!AD16/1000000</f>
        <v>34803.423999999999</v>
      </c>
      <c r="AB56" s="8">
        <f>Segments_Q!AE16/1000000</f>
        <v>35492.461000000003</v>
      </c>
      <c r="AC56" s="8">
        <f>Segments_Q!AF16/1000000</f>
        <v>33000.076999999997</v>
      </c>
      <c r="AD56" s="8">
        <f>Segments_Q!AG16/1000000</f>
        <v>34140.875</v>
      </c>
      <c r="AE56" s="8">
        <f>Segments_Q!AH16/1000000</f>
        <v>34346.188999999998</v>
      </c>
      <c r="AF56" s="8">
        <f>Segments_Q!AI16/1000000</f>
        <v>33456.264000000003</v>
      </c>
      <c r="AG56" s="8">
        <f>Segments_Q!AJ16/1000000</f>
        <v>31557.936000000002</v>
      </c>
      <c r="AH56" s="8">
        <f>Segments_Q!AK16/1000000</f>
        <v>30698.395</v>
      </c>
      <c r="AI56" s="8">
        <f>Segments_Q!AL16/1000000</f>
        <v>29958.973000000002</v>
      </c>
      <c r="AJ56" s="8">
        <f>Segments_Q!AM16/1000000</f>
        <v>28850.037</v>
      </c>
      <c r="AK56" s="8">
        <f>Segments_Q!AN16/1000000</f>
        <v>27728.04</v>
      </c>
      <c r="AL56" s="8">
        <f>Segments_Q!AO16/1000000</f>
        <v>26499.321</v>
      </c>
      <c r="AM56" s="8">
        <f>Segments_Q!AP16/1000000</f>
        <v>27002.741000000002</v>
      </c>
      <c r="AN56" s="8">
        <f>Segments_Q!AQ16/1000000</f>
        <v>26342.598999999998</v>
      </c>
      <c r="AO56" s="8">
        <f>Segments_Q!AR16/1000000</f>
        <v>25890.11</v>
      </c>
      <c r="AP56" s="8">
        <f>Segments_Q!AS16/1000000</f>
        <v>26093.705000000002</v>
      </c>
      <c r="AQ56" s="8">
        <f>Segments_Q!AT16/1000000</f>
        <v>46216.771999999997</v>
      </c>
      <c r="AR56" s="8">
        <f>Segments_Q!AU16/1000000</f>
        <v>47793.226000000002</v>
      </c>
      <c r="AS56" s="8">
        <f>Segments_Q!AV16/1000000</f>
        <v>48153.527000000002</v>
      </c>
      <c r="AT56" s="8">
        <f>Segments_Q!AW16/1000000</f>
        <v>47202.478000000003</v>
      </c>
      <c r="AU56" s="8">
        <f>Segments_Q!AX16/1000000</f>
        <v>46418.404000000002</v>
      </c>
      <c r="AV56" s="8">
        <f>Segments_Q!AY16/1000000</f>
        <v>46542.05</v>
      </c>
      <c r="AW56" s="8">
        <f>Segments_Q!AZ16/1000000</f>
        <v>46051.535000000003</v>
      </c>
      <c r="AX56" s="8">
        <f>Segments_Q!BA16/1000000</f>
        <v>46319.413999999997</v>
      </c>
      <c r="AY56" s="8">
        <f>Segments_Q!BB16/1000000</f>
        <v>47201.411999999997</v>
      </c>
      <c r="AZ56" s="8">
        <f>Segments_Q!BC16/1000000</f>
        <v>48114.855000000003</v>
      </c>
      <c r="BA56" s="8">
        <f>Segments_Q!BD16/1000000</f>
        <v>49389.856</v>
      </c>
      <c r="BB56" s="8">
        <f>Segments_Q!BE16/1000000</f>
        <v>52378.148000000001</v>
      </c>
      <c r="BC56" s="8">
        <f>Segments_Q!BF16/1000000</f>
        <v>53404.822999999997</v>
      </c>
      <c r="BD56" s="8">
        <f>Segments_Q!BG16/1000000</f>
        <v>54314.834000000003</v>
      </c>
      <c r="BE56" s="8">
        <f>Segments_Q!BH16/1000000</f>
        <v>54775.262999999999</v>
      </c>
      <c r="BF56" s="8">
        <f>Segments_Q!BI16/1000000</f>
        <v>56282.205000000002</v>
      </c>
      <c r="BG56" s="8">
        <f>Segments_Q!BJ16/1000000</f>
        <v>57598.061000000002</v>
      </c>
      <c r="BH56" s="8">
        <f>Segments_Q!BK16/1000000</f>
        <v>59642.067999999999</v>
      </c>
      <c r="BI56" s="8">
        <f>Segments_Q!BL16/1000000</f>
        <v>0</v>
      </c>
      <c r="BJ56" s="8">
        <f>Segments_Q!BM16/1000000</f>
        <v>0</v>
      </c>
      <c r="BK56" s="8">
        <f>Segments_Q!BN16/1000000</f>
        <v>0</v>
      </c>
      <c r="BL56" s="8">
        <f>Segments_Q!BO16/1000000</f>
        <v>0</v>
      </c>
      <c r="BM56" s="8">
        <f>Segments_Q!BP16/1000000</f>
        <v>0</v>
      </c>
      <c r="BN56" s="8">
        <f>Segments_Q!BQ16/1000000</f>
        <v>0</v>
      </c>
      <c r="BO56" s="8">
        <f>Segments_Q!BR16/1000000</f>
        <v>0</v>
      </c>
      <c r="BP56" s="8">
        <f>Segments_Q!BS16/1000000</f>
        <v>0</v>
      </c>
      <c r="BQ56" s="8">
        <f>Segments_Q!BT16/1000000</f>
        <v>0</v>
      </c>
      <c r="BR56" s="8">
        <f>Segments_Q!BU16/1000000</f>
        <v>0</v>
      </c>
      <c r="BS56" s="8">
        <f>Segments_Q!BV16/1000000</f>
        <v>0</v>
      </c>
      <c r="BT56" s="8">
        <f>Segments_Q!BW16/1000000</f>
        <v>0</v>
      </c>
      <c r="BU56" s="8">
        <f>Segments_Q!BX16/1000000</f>
        <v>0</v>
      </c>
      <c r="BV56" s="8">
        <f>Segments_Q!BY16/1000000</f>
        <v>0</v>
      </c>
      <c r="BW56" s="8">
        <f>Segments_Q!BZ16/1000000</f>
        <v>0</v>
      </c>
      <c r="BX56" s="8">
        <f>Segments_Q!CA16/1000000</f>
        <v>0</v>
      </c>
      <c r="BY56" s="8">
        <f>Segments_Q!CB16/1000000</f>
        <v>0</v>
      </c>
      <c r="BZ56" s="8">
        <f>Segments_Q!CC16/1000000</f>
        <v>0</v>
      </c>
      <c r="CA56" s="8">
        <f>Segments_Q!CD16/1000000</f>
        <v>0</v>
      </c>
      <c r="CB56" s="8">
        <f>Segments_Q!CE16/1000000</f>
        <v>0</v>
      </c>
    </row>
    <row r="57" spans="1:80" x14ac:dyDescent="0.35">
      <c r="A57" s="6" t="str">
        <f t="shared" si="27"/>
        <v>SABB</v>
      </c>
      <c r="B57" s="6" t="str">
        <f>VLOOKUP(A57,References!$A$2:$B$11,2,FALSE)</f>
        <v>SABB AB Equity</v>
      </c>
      <c r="C57" s="6" t="str">
        <f t="shared" ref="C57:E57" si="35">C34</f>
        <v>Wholesale Assets</v>
      </c>
      <c r="D57" s="6" t="str">
        <f t="shared" si="35"/>
        <v>wholesale_assets</v>
      </c>
      <c r="E57" s="6" t="str">
        <f t="shared" si="35"/>
        <v>NA</v>
      </c>
      <c r="F57" s="8">
        <f>Segments_Q!I17/1000000</f>
        <v>56714.271999999997</v>
      </c>
      <c r="G57" s="8">
        <f>Segments_Q!J17/1000000</f>
        <v>56236.400999999998</v>
      </c>
      <c r="H57" s="8">
        <f>Segments_Q!K17/1000000</f>
        <v>56056.031000000003</v>
      </c>
      <c r="I57" s="8">
        <f>Segments_Q!L17/1000000</f>
        <v>55952.908000000003</v>
      </c>
      <c r="J57" s="8">
        <f>Segments_Q!M17/1000000</f>
        <v>57170.396000000001</v>
      </c>
      <c r="K57" s="8">
        <f>Segments_Q!N17/1000000</f>
        <v>60816.300999999999</v>
      </c>
      <c r="L57" s="8">
        <f>Segments_Q!O17/1000000</f>
        <v>63376.23</v>
      </c>
      <c r="M57" s="8">
        <f>Segments_Q!P17/1000000</f>
        <v>65234.091999999997</v>
      </c>
      <c r="N57" s="8">
        <f>Segments_Q!Q17/1000000</f>
        <v>70024.362999999998</v>
      </c>
      <c r="O57" s="8">
        <f>Segments_Q!R17/1000000</f>
        <v>72413.892999999996</v>
      </c>
      <c r="P57" s="8">
        <f>Segments_Q!S17/1000000</f>
        <v>74622.085000000006</v>
      </c>
      <c r="Q57" s="8">
        <f>Segments_Q!T17/1000000</f>
        <v>71828.317999999999</v>
      </c>
      <c r="R57" s="8">
        <f>Segments_Q!U17/1000000</f>
        <v>74430.994999999995</v>
      </c>
      <c r="S57" s="8">
        <f>Segments_Q!V17/1000000</f>
        <v>77816.195999999996</v>
      </c>
      <c r="T57" s="8">
        <f>Segments_Q!W17/1000000</f>
        <v>78863.532999999996</v>
      </c>
      <c r="U57" s="8">
        <f>Segments_Q!X17/1000000</f>
        <v>76688.800000000003</v>
      </c>
      <c r="V57" s="8">
        <f>Segments_Q!Y17/1000000</f>
        <v>80242.525999999998</v>
      </c>
      <c r="W57" s="8">
        <f>Segments_Q!Z17/1000000</f>
        <v>81820.426999999996</v>
      </c>
      <c r="X57" s="8">
        <f>Segments_Q!AA17/1000000</f>
        <v>84990.271999999997</v>
      </c>
      <c r="Y57" s="8">
        <f>Segments_Q!AB17/1000000</f>
        <v>84313.335000000006</v>
      </c>
      <c r="Z57" s="8">
        <f>Segments_Q!AC17/1000000</f>
        <v>89370.785999999993</v>
      </c>
      <c r="AA57" s="8">
        <f>Segments_Q!AD17/1000000</f>
        <v>96720.835000000006</v>
      </c>
      <c r="AB57" s="8">
        <f>Segments_Q!AE17/1000000</f>
        <v>98429.487999999998</v>
      </c>
      <c r="AC57" s="8">
        <f>Segments_Q!AF17/1000000</f>
        <v>96850.258000000002</v>
      </c>
      <c r="AD57" s="8">
        <f>Segments_Q!AG17/1000000</f>
        <v>100813.308</v>
      </c>
      <c r="AE57" s="8">
        <f>Segments_Q!AH17/1000000</f>
        <v>101567.14</v>
      </c>
      <c r="AF57" s="8">
        <f>Segments_Q!AI17/1000000</f>
        <v>96859.240999999995</v>
      </c>
      <c r="AG57" s="8">
        <f>Segments_Q!AJ17/1000000</f>
        <v>92352.01</v>
      </c>
      <c r="AH57" s="8">
        <f>Segments_Q!AK17/1000000</f>
        <v>92693.849000000002</v>
      </c>
      <c r="AI57" s="8">
        <f>Segments_Q!AL17/1000000</f>
        <v>92193.995999999999</v>
      </c>
      <c r="AJ57" s="8">
        <f>Segments_Q!AM17/1000000</f>
        <v>90885.385999999999</v>
      </c>
      <c r="AK57" s="8">
        <f>Segments_Q!AN17/1000000</f>
        <v>92111.925000000003</v>
      </c>
      <c r="AL57" s="8">
        <f>Segments_Q!AO17/1000000</f>
        <v>92903.712</v>
      </c>
      <c r="AM57" s="8">
        <f>Segments_Q!AP17/1000000</f>
        <v>89477.479000000007</v>
      </c>
      <c r="AN57" s="8">
        <f>Segments_Q!AQ17/1000000</f>
        <v>88802.506999999998</v>
      </c>
      <c r="AO57" s="8">
        <f>Segments_Q!AR17/1000000</f>
        <v>87743.770999999993</v>
      </c>
      <c r="AP57" s="8">
        <f>Segments_Q!AS17/1000000</f>
        <v>88066.697</v>
      </c>
      <c r="AQ57" s="8">
        <f>Segments_Q!AT17/1000000</f>
        <v>128977.25</v>
      </c>
      <c r="AR57" s="8">
        <f>Segments_Q!AU17/1000000</f>
        <v>125386.558</v>
      </c>
      <c r="AS57" s="8">
        <f>Segments_Q!AV17/1000000</f>
        <v>126387.84699999999</v>
      </c>
      <c r="AT57" s="8">
        <f>Segments_Q!AW17/1000000</f>
        <v>130327.19100000001</v>
      </c>
      <c r="AU57" s="8">
        <f>Segments_Q!AX17/1000000</f>
        <v>121811.928</v>
      </c>
      <c r="AV57" s="8">
        <f>Segments_Q!AY17/1000000</f>
        <v>119423.086</v>
      </c>
      <c r="AW57" s="8">
        <f>Segments_Q!AZ17/1000000</f>
        <v>121743.337</v>
      </c>
      <c r="AX57" s="8">
        <f>Segments_Q!BA17/1000000</f>
        <v>124741.412</v>
      </c>
      <c r="AY57" s="8">
        <f>Segments_Q!BB17/1000000</f>
        <v>127657.61500000001</v>
      </c>
      <c r="AZ57" s="8">
        <f>Segments_Q!BC17/1000000</f>
        <v>128939.628</v>
      </c>
      <c r="BA57" s="8">
        <f>Segments_Q!BD17/1000000</f>
        <v>131346.804</v>
      </c>
      <c r="BB57" s="8">
        <f>Segments_Q!BE17/1000000</f>
        <v>137005.86499999999</v>
      </c>
      <c r="BC57" s="8">
        <f>Segments_Q!BF17/1000000</f>
        <v>135811.53</v>
      </c>
      <c r="BD57" s="8">
        <f>Segments_Q!BG17/1000000</f>
        <v>141073.42000000001</v>
      </c>
      <c r="BE57" s="8">
        <f>Segments_Q!BH17/1000000</f>
        <v>139458.63699999999</v>
      </c>
      <c r="BF57" s="8">
        <f>Segments_Q!BI17/1000000</f>
        <v>145415.908</v>
      </c>
      <c r="BG57" s="8">
        <f>Segments_Q!BJ17/1000000</f>
        <v>152941.734</v>
      </c>
      <c r="BH57" s="8">
        <f>Segments_Q!BK17/1000000</f>
        <v>162921.367</v>
      </c>
      <c r="BI57" s="8">
        <f>Segments_Q!BL17/1000000</f>
        <v>0</v>
      </c>
      <c r="BJ57" s="8">
        <f>Segments_Q!BM17/1000000</f>
        <v>0</v>
      </c>
      <c r="BK57" s="8">
        <f>Segments_Q!BN17/1000000</f>
        <v>0</v>
      </c>
      <c r="BL57" s="8">
        <f>Segments_Q!BO17/1000000</f>
        <v>0</v>
      </c>
      <c r="BM57" s="8">
        <f>Segments_Q!BP17/1000000</f>
        <v>0</v>
      </c>
      <c r="BN57" s="8">
        <f>Segments_Q!BQ17/1000000</f>
        <v>0</v>
      </c>
      <c r="BO57" s="8">
        <f>Segments_Q!BR17/1000000</f>
        <v>0</v>
      </c>
      <c r="BP57" s="8">
        <f>Segments_Q!BS17/1000000</f>
        <v>0</v>
      </c>
      <c r="BQ57" s="8">
        <f>Segments_Q!BT17/1000000</f>
        <v>0</v>
      </c>
      <c r="BR57" s="8">
        <f>Segments_Q!BU17/1000000</f>
        <v>0</v>
      </c>
      <c r="BS57" s="8">
        <f>Segments_Q!BV17/1000000</f>
        <v>0</v>
      </c>
      <c r="BT57" s="8">
        <f>Segments_Q!BW17/1000000</f>
        <v>0</v>
      </c>
      <c r="BU57" s="8">
        <f>Segments_Q!BX17/1000000</f>
        <v>0</v>
      </c>
      <c r="BV57" s="8">
        <f>Segments_Q!BY17/1000000</f>
        <v>0</v>
      </c>
      <c r="BW57" s="8">
        <f>Segments_Q!BZ17/1000000</f>
        <v>0</v>
      </c>
      <c r="BX57" s="8">
        <f>Segments_Q!CA17/1000000</f>
        <v>0</v>
      </c>
      <c r="BY57" s="8">
        <f>Segments_Q!CB17/1000000</f>
        <v>0</v>
      </c>
      <c r="BZ57" s="8">
        <f>Segments_Q!CC17/1000000</f>
        <v>0</v>
      </c>
      <c r="CA57" s="8">
        <f>Segments_Q!CD17/1000000</f>
        <v>0</v>
      </c>
      <c r="CB57" s="8">
        <f>Segments_Q!CE17/1000000</f>
        <v>0</v>
      </c>
    </row>
    <row r="58" spans="1:80" x14ac:dyDescent="0.35">
      <c r="A58" s="6" t="str">
        <f t="shared" si="27"/>
        <v>SABB</v>
      </c>
      <c r="B58" s="6" t="str">
        <f>VLOOKUP(A58,References!$A$2:$B$11,2,FALSE)</f>
        <v>SABB AB Equity</v>
      </c>
      <c r="C58" s="6" t="str">
        <f t="shared" ref="C58:E58" si="36">C35</f>
        <v>NCBDs</v>
      </c>
      <c r="D58" s="6" t="str">
        <f t="shared" si="36"/>
        <v>ncbds</v>
      </c>
      <c r="E58" s="6" t="str">
        <f t="shared" si="36"/>
        <v>BS_DEMAND_DPST</v>
      </c>
      <c r="F58" s="8">
        <f>_xll.BDH($B58,$E58,"CQ1 2010","","Dir=H","Per=Q","Days=A","Dts=H","cols=56;rows=1")</f>
        <v>38073.078999999998</v>
      </c>
      <c r="G58" s="8">
        <v>38073.078999999998</v>
      </c>
      <c r="H58" s="8">
        <v>38073.078999999998</v>
      </c>
      <c r="I58" s="8">
        <v>46625.673000000003</v>
      </c>
      <c r="J58" s="8">
        <v>46625.673000000003</v>
      </c>
      <c r="K58" s="8">
        <v>49501.678</v>
      </c>
      <c r="L58" s="8">
        <v>48485.404000000002</v>
      </c>
      <c r="M58" s="8">
        <v>50741.519</v>
      </c>
      <c r="N58" s="8">
        <v>57769.237000000001</v>
      </c>
      <c r="O58" s="8">
        <v>58411.603000000003</v>
      </c>
      <c r="P58" s="8">
        <v>59490.286999999997</v>
      </c>
      <c r="Q58" s="8">
        <v>63417.449000000001</v>
      </c>
      <c r="R58" s="8">
        <v>69640.292000000001</v>
      </c>
      <c r="S58" s="8">
        <v>69052.065000000002</v>
      </c>
      <c r="T58" s="8">
        <v>73414.399000000005</v>
      </c>
      <c r="U58" s="8">
        <v>74717.692999999999</v>
      </c>
      <c r="V58" s="8">
        <v>80860.422999999995</v>
      </c>
      <c r="W58" s="8">
        <v>82429.687000000005</v>
      </c>
      <c r="X58" s="8">
        <v>83775.048999999999</v>
      </c>
      <c r="Y58" s="8">
        <v>86583.535000000003</v>
      </c>
      <c r="Z58" s="8">
        <v>91815.119000000006</v>
      </c>
      <c r="AA58" s="8">
        <v>98007.589000000007</v>
      </c>
      <c r="AB58" s="8">
        <v>92767.845000000001</v>
      </c>
      <c r="AC58" s="8">
        <v>87284.903000000006</v>
      </c>
      <c r="AD58" s="8">
        <v>85439.202000000005</v>
      </c>
      <c r="AE58" s="8">
        <v>82387.638999999996</v>
      </c>
      <c r="AF58" s="8">
        <v>78654.085999999996</v>
      </c>
      <c r="AG58" s="8">
        <v>82345.754000000001</v>
      </c>
      <c r="AH58" s="8">
        <v>83223.466</v>
      </c>
      <c r="AI58" s="8">
        <v>81422.004000000001</v>
      </c>
      <c r="AJ58" s="8">
        <v>79815.754000000001</v>
      </c>
      <c r="AK58" s="8">
        <v>88538.701000000001</v>
      </c>
      <c r="AL58" s="8">
        <v>83990.84</v>
      </c>
      <c r="AM58" s="8">
        <v>83318.516000000003</v>
      </c>
      <c r="AN58" s="8">
        <v>82980.428</v>
      </c>
      <c r="AO58" s="8">
        <v>82086.159</v>
      </c>
      <c r="AP58" s="8">
        <v>81876.077000000005</v>
      </c>
      <c r="AQ58" s="8">
        <v>125717.898</v>
      </c>
      <c r="AR58" s="8">
        <v>121130.637</v>
      </c>
      <c r="AS58" s="8">
        <v>122517.724</v>
      </c>
      <c r="AT58" s="8">
        <v>127809.86</v>
      </c>
      <c r="AU58" s="8">
        <v>134623.193</v>
      </c>
      <c r="AV58" s="8">
        <v>132657.63099999999</v>
      </c>
      <c r="AW58" s="8">
        <v>134240.503</v>
      </c>
      <c r="AX58" s="8">
        <v>130781.26</v>
      </c>
      <c r="AY58" s="8">
        <v>140296.73800000001</v>
      </c>
      <c r="AZ58" s="8">
        <v>139640.67199999999</v>
      </c>
      <c r="BA58" s="8">
        <v>152966.149</v>
      </c>
      <c r="BB58" s="8">
        <v>147938.68100000001</v>
      </c>
      <c r="BC58" s="8">
        <v>154585.087</v>
      </c>
      <c r="BD58" s="8">
        <v>144964.20699999999</v>
      </c>
      <c r="BE58" s="8">
        <v>141427.465</v>
      </c>
      <c r="BF58" s="8">
        <v>149316.77299999999</v>
      </c>
      <c r="BG58" s="8">
        <v>135139.696</v>
      </c>
      <c r="BH58" s="8">
        <v>135639.601</v>
      </c>
      <c r="BI58">
        <v>135639.601</v>
      </c>
    </row>
    <row r="59" spans="1:80" x14ac:dyDescent="0.35">
      <c r="A59" s="6" t="str">
        <f t="shared" si="27"/>
        <v>SABB</v>
      </c>
      <c r="B59" s="6" t="str">
        <f>VLOOKUP(A59,References!$A$2:$B$11,2,FALSE)</f>
        <v>SABB AB Equity</v>
      </c>
      <c r="C59" s="6" t="str">
        <f t="shared" ref="C59:E59" si="37">C36</f>
        <v>CBDs</v>
      </c>
      <c r="D59" s="6" t="str">
        <f t="shared" si="37"/>
        <v>cbds</v>
      </c>
      <c r="E59" s="6" t="str">
        <f t="shared" si="37"/>
        <v>INTEREST_BEARING_DEPOSITS_RATIO</v>
      </c>
      <c r="F59" s="8">
        <f>_xll.BDH($B59,$E59,"CQ1 2010","","Dir=H","Per=Q","Days=A","Dts=H","cols=56;rows=1")</f>
        <v>50205.529000000002</v>
      </c>
      <c r="G59" s="8">
        <v>50205.529000000002</v>
      </c>
      <c r="H59" s="8">
        <v>50205.529000000002</v>
      </c>
      <c r="I59" s="8">
        <v>46966.497000000003</v>
      </c>
      <c r="J59" s="8">
        <v>46966.497000000003</v>
      </c>
      <c r="K59" s="8">
        <v>48586.436000000002</v>
      </c>
      <c r="L59" s="8">
        <v>51120.059000000001</v>
      </c>
      <c r="M59" s="8">
        <v>53505.83</v>
      </c>
      <c r="N59" s="8">
        <v>52642.758000000002</v>
      </c>
      <c r="O59" s="8">
        <v>58028.178</v>
      </c>
      <c r="P59" s="8">
        <v>59064.510999999999</v>
      </c>
      <c r="Q59" s="8">
        <v>55623.821000000004</v>
      </c>
      <c r="R59" s="8">
        <v>50200.425999999999</v>
      </c>
      <c r="S59" s="8">
        <v>54077.112000000001</v>
      </c>
      <c r="T59" s="8">
        <v>52785.453999999998</v>
      </c>
      <c r="U59" s="8">
        <v>61002.16</v>
      </c>
      <c r="V59" s="8">
        <v>53793.851000000002</v>
      </c>
      <c r="W59" s="8">
        <v>53772.408000000003</v>
      </c>
      <c r="X59" s="8">
        <v>56904.843000000001</v>
      </c>
      <c r="Y59" s="8">
        <v>57100.766000000003</v>
      </c>
      <c r="Z59" s="8">
        <v>54935.118999999999</v>
      </c>
      <c r="AA59" s="8">
        <v>50276.017999999996</v>
      </c>
      <c r="AB59" s="8">
        <v>59716.601999999999</v>
      </c>
      <c r="AC59" s="8">
        <v>59340.391000000003</v>
      </c>
      <c r="AD59" s="8">
        <v>64348.875</v>
      </c>
      <c r="AE59" s="8">
        <v>66048.112999999998</v>
      </c>
      <c r="AF59" s="8">
        <v>63592.296999999999</v>
      </c>
      <c r="AG59" s="8">
        <v>56706.396000000001</v>
      </c>
      <c r="AH59" s="8">
        <v>57292.703999999998</v>
      </c>
      <c r="AI59" s="8">
        <v>55991.148000000001</v>
      </c>
      <c r="AJ59" s="8">
        <v>53755.175000000003</v>
      </c>
      <c r="AK59" s="8">
        <v>50729.173000000003</v>
      </c>
      <c r="AL59" s="8">
        <v>50454.588000000003</v>
      </c>
      <c r="AM59" s="8">
        <v>48633.951000000001</v>
      </c>
      <c r="AN59" s="8">
        <v>45297.222999999998</v>
      </c>
      <c r="AO59" s="8">
        <v>47383.587</v>
      </c>
      <c r="AP59" s="8">
        <v>44421.557999999997</v>
      </c>
      <c r="AQ59" s="8">
        <v>68657.004000000001</v>
      </c>
      <c r="AR59" s="8">
        <v>60533.173999999999</v>
      </c>
      <c r="AS59" s="8">
        <v>53516.877</v>
      </c>
      <c r="AT59" s="8">
        <v>58934.728000000003</v>
      </c>
      <c r="AU59" s="8">
        <v>52277.078999999998</v>
      </c>
      <c r="AV59" s="8">
        <v>46161.915000000001</v>
      </c>
      <c r="AW59" s="8">
        <v>53466.7</v>
      </c>
      <c r="AX59" s="8">
        <v>51648.006999999998</v>
      </c>
      <c r="AY59" s="8">
        <v>45234.625</v>
      </c>
      <c r="AZ59" s="8">
        <v>39335.754999999997</v>
      </c>
      <c r="BA59" s="8">
        <v>32494.960999999999</v>
      </c>
      <c r="BB59" s="8">
        <v>44665.875</v>
      </c>
      <c r="BC59" s="8">
        <v>51646.356</v>
      </c>
      <c r="BD59" s="8">
        <v>56771.697999999997</v>
      </c>
      <c r="BE59" s="8">
        <v>71632.98</v>
      </c>
      <c r="BF59" s="8">
        <v>75463.991999999998</v>
      </c>
      <c r="BG59" s="8">
        <v>86253.644</v>
      </c>
      <c r="BH59" s="8">
        <v>91050.066999999995</v>
      </c>
      <c r="BI59">
        <v>91050.066999999995</v>
      </c>
    </row>
    <row r="60" spans="1:80" x14ac:dyDescent="0.35">
      <c r="A60" s="6" t="str">
        <f t="shared" si="27"/>
        <v>SABB</v>
      </c>
      <c r="B60" s="6" t="str">
        <f>VLOOKUP(A60,References!$A$2:$B$11,2,FALSE)</f>
        <v>SABB AB Equity</v>
      </c>
      <c r="C60" s="6" t="str">
        <f t="shared" ref="C60:E60" si="38">C37</f>
        <v>Other Deposits</v>
      </c>
      <c r="D60" s="6" t="str">
        <f t="shared" si="38"/>
        <v>other_deposits</v>
      </c>
      <c r="E60" s="6" t="str">
        <f t="shared" si="38"/>
        <v>BS_OTHER_DPST</v>
      </c>
      <c r="F60" s="8">
        <f>_xll.BDH($B60,$E60,"CQ1 2010","","Dir=H","Per=Q","Days=A","Dts=H","cols=56;rows=1")</f>
        <v>908.25300000000004</v>
      </c>
      <c r="G60" s="8">
        <v>908.25300000000004</v>
      </c>
      <c r="H60" s="8">
        <v>908.25300000000004</v>
      </c>
      <c r="I60" s="8">
        <v>1080.6849999999999</v>
      </c>
      <c r="J60" s="8">
        <v>1080.6849999999999</v>
      </c>
      <c r="K60" s="8">
        <v>1065.433</v>
      </c>
      <c r="L60" s="8">
        <v>1146.7170000000001</v>
      </c>
      <c r="M60" s="8">
        <v>1329.193</v>
      </c>
      <c r="N60" s="8">
        <v>1205.201</v>
      </c>
      <c r="O60" s="8">
        <v>1139.336</v>
      </c>
      <c r="P60" s="8">
        <v>1142.769</v>
      </c>
      <c r="Q60" s="8">
        <v>1392.4459999999999</v>
      </c>
      <c r="R60" s="8">
        <v>2233.7080000000001</v>
      </c>
      <c r="S60" s="8">
        <v>2758.835</v>
      </c>
      <c r="T60" s="8">
        <v>3715.194</v>
      </c>
      <c r="U60" s="8">
        <v>3241.6170000000002</v>
      </c>
      <c r="V60" s="8">
        <v>2325.4299999999998</v>
      </c>
      <c r="W60" s="8">
        <v>2093.3690000000001</v>
      </c>
      <c r="X60" s="8">
        <v>3007.4090000000001</v>
      </c>
      <c r="Y60" s="8">
        <v>2186.1959999999999</v>
      </c>
      <c r="Z60" s="8">
        <v>2252.201</v>
      </c>
      <c r="AA60" s="8">
        <v>2819.5720000000001</v>
      </c>
      <c r="AB60" s="8">
        <v>3365.6329999999998</v>
      </c>
      <c r="AC60" s="8">
        <v>2261.884</v>
      </c>
      <c r="AD60" s="8">
        <v>2090.3589999999999</v>
      </c>
      <c r="AE60" s="8">
        <v>1832.8019999999999</v>
      </c>
      <c r="AF60" s="8">
        <v>1837.4549999999999</v>
      </c>
      <c r="AG60" s="8">
        <v>1587.635</v>
      </c>
      <c r="AH60" s="8">
        <v>1054.598</v>
      </c>
      <c r="AI60" s="8">
        <v>900.95100000000002</v>
      </c>
      <c r="AJ60" s="8">
        <v>994.09199999999998</v>
      </c>
      <c r="AK60" s="8">
        <v>971.63900000000001</v>
      </c>
      <c r="AL60" s="8">
        <v>946.32899999999995</v>
      </c>
      <c r="AM60" s="8">
        <v>978.32299999999998</v>
      </c>
      <c r="AN60" s="8">
        <v>1049.932</v>
      </c>
      <c r="AO60" s="8">
        <v>1036.759</v>
      </c>
      <c r="AP60" s="8">
        <v>940.77800000000002</v>
      </c>
      <c r="AQ60" s="8">
        <v>1782.6590000000001</v>
      </c>
      <c r="AR60" s="8">
        <v>1749.354</v>
      </c>
      <c r="AS60" s="8">
        <v>16131.923000000001</v>
      </c>
      <c r="AT60" s="8">
        <v>1530.6559999999999</v>
      </c>
      <c r="AU60" s="8">
        <v>1457.1379999999999</v>
      </c>
      <c r="AV60" s="8">
        <v>1378.8209999999999</v>
      </c>
      <c r="AW60" s="8">
        <v>1402.9369999999999</v>
      </c>
      <c r="AX60" s="8">
        <v>1261.0429999999999</v>
      </c>
      <c r="AY60" s="8">
        <v>1296.894</v>
      </c>
      <c r="AZ60" s="8">
        <v>1271.3</v>
      </c>
      <c r="BA60" s="8">
        <v>1299.502</v>
      </c>
      <c r="BB60" s="8">
        <v>1284.933</v>
      </c>
      <c r="BC60" s="8">
        <v>1219.5619999999999</v>
      </c>
      <c r="BD60" s="8">
        <v>1128.4939999999999</v>
      </c>
      <c r="BE60" s="8">
        <v>1218.4059999999999</v>
      </c>
      <c r="BF60" s="8">
        <v>1202.5709999999999</v>
      </c>
      <c r="BG60" s="8">
        <v>1340.4739999999999</v>
      </c>
      <c r="BH60" s="8">
        <v>1363.181</v>
      </c>
      <c r="BI60">
        <v>1363.181</v>
      </c>
    </row>
    <row r="61" spans="1:80" x14ac:dyDescent="0.35">
      <c r="A61" s="6" t="str">
        <f t="shared" si="27"/>
        <v>SABB</v>
      </c>
      <c r="B61" s="6" t="str">
        <f>VLOOKUP(A61,References!$A$2:$B$11,2,FALSE)</f>
        <v>SABB AB Equity</v>
      </c>
      <c r="C61" s="6" t="str">
        <f t="shared" ref="C61:E61" si="39">C38</f>
        <v>Total Deposits</v>
      </c>
      <c r="D61" s="6" t="str">
        <f t="shared" si="39"/>
        <v>deposits</v>
      </c>
      <c r="E61" s="6" t="str">
        <f t="shared" si="39"/>
        <v>BS_CUSTOMER_DEPOSITS</v>
      </c>
      <c r="F61" s="8">
        <f>_xll.BDH($B61,$E61,"CQ1 2010","","Dir=H","Per=Q","Days=A","Dts=H","cols=56;rows=1")</f>
        <v>90016.176999999996</v>
      </c>
      <c r="G61" s="8">
        <v>94155.842000000004</v>
      </c>
      <c r="H61" s="8">
        <v>90667.625</v>
      </c>
      <c r="I61" s="8">
        <v>94672.854999999996</v>
      </c>
      <c r="J61" s="8">
        <v>96873.385999999999</v>
      </c>
      <c r="K61" s="8">
        <v>99153.547000000006</v>
      </c>
      <c r="L61" s="8">
        <v>100752.18</v>
      </c>
      <c r="M61" s="8">
        <v>105576.542</v>
      </c>
      <c r="N61" s="8">
        <v>111617.196</v>
      </c>
      <c r="O61" s="8">
        <v>117579.117</v>
      </c>
      <c r="P61" s="8">
        <v>119697.567</v>
      </c>
      <c r="Q61" s="8">
        <v>120433.716</v>
      </c>
      <c r="R61" s="8">
        <v>122074.42600000001</v>
      </c>
      <c r="S61" s="8">
        <v>125888.012</v>
      </c>
      <c r="T61" s="8">
        <v>129915.04700000001</v>
      </c>
      <c r="U61" s="8">
        <v>138961.47</v>
      </c>
      <c r="V61" s="8">
        <v>136979.704</v>
      </c>
      <c r="W61" s="8">
        <v>138295.46400000001</v>
      </c>
      <c r="X61" s="8">
        <v>143687.30100000001</v>
      </c>
      <c r="Y61" s="8">
        <v>145870.497</v>
      </c>
      <c r="Z61" s="8">
        <v>149002.43900000001</v>
      </c>
      <c r="AA61" s="8">
        <v>151103.179</v>
      </c>
      <c r="AB61" s="8">
        <v>155850.07999999999</v>
      </c>
      <c r="AC61" s="8">
        <v>148887.17800000001</v>
      </c>
      <c r="AD61" s="8">
        <v>151878.43599999999</v>
      </c>
      <c r="AE61" s="8">
        <v>150268.554</v>
      </c>
      <c r="AF61" s="8">
        <v>144083.83799999999</v>
      </c>
      <c r="AG61" s="8">
        <v>140639.785</v>
      </c>
      <c r="AH61" s="8">
        <v>141570.76800000001</v>
      </c>
      <c r="AI61" s="8">
        <v>138314.103</v>
      </c>
      <c r="AJ61" s="8">
        <v>134565.02100000001</v>
      </c>
      <c r="AK61" s="8">
        <v>140239.51300000001</v>
      </c>
      <c r="AL61" s="8">
        <v>135391.75700000001</v>
      </c>
      <c r="AM61" s="8">
        <v>132930.79</v>
      </c>
      <c r="AN61" s="8">
        <v>129327.583</v>
      </c>
      <c r="AO61" s="8">
        <v>130506.505</v>
      </c>
      <c r="AP61" s="8">
        <v>127238.413</v>
      </c>
      <c r="AQ61" s="8">
        <v>196157.56099999999</v>
      </c>
      <c r="AR61" s="8">
        <v>183413.16500000001</v>
      </c>
      <c r="AS61" s="8">
        <v>192166.524</v>
      </c>
      <c r="AT61" s="8">
        <v>188275.24400000001</v>
      </c>
      <c r="AU61" s="8">
        <v>188357.41</v>
      </c>
      <c r="AV61" s="8">
        <v>180198.367</v>
      </c>
      <c r="AW61" s="8">
        <v>189110.14</v>
      </c>
      <c r="AX61" s="8">
        <v>183690.31</v>
      </c>
      <c r="AY61" s="8">
        <v>186828.25700000001</v>
      </c>
      <c r="AZ61" s="8">
        <v>180247.72700000001</v>
      </c>
      <c r="BA61" s="8">
        <v>186760.61199999999</v>
      </c>
      <c r="BB61" s="8">
        <v>193889.489</v>
      </c>
      <c r="BC61" s="8">
        <v>207451.005</v>
      </c>
      <c r="BD61" s="8">
        <v>202864.399</v>
      </c>
      <c r="BE61" s="8">
        <v>214278.851</v>
      </c>
      <c r="BF61" s="8">
        <v>225983.33600000001</v>
      </c>
      <c r="BG61" s="8">
        <v>222733.81400000001</v>
      </c>
      <c r="BH61" s="8">
        <v>228052.84899999999</v>
      </c>
      <c r="BI61">
        <v>228052.84899999999</v>
      </c>
    </row>
    <row r="62" spans="1:80" x14ac:dyDescent="0.35">
      <c r="A62" s="6" t="str">
        <f t="shared" si="27"/>
        <v>SABB</v>
      </c>
      <c r="B62" s="6" t="str">
        <f>VLOOKUP(A62,References!$A$2:$B$11,2,FALSE)</f>
        <v>SABB AB Equity</v>
      </c>
      <c r="C62" s="6" t="str">
        <f t="shared" ref="C62:E62" si="40">C39</f>
        <v>Short Term Debt</v>
      </c>
      <c r="D62" s="6" t="str">
        <f t="shared" si="40"/>
        <v>short_term_debt</v>
      </c>
      <c r="E62" s="6" t="str">
        <f t="shared" si="40"/>
        <v>ST_BORROW_SECS_SOLD_UNDER_REPO</v>
      </c>
      <c r="F62" s="8">
        <f>_xll.BDH($B62,$E62,"CQ1 2010","","Dir=H","Per=Q","Days=A","Dts=H","cols=56;rows=1")</f>
        <v>8453.1</v>
      </c>
      <c r="G62" s="8">
        <v>3776.7020000000002</v>
      </c>
      <c r="H62" s="8">
        <v>4418.9840000000004</v>
      </c>
      <c r="I62" s="8">
        <v>4661.1779999999999</v>
      </c>
      <c r="J62" s="8">
        <v>3010.9659999999999</v>
      </c>
      <c r="K62" s="8">
        <v>4501.9970000000003</v>
      </c>
      <c r="L62" s="8">
        <v>4779.3810000000003</v>
      </c>
      <c r="M62" s="8">
        <v>5894.0559999999996</v>
      </c>
      <c r="N62" s="8">
        <v>4029.3130000000001</v>
      </c>
      <c r="O62" s="8">
        <v>5202.32</v>
      </c>
      <c r="P62" s="8">
        <v>6638.8540000000003</v>
      </c>
      <c r="Q62" s="8">
        <v>5931.85</v>
      </c>
      <c r="R62" s="8">
        <v>4990.8500000000004</v>
      </c>
      <c r="S62" s="8">
        <v>3922.1509999999998</v>
      </c>
      <c r="T62" s="8">
        <v>3774.7260000000001</v>
      </c>
      <c r="U62" s="8">
        <v>3769.64</v>
      </c>
      <c r="V62" s="8">
        <v>4140.63</v>
      </c>
      <c r="W62" s="8">
        <v>2802.0039999999999</v>
      </c>
      <c r="X62" s="8">
        <v>2768.2930000000001</v>
      </c>
      <c r="Y62" s="8">
        <v>4085.9279999999999</v>
      </c>
      <c r="Z62" s="8">
        <v>2139.569</v>
      </c>
      <c r="AA62" s="8">
        <v>3150.1460000000002</v>
      </c>
      <c r="AB62" s="8">
        <v>2317.1390000000001</v>
      </c>
      <c r="AC62" s="8">
        <v>1834.9059999999999</v>
      </c>
      <c r="AD62" s="8">
        <v>1889.1489999999999</v>
      </c>
      <c r="AE62" s="8">
        <v>2326.2890000000002</v>
      </c>
      <c r="AF62" s="8">
        <v>1895.046</v>
      </c>
      <c r="AG62" s="8">
        <v>3419.174</v>
      </c>
      <c r="AH62" s="8">
        <v>2289.6550000000002</v>
      </c>
      <c r="AI62" s="8">
        <v>1938.5409999999999</v>
      </c>
      <c r="AJ62" s="8">
        <v>1658.7529999999999</v>
      </c>
      <c r="AK62" s="8">
        <v>3690.9749999999999</v>
      </c>
      <c r="AL62" s="8">
        <v>3103.1759999999999</v>
      </c>
      <c r="AM62" s="8">
        <v>5661.7830000000004</v>
      </c>
      <c r="AN62" s="8">
        <v>1198.473</v>
      </c>
      <c r="AO62" s="8">
        <v>1013.2329999999999</v>
      </c>
      <c r="AP62" s="8">
        <v>912.79700000000003</v>
      </c>
      <c r="AQ62" s="8">
        <v>3902.74</v>
      </c>
      <c r="AR62" s="8">
        <v>3584.3760000000002</v>
      </c>
      <c r="AS62" s="8">
        <v>3652.6860000000001</v>
      </c>
      <c r="AT62" s="8">
        <v>6698.5169999999998</v>
      </c>
      <c r="AU62" s="8">
        <v>14957.955</v>
      </c>
      <c r="AV62" s="8">
        <v>14480.455</v>
      </c>
      <c r="AW62" s="8">
        <v>17620.955999999998</v>
      </c>
      <c r="AX62" s="8">
        <v>17170.359</v>
      </c>
      <c r="AY62" s="8">
        <v>14093.492</v>
      </c>
      <c r="AZ62" s="8">
        <v>17986.284</v>
      </c>
      <c r="BA62" s="8">
        <v>14663.665999999999</v>
      </c>
      <c r="BB62" s="8">
        <v>17135.351999999999</v>
      </c>
      <c r="BC62" s="8">
        <v>22627.081999999999</v>
      </c>
      <c r="BD62" s="8">
        <v>23041.114000000001</v>
      </c>
      <c r="BE62" s="8">
        <v>25517.303</v>
      </c>
      <c r="BF62" s="8">
        <v>26353.866999999998</v>
      </c>
      <c r="BG62" s="8">
        <v>32957.105000000003</v>
      </c>
      <c r="BH62" s="8">
        <v>32477.883000000002</v>
      </c>
      <c r="BI62">
        <v>32477.883000000002</v>
      </c>
    </row>
    <row r="63" spans="1:80" x14ac:dyDescent="0.35">
      <c r="A63" s="6" t="str">
        <f t="shared" si="27"/>
        <v>SABB</v>
      </c>
      <c r="B63" s="6" t="str">
        <f>VLOOKUP(A63,References!$A$2:$B$11,2,FALSE)</f>
        <v>SABB AB Equity</v>
      </c>
      <c r="C63" s="6" t="str">
        <f t="shared" ref="C63:E63" si="41">C40</f>
        <v>Long Term Debt</v>
      </c>
      <c r="D63" s="6" t="str">
        <f t="shared" si="41"/>
        <v>long_term_debt</v>
      </c>
      <c r="E63" s="6" t="str">
        <f t="shared" si="41"/>
        <v>BS_LT_BORROW</v>
      </c>
      <c r="F63" s="8">
        <f>_xll.BDH($B63,$E63,"CQ1 2010","","Dir=H","Per=Q","Days=A","Dts=H","cols=56;rows=1")</f>
        <v>3535.0079999999998</v>
      </c>
      <c r="G63" s="8">
        <v>3390.0990000000002</v>
      </c>
      <c r="H63" s="8">
        <v>3556.2890000000002</v>
      </c>
      <c r="I63" s="8">
        <v>5663.2539999999999</v>
      </c>
      <c r="J63" s="8">
        <v>5776.9290000000001</v>
      </c>
      <c r="K63" s="8">
        <v>4101.7190000000001</v>
      </c>
      <c r="L63" s="8">
        <v>4172.0860000000002</v>
      </c>
      <c r="M63" s="8">
        <v>4150.5349999999999</v>
      </c>
      <c r="N63" s="8">
        <v>4653.3540000000003</v>
      </c>
      <c r="O63" s="8">
        <v>4653.4989999999998</v>
      </c>
      <c r="P63" s="8">
        <v>4666.741</v>
      </c>
      <c r="Q63" s="8">
        <v>4646.4049999999997</v>
      </c>
      <c r="R63" s="8">
        <v>4640.2160000000003</v>
      </c>
      <c r="S63" s="8">
        <v>4611.7759999999998</v>
      </c>
      <c r="T63" s="8">
        <v>3910.4059999999999</v>
      </c>
      <c r="U63" s="8">
        <v>5392.2479999999996</v>
      </c>
      <c r="V63" s="8">
        <v>5358.683</v>
      </c>
      <c r="W63" s="8">
        <v>5365.8549999999996</v>
      </c>
      <c r="X63" s="8">
        <v>5360.7510000000002</v>
      </c>
      <c r="Y63" s="8">
        <v>5342.8029999999999</v>
      </c>
      <c r="Z63" s="8">
        <v>5337.6319999999996</v>
      </c>
      <c r="AA63" s="8">
        <v>6838.5039999999999</v>
      </c>
      <c r="AB63" s="8">
        <v>6843.3119999999999</v>
      </c>
      <c r="AC63" s="8">
        <v>4559.9260000000004</v>
      </c>
      <c r="AD63" s="8">
        <v>4580.7749999999996</v>
      </c>
      <c r="AE63" s="8">
        <v>4547.2790000000005</v>
      </c>
      <c r="AF63" s="8">
        <v>4576.3850000000002</v>
      </c>
      <c r="AG63" s="8">
        <v>6227.5940000000001</v>
      </c>
      <c r="AH63" s="8">
        <v>4744.1580000000004</v>
      </c>
      <c r="AI63" s="8">
        <v>4681.3220000000001</v>
      </c>
      <c r="AJ63" s="8">
        <v>4708.3729999999996</v>
      </c>
      <c r="AK63" s="8">
        <v>4681.1930000000002</v>
      </c>
      <c r="AL63" s="8">
        <v>4712.6779999999999</v>
      </c>
      <c r="AM63" s="8">
        <v>4686.951</v>
      </c>
      <c r="AN63" s="8">
        <v>4724.808</v>
      </c>
      <c r="AO63" s="8">
        <v>3194.59</v>
      </c>
      <c r="AP63" s="8">
        <v>3213.0169999999998</v>
      </c>
      <c r="AQ63" s="8">
        <v>3197.7069999999999</v>
      </c>
      <c r="AR63" s="8">
        <v>3214.3560000000002</v>
      </c>
      <c r="AS63" s="8">
        <v>2601.5160000000001</v>
      </c>
      <c r="AT63" s="8">
        <v>1513.453</v>
      </c>
      <c r="AU63" s="8">
        <v>0</v>
      </c>
      <c r="AV63" s="8">
        <v>5028.9059999999999</v>
      </c>
      <c r="AW63" s="8">
        <v>5978.3329999999996</v>
      </c>
      <c r="AX63" s="8">
        <v>5025.9750000000004</v>
      </c>
      <c r="AY63" s="8">
        <v>5062.04</v>
      </c>
      <c r="AZ63" s="8">
        <v>5026.1530000000002</v>
      </c>
      <c r="BA63" s="8">
        <v>5709.4210000000003</v>
      </c>
      <c r="BB63" s="8">
        <v>5028.0159999999996</v>
      </c>
      <c r="BC63" s="8">
        <v>5065.915</v>
      </c>
      <c r="BD63" s="8">
        <v>5048.7269999999999</v>
      </c>
      <c r="BE63" s="8">
        <v>5692.2340000000004</v>
      </c>
      <c r="BF63" s="8">
        <v>5070.8519999999999</v>
      </c>
      <c r="BG63" s="8">
        <v>5167.3540000000003</v>
      </c>
      <c r="BH63" s="8">
        <v>5073.8320000000003</v>
      </c>
      <c r="BI63">
        <v>5073.8320000000003</v>
      </c>
    </row>
    <row r="64" spans="1:80" x14ac:dyDescent="0.35">
      <c r="A64" s="6" t="str">
        <f t="shared" si="27"/>
        <v>SABB</v>
      </c>
      <c r="B64" s="6" t="str">
        <f>VLOOKUP(A64,References!$A$2:$B$11,2,FALSE)</f>
        <v>SABB AB Equity</v>
      </c>
      <c r="C64" s="6" t="str">
        <f t="shared" ref="C64:E64" si="42">C41</f>
        <v>Total Liabilities</v>
      </c>
      <c r="D64" s="6" t="str">
        <f t="shared" si="42"/>
        <v>liabilities</v>
      </c>
      <c r="E64" s="6" t="str">
        <f t="shared" si="42"/>
        <v>BS_TOT_LIAB2</v>
      </c>
      <c r="F64" s="8">
        <f>_xll.BDH($B64,$E64,"CQ1 2010","","Dir=H","Per=Q","Days=A","Dts=H","cols=56;rows=1")</f>
        <v>106798.88800000001</v>
      </c>
      <c r="G64" s="8">
        <v>106092.681</v>
      </c>
      <c r="H64" s="8">
        <v>103539.147</v>
      </c>
      <c r="I64" s="8">
        <v>110200.91899999999</v>
      </c>
      <c r="J64" s="8">
        <v>110786.781</v>
      </c>
      <c r="K64" s="8">
        <v>113560.91</v>
      </c>
      <c r="L64" s="8">
        <v>115471.785</v>
      </c>
      <c r="M64" s="8">
        <v>121491.304</v>
      </c>
      <c r="N64" s="8">
        <v>126364.803</v>
      </c>
      <c r="O64" s="8">
        <v>133444.628</v>
      </c>
      <c r="P64" s="8">
        <v>137037.57500000001</v>
      </c>
      <c r="Q64" s="8">
        <v>136586.82999999999</v>
      </c>
      <c r="R64" s="8">
        <v>138766.37899999999</v>
      </c>
      <c r="S64" s="8">
        <v>140956.36900000001</v>
      </c>
      <c r="T64" s="8">
        <v>144371.85</v>
      </c>
      <c r="U64" s="8">
        <v>154469.40100000001</v>
      </c>
      <c r="V64" s="8">
        <v>152392.82699999999</v>
      </c>
      <c r="W64" s="8">
        <v>151318.261</v>
      </c>
      <c r="X64" s="8">
        <v>157558.17800000001</v>
      </c>
      <c r="Y64" s="8">
        <v>161538.05600000001</v>
      </c>
      <c r="Z64" s="8">
        <v>164059.38699999999</v>
      </c>
      <c r="AA64" s="8">
        <v>165076.40599999999</v>
      </c>
      <c r="AB64" s="8">
        <v>169798.03899999999</v>
      </c>
      <c r="AC64" s="8">
        <v>159575.886</v>
      </c>
      <c r="AD64" s="8">
        <v>163153.46900000001</v>
      </c>
      <c r="AE64" s="8">
        <v>162068.92199999999</v>
      </c>
      <c r="AF64" s="8">
        <v>155756.11799999999</v>
      </c>
      <c r="AG64" s="8">
        <v>154776.96599999999</v>
      </c>
      <c r="AH64" s="8">
        <v>153319.05900000001</v>
      </c>
      <c r="AI64" s="8">
        <v>149769.26</v>
      </c>
      <c r="AJ64" s="8">
        <v>146735.285</v>
      </c>
      <c r="AK64" s="8">
        <v>154144.87299999999</v>
      </c>
      <c r="AL64" s="8">
        <v>150727.16899999999</v>
      </c>
      <c r="AM64" s="8">
        <v>150043.00099999999</v>
      </c>
      <c r="AN64" s="8">
        <v>142089.23199999999</v>
      </c>
      <c r="AO64" s="8">
        <v>142101.014</v>
      </c>
      <c r="AP64" s="8">
        <v>139675.78899999999</v>
      </c>
      <c r="AQ64" s="8">
        <v>215413.476</v>
      </c>
      <c r="AR64" s="8">
        <v>203369.51699999999</v>
      </c>
      <c r="AS64" s="8">
        <v>209902.538</v>
      </c>
      <c r="AT64" s="8">
        <v>210018.68100000001</v>
      </c>
      <c r="AU64" s="8">
        <v>218676.10200000001</v>
      </c>
      <c r="AV64" s="8">
        <v>214170.239</v>
      </c>
      <c r="AW64" s="8">
        <v>225689.93100000001</v>
      </c>
      <c r="AX64" s="8">
        <v>219520.66399999999</v>
      </c>
      <c r="AY64" s="8">
        <v>220058.71299999999</v>
      </c>
      <c r="AZ64" s="8">
        <v>216951.36499999999</v>
      </c>
      <c r="BA64" s="8">
        <v>219367.50599999999</v>
      </c>
      <c r="BB64" s="8">
        <v>228914.68700000001</v>
      </c>
      <c r="BC64" s="8">
        <v>248632.35500000001</v>
      </c>
      <c r="BD64" s="8">
        <v>246556.20800000001</v>
      </c>
      <c r="BE64" s="8">
        <v>259767.473</v>
      </c>
      <c r="BF64" s="8">
        <v>271850.68800000002</v>
      </c>
      <c r="BG64" s="8">
        <v>278220.32799999998</v>
      </c>
      <c r="BH64" s="8">
        <v>284938.88699999999</v>
      </c>
      <c r="BI64">
        <v>284938.88699999999</v>
      </c>
    </row>
    <row r="65" spans="1:80" x14ac:dyDescent="0.35">
      <c r="A65" s="6" t="str">
        <f t="shared" si="27"/>
        <v>SABB</v>
      </c>
      <c r="B65" s="6" t="str">
        <f>VLOOKUP(A65,References!$A$2:$B$11,2,FALSE)</f>
        <v>SABB AB Equity</v>
      </c>
      <c r="C65" s="6" t="str">
        <f t="shared" ref="C65:E65" si="43">C42</f>
        <v>Retail Liabilities</v>
      </c>
      <c r="D65" s="6" t="str">
        <f t="shared" si="43"/>
        <v>retail_liabilities</v>
      </c>
      <c r="E65" s="6" t="str">
        <f t="shared" si="43"/>
        <v>NA</v>
      </c>
      <c r="F65" s="8">
        <f>Segments_Q!I18/1000000</f>
        <v>37423.159</v>
      </c>
      <c r="G65" s="8">
        <f>Segments_Q!J18/1000000</f>
        <v>37082.213000000003</v>
      </c>
      <c r="H65" s="8">
        <f>Segments_Q!K18/1000000</f>
        <v>36656.614999999998</v>
      </c>
      <c r="I65" s="8">
        <f>Segments_Q!L18/1000000</f>
        <v>37459.292999999998</v>
      </c>
      <c r="J65" s="8">
        <f>Segments_Q!M18/1000000</f>
        <v>41822.839</v>
      </c>
      <c r="K65" s="8">
        <f>Segments_Q!N18/1000000</f>
        <v>41792.525000000001</v>
      </c>
      <c r="L65" s="8">
        <f>Segments_Q!O18/1000000</f>
        <v>41099.739000000001</v>
      </c>
      <c r="M65" s="8">
        <f>Segments_Q!P18/1000000</f>
        <v>41418.512999999999</v>
      </c>
      <c r="N65" s="8">
        <f>Segments_Q!Q18/1000000</f>
        <v>44932.538</v>
      </c>
      <c r="O65" s="8">
        <f>Segments_Q!R18/1000000</f>
        <v>45550.767</v>
      </c>
      <c r="P65" s="8">
        <f>Segments_Q!S18/1000000</f>
        <v>46964.245999999999</v>
      </c>
      <c r="Q65" s="8">
        <f>Segments_Q!T18/1000000</f>
        <v>49314.858999999997</v>
      </c>
      <c r="R65" s="8">
        <f>Segments_Q!U18/1000000</f>
        <v>54488.786</v>
      </c>
      <c r="S65" s="8">
        <f>Segments_Q!V18/1000000</f>
        <v>52088.402000000002</v>
      </c>
      <c r="T65" s="8">
        <f>Segments_Q!W18/1000000</f>
        <v>54796.228999999999</v>
      </c>
      <c r="U65" s="8">
        <f>Segments_Q!X18/1000000</f>
        <v>57072.93</v>
      </c>
      <c r="V65" s="8">
        <f>Segments_Q!Y18/1000000</f>
        <v>57870.156000000003</v>
      </c>
      <c r="W65" s="8">
        <f>Segments_Q!Z18/1000000</f>
        <v>57848.678</v>
      </c>
      <c r="X65" s="8">
        <f>Segments_Q!AA18/1000000</f>
        <v>55862.654000000002</v>
      </c>
      <c r="Y65" s="8">
        <f>Segments_Q!AB18/1000000</f>
        <v>57653.290999999997</v>
      </c>
      <c r="Z65" s="8">
        <f>Segments_Q!AC18/1000000</f>
        <v>63285.012999999999</v>
      </c>
      <c r="AA65" s="8">
        <f>Segments_Q!AD18/1000000</f>
        <v>64266.152999999998</v>
      </c>
      <c r="AB65" s="8">
        <f>Segments_Q!AE18/1000000</f>
        <v>64095.002</v>
      </c>
      <c r="AC65" s="8">
        <f>Segments_Q!AF18/1000000</f>
        <v>61345.17</v>
      </c>
      <c r="AD65" s="8">
        <f>Segments_Q!AG18/1000000</f>
        <v>62783.627</v>
      </c>
      <c r="AE65" s="8">
        <f>Segments_Q!AH18/1000000</f>
        <v>61810.423000000003</v>
      </c>
      <c r="AF65" s="8">
        <f>Segments_Q!AI18/1000000</f>
        <v>66990.288</v>
      </c>
      <c r="AG65" s="8">
        <f>Segments_Q!AJ18/1000000</f>
        <v>62549.688000000002</v>
      </c>
      <c r="AH65" s="8">
        <f>Segments_Q!AK18/1000000</f>
        <v>61803.341999999997</v>
      </c>
      <c r="AI65" s="8">
        <f>Segments_Q!AL18/1000000</f>
        <v>60969.567999999999</v>
      </c>
      <c r="AJ65" s="8">
        <f>Segments_Q!AM18/1000000</f>
        <v>59411.328000000001</v>
      </c>
      <c r="AK65" s="8">
        <f>Segments_Q!AN18/1000000</f>
        <v>58902.457999999999</v>
      </c>
      <c r="AL65" s="8">
        <f>Segments_Q!AO18/1000000</f>
        <v>61736.718999999997</v>
      </c>
      <c r="AM65" s="8">
        <f>Segments_Q!AP18/1000000</f>
        <v>59405.233</v>
      </c>
      <c r="AN65" s="8">
        <f>Segments_Q!AQ18/1000000</f>
        <v>58088.569000000003</v>
      </c>
      <c r="AO65" s="8">
        <f>Segments_Q!AR18/1000000</f>
        <v>59238.23</v>
      </c>
      <c r="AP65" s="8">
        <f>Segments_Q!AS18/1000000</f>
        <v>59892.188999999998</v>
      </c>
      <c r="AQ65" s="8">
        <f>Segments_Q!AT18/1000000</f>
        <v>91874.620999999999</v>
      </c>
      <c r="AR65" s="8">
        <f>Segments_Q!AU18/1000000</f>
        <v>90684.035000000003</v>
      </c>
      <c r="AS65" s="8">
        <f>Segments_Q!AV18/1000000</f>
        <v>89260.790999999997</v>
      </c>
      <c r="AT65" s="8">
        <f>Segments_Q!AW18/1000000</f>
        <v>84614.426999999996</v>
      </c>
      <c r="AU65" s="8">
        <f>Segments_Q!AX18/1000000</f>
        <v>83225.846999999994</v>
      </c>
      <c r="AV65" s="8">
        <f>Segments_Q!AY18/1000000</f>
        <v>82836.736000000004</v>
      </c>
      <c r="AW65" s="8">
        <f>Segments_Q!AZ18/1000000</f>
        <v>84419.941000000006</v>
      </c>
      <c r="AX65" s="8">
        <f>Segments_Q!BA18/1000000</f>
        <v>82401.976999999999</v>
      </c>
      <c r="AY65" s="8">
        <f>Segments_Q!BB18/1000000</f>
        <v>82430.763000000006</v>
      </c>
      <c r="AZ65" s="8">
        <f>Segments_Q!BC18/1000000</f>
        <v>80612.164999999994</v>
      </c>
      <c r="BA65" s="8">
        <f>Segments_Q!BD18/1000000</f>
        <v>81840.357000000004</v>
      </c>
      <c r="BB65" s="8">
        <f>Segments_Q!BE18/1000000</f>
        <v>80480.894</v>
      </c>
      <c r="BC65" s="8">
        <f>Segments_Q!BF18/1000000</f>
        <v>79207.372000000003</v>
      </c>
      <c r="BD65" s="8">
        <f>Segments_Q!BG18/1000000</f>
        <v>78366.38</v>
      </c>
      <c r="BE65" s="8">
        <f>Segments_Q!BH18/1000000</f>
        <v>75467.137000000002</v>
      </c>
      <c r="BF65" s="8">
        <f>Segments_Q!BI18/1000000</f>
        <v>79402.161999999997</v>
      </c>
      <c r="BG65" s="8">
        <f>Segments_Q!BJ18/1000000</f>
        <v>81801.423999999999</v>
      </c>
      <c r="BH65" s="8">
        <f>Segments_Q!BK18/1000000</f>
        <v>80904.926999999996</v>
      </c>
      <c r="BI65" s="8">
        <f>Segments_Q!BL18/1000000</f>
        <v>0</v>
      </c>
      <c r="BJ65" s="8">
        <f>Segments_Q!BM18/1000000</f>
        <v>0</v>
      </c>
      <c r="BK65" s="8">
        <f>Segments_Q!BN18/1000000</f>
        <v>0</v>
      </c>
      <c r="BL65" s="8">
        <f>Segments_Q!BO18/1000000</f>
        <v>0</v>
      </c>
      <c r="BM65" s="8">
        <f>Segments_Q!BP18/1000000</f>
        <v>0</v>
      </c>
      <c r="BN65" s="8">
        <f>Segments_Q!BQ18/1000000</f>
        <v>0</v>
      </c>
      <c r="BO65" s="8">
        <f>Segments_Q!BR18/1000000</f>
        <v>0</v>
      </c>
      <c r="BP65" s="8">
        <f>Segments_Q!BS18/1000000</f>
        <v>0</v>
      </c>
      <c r="BQ65" s="8">
        <f>Segments_Q!BT18/1000000</f>
        <v>0</v>
      </c>
      <c r="BR65" s="8">
        <f>Segments_Q!BU18/1000000</f>
        <v>0</v>
      </c>
      <c r="BS65" s="8">
        <f>Segments_Q!BV18/1000000</f>
        <v>0</v>
      </c>
      <c r="BT65" s="8">
        <f>Segments_Q!BW18/1000000</f>
        <v>0</v>
      </c>
      <c r="BU65" s="8">
        <f>Segments_Q!BX18/1000000</f>
        <v>0</v>
      </c>
      <c r="BV65" s="8">
        <f>Segments_Q!BY18/1000000</f>
        <v>0</v>
      </c>
      <c r="BW65" s="8">
        <f>Segments_Q!BZ18/1000000</f>
        <v>0</v>
      </c>
      <c r="BX65" s="8">
        <f>Segments_Q!CA18/1000000</f>
        <v>0</v>
      </c>
      <c r="BY65" s="8">
        <f>Segments_Q!CB18/1000000</f>
        <v>0</v>
      </c>
      <c r="BZ65" s="8">
        <f>Segments_Q!CC18/1000000</f>
        <v>0</v>
      </c>
      <c r="CA65" s="8">
        <f>Segments_Q!CD18/1000000</f>
        <v>0</v>
      </c>
      <c r="CB65" s="8">
        <f>Segments_Q!CE18/1000000</f>
        <v>0</v>
      </c>
    </row>
    <row r="66" spans="1:80" x14ac:dyDescent="0.35">
      <c r="A66" s="6" t="str">
        <f t="shared" si="27"/>
        <v>SABB</v>
      </c>
      <c r="B66" s="6" t="str">
        <f>VLOOKUP(A66,References!$A$2:$B$11,2,FALSE)</f>
        <v>SABB AB Equity</v>
      </c>
      <c r="C66" s="6" t="str">
        <f t="shared" ref="C66:E66" si="44">C43</f>
        <v>Wholesale Liabilities</v>
      </c>
      <c r="D66" s="6" t="str">
        <f t="shared" si="44"/>
        <v>wholesale_liabilities</v>
      </c>
      <c r="E66" s="6" t="str">
        <f t="shared" si="44"/>
        <v>NA</v>
      </c>
      <c r="F66" s="8">
        <f>Segments_Q!I19/1000000</f>
        <v>38490.514000000003</v>
      </c>
      <c r="G66" s="8">
        <f>Segments_Q!J19/1000000</f>
        <v>40294.476000000002</v>
      </c>
      <c r="H66" s="8">
        <f>Segments_Q!K19/1000000</f>
        <v>37531.678999999996</v>
      </c>
      <c r="I66" s="8">
        <f>Segments_Q!L19/1000000</f>
        <v>47781.713000000003</v>
      </c>
      <c r="J66" s="8">
        <f>Segments_Q!M19/1000000</f>
        <v>42359.821000000004</v>
      </c>
      <c r="K66" s="8">
        <f>Segments_Q!N19/1000000</f>
        <v>46911.127</v>
      </c>
      <c r="L66" s="8">
        <f>Segments_Q!O19/1000000</f>
        <v>47541.826000000001</v>
      </c>
      <c r="M66" s="8">
        <f>Segments_Q!P19/1000000</f>
        <v>53261.19</v>
      </c>
      <c r="N66" s="8">
        <f>Segments_Q!Q19/1000000</f>
        <v>57067.341</v>
      </c>
      <c r="O66" s="8">
        <f>Segments_Q!R19/1000000</f>
        <v>60377.504999999997</v>
      </c>
      <c r="P66" s="8">
        <f>Segments_Q!S19/1000000</f>
        <v>59251.428</v>
      </c>
      <c r="Q66" s="8">
        <f>Segments_Q!T19/1000000</f>
        <v>60843.828000000001</v>
      </c>
      <c r="R66" s="8">
        <f>Segments_Q!U19/1000000</f>
        <v>60778.493999999999</v>
      </c>
      <c r="S66" s="8">
        <f>Segments_Q!V19/1000000</f>
        <v>66166.118000000002</v>
      </c>
      <c r="T66" s="8">
        <f>Segments_Q!W19/1000000</f>
        <v>65902.691999999995</v>
      </c>
      <c r="U66" s="8">
        <f>Segments_Q!X19/1000000</f>
        <v>70046.474000000002</v>
      </c>
      <c r="V66" s="8">
        <f>Segments_Q!Y19/1000000</f>
        <v>71537.491999999998</v>
      </c>
      <c r="W66" s="8">
        <f>Segments_Q!Z19/1000000</f>
        <v>70763.188999999998</v>
      </c>
      <c r="X66" s="8">
        <f>Segments_Q!AA19/1000000</f>
        <v>81020.209000000003</v>
      </c>
      <c r="Y66" s="8">
        <f>Segments_Q!AB19/1000000</f>
        <v>80471.237999999998</v>
      </c>
      <c r="Z66" s="8">
        <f>Segments_Q!AC19/1000000</f>
        <v>77573.504000000001</v>
      </c>
      <c r="AA66" s="8">
        <f>Segments_Q!AD19/1000000</f>
        <v>75049.862999999998</v>
      </c>
      <c r="AB66" s="8">
        <f>Segments_Q!AE19/1000000</f>
        <v>80407.490000000005</v>
      </c>
      <c r="AC66" s="8">
        <f>Segments_Q!AF19/1000000</f>
        <v>75311.894</v>
      </c>
      <c r="AD66" s="8">
        <f>Segments_Q!AG19/1000000</f>
        <v>78221.396999999997</v>
      </c>
      <c r="AE66" s="8">
        <f>Segments_Q!AH19/1000000</f>
        <v>76767.168999999994</v>
      </c>
      <c r="AF66" s="8">
        <f>Segments_Q!AI19/1000000</f>
        <v>65168.553</v>
      </c>
      <c r="AG66" s="8">
        <f>Segments_Q!AJ19/1000000</f>
        <v>69843.490999999995</v>
      </c>
      <c r="AH66" s="8">
        <f>Segments_Q!AK19/1000000</f>
        <v>70514.902000000002</v>
      </c>
      <c r="AI66" s="8">
        <f>Segments_Q!AL19/1000000</f>
        <v>69858.951000000001</v>
      </c>
      <c r="AJ66" s="8">
        <f>Segments_Q!AM19/1000000</f>
        <v>69655.584000000003</v>
      </c>
      <c r="AK66" s="8">
        <f>Segments_Q!AN19/1000000</f>
        <v>73940.989000000001</v>
      </c>
      <c r="AL66" s="8">
        <f>Segments_Q!AO19/1000000</f>
        <v>70805.89</v>
      </c>
      <c r="AM66" s="8">
        <f>Segments_Q!AP19/1000000</f>
        <v>71444.975999999995</v>
      </c>
      <c r="AN66" s="8">
        <f>Segments_Q!AQ19/1000000</f>
        <v>68650.820000000007</v>
      </c>
      <c r="AO66" s="8">
        <f>Segments_Q!AR19/1000000</f>
        <v>67606.922999999995</v>
      </c>
      <c r="AP66" s="8">
        <f>Segments_Q!AS19/1000000</f>
        <v>67404.846000000005</v>
      </c>
      <c r="AQ66" s="8">
        <f>Segments_Q!AT19/1000000</f>
        <v>107528.876</v>
      </c>
      <c r="AR66" s="8">
        <f>Segments_Q!AU19/1000000</f>
        <v>95634.485000000001</v>
      </c>
      <c r="AS66" s="8">
        <f>Segments_Q!AV19/1000000</f>
        <v>106703.602</v>
      </c>
      <c r="AT66" s="8">
        <f>Segments_Q!AW19/1000000</f>
        <v>106583.38800000001</v>
      </c>
      <c r="AU66" s="8">
        <f>Segments_Q!AX19/1000000</f>
        <v>111506.147</v>
      </c>
      <c r="AV66" s="8">
        <f>Segments_Q!AY19/1000000</f>
        <v>104024.356</v>
      </c>
      <c r="AW66" s="8">
        <f>Segments_Q!AZ19/1000000</f>
        <v>105671.181</v>
      </c>
      <c r="AX66" s="8">
        <f>Segments_Q!BA19/1000000</f>
        <v>100284.359</v>
      </c>
      <c r="AY66" s="8">
        <f>Segments_Q!BB19/1000000</f>
        <v>106102.208</v>
      </c>
      <c r="AZ66" s="8">
        <f>Segments_Q!BC19/1000000</f>
        <v>103261.36500000001</v>
      </c>
      <c r="BA66" s="8">
        <f>Segments_Q!BD19/1000000</f>
        <v>110847.436</v>
      </c>
      <c r="BB66" s="8">
        <f>Segments_Q!BE19/1000000</f>
        <v>116945.273</v>
      </c>
      <c r="BC66" s="8">
        <f>Segments_Q!BF19/1000000</f>
        <v>130512.253</v>
      </c>
      <c r="BD66" s="8">
        <f>Segments_Q!BG19/1000000</f>
        <v>123507.955</v>
      </c>
      <c r="BE66" s="8">
        <f>Segments_Q!BH19/1000000</f>
        <v>136274.783</v>
      </c>
      <c r="BF66" s="8">
        <f>Segments_Q!BI19/1000000</f>
        <v>157049.51800000001</v>
      </c>
      <c r="BG66" s="8">
        <f>Segments_Q!BJ19/1000000</f>
        <v>140113.74900000001</v>
      </c>
      <c r="BH66" s="8">
        <f>Segments_Q!BK19/1000000</f>
        <v>145536.495</v>
      </c>
      <c r="BI66" s="8">
        <f>Segments_Q!BL19/1000000</f>
        <v>0</v>
      </c>
      <c r="BJ66" s="8">
        <f>Segments_Q!BM19/1000000</f>
        <v>0</v>
      </c>
      <c r="BK66" s="8">
        <f>Segments_Q!BN19/1000000</f>
        <v>0</v>
      </c>
      <c r="BL66" s="8">
        <f>Segments_Q!BO19/1000000</f>
        <v>0</v>
      </c>
      <c r="BM66" s="8">
        <f>Segments_Q!BP19/1000000</f>
        <v>0</v>
      </c>
      <c r="BN66" s="8">
        <f>Segments_Q!BQ19/1000000</f>
        <v>0</v>
      </c>
      <c r="BO66" s="8">
        <f>Segments_Q!BR19/1000000</f>
        <v>0</v>
      </c>
      <c r="BP66" s="8">
        <f>Segments_Q!BS19/1000000</f>
        <v>0</v>
      </c>
      <c r="BQ66" s="8">
        <f>Segments_Q!BT19/1000000</f>
        <v>0</v>
      </c>
      <c r="BR66" s="8">
        <f>Segments_Q!BU19/1000000</f>
        <v>0</v>
      </c>
      <c r="BS66" s="8">
        <f>Segments_Q!BV19/1000000</f>
        <v>0</v>
      </c>
      <c r="BT66" s="8">
        <f>Segments_Q!BW19/1000000</f>
        <v>0</v>
      </c>
      <c r="BU66" s="8">
        <f>Segments_Q!BX19/1000000</f>
        <v>0</v>
      </c>
      <c r="BV66" s="8">
        <f>Segments_Q!BY19/1000000</f>
        <v>0</v>
      </c>
      <c r="BW66" s="8">
        <f>Segments_Q!BZ19/1000000</f>
        <v>0</v>
      </c>
      <c r="BX66" s="8">
        <f>Segments_Q!CA19/1000000</f>
        <v>0</v>
      </c>
      <c r="BY66" s="8">
        <f>Segments_Q!CB19/1000000</f>
        <v>0</v>
      </c>
      <c r="BZ66" s="8">
        <f>Segments_Q!CC19/1000000</f>
        <v>0</v>
      </c>
      <c r="CA66" s="8">
        <f>Segments_Q!CD19/1000000</f>
        <v>0</v>
      </c>
      <c r="CB66" s="8">
        <f>Segments_Q!CE19/1000000</f>
        <v>0</v>
      </c>
    </row>
    <row r="67" spans="1:80" x14ac:dyDescent="0.35">
      <c r="A67" s="6" t="str">
        <f t="shared" si="27"/>
        <v>SABB</v>
      </c>
      <c r="B67" s="6" t="str">
        <f>VLOOKUP(A67,References!$A$2:$B$11,2,FALSE)</f>
        <v>SABB AB Equity</v>
      </c>
      <c r="C67" s="6" t="str">
        <f t="shared" ref="C67:E67" si="45">C44</f>
        <v>Retained Earnings</v>
      </c>
      <c r="D67" s="6" t="str">
        <f t="shared" si="45"/>
        <v>retained_earnings</v>
      </c>
      <c r="E67" s="6" t="str">
        <f t="shared" si="45"/>
        <v>BS_PURE_RETAINED_EARNINGS</v>
      </c>
      <c r="F67" s="8">
        <f>_xll.BDH($B67,$E67,"CQ1 2010","","Dir=H","Per=Q","Days=A","Dts=H","cols=56;rows=1")</f>
        <v>1315.556</v>
      </c>
      <c r="G67" s="8">
        <v>1762.3240000000001</v>
      </c>
      <c r="H67" s="8">
        <v>2181.2600000000002</v>
      </c>
      <c r="I67" s="8">
        <v>1544.6130000000001</v>
      </c>
      <c r="J67" s="8">
        <v>2296.0369999999998</v>
      </c>
      <c r="K67" s="8">
        <v>3147.6089999999999</v>
      </c>
      <c r="L67" s="8">
        <v>3777.7649999999999</v>
      </c>
      <c r="M67" s="8">
        <v>3148.4389999999999</v>
      </c>
      <c r="N67" s="8">
        <v>1502.625</v>
      </c>
      <c r="O67" s="8">
        <v>2417.6120000000001</v>
      </c>
      <c r="P67" s="8">
        <v>3073.3539999999998</v>
      </c>
      <c r="Q67" s="8">
        <v>2078.6759999999999</v>
      </c>
      <c r="R67" s="8">
        <v>3026.5369999999998</v>
      </c>
      <c r="S67" s="8">
        <v>4031.203</v>
      </c>
      <c r="T67" s="8">
        <v>4876.9809999999998</v>
      </c>
      <c r="U67" s="8">
        <v>3809.0329999999999</v>
      </c>
      <c r="V67" s="8">
        <v>4889.5590000000002</v>
      </c>
      <c r="W67" s="8">
        <v>6046.7929999999997</v>
      </c>
      <c r="X67" s="8">
        <v>7105.7479999999996</v>
      </c>
      <c r="Y67" s="8">
        <v>5858.5789999999997</v>
      </c>
      <c r="Z67" s="8">
        <v>4473.7640000000001</v>
      </c>
      <c r="AA67" s="8">
        <v>4372.9160000000002</v>
      </c>
      <c r="AB67" s="8">
        <v>5512.4750000000004</v>
      </c>
      <c r="AC67" s="8">
        <v>5361.4889999999996</v>
      </c>
      <c r="AD67" s="8">
        <v>6503.165</v>
      </c>
      <c r="AE67" s="8">
        <v>7654.8190000000004</v>
      </c>
      <c r="AF67" s="8">
        <v>7491.3059999999996</v>
      </c>
      <c r="AG67" s="8">
        <v>7127.5370000000003</v>
      </c>
      <c r="AH67" s="8">
        <v>8060.7089999999998</v>
      </c>
      <c r="AI67" s="8">
        <v>8545.7790000000005</v>
      </c>
      <c r="AJ67" s="8">
        <v>8605.1440000000002</v>
      </c>
      <c r="AK67" s="8">
        <v>7858.47</v>
      </c>
      <c r="AL67" s="8">
        <v>7332.5420000000004</v>
      </c>
      <c r="AM67" s="8">
        <v>7664.9250000000002</v>
      </c>
      <c r="AN67" s="8">
        <v>7460.2389999999996</v>
      </c>
      <c r="AO67" s="8">
        <v>5260.9260000000004</v>
      </c>
      <c r="AP67" s="8">
        <v>6369.4769999999999</v>
      </c>
      <c r="AQ67" s="8">
        <v>5934.9229999999998</v>
      </c>
      <c r="AR67" s="8">
        <v>5932.7259999999997</v>
      </c>
      <c r="AS67" s="8">
        <v>4901.0039999999999</v>
      </c>
      <c r="AT67" s="8">
        <v>5851.4120000000003</v>
      </c>
      <c r="AU67" s="8">
        <v>-1031.498</v>
      </c>
      <c r="AV67" s="8">
        <v>62.139000000000003</v>
      </c>
      <c r="AW67" s="8">
        <v>711.06299999999999</v>
      </c>
      <c r="AX67" s="8">
        <v>1684.769</v>
      </c>
      <c r="AY67" s="8">
        <v>2997.723</v>
      </c>
      <c r="AZ67" s="8">
        <v>2908.576</v>
      </c>
      <c r="BA67" s="8">
        <v>3335.498</v>
      </c>
      <c r="BB67" s="8">
        <v>3639.346</v>
      </c>
      <c r="BC67" s="8">
        <v>4722.0159999999996</v>
      </c>
      <c r="BD67" s="8">
        <v>4964.0519999999997</v>
      </c>
      <c r="BE67" s="8">
        <v>6244.78</v>
      </c>
      <c r="BF67" s="8">
        <v>6488.8019999999997</v>
      </c>
      <c r="BG67" s="8">
        <v>8076.3770000000004</v>
      </c>
      <c r="BH67" s="8">
        <v>7867.4629999999997</v>
      </c>
      <c r="BI67">
        <v>7867.4629999999997</v>
      </c>
    </row>
    <row r="68" spans="1:80" x14ac:dyDescent="0.35">
      <c r="A68" s="6" t="str">
        <f t="shared" si="27"/>
        <v>SABB</v>
      </c>
      <c r="B68" s="6" t="str">
        <f>VLOOKUP(A68,References!$A$2:$B$11,2,FALSE)</f>
        <v>SABB AB Equity</v>
      </c>
      <c r="C68" s="6" t="str">
        <f t="shared" ref="C68:E68" si="46">C45</f>
        <v>Equity Before Minority</v>
      </c>
      <c r="D68" s="6" t="str">
        <f t="shared" si="46"/>
        <v>equity_before_minority</v>
      </c>
      <c r="E68" s="6" t="str">
        <f t="shared" si="46"/>
        <v>EQTY_BEF_MINORITY_INT_DETAILED</v>
      </c>
      <c r="F68" s="8">
        <f>_xll.BDH($B68,$E68,"CQ1 2010","","Dir=H","Per=Q","Days=A","Dts=H","cols=56;rows=1")</f>
        <v>13732.263000000001</v>
      </c>
      <c r="G68" s="8">
        <v>14216.55</v>
      </c>
      <c r="H68" s="8">
        <v>14806.875</v>
      </c>
      <c r="I68" s="8">
        <v>15171.947</v>
      </c>
      <c r="J68" s="8">
        <v>15228.081</v>
      </c>
      <c r="K68" s="8">
        <v>15979.09</v>
      </c>
      <c r="L68" s="8">
        <v>16461.383999999998</v>
      </c>
      <c r="M68" s="8">
        <v>17166.201000000001</v>
      </c>
      <c r="N68" s="8">
        <v>17682.792000000001</v>
      </c>
      <c r="O68" s="8">
        <v>18460.286</v>
      </c>
      <c r="P68" s="8">
        <v>19199.073</v>
      </c>
      <c r="Q68" s="8">
        <v>20065.507000000001</v>
      </c>
      <c r="R68" s="8">
        <v>20022.806</v>
      </c>
      <c r="S68" s="8">
        <v>20978.748</v>
      </c>
      <c r="T68" s="8">
        <v>21907.379000000001</v>
      </c>
      <c r="U68" s="8">
        <v>22832.798999999999</v>
      </c>
      <c r="V68" s="8">
        <v>23023.196</v>
      </c>
      <c r="W68" s="8">
        <v>24149.831999999999</v>
      </c>
      <c r="X68" s="8">
        <v>25399.673999999999</v>
      </c>
      <c r="Y68" s="8">
        <v>26071.212</v>
      </c>
      <c r="Z68" s="8">
        <v>26101.293000000001</v>
      </c>
      <c r="AA68" s="8">
        <v>27251.716</v>
      </c>
      <c r="AB68" s="8">
        <v>27399.295999999998</v>
      </c>
      <c r="AC68" s="8">
        <v>28174.537</v>
      </c>
      <c r="AD68" s="8">
        <v>28641.006000000001</v>
      </c>
      <c r="AE68" s="8">
        <v>29801.672999999999</v>
      </c>
      <c r="AF68" s="8">
        <v>30148.053</v>
      </c>
      <c r="AG68" s="8">
        <v>31278.928</v>
      </c>
      <c r="AH68" s="8">
        <v>31944.914000000001</v>
      </c>
      <c r="AI68" s="8">
        <v>32749.252</v>
      </c>
      <c r="AJ68" s="8">
        <v>32745.535</v>
      </c>
      <c r="AK68" s="8">
        <v>33344.591999999997</v>
      </c>
      <c r="AL68" s="8">
        <v>31772.164000000001</v>
      </c>
      <c r="AM68" s="8">
        <v>32962.771999999997</v>
      </c>
      <c r="AN68" s="8">
        <v>32836.01</v>
      </c>
      <c r="AO68" s="8">
        <v>32467.018</v>
      </c>
      <c r="AP68" s="8">
        <v>33999.731</v>
      </c>
      <c r="AQ68" s="8">
        <v>55288.540999999997</v>
      </c>
      <c r="AR68" s="8">
        <v>55008.415999999997</v>
      </c>
      <c r="AS68" s="8">
        <v>55993.659</v>
      </c>
      <c r="AT68" s="8">
        <v>55555.201000000001</v>
      </c>
      <c r="AU68" s="8">
        <v>48206.904000000002</v>
      </c>
      <c r="AV68" s="8">
        <v>49723.771000000001</v>
      </c>
      <c r="AW68" s="8">
        <v>50656.771999999997</v>
      </c>
      <c r="AX68" s="8">
        <v>51933.125</v>
      </c>
      <c r="AY68" s="8">
        <v>52779.252999999997</v>
      </c>
      <c r="AZ68" s="8">
        <v>52498.978000000003</v>
      </c>
      <c r="BA68" s="8">
        <v>52926.330999999998</v>
      </c>
      <c r="BB68" s="8">
        <v>53676.889000000003</v>
      </c>
      <c r="BC68" s="8">
        <v>53807.500999999997</v>
      </c>
      <c r="BD68" s="8">
        <v>53441.995999999999</v>
      </c>
      <c r="BE68" s="8">
        <v>54683.203999999998</v>
      </c>
      <c r="BF68" s="8">
        <v>57033.906000000003</v>
      </c>
      <c r="BG68" s="8">
        <v>56692.610999999997</v>
      </c>
      <c r="BH68" s="8">
        <v>55539.23</v>
      </c>
      <c r="BI68">
        <v>55539.23</v>
      </c>
    </row>
    <row r="69" spans="1:80" x14ac:dyDescent="0.35">
      <c r="A69" s="6" t="str">
        <f t="shared" si="27"/>
        <v>SABB</v>
      </c>
      <c r="B69" s="6" t="str">
        <f>VLOOKUP(A69,References!$A$2:$B$11,2,FALSE)</f>
        <v>SABB AB Equity</v>
      </c>
      <c r="C69" s="6" t="str">
        <f t="shared" ref="C69:E69" si="47">C46</f>
        <v>Sukuk</v>
      </c>
      <c r="D69" s="6" t="str">
        <f t="shared" si="47"/>
        <v>skuk</v>
      </c>
      <c r="E69" s="6" t="str">
        <f t="shared" si="47"/>
        <v>PFD_EQTY_HYBRID_CAPITAL</v>
      </c>
      <c r="F69" s="8">
        <f>_xll.BDH($B69,$E69,"CQ1 2010","","Dir=H","Per=Q","Days=A","Dts=H","cols=56;rows=1")</f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>
        <v>0</v>
      </c>
    </row>
    <row r="70" spans="1:80" x14ac:dyDescent="0.35">
      <c r="A70" s="7" t="str">
        <f>A67</f>
        <v>SABB</v>
      </c>
      <c r="B70" s="7" t="str">
        <f>VLOOKUP(A70,References!$A$2:$B$11,2,FALSE)</f>
        <v>SABB AB Equity</v>
      </c>
      <c r="C70" s="7" t="str">
        <f t="shared" ref="C70:E70" si="48">C47</f>
        <v>Total Equity</v>
      </c>
      <c r="D70" s="7" t="str">
        <f t="shared" si="48"/>
        <v>equity</v>
      </c>
      <c r="E70" s="7" t="str">
        <f t="shared" si="48"/>
        <v>TOTAL_EQUITY</v>
      </c>
      <c r="F70" s="11">
        <f>_xll.BDH($B70,$E70,"CQ1 2010","","Dir=H","Per=Q","Days=A","Dts=H","cols=56;rows=1")</f>
        <v>13732.263000000001</v>
      </c>
      <c r="G70" s="11">
        <v>14216.55</v>
      </c>
      <c r="H70" s="11">
        <v>14806.875</v>
      </c>
      <c r="I70" s="11">
        <v>15171.947</v>
      </c>
      <c r="J70" s="11">
        <v>15228.081</v>
      </c>
      <c r="K70" s="11">
        <v>15979.09</v>
      </c>
      <c r="L70" s="11">
        <v>16461.383999999998</v>
      </c>
      <c r="M70" s="11">
        <v>17166.201000000001</v>
      </c>
      <c r="N70" s="11">
        <v>17682.792000000001</v>
      </c>
      <c r="O70" s="11">
        <v>18460.286</v>
      </c>
      <c r="P70" s="11">
        <v>19199.073</v>
      </c>
      <c r="Q70" s="11">
        <v>20065.507000000001</v>
      </c>
      <c r="R70" s="11">
        <v>20022.806</v>
      </c>
      <c r="S70" s="11">
        <v>20978.748</v>
      </c>
      <c r="T70" s="11">
        <v>21907.379000000001</v>
      </c>
      <c r="U70" s="11">
        <v>22832.798999999999</v>
      </c>
      <c r="V70" s="11">
        <v>23023.196</v>
      </c>
      <c r="W70" s="11">
        <v>24149.831999999999</v>
      </c>
      <c r="X70" s="11">
        <v>25399.673999999999</v>
      </c>
      <c r="Y70" s="11">
        <v>26071.212</v>
      </c>
      <c r="Z70" s="11">
        <v>26101.293000000001</v>
      </c>
      <c r="AA70" s="11">
        <v>27251.716</v>
      </c>
      <c r="AB70" s="11">
        <v>27399.295999999998</v>
      </c>
      <c r="AC70" s="11">
        <v>28174.537</v>
      </c>
      <c r="AD70" s="11">
        <v>28641.006000000001</v>
      </c>
      <c r="AE70" s="11">
        <v>29801.672999999999</v>
      </c>
      <c r="AF70" s="11">
        <v>30148.053</v>
      </c>
      <c r="AG70" s="11">
        <v>31278.928</v>
      </c>
      <c r="AH70" s="11">
        <v>31944.914000000001</v>
      </c>
      <c r="AI70" s="11">
        <v>32749.252</v>
      </c>
      <c r="AJ70" s="11">
        <v>32745.535</v>
      </c>
      <c r="AK70" s="11">
        <v>33470.470999999998</v>
      </c>
      <c r="AL70" s="11">
        <v>31894.864000000001</v>
      </c>
      <c r="AM70" s="11">
        <v>33085.682000000001</v>
      </c>
      <c r="AN70" s="11">
        <v>32959.055999999997</v>
      </c>
      <c r="AO70" s="11">
        <v>32575.758000000002</v>
      </c>
      <c r="AP70" s="11">
        <v>34105.425000000003</v>
      </c>
      <c r="AQ70" s="11">
        <v>55403.800999999999</v>
      </c>
      <c r="AR70" s="11">
        <v>55117.336000000003</v>
      </c>
      <c r="AS70" s="11">
        <v>56084.190999999999</v>
      </c>
      <c r="AT70" s="11">
        <v>55667.671999999999</v>
      </c>
      <c r="AU70" s="11">
        <v>48314.908000000003</v>
      </c>
      <c r="AV70" s="11">
        <v>49787.322</v>
      </c>
      <c r="AW70" s="11">
        <v>50761.74</v>
      </c>
      <c r="AX70" s="11">
        <v>52034.591</v>
      </c>
      <c r="AY70" s="11">
        <v>52880.892999999996</v>
      </c>
      <c r="AZ70" s="11">
        <v>52601.088000000003</v>
      </c>
      <c r="BA70" s="11">
        <v>53028.517</v>
      </c>
      <c r="BB70" s="11">
        <v>53777.05</v>
      </c>
      <c r="BC70" s="11">
        <v>53906.716999999997</v>
      </c>
      <c r="BD70" s="11">
        <v>53542.839</v>
      </c>
      <c r="BE70" s="11">
        <v>54683.203999999998</v>
      </c>
      <c r="BF70" s="11">
        <v>57033.906000000003</v>
      </c>
      <c r="BG70" s="11">
        <v>56692.610999999997</v>
      </c>
      <c r="BH70" s="11">
        <v>55539.23</v>
      </c>
      <c r="BI70">
        <v>55539.23</v>
      </c>
    </row>
    <row r="71" spans="1:80" x14ac:dyDescent="0.35">
      <c r="A71" s="9" t="s">
        <v>19</v>
      </c>
      <c r="B71" s="9" t="str">
        <f>VLOOKUP(A71,References!$A$2:$B$11,2,FALSE)</f>
        <v>ARNB AB Equity</v>
      </c>
      <c r="C71" s="9" t="str">
        <f t="shared" ref="C71:E71" si="49">C48</f>
        <v>Cash and Cash Equivalents</v>
      </c>
      <c r="D71" s="9" t="str">
        <f t="shared" si="49"/>
        <v>cash_cash_equivalents</v>
      </c>
      <c r="E71" s="9" t="str">
        <f t="shared" si="49"/>
        <v>BS_CASH_NEAR_CASH_ITEM</v>
      </c>
      <c r="F71" s="8">
        <f>_xll.BDH($B71,$E71,"CQ1 2010","","Dir=H","Per=Q","Days=A","Dts=H","cols=56;rows=1")</f>
        <v>8824.9369999999999</v>
      </c>
      <c r="G71" s="8">
        <v>11088.325999999999</v>
      </c>
      <c r="H71" s="8">
        <v>10360.585999999999</v>
      </c>
      <c r="I71" s="8">
        <v>11997.395</v>
      </c>
      <c r="J71" s="8">
        <v>17032.769</v>
      </c>
      <c r="K71" s="8">
        <v>12130.352999999999</v>
      </c>
      <c r="L71" s="8">
        <v>11960.044</v>
      </c>
      <c r="M71" s="8">
        <v>13352.853999999999</v>
      </c>
      <c r="N71" s="8">
        <v>11073.243</v>
      </c>
      <c r="O71" s="8">
        <v>9815.2819999999992</v>
      </c>
      <c r="P71" s="8">
        <v>8751.7909999999993</v>
      </c>
      <c r="Q71" s="8">
        <v>20334.429</v>
      </c>
      <c r="R71" s="8">
        <v>20818.093000000001</v>
      </c>
      <c r="S71" s="8">
        <v>15885.957</v>
      </c>
      <c r="T71" s="8">
        <v>14557.186</v>
      </c>
      <c r="U71" s="8">
        <v>14971.749</v>
      </c>
      <c r="V71" s="8">
        <v>21389.707999999999</v>
      </c>
      <c r="W71" s="8">
        <v>11998.137000000001</v>
      </c>
      <c r="X71" s="8">
        <v>13219.226000000001</v>
      </c>
      <c r="Y71" s="8">
        <v>21252.327000000001</v>
      </c>
      <c r="Z71" s="8">
        <v>15953.508</v>
      </c>
      <c r="AA71" s="8">
        <v>14708.004000000001</v>
      </c>
      <c r="AB71" s="8">
        <v>14264.295</v>
      </c>
      <c r="AC71" s="8">
        <v>10428.290999999999</v>
      </c>
      <c r="AD71" s="8">
        <v>14890.965</v>
      </c>
      <c r="AE71" s="8">
        <v>11656.065000000001</v>
      </c>
      <c r="AF71" s="8">
        <v>12836.103999999999</v>
      </c>
      <c r="AG71" s="8">
        <v>19503.973000000002</v>
      </c>
      <c r="AH71" s="8">
        <v>16423.153999999999</v>
      </c>
      <c r="AI71" s="8">
        <v>18791.621999999999</v>
      </c>
      <c r="AJ71" s="8">
        <v>12612.587</v>
      </c>
      <c r="AK71" s="8">
        <v>17251.379000000001</v>
      </c>
      <c r="AL71" s="8">
        <v>15384.62</v>
      </c>
      <c r="AM71" s="8">
        <v>14215.313</v>
      </c>
      <c r="AN71" s="8">
        <v>14132.692999999999</v>
      </c>
      <c r="AO71" s="8">
        <v>22980.266</v>
      </c>
      <c r="AP71" s="8">
        <v>10148.778</v>
      </c>
      <c r="AQ71" s="8">
        <v>10369.394</v>
      </c>
      <c r="AR71" s="8">
        <v>9961.8970000000008</v>
      </c>
      <c r="AS71" s="8">
        <v>17167.044000000002</v>
      </c>
      <c r="AT71" s="8">
        <v>9211.7240000000002</v>
      </c>
      <c r="AU71" s="8">
        <v>15011.091</v>
      </c>
      <c r="AV71" s="8">
        <v>14326.974</v>
      </c>
      <c r="AW71" s="8">
        <v>12633.339</v>
      </c>
      <c r="AX71" s="8">
        <v>8577.4269999999997</v>
      </c>
      <c r="AY71" s="8">
        <v>9264.3259999999991</v>
      </c>
      <c r="AZ71" s="8">
        <v>8606.6970000000001</v>
      </c>
      <c r="BA71" s="8">
        <v>11141.437</v>
      </c>
      <c r="BB71" s="8">
        <v>11021.557000000001</v>
      </c>
      <c r="BC71" s="8">
        <v>15124.321</v>
      </c>
      <c r="BD71" s="8">
        <v>9701.518</v>
      </c>
      <c r="BE71" s="8">
        <v>12434.197</v>
      </c>
      <c r="BF71" s="8">
        <v>14066.828</v>
      </c>
      <c r="BG71" s="8">
        <v>11190.079</v>
      </c>
      <c r="BH71" s="8">
        <v>11486.782999999999</v>
      </c>
      <c r="BI71">
        <v>11486.782999999999</v>
      </c>
    </row>
    <row r="72" spans="1:80" x14ac:dyDescent="0.35">
      <c r="A72" s="9" t="str">
        <f>A71</f>
        <v>ANB</v>
      </c>
      <c r="B72" s="9" t="str">
        <f>VLOOKUP(A72,References!$A$2:$B$11,2,FALSE)</f>
        <v>ARNB AB Equity</v>
      </c>
      <c r="C72" s="9" t="str">
        <f t="shared" ref="C72:E72" si="50">C49</f>
        <v>ST And LT Investments</v>
      </c>
      <c r="D72" s="9" t="str">
        <f t="shared" si="50"/>
        <v>st_lt_investments</v>
      </c>
      <c r="E72" s="9" t="str">
        <f t="shared" si="50"/>
        <v>ST_AND_LT_INVEST</v>
      </c>
      <c r="F72" s="8">
        <f>_xll.BDH($B72,$E72,"CQ1 2010","","Dir=H","Per=Q","Days=A","Dts=H","cols=56;rows=1")</f>
        <v>28204.468000000001</v>
      </c>
      <c r="G72" s="8">
        <v>22844.95</v>
      </c>
      <c r="H72" s="8">
        <v>17637.487000000001</v>
      </c>
      <c r="I72" s="8">
        <v>32941.296000000002</v>
      </c>
      <c r="J72" s="8">
        <v>30853.86</v>
      </c>
      <c r="K72" s="8">
        <v>22828.605</v>
      </c>
      <c r="L72" s="8">
        <v>26940.969000000001</v>
      </c>
      <c r="M72" s="8">
        <v>26250.206999999999</v>
      </c>
      <c r="N72" s="8">
        <v>32722.914000000001</v>
      </c>
      <c r="O72" s="8">
        <v>24294.769</v>
      </c>
      <c r="P72" s="8">
        <v>26785.798999999999</v>
      </c>
      <c r="Q72" s="8">
        <v>24642.053</v>
      </c>
      <c r="R72" s="8">
        <v>22033.417000000001</v>
      </c>
      <c r="S72" s="8">
        <v>28858.062999999998</v>
      </c>
      <c r="T72" s="8">
        <v>28486.608</v>
      </c>
      <c r="U72" s="8">
        <v>28385.003000000001</v>
      </c>
      <c r="V72" s="8">
        <v>36397.406000000003</v>
      </c>
      <c r="W72" s="8">
        <v>33231.292999999998</v>
      </c>
      <c r="X72" s="8">
        <v>35414.673000000003</v>
      </c>
      <c r="Y72" s="8">
        <v>34012.839999999997</v>
      </c>
      <c r="Z72" s="8">
        <v>33779.169000000002</v>
      </c>
      <c r="AA72" s="8">
        <v>33970.6</v>
      </c>
      <c r="AB72" s="8">
        <v>30876.466</v>
      </c>
      <c r="AC72" s="8">
        <v>35074.934000000001</v>
      </c>
      <c r="AD72" s="8">
        <v>25605.468000000001</v>
      </c>
      <c r="AE72" s="8">
        <v>24837.409</v>
      </c>
      <c r="AF72" s="8">
        <v>27459.934000000001</v>
      </c>
      <c r="AG72" s="8">
        <v>27336.396000000001</v>
      </c>
      <c r="AH72" s="8">
        <v>26697.078000000001</v>
      </c>
      <c r="AI72" s="8">
        <v>26518.7</v>
      </c>
      <c r="AJ72" s="8">
        <v>27392.281999999999</v>
      </c>
      <c r="AK72" s="8">
        <v>34168.076000000001</v>
      </c>
      <c r="AL72" s="8">
        <v>31402.149000000001</v>
      </c>
      <c r="AM72" s="8">
        <v>28557.315999999999</v>
      </c>
      <c r="AN72" s="8">
        <v>29094.402999999998</v>
      </c>
      <c r="AO72" s="8">
        <v>27857.183000000001</v>
      </c>
      <c r="AP72" s="8">
        <v>30954.652999999998</v>
      </c>
      <c r="AQ72" s="8">
        <v>32452.416000000001</v>
      </c>
      <c r="AR72" s="8">
        <v>34030.358999999997</v>
      </c>
      <c r="AS72" s="8">
        <v>38038.14</v>
      </c>
      <c r="AT72" s="8">
        <v>43396.881000000001</v>
      </c>
      <c r="AU72" s="8">
        <v>43342.248</v>
      </c>
      <c r="AV72" s="8">
        <v>43387.214</v>
      </c>
      <c r="AW72" s="8">
        <v>43774.875</v>
      </c>
      <c r="AX72" s="8">
        <v>43308.752999999997</v>
      </c>
      <c r="AY72" s="8">
        <v>43700.669000000002</v>
      </c>
      <c r="AZ72" s="8">
        <v>43866.85</v>
      </c>
      <c r="BA72" s="8">
        <v>44168.178</v>
      </c>
      <c r="BB72" s="8">
        <v>42731.453000000001</v>
      </c>
      <c r="BC72" s="8">
        <v>40111.129999999997</v>
      </c>
      <c r="BD72" s="8">
        <v>39953.156999999999</v>
      </c>
      <c r="BE72" s="8">
        <v>41017.758000000002</v>
      </c>
      <c r="BF72" s="8">
        <v>41788.256000000001</v>
      </c>
      <c r="BG72" s="8">
        <v>44645.249000000003</v>
      </c>
      <c r="BH72" s="8">
        <v>45356.423000000003</v>
      </c>
      <c r="BI72">
        <v>45356.423000000003</v>
      </c>
    </row>
    <row r="73" spans="1:80" x14ac:dyDescent="0.35">
      <c r="A73" s="9" t="str">
        <f t="shared" ref="A73:A92" si="51">A72</f>
        <v>ANB</v>
      </c>
      <c r="B73" s="9" t="str">
        <f>VLOOKUP(A73,References!$A$2:$B$11,2,FALSE)</f>
        <v>ARNB AB Equity</v>
      </c>
      <c r="C73" s="9" t="str">
        <f t="shared" ref="C73:E73" si="52">C50</f>
        <v>Total Commercial Loans</v>
      </c>
      <c r="D73" s="9" t="str">
        <f t="shared" si="52"/>
        <v>commercial_loans</v>
      </c>
      <c r="E73" s="9" t="str">
        <f t="shared" si="52"/>
        <v>BS_COMM_LOAN</v>
      </c>
      <c r="F73" s="8">
        <f>_xll.BDH($B73,$E73,"CQ1 2010","","Dir=H","Per=Q","Days=A","Dts=H","cols=56;rows=1")</f>
        <v>50371.315999999999</v>
      </c>
      <c r="G73" s="8">
        <v>50371.315999999999</v>
      </c>
      <c r="H73" s="8">
        <v>50371.315999999999</v>
      </c>
      <c r="I73" s="8">
        <v>49911.739000000001</v>
      </c>
      <c r="J73" s="8">
        <v>49911.739000000001</v>
      </c>
      <c r="K73" s="8">
        <v>49854.940999999999</v>
      </c>
      <c r="L73" s="8">
        <v>52306.356</v>
      </c>
      <c r="M73" s="8">
        <v>54949.915999999997</v>
      </c>
      <c r="N73" s="8">
        <v>55364.603999999999</v>
      </c>
      <c r="O73" s="8">
        <v>59908.714999999997</v>
      </c>
      <c r="P73" s="8">
        <v>62782.391000000003</v>
      </c>
      <c r="Q73" s="8">
        <v>66758.808000000005</v>
      </c>
      <c r="R73" s="8">
        <v>64521.002</v>
      </c>
      <c r="S73" s="8">
        <v>63604.646000000001</v>
      </c>
      <c r="T73" s="8">
        <v>64354.508999999998</v>
      </c>
      <c r="U73" s="8">
        <v>67589.335000000006</v>
      </c>
      <c r="V73" s="8">
        <v>65168.212</v>
      </c>
      <c r="W73" s="8">
        <v>68451.870999999999</v>
      </c>
      <c r="X73" s="8">
        <v>72332.53</v>
      </c>
      <c r="Y73" s="8">
        <v>79955.240999999995</v>
      </c>
      <c r="Z73" s="8">
        <v>84056.084000000003</v>
      </c>
      <c r="AA73" s="8">
        <v>85913.967999999993</v>
      </c>
      <c r="AB73" s="8">
        <v>87526.58</v>
      </c>
      <c r="AC73" s="8">
        <v>89362.895999999993</v>
      </c>
      <c r="AD73" s="8">
        <v>89676.786999999997</v>
      </c>
      <c r="AE73" s="8">
        <v>92031.959000000003</v>
      </c>
      <c r="AF73" s="8">
        <v>90771.481</v>
      </c>
      <c r="AG73" s="8">
        <v>86969.119000000006</v>
      </c>
      <c r="AH73" s="8">
        <v>91735.774000000005</v>
      </c>
      <c r="AI73" s="8">
        <v>91328.491999999998</v>
      </c>
      <c r="AJ73" s="8">
        <v>92766.168999999994</v>
      </c>
      <c r="AK73" s="8">
        <v>90426.005999999994</v>
      </c>
      <c r="AL73" s="8">
        <v>89681.96</v>
      </c>
      <c r="AM73" s="8">
        <v>93756.781000000003</v>
      </c>
      <c r="AN73" s="8">
        <v>96684.767999999996</v>
      </c>
      <c r="AO73" s="8">
        <v>97336.146999999997</v>
      </c>
      <c r="AP73" s="8">
        <v>95888.879000000001</v>
      </c>
      <c r="AQ73" s="8">
        <v>94898.536999999997</v>
      </c>
      <c r="AR73" s="8">
        <v>92266.293999999994</v>
      </c>
      <c r="AS73" s="8">
        <v>92019.688999999998</v>
      </c>
      <c r="AT73" s="8">
        <v>92421.664000000004</v>
      </c>
      <c r="AU73" s="8">
        <v>89222.017000000007</v>
      </c>
      <c r="AV73" s="8">
        <v>89064.572</v>
      </c>
      <c r="AW73" s="8">
        <v>83792.452000000005</v>
      </c>
      <c r="AX73" s="8">
        <v>85353.744000000006</v>
      </c>
      <c r="AY73" s="8">
        <v>87276.725000000006</v>
      </c>
      <c r="AZ73" s="8">
        <v>89047.823999999993</v>
      </c>
      <c r="BA73" s="8">
        <v>94116.82</v>
      </c>
      <c r="BB73" s="8">
        <v>105394.20699999999</v>
      </c>
      <c r="BC73" s="8">
        <v>108730.78200000001</v>
      </c>
      <c r="BD73" s="8">
        <v>110193.459</v>
      </c>
      <c r="BE73" s="8">
        <v>108172.787</v>
      </c>
      <c r="BF73" s="8">
        <v>106660.818</v>
      </c>
      <c r="BG73" s="8">
        <v>109555.336</v>
      </c>
      <c r="BH73" s="8">
        <v>109278.573</v>
      </c>
      <c r="BI73">
        <v>109278.573</v>
      </c>
    </row>
    <row r="74" spans="1:80" x14ac:dyDescent="0.35">
      <c r="A74" s="9" t="str">
        <f t="shared" si="51"/>
        <v>ANB</v>
      </c>
      <c r="B74" s="9" t="str">
        <f>VLOOKUP(A74,References!$A$2:$B$11,2,FALSE)</f>
        <v>ARNB AB Equity</v>
      </c>
      <c r="C74" s="9" t="str">
        <f t="shared" ref="C74:E74" si="53">C51</f>
        <v>Total Consumer Loans</v>
      </c>
      <c r="D74" s="9" t="str">
        <f t="shared" si="53"/>
        <v>consumer_loans</v>
      </c>
      <c r="E74" s="9" t="str">
        <f t="shared" si="53"/>
        <v>BS_CONS_LOAN</v>
      </c>
      <c r="F74" s="8">
        <f>_xll.BDH($B74,$E74,"CQ1 2010","","Dir=H","Per=Q","Days=A","Dts=H","cols=56;rows=1")</f>
        <v>16952.316999999999</v>
      </c>
      <c r="G74" s="8">
        <v>16952.316999999999</v>
      </c>
      <c r="H74" s="8">
        <v>16952.316999999999</v>
      </c>
      <c r="I74" s="8">
        <v>17793.445</v>
      </c>
      <c r="J74" s="8">
        <v>17793.445</v>
      </c>
      <c r="K74" s="8">
        <v>19404.218000000001</v>
      </c>
      <c r="L74" s="8">
        <v>19923.044999999998</v>
      </c>
      <c r="M74" s="8">
        <v>19998.833999999999</v>
      </c>
      <c r="N74" s="8">
        <v>21190.352999999999</v>
      </c>
      <c r="O74" s="8">
        <v>21997.45</v>
      </c>
      <c r="P74" s="8">
        <v>22123.7</v>
      </c>
      <c r="Q74" s="8">
        <v>21870.475999999999</v>
      </c>
      <c r="R74" s="8">
        <v>22818.147000000001</v>
      </c>
      <c r="S74" s="8">
        <v>23310.496999999999</v>
      </c>
      <c r="T74" s="8">
        <v>23265.399000000001</v>
      </c>
      <c r="U74" s="8">
        <v>22561.048999999999</v>
      </c>
      <c r="V74" s="8">
        <v>23325.91</v>
      </c>
      <c r="W74" s="8">
        <v>24398.059000000001</v>
      </c>
      <c r="X74" s="8">
        <v>24821.734</v>
      </c>
      <c r="Y74" s="8">
        <v>25059.544999999998</v>
      </c>
      <c r="Z74" s="8">
        <v>25658.89</v>
      </c>
      <c r="AA74" s="8">
        <v>26432.867999999999</v>
      </c>
      <c r="AB74" s="8">
        <v>26651.77</v>
      </c>
      <c r="AC74" s="8">
        <v>27314.017</v>
      </c>
      <c r="AD74" s="8">
        <v>28006.629000000001</v>
      </c>
      <c r="AE74" s="8">
        <v>27542.034</v>
      </c>
      <c r="AF74" s="8">
        <v>26489.794000000002</v>
      </c>
      <c r="AG74" s="8">
        <v>25915.392</v>
      </c>
      <c r="AH74" s="8">
        <v>25528.962</v>
      </c>
      <c r="AI74" s="8">
        <v>25172.49</v>
      </c>
      <c r="AJ74" s="8">
        <v>24849.735000000001</v>
      </c>
      <c r="AK74" s="8">
        <v>24969.982</v>
      </c>
      <c r="AL74" s="8">
        <v>24487.117999999999</v>
      </c>
      <c r="AM74" s="8">
        <v>24455.99</v>
      </c>
      <c r="AN74" s="8">
        <v>24724.974999999999</v>
      </c>
      <c r="AO74" s="8">
        <v>24883.71</v>
      </c>
      <c r="AP74" s="8">
        <v>25603.124</v>
      </c>
      <c r="AQ74" s="8">
        <v>26282.264999999999</v>
      </c>
      <c r="AR74" s="8">
        <v>27025.302</v>
      </c>
      <c r="AS74" s="8">
        <v>27720.366000000002</v>
      </c>
      <c r="AT74" s="8">
        <v>28599.960999999999</v>
      </c>
      <c r="AU74" s="8">
        <v>28616.313999999998</v>
      </c>
      <c r="AV74" s="8">
        <v>29148.456999999999</v>
      </c>
      <c r="AW74" s="8">
        <v>29535.519</v>
      </c>
      <c r="AX74" s="8">
        <v>30476.705000000002</v>
      </c>
      <c r="AY74" s="8">
        <v>31043.670999999998</v>
      </c>
      <c r="AZ74" s="8">
        <v>31701.888999999999</v>
      </c>
      <c r="BA74" s="8">
        <v>33479.106</v>
      </c>
      <c r="BB74" s="8">
        <v>34285.002999999997</v>
      </c>
      <c r="BC74" s="8">
        <v>35254.764999999999</v>
      </c>
      <c r="BD74" s="8">
        <v>36357.953999999998</v>
      </c>
      <c r="BE74" s="8">
        <v>36928.885000000002</v>
      </c>
      <c r="BF74" s="8">
        <v>39475.195</v>
      </c>
      <c r="BG74" s="8">
        <v>40026.822999999997</v>
      </c>
      <c r="BH74" s="8">
        <v>40885.773000000001</v>
      </c>
      <c r="BI74">
        <v>40885.773000000001</v>
      </c>
    </row>
    <row r="75" spans="1:80" x14ac:dyDescent="0.35">
      <c r="A75" s="9" t="str">
        <f t="shared" si="51"/>
        <v>ANB</v>
      </c>
      <c r="B75" s="9" t="str">
        <f>VLOOKUP(A75,References!$A$2:$B$11,2,FALSE)</f>
        <v>ARNB AB Equity</v>
      </c>
      <c r="C75" s="9" t="str">
        <f t="shared" ref="C75:E75" si="54">C52</f>
        <v>Total Loans</v>
      </c>
      <c r="D75" s="9" t="str">
        <f t="shared" si="54"/>
        <v>loans</v>
      </c>
      <c r="E75" s="9" t="str">
        <f t="shared" si="54"/>
        <v>BS_TOT_LOAN</v>
      </c>
      <c r="F75" s="8">
        <f>_xll.BDH($B75,$E75,"CQ1 2010","","Dir=H","Per=Q","Days=A","Dts=H","cols=56;rows=1")</f>
        <v>68268.452999999994</v>
      </c>
      <c r="G75" s="8">
        <v>68268.452999999994</v>
      </c>
      <c r="H75" s="8">
        <v>68268.452999999994</v>
      </c>
      <c r="I75" s="8">
        <v>68397.440000000002</v>
      </c>
      <c r="J75" s="8">
        <v>68397.440000000002</v>
      </c>
      <c r="K75" s="8">
        <v>71326.698999999993</v>
      </c>
      <c r="L75" s="8">
        <v>74111.820999999996</v>
      </c>
      <c r="M75" s="8">
        <v>75448.667000000001</v>
      </c>
      <c r="N75" s="8">
        <v>78225.380999999994</v>
      </c>
      <c r="O75" s="8">
        <v>83439.508000000002</v>
      </c>
      <c r="P75" s="8">
        <v>86289.425000000003</v>
      </c>
      <c r="Q75" s="8">
        <v>89027.335999999996</v>
      </c>
      <c r="R75" s="8">
        <v>88715.616999999998</v>
      </c>
      <c r="S75" s="8">
        <v>88296.676000000007</v>
      </c>
      <c r="T75" s="8">
        <v>89008.31</v>
      </c>
      <c r="U75" s="8">
        <v>90510.145999999993</v>
      </c>
      <c r="V75" s="8">
        <v>89520.785999999993</v>
      </c>
      <c r="W75" s="8">
        <v>93876.335999999996</v>
      </c>
      <c r="X75" s="8">
        <v>98254.911999999997</v>
      </c>
      <c r="Y75" s="8">
        <v>106109.97</v>
      </c>
      <c r="Z75" s="8">
        <v>110807.25900000001</v>
      </c>
      <c r="AA75" s="8">
        <v>113521.02499999999</v>
      </c>
      <c r="AB75" s="8">
        <v>115387.83199999999</v>
      </c>
      <c r="AC75" s="8">
        <v>117906.496</v>
      </c>
      <c r="AD75" s="8">
        <v>118908.912</v>
      </c>
      <c r="AE75" s="8">
        <v>120478.802</v>
      </c>
      <c r="AF75" s="8">
        <v>118291.079</v>
      </c>
      <c r="AG75" s="8">
        <v>118229.31200000001</v>
      </c>
      <c r="AH75" s="8">
        <v>118874.09600000001</v>
      </c>
      <c r="AI75" s="8">
        <v>117780.51</v>
      </c>
      <c r="AJ75" s="8">
        <v>118865.66899999999</v>
      </c>
      <c r="AK75" s="8">
        <v>116796.47100000001</v>
      </c>
      <c r="AL75" s="8">
        <v>115765.58500000001</v>
      </c>
      <c r="AM75" s="8">
        <v>120116.272</v>
      </c>
      <c r="AN75" s="8">
        <v>123314.84299999999</v>
      </c>
      <c r="AO75" s="8">
        <v>123715.54300000001</v>
      </c>
      <c r="AP75" s="8">
        <v>122966.192</v>
      </c>
      <c r="AQ75" s="8">
        <v>122680.524</v>
      </c>
      <c r="AR75" s="8">
        <v>120925.05</v>
      </c>
      <c r="AS75" s="8">
        <v>122238.704</v>
      </c>
      <c r="AT75" s="8">
        <v>123530.166</v>
      </c>
      <c r="AU75" s="8">
        <v>120898.59</v>
      </c>
      <c r="AV75" s="8">
        <v>121925.155</v>
      </c>
      <c r="AW75" s="8">
        <v>117387.674</v>
      </c>
      <c r="AX75" s="8">
        <v>119892.719</v>
      </c>
      <c r="AY75" s="8">
        <v>121690.974</v>
      </c>
      <c r="AZ75" s="8">
        <v>123927.095</v>
      </c>
      <c r="BA75" s="8">
        <v>129787.56200000001</v>
      </c>
      <c r="BB75" s="8">
        <v>141893.48300000001</v>
      </c>
      <c r="BC75" s="8">
        <v>146581.63800000001</v>
      </c>
      <c r="BD75" s="8">
        <v>149200.68400000001</v>
      </c>
      <c r="BE75" s="8">
        <v>147748.62700000001</v>
      </c>
      <c r="BF75" s="8">
        <v>148959.4</v>
      </c>
      <c r="BG75" s="8">
        <v>153089.96299999999</v>
      </c>
      <c r="BH75" s="8">
        <v>152735.11799999999</v>
      </c>
      <c r="BI75">
        <v>152735.11799999999</v>
      </c>
    </row>
    <row r="76" spans="1:80" x14ac:dyDescent="0.35">
      <c r="A76" s="9" t="str">
        <f t="shared" si="51"/>
        <v>ANB</v>
      </c>
      <c r="B76" s="9" t="str">
        <f>VLOOKUP(A76,References!$A$2:$B$11,2,FALSE)</f>
        <v>ARNB AB Equity</v>
      </c>
      <c r="C76" s="9" t="str">
        <f t="shared" ref="C76:E76" si="55">C53</f>
        <v>Reserve for Loan Losses</v>
      </c>
      <c r="D76" s="9" t="str">
        <f t="shared" si="55"/>
        <v>loan_loss_reserves</v>
      </c>
      <c r="E76" s="9" t="str">
        <f t="shared" si="55"/>
        <v>BS_RSRV_LOAN_LOSS</v>
      </c>
      <c r="F76" s="8">
        <f>_xll.BDH($B76,$E76,"CQ1 2010","","Dir=H","Per=Q","Days=A","Dts=H","cols=56;rows=1")</f>
        <v>1457.42</v>
      </c>
      <c r="G76" s="8">
        <v>1457.42</v>
      </c>
      <c r="H76" s="8">
        <v>1457.42</v>
      </c>
      <c r="I76" s="8">
        <v>2194.489</v>
      </c>
      <c r="J76" s="8">
        <v>2194.489</v>
      </c>
      <c r="K76" s="8">
        <v>2240.163</v>
      </c>
      <c r="L76" s="8">
        <v>2418.848</v>
      </c>
      <c r="M76" s="8">
        <v>2604.8969999999999</v>
      </c>
      <c r="N76" s="8">
        <v>2655.2190000000001</v>
      </c>
      <c r="O76" s="8">
        <v>2700.038</v>
      </c>
      <c r="P76" s="8">
        <v>2636.3339999999998</v>
      </c>
      <c r="Q76" s="8">
        <v>2698.7280000000001</v>
      </c>
      <c r="R76" s="8">
        <v>2747.232</v>
      </c>
      <c r="S76" s="8">
        <v>2760.5610000000001</v>
      </c>
      <c r="T76" s="8">
        <v>2894.57</v>
      </c>
      <c r="U76" s="8">
        <v>2054.04</v>
      </c>
      <c r="V76" s="8">
        <v>2101.8420000000001</v>
      </c>
      <c r="W76" s="8">
        <v>2139.3629999999998</v>
      </c>
      <c r="X76" s="8">
        <v>2209.998</v>
      </c>
      <c r="Y76" s="8">
        <v>2385.9540000000002</v>
      </c>
      <c r="Z76" s="8">
        <v>2462.502</v>
      </c>
      <c r="AA76" s="8">
        <v>2549.7130000000002</v>
      </c>
      <c r="AB76" s="8">
        <v>2640.9029999999998</v>
      </c>
      <c r="AC76" s="8">
        <v>2762.174</v>
      </c>
      <c r="AD76" s="8">
        <v>2868.6109999999999</v>
      </c>
      <c r="AE76" s="8">
        <v>2601.431</v>
      </c>
      <c r="AF76" s="8">
        <v>2666.3090000000002</v>
      </c>
      <c r="AG76" s="8">
        <v>2717.7910000000002</v>
      </c>
      <c r="AH76" s="8">
        <v>2834.5659999999998</v>
      </c>
      <c r="AI76" s="8">
        <v>2896.529</v>
      </c>
      <c r="AJ76" s="8">
        <v>2933.6990000000001</v>
      </c>
      <c r="AK76" s="8">
        <v>2253.5419999999999</v>
      </c>
      <c r="AL76" s="8">
        <v>2703.982</v>
      </c>
      <c r="AM76" s="8">
        <v>2630.5749999999998</v>
      </c>
      <c r="AN76" s="8">
        <v>2825.4079999999999</v>
      </c>
      <c r="AO76" s="8">
        <v>2677.3040000000001</v>
      </c>
      <c r="AP76" s="8">
        <v>2773.5360000000001</v>
      </c>
      <c r="AQ76" s="8">
        <v>2934.3110000000001</v>
      </c>
      <c r="AR76" s="8">
        <v>3044.7930000000001</v>
      </c>
      <c r="AS76" s="8">
        <v>3401.5830000000001</v>
      </c>
      <c r="AT76" s="8">
        <v>3592.2979999999998</v>
      </c>
      <c r="AU76" s="8">
        <v>3769.636</v>
      </c>
      <c r="AV76" s="8">
        <v>3867.0949999999998</v>
      </c>
      <c r="AW76" s="8">
        <v>4025.0610000000001</v>
      </c>
      <c r="AX76" s="8">
        <v>4333.5739999999996</v>
      </c>
      <c r="AY76" s="8">
        <v>3860.9580000000001</v>
      </c>
      <c r="AZ76" s="8">
        <v>3911.43</v>
      </c>
      <c r="BA76" s="8">
        <v>3113.4569999999999</v>
      </c>
      <c r="BB76" s="8">
        <v>3251.0549999999998</v>
      </c>
      <c r="BC76" s="8">
        <v>3526.3139999999999</v>
      </c>
      <c r="BD76" s="8">
        <v>3726.1179999999999</v>
      </c>
      <c r="BE76" s="8">
        <v>3919.808</v>
      </c>
      <c r="BF76" s="8">
        <v>4232.1790000000001</v>
      </c>
      <c r="BG76" s="8">
        <v>4238.1949999999997</v>
      </c>
      <c r="BH76" s="8">
        <v>3363.1759999999999</v>
      </c>
      <c r="BI76">
        <v>3363.1759999999999</v>
      </c>
    </row>
    <row r="77" spans="1:80" x14ac:dyDescent="0.35">
      <c r="A77" s="9" t="str">
        <f t="shared" si="51"/>
        <v>ANB</v>
      </c>
      <c r="B77" s="9" t="str">
        <f>VLOOKUP(A77,References!$A$2:$B$11,2,FALSE)</f>
        <v>ARNB AB Equity</v>
      </c>
      <c r="C77" s="9" t="str">
        <f t="shared" ref="C77:E77" si="56">C54</f>
        <v>Net Loans</v>
      </c>
      <c r="D77" s="9" t="str">
        <f t="shared" si="56"/>
        <v>net_loans</v>
      </c>
      <c r="E77" s="9" t="str">
        <f t="shared" si="56"/>
        <v>BS_LOAN_MTG</v>
      </c>
      <c r="F77" s="8">
        <f>_xll.BDH($B77,$E77,"CQ1 2010","","Dir=H","Per=Q","Days=A","Dts=H","cols=56;rows=1")</f>
        <v>65444.12</v>
      </c>
      <c r="G77" s="8">
        <v>64787.165000000001</v>
      </c>
      <c r="H77" s="8">
        <v>65282.559999999998</v>
      </c>
      <c r="I77" s="8">
        <v>66202.951000000001</v>
      </c>
      <c r="J77" s="8">
        <v>67319.98</v>
      </c>
      <c r="K77" s="8">
        <v>69086.535999999993</v>
      </c>
      <c r="L77" s="8">
        <v>71692.972999999998</v>
      </c>
      <c r="M77" s="8">
        <v>72843.77</v>
      </c>
      <c r="N77" s="8">
        <v>75570.161999999997</v>
      </c>
      <c r="O77" s="8">
        <v>80739.47</v>
      </c>
      <c r="P77" s="8">
        <v>83653.091</v>
      </c>
      <c r="Q77" s="8">
        <v>86328.607999999993</v>
      </c>
      <c r="R77" s="8">
        <v>85968.384999999995</v>
      </c>
      <c r="S77" s="8">
        <v>85536.115000000005</v>
      </c>
      <c r="T77" s="8">
        <v>86113.74</v>
      </c>
      <c r="U77" s="8">
        <v>88456.106</v>
      </c>
      <c r="V77" s="8">
        <v>87418.944000000003</v>
      </c>
      <c r="W77" s="8">
        <v>91736.972999999998</v>
      </c>
      <c r="X77" s="8">
        <v>96044.914000000004</v>
      </c>
      <c r="Y77" s="8">
        <v>103724.016</v>
      </c>
      <c r="Z77" s="8">
        <v>108344.757</v>
      </c>
      <c r="AA77" s="8">
        <v>110971.31200000001</v>
      </c>
      <c r="AB77" s="8">
        <v>112746.929</v>
      </c>
      <c r="AC77" s="8">
        <v>115144.322</v>
      </c>
      <c r="AD77" s="8">
        <v>116040.30100000001</v>
      </c>
      <c r="AE77" s="8">
        <v>117877.371</v>
      </c>
      <c r="AF77" s="8">
        <v>115624.77</v>
      </c>
      <c r="AG77" s="8">
        <v>115511.52099999999</v>
      </c>
      <c r="AH77" s="8">
        <v>116039.53</v>
      </c>
      <c r="AI77" s="8">
        <v>114883.981</v>
      </c>
      <c r="AJ77" s="8">
        <v>115931.97</v>
      </c>
      <c r="AK77" s="8">
        <v>114542.929</v>
      </c>
      <c r="AL77" s="8">
        <v>113061.603</v>
      </c>
      <c r="AM77" s="8">
        <v>117485.697</v>
      </c>
      <c r="AN77" s="8">
        <v>120489.435</v>
      </c>
      <c r="AO77" s="8">
        <v>121038.239</v>
      </c>
      <c r="AP77" s="8">
        <v>120192.656</v>
      </c>
      <c r="AQ77" s="8">
        <v>119746.213</v>
      </c>
      <c r="AR77" s="8">
        <v>117880.257</v>
      </c>
      <c r="AS77" s="8">
        <v>118837.121</v>
      </c>
      <c r="AT77" s="8">
        <v>119937.868</v>
      </c>
      <c r="AU77" s="8">
        <v>117128.954</v>
      </c>
      <c r="AV77" s="8">
        <v>118058.06</v>
      </c>
      <c r="AW77" s="8">
        <v>113362.613</v>
      </c>
      <c r="AX77" s="8">
        <v>115559.145</v>
      </c>
      <c r="AY77" s="8">
        <v>117830.016</v>
      </c>
      <c r="AZ77" s="8">
        <v>120015.66499999999</v>
      </c>
      <c r="BA77" s="8">
        <v>126674.105</v>
      </c>
      <c r="BB77" s="8">
        <v>138642.42800000001</v>
      </c>
      <c r="BC77" s="8">
        <v>143055.32399999999</v>
      </c>
      <c r="BD77" s="8">
        <v>145474.56599999999</v>
      </c>
      <c r="BE77" s="8">
        <v>143828.81899999999</v>
      </c>
      <c r="BF77" s="8">
        <v>144727.22099999999</v>
      </c>
      <c r="BG77" s="8">
        <v>148851.76800000001</v>
      </c>
      <c r="BH77" s="8">
        <v>149371.94200000001</v>
      </c>
      <c r="BI77">
        <v>149371.94200000001</v>
      </c>
    </row>
    <row r="78" spans="1:80" x14ac:dyDescent="0.35">
      <c r="A78" s="9" t="str">
        <f t="shared" si="51"/>
        <v>ANB</v>
      </c>
      <c r="B78" s="9" t="str">
        <f>VLOOKUP(A78,References!$A$2:$B$11,2,FALSE)</f>
        <v>ARNB AB Equity</v>
      </c>
      <c r="C78" s="9" t="str">
        <f t="shared" ref="C78:E78" si="57">C55</f>
        <v>Total Assets</v>
      </c>
      <c r="D78" s="9" t="str">
        <f t="shared" si="57"/>
        <v>assets</v>
      </c>
      <c r="E78" s="9" t="str">
        <f t="shared" si="57"/>
        <v>BS_TOT_ASSET</v>
      </c>
      <c r="F78" s="8">
        <f>_xll.BDH($B78,$E78,"CQ1 2010","","Dir=H","Per=Q","Days=A","Dts=H","cols=56;rows=1")</f>
        <v>110057.302</v>
      </c>
      <c r="G78" s="8">
        <v>106208.632</v>
      </c>
      <c r="H78" s="8">
        <v>101374.74</v>
      </c>
      <c r="I78" s="8">
        <v>116034.765</v>
      </c>
      <c r="J78" s="8">
        <v>120487.077</v>
      </c>
      <c r="K78" s="8">
        <v>109044.409</v>
      </c>
      <c r="L78" s="8">
        <v>116667.17</v>
      </c>
      <c r="M78" s="8">
        <v>117574.30499999999</v>
      </c>
      <c r="N78" s="8">
        <v>125416.15399999999</v>
      </c>
      <c r="O78" s="8">
        <v>120392.02499999999</v>
      </c>
      <c r="P78" s="8">
        <v>125348.02099999999</v>
      </c>
      <c r="Q78" s="8">
        <v>136639.27600000001</v>
      </c>
      <c r="R78" s="8">
        <v>133671.258</v>
      </c>
      <c r="S78" s="8">
        <v>136123.46100000001</v>
      </c>
      <c r="T78" s="8">
        <v>137887.36600000001</v>
      </c>
      <c r="U78" s="8">
        <v>137935.424</v>
      </c>
      <c r="V78" s="8">
        <v>150501.973</v>
      </c>
      <c r="W78" s="8">
        <v>142669.21299999999</v>
      </c>
      <c r="X78" s="8">
        <v>149938.30600000001</v>
      </c>
      <c r="Y78" s="8">
        <v>164668.35500000001</v>
      </c>
      <c r="Z78" s="8">
        <v>164786.44200000001</v>
      </c>
      <c r="AA78" s="8">
        <v>166425.16200000001</v>
      </c>
      <c r="AB78" s="8">
        <v>164863.198</v>
      </c>
      <c r="AC78" s="8">
        <v>170421.27299999999</v>
      </c>
      <c r="AD78" s="8">
        <v>166591.86900000001</v>
      </c>
      <c r="AE78" s="8">
        <v>166578.46400000001</v>
      </c>
      <c r="AF78" s="8">
        <v>167263.451</v>
      </c>
      <c r="AG78" s="8">
        <v>170008.72200000001</v>
      </c>
      <c r="AH78" s="8">
        <v>168427.11799999999</v>
      </c>
      <c r="AI78" s="8">
        <v>171032.24100000001</v>
      </c>
      <c r="AJ78" s="8">
        <v>163643.17800000001</v>
      </c>
      <c r="AK78" s="8">
        <v>171701.69899999999</v>
      </c>
      <c r="AL78" s="8">
        <v>168396.13399999999</v>
      </c>
      <c r="AM78" s="8">
        <v>167848.549</v>
      </c>
      <c r="AN78" s="8">
        <v>170029.283</v>
      </c>
      <c r="AO78" s="8">
        <v>178354.83199999999</v>
      </c>
      <c r="AP78" s="8">
        <v>168681.05900000001</v>
      </c>
      <c r="AQ78" s="8">
        <v>170900.46599999999</v>
      </c>
      <c r="AR78" s="8">
        <v>170925.43299999999</v>
      </c>
      <c r="AS78" s="8">
        <v>183442.47700000001</v>
      </c>
      <c r="AT78" s="8">
        <v>184871.11600000001</v>
      </c>
      <c r="AU78" s="8">
        <v>187296.54500000001</v>
      </c>
      <c r="AV78" s="8">
        <v>188526.435</v>
      </c>
      <c r="AW78" s="8">
        <v>180395.842</v>
      </c>
      <c r="AX78" s="8">
        <v>177435.33300000001</v>
      </c>
      <c r="AY78" s="8">
        <v>181876.55799999999</v>
      </c>
      <c r="AZ78" s="8">
        <v>182274.71</v>
      </c>
      <c r="BA78" s="8">
        <v>192501.65900000001</v>
      </c>
      <c r="BB78" s="8">
        <v>204620.08799999999</v>
      </c>
      <c r="BC78" s="8">
        <v>209827.96799999999</v>
      </c>
      <c r="BD78" s="8">
        <v>207265.723</v>
      </c>
      <c r="BE78" s="8">
        <v>212628.09299999999</v>
      </c>
      <c r="BF78" s="8">
        <v>214042.44399999999</v>
      </c>
      <c r="BG78" s="8">
        <v>215983.63699999999</v>
      </c>
      <c r="BH78" s="8">
        <v>218189.652</v>
      </c>
      <c r="BI78">
        <v>218189.652</v>
      </c>
    </row>
    <row r="79" spans="1:80" x14ac:dyDescent="0.35">
      <c r="A79" s="9" t="str">
        <f t="shared" si="51"/>
        <v>ANB</v>
      </c>
      <c r="B79" s="9" t="str">
        <f>VLOOKUP(A79,References!$A$2:$B$11,2,FALSE)</f>
        <v>ARNB AB Equity</v>
      </c>
      <c r="C79" s="9" t="str">
        <f t="shared" ref="C79:E79" si="58">C56</f>
        <v>Retail Assets</v>
      </c>
      <c r="D79" s="9" t="str">
        <f t="shared" si="58"/>
        <v>retail_assets</v>
      </c>
      <c r="E79" s="9" t="str">
        <f t="shared" si="58"/>
        <v>NA</v>
      </c>
      <c r="F79" s="8">
        <f>Segments_Q!I28/1000000</f>
        <v>23812.54</v>
      </c>
      <c r="G79" s="8">
        <f>Segments_Q!J28/1000000</f>
        <v>24861.163</v>
      </c>
      <c r="H79" s="8">
        <f>Segments_Q!K28/1000000</f>
        <v>24977</v>
      </c>
      <c r="I79" s="8">
        <f>Segments_Q!L28/1000000</f>
        <v>25070.492999999999</v>
      </c>
      <c r="J79" s="8">
        <f>Segments_Q!M28/1000000</f>
        <v>25597.919999999998</v>
      </c>
      <c r="K79" s="8">
        <f>Segments_Q!N28/1000000</f>
        <v>26094.303</v>
      </c>
      <c r="L79" s="8">
        <f>Segments_Q!O28/1000000</f>
        <v>26639.841</v>
      </c>
      <c r="M79" s="8">
        <f>Segments_Q!P28/1000000</f>
        <v>27720.931</v>
      </c>
      <c r="N79" s="8">
        <f>Segments_Q!Q28/1000000</f>
        <v>28876.884999999998</v>
      </c>
      <c r="O79" s="8">
        <f>Segments_Q!R28/1000000</f>
        <v>30098.276000000002</v>
      </c>
      <c r="P79" s="8">
        <f>Segments_Q!S28/1000000</f>
        <v>30531.285</v>
      </c>
      <c r="Q79" s="8">
        <f>Segments_Q!T28/1000000</f>
        <v>30819.871999999999</v>
      </c>
      <c r="R79" s="8">
        <f>Segments_Q!U28/1000000</f>
        <v>31809.777999999998</v>
      </c>
      <c r="S79" s="8">
        <f>Segments_Q!V28/1000000</f>
        <v>32156.297999999999</v>
      </c>
      <c r="T79" s="8">
        <f>Segments_Q!W28/1000000</f>
        <v>32331.853999999999</v>
      </c>
      <c r="U79" s="8">
        <f>Segments_Q!X28/1000000</f>
        <v>32028.809000000001</v>
      </c>
      <c r="V79" s="8">
        <f>Segments_Q!Y28/1000000</f>
        <v>33786.362000000001</v>
      </c>
      <c r="W79" s="8">
        <f>Segments_Q!Z28/1000000</f>
        <v>35210.023999999998</v>
      </c>
      <c r="X79" s="8">
        <f>Segments_Q!AA28/1000000</f>
        <v>36005.06</v>
      </c>
      <c r="Y79" s="8">
        <f>Segments_Q!AB28/1000000</f>
        <v>36974.998</v>
      </c>
      <c r="Z79" s="8">
        <f>Segments_Q!AC28/1000000</f>
        <v>37692.504000000001</v>
      </c>
      <c r="AA79" s="8">
        <f>Segments_Q!AD28/1000000</f>
        <v>38725.014000000003</v>
      </c>
      <c r="AB79" s="8">
        <f>Segments_Q!AE28/1000000</f>
        <v>38901.01</v>
      </c>
      <c r="AC79" s="8">
        <f>Segments_Q!AF28/1000000</f>
        <v>39172.737000000001</v>
      </c>
      <c r="AD79" s="8">
        <f>Segments_Q!AG28/1000000</f>
        <v>41363.43</v>
      </c>
      <c r="AE79" s="8">
        <f>Segments_Q!AH28/1000000</f>
        <v>41455.898999999998</v>
      </c>
      <c r="AF79" s="8">
        <f>Segments_Q!AI28/1000000</f>
        <v>40383.919000000002</v>
      </c>
      <c r="AG79" s="8">
        <f>Segments_Q!AJ28/1000000</f>
        <v>38646.383999999998</v>
      </c>
      <c r="AH79" s="8">
        <f>Segments_Q!AK28/1000000</f>
        <v>37309.830999999998</v>
      </c>
      <c r="AI79" s="8">
        <f>Segments_Q!AL28/1000000</f>
        <v>36664.673999999999</v>
      </c>
      <c r="AJ79" s="8">
        <f>Segments_Q!AM28/1000000</f>
        <v>36551.017999999996</v>
      </c>
      <c r="AK79" s="8">
        <f>Segments_Q!AN28/1000000</f>
        <v>35667.915000000001</v>
      </c>
      <c r="AL79" s="8">
        <f>Segments_Q!AO28/1000000</f>
        <v>34787.453000000001</v>
      </c>
      <c r="AM79" s="8">
        <f>Segments_Q!AP28/1000000</f>
        <v>37938.010999999999</v>
      </c>
      <c r="AN79" s="8">
        <f>Segments_Q!AQ28/1000000</f>
        <v>38931.415000000001</v>
      </c>
      <c r="AO79" s="8">
        <f>Segments_Q!AR28/1000000</f>
        <v>38204.959999999999</v>
      </c>
      <c r="AP79" s="8">
        <f>Segments_Q!AS28/1000000</f>
        <v>39392.303</v>
      </c>
      <c r="AQ79" s="8">
        <f>Segments_Q!AT28/1000000</f>
        <v>40822.067000000003</v>
      </c>
      <c r="AR79" s="8">
        <f>Segments_Q!AU28/1000000</f>
        <v>40608.873</v>
      </c>
      <c r="AS79" s="8">
        <f>Segments_Q!AV28/1000000</f>
        <v>41072.411</v>
      </c>
      <c r="AT79" s="8">
        <f>Segments_Q!AW28/1000000</f>
        <v>41393.949000000001</v>
      </c>
      <c r="AU79" s="8">
        <f>Segments_Q!AX28/1000000</f>
        <v>40759.947999999997</v>
      </c>
      <c r="AV79" s="8">
        <f>Segments_Q!AY28/1000000</f>
        <v>41518.92</v>
      </c>
      <c r="AW79" s="8">
        <f>Segments_Q!AZ28/1000000</f>
        <v>40672.017999999996</v>
      </c>
      <c r="AX79" s="8">
        <f>Segments_Q!BA28/1000000</f>
        <v>43526.553</v>
      </c>
      <c r="AY79" s="8">
        <f>Segments_Q!BB28/1000000</f>
        <v>43542.006999999998</v>
      </c>
      <c r="AZ79" s="8">
        <f>Segments_Q!BC28/1000000</f>
        <v>43828.47</v>
      </c>
      <c r="BA79" s="8">
        <f>Segments_Q!BD28/1000000</f>
        <v>45239.487999999998</v>
      </c>
      <c r="BB79" s="8">
        <f>Segments_Q!BE28/1000000</f>
        <v>52618.218000000001</v>
      </c>
      <c r="BC79" s="8">
        <f>Segments_Q!BF28/1000000</f>
        <v>53567.112000000001</v>
      </c>
      <c r="BD79" s="8">
        <f>Segments_Q!BG28/1000000</f>
        <v>54131.82</v>
      </c>
      <c r="BE79" s="8">
        <f>Segments_Q!BH28/1000000</f>
        <v>54906.322</v>
      </c>
      <c r="BF79" s="8">
        <f>Segments_Q!BI28/1000000</f>
        <v>58558.959000000003</v>
      </c>
      <c r="BG79" s="8">
        <f>Segments_Q!BJ28/1000000</f>
        <v>59418.822999999997</v>
      </c>
      <c r="BH79" s="8">
        <f>Segments_Q!BK28/1000000</f>
        <v>62306.237000000001</v>
      </c>
      <c r="BI79" s="8">
        <f>Segments_Q!BL28/1000000</f>
        <v>0</v>
      </c>
      <c r="BJ79" s="8">
        <f>Segments_Q!BM28/1000000</f>
        <v>0</v>
      </c>
      <c r="BK79" s="8">
        <f>Segments_Q!BN28/1000000</f>
        <v>0</v>
      </c>
      <c r="BL79" s="8">
        <f>Segments_Q!BO28/1000000</f>
        <v>0</v>
      </c>
      <c r="BM79" s="8">
        <f>Segments_Q!BP28/1000000</f>
        <v>0</v>
      </c>
      <c r="BN79" s="8">
        <f>Segments_Q!BQ28/1000000</f>
        <v>0</v>
      </c>
      <c r="BO79" s="8">
        <f>Segments_Q!BR28/1000000</f>
        <v>0</v>
      </c>
      <c r="BP79" s="8">
        <f>Segments_Q!BS28/1000000</f>
        <v>0</v>
      </c>
      <c r="BQ79" s="8">
        <f>Segments_Q!BT28/1000000</f>
        <v>0</v>
      </c>
      <c r="BR79" s="8">
        <f>Segments_Q!BU28/1000000</f>
        <v>0</v>
      </c>
      <c r="BS79" s="8">
        <f>Segments_Q!BV28/1000000</f>
        <v>0</v>
      </c>
      <c r="BT79" s="8">
        <f>Segments_Q!BW28/1000000</f>
        <v>0</v>
      </c>
      <c r="BU79" s="8">
        <f>Segments_Q!BX28/1000000</f>
        <v>0</v>
      </c>
      <c r="BV79" s="8">
        <f>Segments_Q!BY28/1000000</f>
        <v>0</v>
      </c>
      <c r="BW79" s="8">
        <f>Segments_Q!BZ28/1000000</f>
        <v>0</v>
      </c>
      <c r="BX79" s="8">
        <f>Segments_Q!CA28/1000000</f>
        <v>0</v>
      </c>
      <c r="BY79" s="8">
        <f>Segments_Q!CB28/1000000</f>
        <v>0</v>
      </c>
      <c r="BZ79" s="8">
        <f>Segments_Q!CC28/1000000</f>
        <v>0</v>
      </c>
      <c r="CA79" s="8">
        <f>Segments_Q!CD28/1000000</f>
        <v>0</v>
      </c>
      <c r="CB79" s="8">
        <f>Segments_Q!CE28/1000000</f>
        <v>0</v>
      </c>
    </row>
    <row r="80" spans="1:80" x14ac:dyDescent="0.35">
      <c r="A80" s="9" t="str">
        <f t="shared" si="51"/>
        <v>ANB</v>
      </c>
      <c r="B80" s="9" t="str">
        <f>VLOOKUP(A80,References!$A$2:$B$11,2,FALSE)</f>
        <v>ARNB AB Equity</v>
      </c>
      <c r="C80" s="9" t="str">
        <f t="shared" ref="C80:E80" si="59">C57</f>
        <v>Wholesale Assets</v>
      </c>
      <c r="D80" s="9" t="str">
        <f t="shared" si="59"/>
        <v>wholesale_assets</v>
      </c>
      <c r="E80" s="9" t="str">
        <f t="shared" si="59"/>
        <v>NA</v>
      </c>
      <c r="F80" s="8">
        <f>Segments_Q!I29/1000000</f>
        <v>45096.035000000003</v>
      </c>
      <c r="G80" s="8">
        <f>Segments_Q!J29/1000000</f>
        <v>43599.856</v>
      </c>
      <c r="H80" s="8">
        <f>Segments_Q!K29/1000000</f>
        <v>44157.695</v>
      </c>
      <c r="I80" s="8">
        <f>Segments_Q!L29/1000000</f>
        <v>45635.351000000002</v>
      </c>
      <c r="J80" s="8">
        <f>Segments_Q!M29/1000000</f>
        <v>45404.082000000002</v>
      </c>
      <c r="K80" s="8">
        <f>Segments_Q!N29/1000000</f>
        <v>47234.133999999998</v>
      </c>
      <c r="L80" s="8">
        <f>Segments_Q!O29/1000000</f>
        <v>49257.709000000003</v>
      </c>
      <c r="M80" s="8">
        <f>Segments_Q!P29/1000000</f>
        <v>49270.375</v>
      </c>
      <c r="N80" s="8">
        <f>Segments_Q!Q29/1000000</f>
        <v>51140.17</v>
      </c>
      <c r="O80" s="8">
        <f>Segments_Q!R29/1000000</f>
        <v>54850.932000000001</v>
      </c>
      <c r="P80" s="8">
        <f>Segments_Q!S29/1000000</f>
        <v>57178.722999999998</v>
      </c>
      <c r="Q80" s="8">
        <f>Segments_Q!T29/1000000</f>
        <v>59315.472999999998</v>
      </c>
      <c r="R80" s="8">
        <f>Segments_Q!U29/1000000</f>
        <v>58260.451000000001</v>
      </c>
      <c r="S80" s="8">
        <f>Segments_Q!V29/1000000</f>
        <v>57432.023999999998</v>
      </c>
      <c r="T80" s="8">
        <f>Segments_Q!W29/1000000</f>
        <v>58675.682999999997</v>
      </c>
      <c r="U80" s="8">
        <f>Segments_Q!X29/1000000</f>
        <v>60352.930999999997</v>
      </c>
      <c r="V80" s="8">
        <f>Segments_Q!Y29/1000000</f>
        <v>58145.211000000003</v>
      </c>
      <c r="W80" s="8">
        <f>Segments_Q!Z29/1000000</f>
        <v>61767.546999999999</v>
      </c>
      <c r="X80" s="8">
        <f>Segments_Q!AA29/1000000</f>
        <v>65612.343999999997</v>
      </c>
      <c r="Y80" s="8">
        <f>Segments_Q!AB29/1000000</f>
        <v>72324.88</v>
      </c>
      <c r="Z80" s="8">
        <f>Segments_Q!AC29/1000000</f>
        <v>76385.740999999995</v>
      </c>
      <c r="AA80" s="8">
        <f>Segments_Q!AD29/1000000</f>
        <v>78897.808999999994</v>
      </c>
      <c r="AB80" s="8">
        <f>Segments_Q!AE29/1000000</f>
        <v>80466.611000000004</v>
      </c>
      <c r="AC80" s="8">
        <f>Segments_Q!AF29/1000000</f>
        <v>81990.562000000005</v>
      </c>
      <c r="AD80" s="8">
        <f>Segments_Q!AG29/1000000</f>
        <v>80467.289999999994</v>
      </c>
      <c r="AE80" s="8">
        <f>Segments_Q!AH29/1000000</f>
        <v>82132.933000000005</v>
      </c>
      <c r="AF80" s="8">
        <f>Segments_Q!AI29/1000000</f>
        <v>80578.620999999999</v>
      </c>
      <c r="AG80" s="8">
        <f>Segments_Q!AJ29/1000000</f>
        <v>81688.89</v>
      </c>
      <c r="AH80" s="8">
        <f>Segments_Q!AK29/1000000</f>
        <v>82744.69</v>
      </c>
      <c r="AI80" s="8">
        <f>Segments_Q!AL29/1000000</f>
        <v>82820.153000000006</v>
      </c>
      <c r="AJ80" s="8">
        <f>Segments_Q!AM29/1000000</f>
        <v>84377.316999999995</v>
      </c>
      <c r="AK80" s="8">
        <f>Segments_Q!AN29/1000000</f>
        <v>82667.224000000002</v>
      </c>
      <c r="AL80" s="8">
        <f>Segments_Q!AO29/1000000</f>
        <v>82756.66</v>
      </c>
      <c r="AM80" s="8">
        <f>Segments_Q!AP29/1000000</f>
        <v>84188.165999999997</v>
      </c>
      <c r="AN80" s="8">
        <f>Segments_Q!AQ29/1000000</f>
        <v>84856.179000000004</v>
      </c>
      <c r="AO80" s="8">
        <f>Segments_Q!AR29/1000000</f>
        <v>86119.766000000003</v>
      </c>
      <c r="AP80" s="8">
        <f>Segments_Q!AS29/1000000</f>
        <v>84067.423999999999</v>
      </c>
      <c r="AQ80" s="8">
        <f>Segments_Q!AT29/1000000</f>
        <v>83334.023000000001</v>
      </c>
      <c r="AR80" s="8">
        <f>Segments_Q!AU29/1000000</f>
        <v>81369.293999999994</v>
      </c>
      <c r="AS80" s="8">
        <f>Segments_Q!AV29/1000000</f>
        <v>82064.505000000005</v>
      </c>
      <c r="AT80" s="8">
        <f>Segments_Q!AW29/1000000</f>
        <v>82326.687999999995</v>
      </c>
      <c r="AU80" s="8">
        <f>Segments_Q!AX29/1000000</f>
        <v>80209.604000000007</v>
      </c>
      <c r="AV80" s="8">
        <f>Segments_Q!AY29/1000000</f>
        <v>80443.81</v>
      </c>
      <c r="AW80" s="8">
        <f>Segments_Q!AZ29/1000000</f>
        <v>76951.38</v>
      </c>
      <c r="AX80" s="8">
        <f>Segments_Q!BA29/1000000</f>
        <v>76157.183999999994</v>
      </c>
      <c r="AY80" s="8">
        <f>Segments_Q!BB29/1000000</f>
        <v>77930.447</v>
      </c>
      <c r="AZ80" s="8">
        <f>Segments_Q!BC29/1000000</f>
        <v>80042.8</v>
      </c>
      <c r="BA80" s="8">
        <f>Segments_Q!BD29/1000000</f>
        <v>85226.879000000001</v>
      </c>
      <c r="BB80" s="8">
        <f>Segments_Q!BE29/1000000</f>
        <v>90301.137000000002</v>
      </c>
      <c r="BC80" s="8">
        <f>Segments_Q!BF29/1000000</f>
        <v>94636.444000000003</v>
      </c>
      <c r="BD80" s="8">
        <f>Segments_Q!BG29/1000000</f>
        <v>96846.092000000004</v>
      </c>
      <c r="BE80" s="8">
        <f>Segments_Q!BH29/1000000</f>
        <v>94194.081999999995</v>
      </c>
      <c r="BF80" s="8">
        <f>Segments_Q!BI29/1000000</f>
        <v>91881.858999999997</v>
      </c>
      <c r="BG80" s="8">
        <f>Segments_Q!BJ29/1000000</f>
        <v>95314.551999999996</v>
      </c>
      <c r="BH80" s="8">
        <f>Segments_Q!BK29/1000000</f>
        <v>92177.619000000006</v>
      </c>
      <c r="BI80" s="8">
        <f>Segments_Q!BL29/1000000</f>
        <v>0</v>
      </c>
      <c r="BJ80" s="8">
        <f>Segments_Q!BM29/1000000</f>
        <v>0</v>
      </c>
      <c r="BK80" s="8">
        <f>Segments_Q!BN29/1000000</f>
        <v>0</v>
      </c>
      <c r="BL80" s="8">
        <f>Segments_Q!BO29/1000000</f>
        <v>0</v>
      </c>
      <c r="BM80" s="8">
        <f>Segments_Q!BP29/1000000</f>
        <v>0</v>
      </c>
      <c r="BN80" s="8">
        <f>Segments_Q!BQ29/1000000</f>
        <v>0</v>
      </c>
      <c r="BO80" s="8">
        <f>Segments_Q!BR29/1000000</f>
        <v>0</v>
      </c>
      <c r="BP80" s="8">
        <f>Segments_Q!BS29/1000000</f>
        <v>0</v>
      </c>
      <c r="BQ80" s="8">
        <f>Segments_Q!BT29/1000000</f>
        <v>0</v>
      </c>
      <c r="BR80" s="8">
        <f>Segments_Q!BU29/1000000</f>
        <v>0</v>
      </c>
      <c r="BS80" s="8">
        <f>Segments_Q!BV29/1000000</f>
        <v>0</v>
      </c>
      <c r="BT80" s="8">
        <f>Segments_Q!BW29/1000000</f>
        <v>0</v>
      </c>
      <c r="BU80" s="8">
        <f>Segments_Q!BX29/1000000</f>
        <v>0</v>
      </c>
      <c r="BV80" s="8">
        <f>Segments_Q!BY29/1000000</f>
        <v>0</v>
      </c>
      <c r="BW80" s="8">
        <f>Segments_Q!BZ29/1000000</f>
        <v>0</v>
      </c>
      <c r="BX80" s="8">
        <f>Segments_Q!CA29/1000000</f>
        <v>0</v>
      </c>
      <c r="BY80" s="8">
        <f>Segments_Q!CB29/1000000</f>
        <v>0</v>
      </c>
      <c r="BZ80" s="8">
        <f>Segments_Q!CC29/1000000</f>
        <v>0</v>
      </c>
      <c r="CA80" s="8">
        <f>Segments_Q!CD29/1000000</f>
        <v>0</v>
      </c>
      <c r="CB80" s="8">
        <f>Segments_Q!CE29/1000000</f>
        <v>0</v>
      </c>
    </row>
    <row r="81" spans="1:80" x14ac:dyDescent="0.35">
      <c r="A81" s="9" t="str">
        <f t="shared" si="51"/>
        <v>ANB</v>
      </c>
      <c r="B81" s="9" t="str">
        <f>VLOOKUP(A81,References!$A$2:$B$11,2,FALSE)</f>
        <v>ARNB AB Equity</v>
      </c>
      <c r="C81" s="9" t="str">
        <f t="shared" ref="C81:E81" si="60">C58</f>
        <v>NCBDs</v>
      </c>
      <c r="D81" s="9" t="str">
        <f t="shared" si="60"/>
        <v>ncbds</v>
      </c>
      <c r="E81" s="9" t="str">
        <f t="shared" si="60"/>
        <v>BS_DEMAND_DPST</v>
      </c>
      <c r="F81" s="8">
        <f>_xll.BDH($B81,$E81,"CQ1 2010","","Dir=H","Per=Q","Days=A","Dts=H","cols=56;rows=1")</f>
        <v>37461.339</v>
      </c>
      <c r="G81" s="8">
        <v>37461.339</v>
      </c>
      <c r="H81" s="8">
        <v>37461.339</v>
      </c>
      <c r="I81" s="8">
        <v>41959.177000000003</v>
      </c>
      <c r="J81" s="8">
        <v>41959.177000000003</v>
      </c>
      <c r="K81" s="8">
        <v>47859.951000000001</v>
      </c>
      <c r="L81" s="8">
        <v>46622.667000000001</v>
      </c>
      <c r="M81" s="8">
        <v>46524.569000000003</v>
      </c>
      <c r="N81" s="8">
        <v>49681.069000000003</v>
      </c>
      <c r="O81" s="8">
        <v>49026.408000000003</v>
      </c>
      <c r="P81" s="8">
        <v>51793.107000000004</v>
      </c>
      <c r="Q81" s="8">
        <v>52349.493999999999</v>
      </c>
      <c r="R81" s="8">
        <v>55187.595999999998</v>
      </c>
      <c r="S81" s="8">
        <v>56322.52</v>
      </c>
      <c r="T81" s="8">
        <v>55718.097999999998</v>
      </c>
      <c r="U81" s="8">
        <v>57388.750999999997</v>
      </c>
      <c r="V81" s="8">
        <v>64190.603999999999</v>
      </c>
      <c r="W81" s="8">
        <v>64307.953000000001</v>
      </c>
      <c r="X81" s="8">
        <v>65785.796000000002</v>
      </c>
      <c r="Y81" s="8">
        <v>69263.668000000005</v>
      </c>
      <c r="Z81" s="8">
        <v>74444.929999999993</v>
      </c>
      <c r="AA81" s="8">
        <v>75482.004000000001</v>
      </c>
      <c r="AB81" s="8">
        <v>70183.03</v>
      </c>
      <c r="AC81" s="8">
        <v>66264.114000000001</v>
      </c>
      <c r="AD81" s="8">
        <v>68446.978000000003</v>
      </c>
      <c r="AE81" s="8">
        <v>65320.902999999998</v>
      </c>
      <c r="AF81" s="8">
        <v>64437.462</v>
      </c>
      <c r="AG81" s="8">
        <v>65092.74</v>
      </c>
      <c r="AH81" s="8">
        <v>65127.921999999999</v>
      </c>
      <c r="AI81" s="8">
        <v>66100.267000000007</v>
      </c>
      <c r="AJ81" s="8">
        <v>65456.764000000003</v>
      </c>
      <c r="AK81" s="8">
        <v>71003.289999999994</v>
      </c>
      <c r="AL81" s="8">
        <v>66220.241999999998</v>
      </c>
      <c r="AM81" s="8">
        <v>66800.660999999993</v>
      </c>
      <c r="AN81" s="8">
        <v>64892.688999999998</v>
      </c>
      <c r="AO81" s="8">
        <v>65759.752999999997</v>
      </c>
      <c r="AP81" s="8">
        <v>64467.275000000001</v>
      </c>
      <c r="AQ81" s="8">
        <v>63092.224999999999</v>
      </c>
      <c r="AR81" s="8">
        <v>65436.49</v>
      </c>
      <c r="AS81" s="8">
        <v>66977.66</v>
      </c>
      <c r="AT81" s="8">
        <v>65411.65</v>
      </c>
      <c r="AU81" s="8">
        <v>69467.88</v>
      </c>
      <c r="AV81" s="8">
        <v>71316.748999999996</v>
      </c>
      <c r="AW81" s="8">
        <v>76241.407999999996</v>
      </c>
      <c r="AX81" s="8">
        <v>70920.365000000005</v>
      </c>
      <c r="AY81" s="8">
        <v>73800.36</v>
      </c>
      <c r="AZ81" s="8">
        <v>75114.468999999997</v>
      </c>
      <c r="BA81" s="8">
        <v>77006.509999999995</v>
      </c>
      <c r="BB81" s="8">
        <v>76406.034</v>
      </c>
      <c r="BC81" s="8">
        <v>76299.520000000004</v>
      </c>
      <c r="BD81" s="8">
        <v>74066.11</v>
      </c>
      <c r="BE81" s="8">
        <v>75063.732000000004</v>
      </c>
      <c r="BF81" s="8">
        <v>73960.817999999999</v>
      </c>
      <c r="BG81" s="8">
        <v>75986.645999999993</v>
      </c>
      <c r="BH81" s="8">
        <v>75276.008000000002</v>
      </c>
      <c r="BI81">
        <v>75276.008000000002</v>
      </c>
    </row>
    <row r="82" spans="1:80" x14ac:dyDescent="0.35">
      <c r="A82" s="9" t="str">
        <f t="shared" si="51"/>
        <v>ANB</v>
      </c>
      <c r="B82" s="9" t="str">
        <f>VLOOKUP(A82,References!$A$2:$B$11,2,FALSE)</f>
        <v>ARNB AB Equity</v>
      </c>
      <c r="C82" s="9" t="str">
        <f t="shared" ref="C82:E82" si="61">C59</f>
        <v>CBDs</v>
      </c>
      <c r="D82" s="9" t="str">
        <f t="shared" si="61"/>
        <v>cbds</v>
      </c>
      <c r="E82" s="9" t="str">
        <f t="shared" si="61"/>
        <v>INTEREST_BEARING_DEPOSITS_RATIO</v>
      </c>
      <c r="F82" s="8">
        <f>_xll.BDH($B82,$E82,"CQ1 2010","","Dir=H","Per=Q","Days=A","Dts=H","cols=56;rows=1")</f>
        <v>42342.881000000001</v>
      </c>
      <c r="G82" s="8">
        <v>42342.881000000001</v>
      </c>
      <c r="H82" s="8">
        <v>42342.881000000001</v>
      </c>
      <c r="I82" s="8">
        <v>38939.362000000001</v>
      </c>
      <c r="J82" s="8">
        <v>38939.362000000001</v>
      </c>
      <c r="K82" s="8">
        <v>34217.383000000002</v>
      </c>
      <c r="L82" s="8">
        <v>36546.966999999997</v>
      </c>
      <c r="M82" s="8">
        <v>38137.587</v>
      </c>
      <c r="N82" s="8">
        <v>38557.748</v>
      </c>
      <c r="O82" s="8">
        <v>43293.262999999999</v>
      </c>
      <c r="P82" s="8">
        <v>43378.521000000001</v>
      </c>
      <c r="Q82" s="8">
        <v>51352.169000000002</v>
      </c>
      <c r="R82" s="8">
        <v>50737.116000000002</v>
      </c>
      <c r="S82" s="8">
        <v>43267.383999999998</v>
      </c>
      <c r="T82" s="8">
        <v>46751.357000000004</v>
      </c>
      <c r="U82" s="8">
        <v>42947.811000000002</v>
      </c>
      <c r="V82" s="8">
        <v>49892.822999999997</v>
      </c>
      <c r="W82" s="8">
        <v>42006.764999999999</v>
      </c>
      <c r="X82" s="8">
        <v>45994.521000000001</v>
      </c>
      <c r="Y82" s="8">
        <v>54715.623</v>
      </c>
      <c r="Z82" s="8">
        <v>53427.411999999997</v>
      </c>
      <c r="AA82" s="8">
        <v>52055.125999999997</v>
      </c>
      <c r="AB82" s="8">
        <v>58385.809000000001</v>
      </c>
      <c r="AC82" s="8">
        <v>63935.663999999997</v>
      </c>
      <c r="AD82" s="8">
        <v>60267.074999999997</v>
      </c>
      <c r="AE82" s="8">
        <v>60488.731</v>
      </c>
      <c r="AF82" s="8">
        <v>60671.873</v>
      </c>
      <c r="AG82" s="8">
        <v>65096.959000000003</v>
      </c>
      <c r="AH82" s="8">
        <v>63468.957000000002</v>
      </c>
      <c r="AI82" s="8">
        <v>61450.593000000001</v>
      </c>
      <c r="AJ82" s="8">
        <v>59657.402000000002</v>
      </c>
      <c r="AK82" s="8">
        <v>58298.35</v>
      </c>
      <c r="AL82" s="8">
        <v>59977.538999999997</v>
      </c>
      <c r="AM82" s="8">
        <v>58773.35</v>
      </c>
      <c r="AN82" s="8">
        <v>62186.084999999999</v>
      </c>
      <c r="AO82" s="8">
        <v>68000.399000000005</v>
      </c>
      <c r="AP82" s="8">
        <v>59548.661999999997</v>
      </c>
      <c r="AQ82" s="8">
        <v>62650.326999999997</v>
      </c>
      <c r="AR82" s="8">
        <v>58889.470999999998</v>
      </c>
      <c r="AS82" s="8">
        <v>68534.614000000001</v>
      </c>
      <c r="AT82" s="8">
        <v>65253.089</v>
      </c>
      <c r="AU82" s="8">
        <v>58842.69</v>
      </c>
      <c r="AV82" s="8">
        <v>60011.838000000003</v>
      </c>
      <c r="AW82" s="8">
        <v>47424.341</v>
      </c>
      <c r="AX82" s="8">
        <v>48816.71</v>
      </c>
      <c r="AY82" s="8">
        <v>49493.726999999999</v>
      </c>
      <c r="AZ82" s="8">
        <v>48331.089</v>
      </c>
      <c r="BA82" s="8">
        <v>51941.330999999998</v>
      </c>
      <c r="BB82" s="8">
        <v>63596.614000000001</v>
      </c>
      <c r="BC82" s="8">
        <v>60521.404000000002</v>
      </c>
      <c r="BD82" s="8">
        <v>67838.16</v>
      </c>
      <c r="BE82" s="8">
        <v>73511.44</v>
      </c>
      <c r="BF82" s="8">
        <v>76155.334000000003</v>
      </c>
      <c r="BG82" s="8">
        <v>78159.31</v>
      </c>
      <c r="BH82" s="8">
        <v>74777.482999999993</v>
      </c>
      <c r="BI82">
        <v>74777.482999999993</v>
      </c>
    </row>
    <row r="83" spans="1:80" x14ac:dyDescent="0.35">
      <c r="A83" s="9" t="str">
        <f t="shared" si="51"/>
        <v>ANB</v>
      </c>
      <c r="B83" s="9" t="str">
        <f>VLOOKUP(A83,References!$A$2:$B$11,2,FALSE)</f>
        <v>ARNB AB Equity</v>
      </c>
      <c r="C83" s="9" t="str">
        <f t="shared" ref="C83:E83" si="62">C60</f>
        <v>Other Deposits</v>
      </c>
      <c r="D83" s="9" t="str">
        <f t="shared" si="62"/>
        <v>other_deposits</v>
      </c>
      <c r="E83" s="9" t="str">
        <f t="shared" si="62"/>
        <v>BS_OTHER_DPST</v>
      </c>
      <c r="F83" s="8">
        <f>_xll.BDH($B83,$E83,"CQ1 2010","","Dir=H","Per=Q","Days=A","Dts=H","cols=56;rows=1")</f>
        <v>2876.02</v>
      </c>
      <c r="G83" s="8">
        <v>2876.02</v>
      </c>
      <c r="H83" s="8">
        <v>2876.02</v>
      </c>
      <c r="I83" s="8">
        <v>3300.0740000000001</v>
      </c>
      <c r="J83" s="8">
        <v>3300.0740000000001</v>
      </c>
      <c r="K83" s="8">
        <v>2442.6149999999998</v>
      </c>
      <c r="L83" s="8">
        <v>2601.4580000000001</v>
      </c>
      <c r="M83" s="8">
        <v>3196.6590000000001</v>
      </c>
      <c r="N83" s="8">
        <v>2453.8090000000002</v>
      </c>
      <c r="O83" s="8">
        <v>2496.1489999999999</v>
      </c>
      <c r="P83" s="8">
        <v>3101.18</v>
      </c>
      <c r="Q83" s="8">
        <v>3858.78</v>
      </c>
      <c r="R83" s="8">
        <v>3164.2139999999999</v>
      </c>
      <c r="S83" s="8">
        <v>3428.056</v>
      </c>
      <c r="T83" s="8">
        <v>2736.0889999999999</v>
      </c>
      <c r="U83" s="8">
        <v>6036.17</v>
      </c>
      <c r="V83" s="8">
        <v>3457.806</v>
      </c>
      <c r="W83" s="8">
        <v>2873.5569999999998</v>
      </c>
      <c r="X83" s="8">
        <v>2912.5830000000001</v>
      </c>
      <c r="Y83" s="8">
        <v>5651.8869999999997</v>
      </c>
      <c r="Z83" s="8">
        <v>3237.8649999999998</v>
      </c>
      <c r="AA83" s="8">
        <v>4769.2939999999999</v>
      </c>
      <c r="AB83" s="8">
        <v>3952.7220000000002</v>
      </c>
      <c r="AC83" s="8">
        <v>5486.7610000000004</v>
      </c>
      <c r="AD83" s="8">
        <v>3317.45</v>
      </c>
      <c r="AE83" s="8">
        <v>3349.8429999999998</v>
      </c>
      <c r="AF83" s="8">
        <v>3126.5740000000001</v>
      </c>
      <c r="AG83" s="8">
        <v>5717.7579999999998</v>
      </c>
      <c r="AH83" s="8">
        <v>3239.04</v>
      </c>
      <c r="AI83" s="8">
        <v>3195.7130000000002</v>
      </c>
      <c r="AJ83" s="8">
        <v>3432.74</v>
      </c>
      <c r="AK83" s="8">
        <v>6746.4489999999996</v>
      </c>
      <c r="AL83" s="8">
        <v>3829.1480000000001</v>
      </c>
      <c r="AM83" s="8">
        <v>3759.4989999999998</v>
      </c>
      <c r="AN83" s="8">
        <v>3890.777</v>
      </c>
      <c r="AO83" s="8">
        <v>8295.4560000000001</v>
      </c>
      <c r="AP83" s="8">
        <v>6296.4849999999997</v>
      </c>
      <c r="AQ83" s="8">
        <v>6169.3959999999997</v>
      </c>
      <c r="AR83" s="8">
        <v>6595.4560000000001</v>
      </c>
      <c r="AS83" s="8">
        <v>6616.6229999999996</v>
      </c>
      <c r="AT83" s="8">
        <v>5318.759</v>
      </c>
      <c r="AU83" s="8">
        <v>5585.6419999999998</v>
      </c>
      <c r="AV83" s="8">
        <v>5396.2370000000001</v>
      </c>
      <c r="AW83" s="8">
        <v>5686.4269999999997</v>
      </c>
      <c r="AX83" s="8">
        <v>5423.6840000000002</v>
      </c>
      <c r="AY83" s="8">
        <v>6926.3890000000001</v>
      </c>
      <c r="AZ83" s="8">
        <v>5949.3069999999998</v>
      </c>
      <c r="BA83" s="8">
        <v>6766.0439999999999</v>
      </c>
      <c r="BB83" s="8">
        <v>8135.7809999999999</v>
      </c>
      <c r="BC83" s="8">
        <v>9970.3940000000002</v>
      </c>
      <c r="BD83" s="8">
        <v>5901.3580000000002</v>
      </c>
      <c r="BE83" s="8">
        <v>6296.0940000000001</v>
      </c>
      <c r="BF83" s="8">
        <v>5131.1080000000002</v>
      </c>
      <c r="BG83" s="8">
        <v>4231.8289999999997</v>
      </c>
      <c r="BH83" s="8">
        <v>4166.241</v>
      </c>
      <c r="BI83">
        <v>4166.241</v>
      </c>
    </row>
    <row r="84" spans="1:80" x14ac:dyDescent="0.35">
      <c r="A84" s="9" t="str">
        <f t="shared" si="51"/>
        <v>ANB</v>
      </c>
      <c r="B84" s="9" t="str">
        <f>VLOOKUP(A84,References!$A$2:$B$11,2,FALSE)</f>
        <v>ARNB AB Equity</v>
      </c>
      <c r="C84" s="9" t="str">
        <f t="shared" ref="C84:E84" si="63">C61</f>
        <v>Total Deposits</v>
      </c>
      <c r="D84" s="9" t="str">
        <f t="shared" si="63"/>
        <v>deposits</v>
      </c>
      <c r="E84" s="9" t="str">
        <f t="shared" si="63"/>
        <v>BS_CUSTOMER_DEPOSITS</v>
      </c>
      <c r="F84" s="8">
        <f>_xll.BDH($B84,$E84,"CQ1 2010","","Dir=H","Per=Q","Days=A","Dts=H","cols=56;rows=1")</f>
        <v>77651.411999999997</v>
      </c>
      <c r="G84" s="8">
        <v>78348.308000000005</v>
      </c>
      <c r="H84" s="8">
        <v>77379.764999999999</v>
      </c>
      <c r="I84" s="8">
        <v>84198.612999999998</v>
      </c>
      <c r="J84" s="8">
        <v>88482.948999999993</v>
      </c>
      <c r="K84" s="8">
        <v>84519.948999999993</v>
      </c>
      <c r="L84" s="8">
        <v>85771.092000000004</v>
      </c>
      <c r="M84" s="8">
        <v>87858.815000000002</v>
      </c>
      <c r="N84" s="8">
        <v>90692.626000000004</v>
      </c>
      <c r="O84" s="8">
        <v>94815.82</v>
      </c>
      <c r="P84" s="8">
        <v>98272.808000000005</v>
      </c>
      <c r="Q84" s="8">
        <v>107560.443</v>
      </c>
      <c r="R84" s="8">
        <v>109088.92600000001</v>
      </c>
      <c r="S84" s="8">
        <v>103017.96</v>
      </c>
      <c r="T84" s="8">
        <v>105205.54399999999</v>
      </c>
      <c r="U84" s="8">
        <v>106372.732</v>
      </c>
      <c r="V84" s="8">
        <v>117541.23299999999</v>
      </c>
      <c r="W84" s="8">
        <v>109188.27499999999</v>
      </c>
      <c r="X84" s="8">
        <v>114692.9</v>
      </c>
      <c r="Y84" s="8">
        <v>129631.178</v>
      </c>
      <c r="Z84" s="8">
        <v>131110.20699999999</v>
      </c>
      <c r="AA84" s="8">
        <v>132306.424</v>
      </c>
      <c r="AB84" s="8">
        <v>132521.56099999999</v>
      </c>
      <c r="AC84" s="8">
        <v>135686.53899999999</v>
      </c>
      <c r="AD84" s="8">
        <v>132031.503</v>
      </c>
      <c r="AE84" s="8">
        <v>129159.477</v>
      </c>
      <c r="AF84" s="8">
        <v>128235.909</v>
      </c>
      <c r="AG84" s="8">
        <v>135907.45699999999</v>
      </c>
      <c r="AH84" s="8">
        <v>131835.91899999999</v>
      </c>
      <c r="AI84" s="8">
        <v>130746.573</v>
      </c>
      <c r="AJ84" s="8">
        <v>128546.906</v>
      </c>
      <c r="AK84" s="8">
        <v>136048.08900000001</v>
      </c>
      <c r="AL84" s="8">
        <v>130026.929</v>
      </c>
      <c r="AM84" s="8">
        <v>129333.51</v>
      </c>
      <c r="AN84" s="8">
        <v>130969.55100000001</v>
      </c>
      <c r="AO84" s="8">
        <v>142055.60800000001</v>
      </c>
      <c r="AP84" s="8">
        <v>130312.42200000001</v>
      </c>
      <c r="AQ84" s="8">
        <v>131911.948</v>
      </c>
      <c r="AR84" s="8">
        <v>130921.417</v>
      </c>
      <c r="AS84" s="8">
        <v>142128.897</v>
      </c>
      <c r="AT84" s="8">
        <v>135983.49799999999</v>
      </c>
      <c r="AU84" s="8">
        <v>133896.212</v>
      </c>
      <c r="AV84" s="8">
        <v>136724.82399999999</v>
      </c>
      <c r="AW84" s="8">
        <v>129352.17600000001</v>
      </c>
      <c r="AX84" s="8">
        <v>125160.75900000001</v>
      </c>
      <c r="AY84" s="8">
        <v>130220.476</v>
      </c>
      <c r="AZ84" s="8">
        <v>129394.86500000001</v>
      </c>
      <c r="BA84" s="8">
        <v>135713.88500000001</v>
      </c>
      <c r="BB84" s="8">
        <v>148138.429</v>
      </c>
      <c r="BC84" s="8">
        <v>146791.318</v>
      </c>
      <c r="BD84" s="8">
        <v>147805.628</v>
      </c>
      <c r="BE84" s="8">
        <v>154871.266</v>
      </c>
      <c r="BF84" s="8">
        <v>155247.26</v>
      </c>
      <c r="BG84" s="8">
        <v>158377.785</v>
      </c>
      <c r="BH84" s="8">
        <v>154219.73199999999</v>
      </c>
      <c r="BI84">
        <v>154219.73199999999</v>
      </c>
    </row>
    <row r="85" spans="1:80" x14ac:dyDescent="0.35">
      <c r="A85" s="9" t="str">
        <f t="shared" si="51"/>
        <v>ANB</v>
      </c>
      <c r="B85" s="9" t="str">
        <f>VLOOKUP(A85,References!$A$2:$B$11,2,FALSE)</f>
        <v>ARNB AB Equity</v>
      </c>
      <c r="C85" s="9" t="str">
        <f t="shared" ref="C85:E85" si="64">C62</f>
        <v>Short Term Debt</v>
      </c>
      <c r="D85" s="9" t="str">
        <f t="shared" si="64"/>
        <v>short_term_debt</v>
      </c>
      <c r="E85" s="9" t="str">
        <f t="shared" si="64"/>
        <v>ST_BORROW_SECS_SOLD_UNDER_REPO</v>
      </c>
      <c r="F85" s="8">
        <f>_xll.BDH($B85,$E85,"CQ1 2010","","Dir=H","Per=Q","Days=A","Dts=H","cols=56;rows=1")</f>
        <v>12027.491</v>
      </c>
      <c r="G85" s="8">
        <v>6372.48</v>
      </c>
      <c r="H85" s="8">
        <v>3371.306</v>
      </c>
      <c r="I85" s="8">
        <v>12096.804</v>
      </c>
      <c r="J85" s="8">
        <v>11932.094999999999</v>
      </c>
      <c r="K85" s="8">
        <v>4168.7889999999998</v>
      </c>
      <c r="L85" s="8">
        <v>9989.6859999999997</v>
      </c>
      <c r="M85" s="8">
        <v>8824.4609999999993</v>
      </c>
      <c r="N85" s="8">
        <v>13123.597</v>
      </c>
      <c r="O85" s="8">
        <v>4312.6440000000002</v>
      </c>
      <c r="P85" s="8">
        <v>5414.2160000000003</v>
      </c>
      <c r="Q85" s="8">
        <v>6549.924</v>
      </c>
      <c r="R85" s="8">
        <v>1485.7170000000001</v>
      </c>
      <c r="S85" s="8">
        <v>10670.191999999999</v>
      </c>
      <c r="T85" s="8">
        <v>9190.4210000000003</v>
      </c>
      <c r="U85" s="8">
        <v>7641.058</v>
      </c>
      <c r="V85" s="8">
        <v>8610.4310000000005</v>
      </c>
      <c r="W85" s="8">
        <v>7621.8280000000004</v>
      </c>
      <c r="X85" s="8">
        <v>9576.8029999999999</v>
      </c>
      <c r="Y85" s="8">
        <v>9015.64</v>
      </c>
      <c r="Z85" s="8">
        <v>7137.9970000000003</v>
      </c>
      <c r="AA85" s="8">
        <v>6390.2749999999996</v>
      </c>
      <c r="AB85" s="8">
        <v>5012.6099999999997</v>
      </c>
      <c r="AC85" s="8">
        <v>5672.8829999999998</v>
      </c>
      <c r="AD85" s="8">
        <v>5227.0550000000003</v>
      </c>
      <c r="AE85" s="8">
        <v>7500.402</v>
      </c>
      <c r="AF85" s="8">
        <v>9656.1980000000003</v>
      </c>
      <c r="AG85" s="8">
        <v>3858.8710000000001</v>
      </c>
      <c r="AH85" s="8">
        <v>5630.0360000000001</v>
      </c>
      <c r="AI85" s="8">
        <v>9143.4480000000003</v>
      </c>
      <c r="AJ85" s="8">
        <v>2966.4520000000002</v>
      </c>
      <c r="AK85" s="8">
        <v>2691.549</v>
      </c>
      <c r="AL85" s="8">
        <v>4237.6130000000003</v>
      </c>
      <c r="AM85" s="8">
        <v>3702.5639999999999</v>
      </c>
      <c r="AN85" s="8">
        <v>3810.078</v>
      </c>
      <c r="AO85" s="8">
        <v>1536.6020000000001</v>
      </c>
      <c r="AP85" s="8">
        <v>1895.6020000000001</v>
      </c>
      <c r="AQ85" s="8">
        <v>1402.69</v>
      </c>
      <c r="AR85" s="8">
        <v>1734.433</v>
      </c>
      <c r="AS85" s="8">
        <v>3843.1060000000002</v>
      </c>
      <c r="AT85" s="8">
        <v>8589.6820000000007</v>
      </c>
      <c r="AU85" s="8">
        <v>12808.405000000001</v>
      </c>
      <c r="AV85" s="8">
        <v>11074.833000000001</v>
      </c>
      <c r="AW85" s="8">
        <v>9797.7440000000006</v>
      </c>
      <c r="AX85" s="8">
        <v>11360.186</v>
      </c>
      <c r="AY85" s="8">
        <v>10751.112999999999</v>
      </c>
      <c r="AZ85" s="8">
        <v>12177.825999999999</v>
      </c>
      <c r="BA85" s="8">
        <v>14207.108</v>
      </c>
      <c r="BB85" s="8">
        <v>14040.6</v>
      </c>
      <c r="BC85" s="8">
        <v>20125.517</v>
      </c>
      <c r="BD85" s="8">
        <v>15363.489</v>
      </c>
      <c r="BE85" s="8">
        <v>13511.268</v>
      </c>
      <c r="BF85" s="8">
        <v>13660.174000000001</v>
      </c>
      <c r="BG85" s="8">
        <v>11849.89</v>
      </c>
      <c r="BH85" s="8">
        <v>16988.413</v>
      </c>
      <c r="BI85">
        <v>16988.413</v>
      </c>
    </row>
    <row r="86" spans="1:80" x14ac:dyDescent="0.35">
      <c r="A86" s="9" t="str">
        <f t="shared" si="51"/>
        <v>ANB</v>
      </c>
      <c r="B86" s="9" t="str">
        <f>VLOOKUP(A86,References!$A$2:$B$11,2,FALSE)</f>
        <v>ARNB AB Equity</v>
      </c>
      <c r="C86" s="9" t="str">
        <f t="shared" ref="C86:E86" si="65">C63</f>
        <v>Long Term Debt</v>
      </c>
      <c r="D86" s="9" t="str">
        <f t="shared" si="65"/>
        <v>long_term_debt</v>
      </c>
      <c r="E86" s="9" t="str">
        <f t="shared" si="65"/>
        <v>BS_LT_BORROW</v>
      </c>
      <c r="F86" s="8">
        <f>_xll.BDH($B86,$E86,"CQ1 2010","","Dir=H","Per=Q","Days=A","Dts=H","cols=56;rows=1")</f>
        <v>1687.5</v>
      </c>
      <c r="G86" s="8">
        <v>1687.5</v>
      </c>
      <c r="H86" s="8">
        <v>1687.5</v>
      </c>
      <c r="I86" s="8">
        <v>1687.5</v>
      </c>
      <c r="J86" s="8">
        <v>1687.5</v>
      </c>
      <c r="K86" s="8">
        <v>1687.5</v>
      </c>
      <c r="L86" s="8">
        <v>1687.5</v>
      </c>
      <c r="M86" s="8">
        <v>1687.5</v>
      </c>
      <c r="N86" s="8">
        <v>1687.5</v>
      </c>
      <c r="O86" s="8">
        <v>1687.5</v>
      </c>
      <c r="P86" s="8">
        <v>1687.5</v>
      </c>
      <c r="Q86" s="8">
        <v>1687.5</v>
      </c>
      <c r="R86" s="8">
        <v>1687.5</v>
      </c>
      <c r="S86" s="8">
        <v>1687.5</v>
      </c>
      <c r="T86" s="8">
        <v>1687.5</v>
      </c>
      <c r="U86" s="8">
        <v>1687.5</v>
      </c>
      <c r="V86" s="8">
        <v>1687.5</v>
      </c>
      <c r="W86" s="8">
        <v>1687.5</v>
      </c>
      <c r="X86" s="8">
        <v>1687.5</v>
      </c>
      <c r="Y86" s="8">
        <v>1687.5</v>
      </c>
      <c r="Z86" s="8">
        <v>1687.5</v>
      </c>
      <c r="AA86" s="8">
        <v>1687.5</v>
      </c>
      <c r="AB86" s="8">
        <v>1687.5</v>
      </c>
      <c r="AC86" s="8">
        <v>2000</v>
      </c>
      <c r="AD86" s="8">
        <v>2023.1949999999999</v>
      </c>
      <c r="AE86" s="8">
        <v>2015.6179999999999</v>
      </c>
      <c r="AF86" s="8">
        <v>2032.326</v>
      </c>
      <c r="AG86" s="8">
        <v>2018.19</v>
      </c>
      <c r="AH86" s="8">
        <v>2037.45</v>
      </c>
      <c r="AI86" s="8">
        <v>2015.701</v>
      </c>
      <c r="AJ86" s="8">
        <v>2033.104</v>
      </c>
      <c r="AK86" s="8">
        <v>2016.2739999999999</v>
      </c>
      <c r="AL86" s="8">
        <v>2033.5050000000001</v>
      </c>
      <c r="AM86" s="8">
        <v>2017.9960000000001</v>
      </c>
      <c r="AN86" s="8">
        <v>2037.7059999999999</v>
      </c>
      <c r="AO86" s="8">
        <v>2020.491</v>
      </c>
      <c r="AP86" s="8">
        <v>2041.9349999999999</v>
      </c>
      <c r="AQ86" s="8">
        <v>2020.6010000000001</v>
      </c>
      <c r="AR86" s="8">
        <v>2042.8979999999999</v>
      </c>
      <c r="AS86" s="8">
        <v>2017.903</v>
      </c>
      <c r="AT86" s="8">
        <v>2036.847</v>
      </c>
      <c r="AU86" s="8">
        <v>2012.345</v>
      </c>
      <c r="AV86" s="8">
        <v>2025.7070000000001</v>
      </c>
      <c r="AW86" s="8">
        <v>3778.1770000000001</v>
      </c>
      <c r="AX86" s="8">
        <v>2852.7829999999999</v>
      </c>
      <c r="AY86" s="8">
        <v>2828.7040000000002</v>
      </c>
      <c r="AZ86" s="8">
        <v>2852.21</v>
      </c>
      <c r="BA86" s="8">
        <v>3749.2719999999999</v>
      </c>
      <c r="BB86" s="8">
        <v>2852.402</v>
      </c>
      <c r="BC86" s="8">
        <v>2828.81</v>
      </c>
      <c r="BD86" s="8">
        <v>2852.241</v>
      </c>
      <c r="BE86" s="8">
        <v>3702.86</v>
      </c>
      <c r="BF86" s="8">
        <v>2852.5239999999999</v>
      </c>
      <c r="BG86" s="8">
        <v>2828.855</v>
      </c>
      <c r="BH86" s="8">
        <v>2852.241</v>
      </c>
      <c r="BI86">
        <v>2852.241</v>
      </c>
    </row>
    <row r="87" spans="1:80" x14ac:dyDescent="0.35">
      <c r="A87" s="9" t="str">
        <f t="shared" si="51"/>
        <v>ANB</v>
      </c>
      <c r="B87" s="9" t="str">
        <f>VLOOKUP(A87,References!$A$2:$B$11,2,FALSE)</f>
        <v>ARNB AB Equity</v>
      </c>
      <c r="C87" s="9" t="str">
        <f t="shared" ref="C87:E87" si="66">C64</f>
        <v>Total Liabilities</v>
      </c>
      <c r="D87" s="9" t="str">
        <f t="shared" si="66"/>
        <v>liabilities</v>
      </c>
      <c r="E87" s="9" t="str">
        <f t="shared" si="66"/>
        <v>BS_TOT_LIAB2</v>
      </c>
      <c r="F87" s="8">
        <f>_xll.BDH($B87,$E87,"CQ1 2010","","Dir=H","Per=Q","Days=A","Dts=H","cols=56;rows=1")</f>
        <v>95464.430999999997</v>
      </c>
      <c r="G87" s="8">
        <v>90943.380999999994</v>
      </c>
      <c r="H87" s="8">
        <v>85518.936000000002</v>
      </c>
      <c r="I87" s="8">
        <v>100638.08100000001</v>
      </c>
      <c r="J87" s="8">
        <v>105248.16099999999</v>
      </c>
      <c r="K87" s="8">
        <v>92794.394</v>
      </c>
      <c r="L87" s="8">
        <v>99993.441999999995</v>
      </c>
      <c r="M87" s="8">
        <v>100844.78</v>
      </c>
      <c r="N87" s="8">
        <v>108688.749</v>
      </c>
      <c r="O87" s="8">
        <v>103102.78599999999</v>
      </c>
      <c r="P87" s="8">
        <v>107474.731</v>
      </c>
      <c r="Q87" s="8">
        <v>118729.689</v>
      </c>
      <c r="R87" s="8">
        <v>115913.045</v>
      </c>
      <c r="S87" s="8">
        <v>117787.72900000001</v>
      </c>
      <c r="T87" s="8">
        <v>118829.787</v>
      </c>
      <c r="U87" s="8">
        <v>118747.01</v>
      </c>
      <c r="V87" s="8">
        <v>130858.451</v>
      </c>
      <c r="W87" s="8">
        <v>122358.35799999999</v>
      </c>
      <c r="X87" s="8">
        <v>129085.567</v>
      </c>
      <c r="Y87" s="8">
        <v>144028.59599999999</v>
      </c>
      <c r="Z87" s="8">
        <v>143819.845</v>
      </c>
      <c r="AA87" s="8">
        <v>145005.84599999999</v>
      </c>
      <c r="AB87" s="8">
        <v>142954.13200000001</v>
      </c>
      <c r="AC87" s="8">
        <v>147789.42000000001</v>
      </c>
      <c r="AD87" s="8">
        <v>144044.84299999999</v>
      </c>
      <c r="AE87" s="8">
        <v>143873.99299999999</v>
      </c>
      <c r="AF87" s="8">
        <v>144100.85800000001</v>
      </c>
      <c r="AG87" s="8">
        <v>146084.16899999999</v>
      </c>
      <c r="AH87" s="8">
        <v>144417.35800000001</v>
      </c>
      <c r="AI87" s="8">
        <v>146748.82999999999</v>
      </c>
      <c r="AJ87" s="8">
        <v>138906.217</v>
      </c>
      <c r="AK87" s="8">
        <v>146635.734</v>
      </c>
      <c r="AL87" s="8">
        <v>143257.20600000001</v>
      </c>
      <c r="AM87" s="8">
        <v>142456.389</v>
      </c>
      <c r="AN87" s="8">
        <v>144565.70000000001</v>
      </c>
      <c r="AO87" s="8">
        <v>151798.087</v>
      </c>
      <c r="AP87" s="8">
        <v>142138.976</v>
      </c>
      <c r="AQ87" s="8">
        <v>143470.66899999999</v>
      </c>
      <c r="AR87" s="8">
        <v>143275.78700000001</v>
      </c>
      <c r="AS87" s="8">
        <v>155099.19099999999</v>
      </c>
      <c r="AT87" s="8">
        <v>157152.94200000001</v>
      </c>
      <c r="AU87" s="8">
        <v>158836.40400000001</v>
      </c>
      <c r="AV87" s="8">
        <v>159155.125</v>
      </c>
      <c r="AW87" s="8">
        <v>150629.698</v>
      </c>
      <c r="AX87" s="8">
        <v>147430.33300000001</v>
      </c>
      <c r="AY87" s="8">
        <v>151816.70199999999</v>
      </c>
      <c r="AZ87" s="8">
        <v>151503.18599999999</v>
      </c>
      <c r="BA87" s="8">
        <v>161373.92199999999</v>
      </c>
      <c r="BB87" s="8">
        <v>172558.429</v>
      </c>
      <c r="BC87" s="8">
        <v>178773.30499999999</v>
      </c>
      <c r="BD87" s="8">
        <v>175494.29</v>
      </c>
      <c r="BE87" s="8">
        <v>180270.43599999999</v>
      </c>
      <c r="BF87" s="8">
        <v>181374.41899999999</v>
      </c>
      <c r="BG87" s="8">
        <v>182248.37400000001</v>
      </c>
      <c r="BH87" s="8">
        <v>184430.777</v>
      </c>
      <c r="BI87">
        <v>184430.777</v>
      </c>
    </row>
    <row r="88" spans="1:80" x14ac:dyDescent="0.35">
      <c r="A88" s="9" t="str">
        <f t="shared" si="51"/>
        <v>ANB</v>
      </c>
      <c r="B88" s="9" t="str">
        <f>VLOOKUP(A88,References!$A$2:$B$11,2,FALSE)</f>
        <v>ARNB AB Equity</v>
      </c>
      <c r="C88" s="9" t="str">
        <f t="shared" ref="C88:E88" si="67">C65</f>
        <v>Retail Liabilities</v>
      </c>
      <c r="D88" s="9" t="str">
        <f t="shared" si="67"/>
        <v>retail_liabilities</v>
      </c>
      <c r="E88" s="9" t="str">
        <f t="shared" si="67"/>
        <v>NA</v>
      </c>
      <c r="F88" s="8">
        <f>Segments_Q!I30/1000000</f>
        <v>41439.084000000003</v>
      </c>
      <c r="G88" s="8">
        <f>Segments_Q!J30/1000000</f>
        <v>40743.714999999997</v>
      </c>
      <c r="H88" s="8">
        <f>Segments_Q!K30/1000000</f>
        <v>40708.241999999998</v>
      </c>
      <c r="I88" s="8">
        <f>Segments_Q!L30/1000000</f>
        <v>41101.822</v>
      </c>
      <c r="J88" s="8">
        <f>Segments_Q!M30/1000000</f>
        <v>51484.233</v>
      </c>
      <c r="K88" s="8">
        <f>Segments_Q!N30/1000000</f>
        <v>47389.586000000003</v>
      </c>
      <c r="L88" s="8">
        <f>Segments_Q!O30/1000000</f>
        <v>45744.677000000003</v>
      </c>
      <c r="M88" s="8">
        <f>Segments_Q!P30/1000000</f>
        <v>46047.493000000002</v>
      </c>
      <c r="N88" s="8">
        <f>Segments_Q!Q30/1000000</f>
        <v>49026.184000000001</v>
      </c>
      <c r="O88" s="8">
        <f>Segments_Q!R30/1000000</f>
        <v>48574.521000000001</v>
      </c>
      <c r="P88" s="8">
        <f>Segments_Q!S30/1000000</f>
        <v>50182.17</v>
      </c>
      <c r="Q88" s="8">
        <f>Segments_Q!T30/1000000</f>
        <v>51822.095999999998</v>
      </c>
      <c r="R88" s="8">
        <f>Segments_Q!U30/1000000</f>
        <v>53594.436999999998</v>
      </c>
      <c r="S88" s="8">
        <f>Segments_Q!V30/1000000</f>
        <v>55605.622000000003</v>
      </c>
      <c r="T88" s="8">
        <f>Segments_Q!W30/1000000</f>
        <v>54783.946000000004</v>
      </c>
      <c r="U88" s="8">
        <f>Segments_Q!X30/1000000</f>
        <v>57363.915000000001</v>
      </c>
      <c r="V88" s="8">
        <f>Segments_Q!Y30/1000000</f>
        <v>60516.129000000001</v>
      </c>
      <c r="W88" s="8">
        <f>Segments_Q!Z30/1000000</f>
        <v>63064.93</v>
      </c>
      <c r="X88" s="8">
        <f>Segments_Q!AA30/1000000</f>
        <v>63465.332999999999</v>
      </c>
      <c r="Y88" s="8">
        <f>Segments_Q!AB30/1000000</f>
        <v>66587.058999999994</v>
      </c>
      <c r="Z88" s="8">
        <f>Segments_Q!AC30/1000000</f>
        <v>70370.904999999999</v>
      </c>
      <c r="AA88" s="8">
        <f>Segments_Q!AD30/1000000</f>
        <v>74926.854999999996</v>
      </c>
      <c r="AB88" s="8">
        <f>Segments_Q!AE30/1000000</f>
        <v>70293.101999999999</v>
      </c>
      <c r="AC88" s="8">
        <f>Segments_Q!AF30/1000000</f>
        <v>66465.039000000004</v>
      </c>
      <c r="AD88" s="8">
        <f>Segments_Q!AG30/1000000</f>
        <v>66137.813999999998</v>
      </c>
      <c r="AE88" s="8">
        <f>Segments_Q!AH30/1000000</f>
        <v>68245.342999999993</v>
      </c>
      <c r="AF88" s="8">
        <f>Segments_Q!AI30/1000000</f>
        <v>67163.964000000007</v>
      </c>
      <c r="AG88" s="8">
        <f>Segments_Q!AJ30/1000000</f>
        <v>70312.126999999993</v>
      </c>
      <c r="AH88" s="8">
        <f>Segments_Q!AK30/1000000</f>
        <v>68896.398000000001</v>
      </c>
      <c r="AI88" s="8">
        <f>Segments_Q!AL30/1000000</f>
        <v>65583.880999999994</v>
      </c>
      <c r="AJ88" s="8">
        <f>Segments_Q!AM30/1000000</f>
        <v>66341.457999999999</v>
      </c>
      <c r="AK88" s="8">
        <f>Segments_Q!AN30/1000000</f>
        <v>69272.729000000007</v>
      </c>
      <c r="AL88" s="8">
        <f>Segments_Q!AO30/1000000</f>
        <v>65828.301999999996</v>
      </c>
      <c r="AM88" s="8">
        <f>Segments_Q!AP30/1000000</f>
        <v>67622.057000000001</v>
      </c>
      <c r="AN88" s="8">
        <f>Segments_Q!AQ30/1000000</f>
        <v>66792.909</v>
      </c>
      <c r="AO88" s="8">
        <f>Segments_Q!AR30/1000000</f>
        <v>67303.483999999997</v>
      </c>
      <c r="AP88" s="8">
        <f>Segments_Q!AS30/1000000</f>
        <v>67830.407000000007</v>
      </c>
      <c r="AQ88" s="8">
        <f>Segments_Q!AT30/1000000</f>
        <v>67871.142999999996</v>
      </c>
      <c r="AR88" s="8">
        <f>Segments_Q!AU30/1000000</f>
        <v>67984.33</v>
      </c>
      <c r="AS88" s="8">
        <f>Segments_Q!AV30/1000000</f>
        <v>67106.11</v>
      </c>
      <c r="AT88" s="8">
        <f>Segments_Q!AW30/1000000</f>
        <v>66159.445000000007</v>
      </c>
      <c r="AU88" s="8">
        <f>Segments_Q!AX30/1000000</f>
        <v>66376.434999999998</v>
      </c>
      <c r="AV88" s="8">
        <f>Segments_Q!AY30/1000000</f>
        <v>65587.125</v>
      </c>
      <c r="AW88" s="8">
        <f>Segments_Q!AZ30/1000000</f>
        <v>65167.292999999998</v>
      </c>
      <c r="AX88" s="8">
        <f>Segments_Q!BA30/1000000</f>
        <v>67802.751000000004</v>
      </c>
      <c r="AY88" s="8">
        <f>Segments_Q!BB30/1000000</f>
        <v>67552.323999999993</v>
      </c>
      <c r="AZ88" s="8">
        <f>Segments_Q!BC30/1000000</f>
        <v>66729.831000000006</v>
      </c>
      <c r="BA88" s="8">
        <f>Segments_Q!BD30/1000000</f>
        <v>70009.289999999994</v>
      </c>
      <c r="BB88" s="8">
        <f>Segments_Q!BE30/1000000</f>
        <v>68977.106</v>
      </c>
      <c r="BC88" s="8">
        <f>Segments_Q!BF30/1000000</f>
        <v>72971.17</v>
      </c>
      <c r="BD88" s="8">
        <f>Segments_Q!BG30/1000000</f>
        <v>69979.129000000001</v>
      </c>
      <c r="BE88" s="8">
        <f>Segments_Q!BH30/1000000</f>
        <v>72862.043999999994</v>
      </c>
      <c r="BF88" s="8">
        <f>Segments_Q!BI30/1000000</f>
        <v>77823.546000000002</v>
      </c>
      <c r="BG88" s="8">
        <f>Segments_Q!BJ30/1000000</f>
        <v>82984.974000000002</v>
      </c>
      <c r="BH88" s="8">
        <f>Segments_Q!BK30/1000000</f>
        <v>84668.706000000006</v>
      </c>
      <c r="BI88" s="8">
        <f>Segments_Q!BL30/1000000</f>
        <v>0</v>
      </c>
      <c r="BJ88" s="8">
        <f>Segments_Q!BM30/1000000</f>
        <v>0</v>
      </c>
      <c r="BK88" s="8">
        <f>Segments_Q!BN30/1000000</f>
        <v>0</v>
      </c>
      <c r="BL88" s="8">
        <f>Segments_Q!BO30/1000000</f>
        <v>0</v>
      </c>
      <c r="BM88" s="8">
        <f>Segments_Q!BP30/1000000</f>
        <v>0</v>
      </c>
      <c r="BN88" s="8">
        <f>Segments_Q!BQ30/1000000</f>
        <v>0</v>
      </c>
      <c r="BO88" s="8">
        <f>Segments_Q!BR30/1000000</f>
        <v>0</v>
      </c>
      <c r="BP88" s="8">
        <f>Segments_Q!BS30/1000000</f>
        <v>0</v>
      </c>
      <c r="BQ88" s="8">
        <f>Segments_Q!BT30/1000000</f>
        <v>0</v>
      </c>
      <c r="BR88" s="8">
        <f>Segments_Q!BU30/1000000</f>
        <v>0</v>
      </c>
      <c r="BS88" s="8">
        <f>Segments_Q!BV30/1000000</f>
        <v>0</v>
      </c>
      <c r="BT88" s="8">
        <f>Segments_Q!BW30/1000000</f>
        <v>0</v>
      </c>
      <c r="BU88" s="8">
        <f>Segments_Q!BX30/1000000</f>
        <v>0</v>
      </c>
      <c r="BV88" s="8">
        <f>Segments_Q!BY30/1000000</f>
        <v>0</v>
      </c>
      <c r="BW88" s="8">
        <f>Segments_Q!BZ30/1000000</f>
        <v>0</v>
      </c>
      <c r="BX88" s="8">
        <f>Segments_Q!CA30/1000000</f>
        <v>0</v>
      </c>
      <c r="BY88" s="8">
        <f>Segments_Q!CB30/1000000</f>
        <v>0</v>
      </c>
      <c r="BZ88" s="8">
        <f>Segments_Q!CC30/1000000</f>
        <v>0</v>
      </c>
      <c r="CA88" s="8">
        <f>Segments_Q!CD30/1000000</f>
        <v>0</v>
      </c>
      <c r="CB88" s="8">
        <f>Segments_Q!CE30/1000000</f>
        <v>0</v>
      </c>
    </row>
    <row r="89" spans="1:80" x14ac:dyDescent="0.35">
      <c r="A89" s="9" t="str">
        <f t="shared" si="51"/>
        <v>ANB</v>
      </c>
      <c r="B89" s="9" t="str">
        <f>VLOOKUP(A89,References!$A$2:$B$11,2,FALSE)</f>
        <v>ARNB AB Equity</v>
      </c>
      <c r="C89" s="9" t="str">
        <f t="shared" ref="C89:E89" si="68">C66</f>
        <v>Wholesale Liabilities</v>
      </c>
      <c r="D89" s="9" t="str">
        <f t="shared" si="68"/>
        <v>wholesale_liabilities</v>
      </c>
      <c r="E89" s="9" t="str">
        <f t="shared" si="68"/>
        <v>NA</v>
      </c>
      <c r="F89" s="8">
        <f>Segments_Q!I31/1000000</f>
        <v>38961.057999999997</v>
      </c>
      <c r="G89" s="8">
        <f>Segments_Q!J31/1000000</f>
        <v>39692.18</v>
      </c>
      <c r="H89" s="8">
        <f>Segments_Q!K31/1000000</f>
        <v>38156.332000000002</v>
      </c>
      <c r="I89" s="8">
        <f>Segments_Q!L31/1000000</f>
        <v>45014.061000000002</v>
      </c>
      <c r="J89" s="8">
        <f>Segments_Q!M31/1000000</f>
        <v>39571.03</v>
      </c>
      <c r="K89" s="8">
        <f>Segments_Q!N31/1000000</f>
        <v>39074.078000000001</v>
      </c>
      <c r="L89" s="8">
        <f>Segments_Q!O31/1000000</f>
        <v>42146.627</v>
      </c>
      <c r="M89" s="8">
        <f>Segments_Q!P31/1000000</f>
        <v>43775.014999999999</v>
      </c>
      <c r="N89" s="8">
        <f>Segments_Q!Q31/1000000</f>
        <v>44508.053999999996</v>
      </c>
      <c r="O89" s="8">
        <f>Segments_Q!R31/1000000</f>
        <v>48244.237000000001</v>
      </c>
      <c r="P89" s="8">
        <f>Segments_Q!S31/1000000</f>
        <v>50128.51</v>
      </c>
      <c r="Q89" s="8">
        <f>Segments_Q!T31/1000000</f>
        <v>57833.016000000003</v>
      </c>
      <c r="R89" s="8">
        <f>Segments_Q!U31/1000000</f>
        <v>57221.184999999998</v>
      </c>
      <c r="S89" s="8">
        <f>Segments_Q!V31/1000000</f>
        <v>49229.27</v>
      </c>
      <c r="T89" s="8">
        <f>Segments_Q!W31/1000000</f>
        <v>52884.277000000002</v>
      </c>
      <c r="U89" s="8">
        <f>Segments_Q!X31/1000000</f>
        <v>51321.417000000001</v>
      </c>
      <c r="V89" s="8">
        <f>Segments_Q!Y31/1000000</f>
        <v>58723.563000000002</v>
      </c>
      <c r="W89" s="8">
        <f>Segments_Q!Z31/1000000</f>
        <v>49612.36</v>
      </c>
      <c r="X89" s="8">
        <f>Segments_Q!AA31/1000000</f>
        <v>53189.96</v>
      </c>
      <c r="Y89" s="8">
        <f>Segments_Q!AB31/1000000</f>
        <v>66432.278999999995</v>
      </c>
      <c r="Z89" s="8">
        <f>Segments_Q!AC31/1000000</f>
        <v>63059.150999999998</v>
      </c>
      <c r="AA89" s="8">
        <f>Segments_Q!AD31/1000000</f>
        <v>61536.161999999997</v>
      </c>
      <c r="AB89" s="8">
        <f>Segments_Q!AE31/1000000</f>
        <v>64574.178</v>
      </c>
      <c r="AC89" s="8">
        <f>Segments_Q!AF31/1000000</f>
        <v>72640.877999999997</v>
      </c>
      <c r="AD89" s="8">
        <f>Segments_Q!AG31/1000000</f>
        <v>68272.322</v>
      </c>
      <c r="AE89" s="8">
        <f>Segments_Q!AH31/1000000</f>
        <v>64065.892</v>
      </c>
      <c r="AF89" s="8">
        <f>Segments_Q!AI31/1000000</f>
        <v>63249.985000000001</v>
      </c>
      <c r="AG89" s="8">
        <f>Segments_Q!AJ31/1000000</f>
        <v>69597.993000000002</v>
      </c>
      <c r="AH89" s="8">
        <f>Segments_Q!AK31/1000000</f>
        <v>66187.5</v>
      </c>
      <c r="AI89" s="8">
        <f>Segments_Q!AL31/1000000</f>
        <v>68275.759999999995</v>
      </c>
      <c r="AJ89" s="8">
        <f>Segments_Q!AM31/1000000</f>
        <v>65465.521000000001</v>
      </c>
      <c r="AK89" s="8">
        <f>Segments_Q!AN31/1000000</f>
        <v>70371.879000000001</v>
      </c>
      <c r="AL89" s="8">
        <f>Segments_Q!AO31/1000000</f>
        <v>67207.134000000005</v>
      </c>
      <c r="AM89" s="8">
        <f>Segments_Q!AP31/1000000</f>
        <v>65674.673999999999</v>
      </c>
      <c r="AN89" s="8">
        <f>Segments_Q!AQ31/1000000</f>
        <v>67282.328999999998</v>
      </c>
      <c r="AO89" s="8">
        <f>Segments_Q!AR31/1000000</f>
        <v>77773.557000000001</v>
      </c>
      <c r="AP89" s="8">
        <f>Segments_Q!AS31/1000000</f>
        <v>65477.345000000001</v>
      </c>
      <c r="AQ89" s="8">
        <f>Segments_Q!AT31/1000000</f>
        <v>68341.832999999999</v>
      </c>
      <c r="AR89" s="8">
        <f>Segments_Q!AU31/1000000</f>
        <v>66956.733999999997</v>
      </c>
      <c r="AS89" s="8">
        <f>Segments_Q!AV31/1000000</f>
        <v>78622.167000000001</v>
      </c>
      <c r="AT89" s="8">
        <f>Segments_Q!AW31/1000000</f>
        <v>73196.61</v>
      </c>
      <c r="AU89" s="8">
        <f>Segments_Q!AX31/1000000</f>
        <v>70709.909</v>
      </c>
      <c r="AV89" s="8">
        <f>Segments_Q!AY31/1000000</f>
        <v>74405.691999999995</v>
      </c>
      <c r="AW89" s="8">
        <f>Segments_Q!AZ31/1000000</f>
        <v>67453.813999999998</v>
      </c>
      <c r="AX89" s="8">
        <f>Segments_Q!BA31/1000000</f>
        <v>60614.843999999997</v>
      </c>
      <c r="AY89" s="8">
        <f>Segments_Q!BB31/1000000</f>
        <v>65901.106</v>
      </c>
      <c r="AZ89" s="8">
        <f>Segments_Q!BC31/1000000</f>
        <v>66394.751999999993</v>
      </c>
      <c r="BA89" s="8">
        <f>Segments_Q!BD31/1000000</f>
        <v>71041.264999999999</v>
      </c>
      <c r="BB89" s="8">
        <f>Segments_Q!BE31/1000000</f>
        <v>83005.142000000007</v>
      </c>
      <c r="BC89" s="8">
        <f>Segments_Q!BF31/1000000</f>
        <v>77849.948000000004</v>
      </c>
      <c r="BD89" s="8">
        <f>Segments_Q!BG31/1000000</f>
        <v>81836.656000000003</v>
      </c>
      <c r="BE89" s="8">
        <f>Segments_Q!BH31/1000000</f>
        <v>85898.001000000004</v>
      </c>
      <c r="BF89" s="8">
        <f>Segments_Q!BI31/1000000</f>
        <v>81712.372000000003</v>
      </c>
      <c r="BG89" s="8">
        <f>Segments_Q!BJ31/1000000</f>
        <v>80220.266000000003</v>
      </c>
      <c r="BH89" s="8">
        <f>Segments_Q!BK31/1000000</f>
        <v>74389.709000000003</v>
      </c>
      <c r="BI89" s="8">
        <f>Segments_Q!BL31/1000000</f>
        <v>0</v>
      </c>
      <c r="BJ89" s="8">
        <f>Segments_Q!BM31/1000000</f>
        <v>0</v>
      </c>
      <c r="BK89" s="8">
        <f>Segments_Q!BN31/1000000</f>
        <v>0</v>
      </c>
      <c r="BL89" s="8">
        <f>Segments_Q!BO31/1000000</f>
        <v>0</v>
      </c>
      <c r="BM89" s="8">
        <f>Segments_Q!BP31/1000000</f>
        <v>0</v>
      </c>
      <c r="BN89" s="8">
        <f>Segments_Q!BQ31/1000000</f>
        <v>0</v>
      </c>
      <c r="BO89" s="8">
        <f>Segments_Q!BR31/1000000</f>
        <v>0</v>
      </c>
      <c r="BP89" s="8">
        <f>Segments_Q!BS31/1000000</f>
        <v>0</v>
      </c>
      <c r="BQ89" s="8">
        <f>Segments_Q!BT31/1000000</f>
        <v>0</v>
      </c>
      <c r="BR89" s="8">
        <f>Segments_Q!BU31/1000000</f>
        <v>0</v>
      </c>
      <c r="BS89" s="8">
        <f>Segments_Q!BV31/1000000</f>
        <v>0</v>
      </c>
      <c r="BT89" s="8">
        <f>Segments_Q!BW31/1000000</f>
        <v>0</v>
      </c>
      <c r="BU89" s="8">
        <f>Segments_Q!BX31/1000000</f>
        <v>0</v>
      </c>
      <c r="BV89" s="8">
        <f>Segments_Q!BY31/1000000</f>
        <v>0</v>
      </c>
      <c r="BW89" s="8">
        <f>Segments_Q!BZ31/1000000</f>
        <v>0</v>
      </c>
      <c r="BX89" s="8">
        <f>Segments_Q!CA31/1000000</f>
        <v>0</v>
      </c>
      <c r="BY89" s="8">
        <f>Segments_Q!CB31/1000000</f>
        <v>0</v>
      </c>
      <c r="BZ89" s="8">
        <f>Segments_Q!CC31/1000000</f>
        <v>0</v>
      </c>
      <c r="CA89" s="8">
        <f>Segments_Q!CD31/1000000</f>
        <v>0</v>
      </c>
      <c r="CB89" s="8">
        <f>Segments_Q!CE31/1000000</f>
        <v>0</v>
      </c>
    </row>
    <row r="90" spans="1:80" x14ac:dyDescent="0.35">
      <c r="A90" s="9" t="str">
        <f t="shared" si="51"/>
        <v>ANB</v>
      </c>
      <c r="B90" s="9" t="str">
        <f>VLOOKUP(A90,References!$A$2:$B$11,2,FALSE)</f>
        <v>ARNB AB Equity</v>
      </c>
      <c r="C90" s="9" t="str">
        <f t="shared" ref="C90:E90" si="69">C67</f>
        <v>Retained Earnings</v>
      </c>
      <c r="D90" s="9" t="str">
        <f t="shared" si="69"/>
        <v>retained_earnings</v>
      </c>
      <c r="E90" s="9" t="str">
        <f t="shared" si="69"/>
        <v>BS_PURE_RETAINED_EARNINGS</v>
      </c>
      <c r="F90" s="8">
        <f>_xll.BDH($B90,$E90,"CQ1 2010","","Dir=H","Per=Q","Days=A","Dts=H","cols=56;rows=1")</f>
        <v>2899.3220000000001</v>
      </c>
      <c r="G90" s="8">
        <v>3528.761</v>
      </c>
      <c r="H90" s="8">
        <v>3875.27</v>
      </c>
      <c r="I90" s="8">
        <v>2705.6370000000002</v>
      </c>
      <c r="J90" s="8">
        <v>1293.039</v>
      </c>
      <c r="K90" s="8">
        <v>1989.7170000000001</v>
      </c>
      <c r="L90" s="8">
        <v>2508.893</v>
      </c>
      <c r="M90" s="8">
        <v>1066.44</v>
      </c>
      <c r="N90" s="8">
        <v>1721.952</v>
      </c>
      <c r="O90" s="8">
        <v>2439.9349999999999</v>
      </c>
      <c r="P90" s="8">
        <v>3012.636</v>
      </c>
      <c r="Q90" s="8">
        <v>1579.6569999999999</v>
      </c>
      <c r="R90" s="8">
        <v>2258.3519999999999</v>
      </c>
      <c r="S90" s="8">
        <v>2976.326</v>
      </c>
      <c r="T90" s="8">
        <v>3565.5230000000001</v>
      </c>
      <c r="U90" s="8">
        <v>2622.1239999999998</v>
      </c>
      <c r="V90" s="8">
        <v>1834.9829999999999</v>
      </c>
      <c r="W90" s="8">
        <v>2620.4229999999998</v>
      </c>
      <c r="X90" s="8">
        <v>2918.3530000000001</v>
      </c>
      <c r="Y90" s="8">
        <v>1782.481</v>
      </c>
      <c r="Z90" s="8">
        <v>2553.0349999999999</v>
      </c>
      <c r="AA90" s="8">
        <v>2938.346</v>
      </c>
      <c r="AB90" s="8">
        <v>3702.5479999999998</v>
      </c>
      <c r="AC90" s="8">
        <v>2509.9459999999999</v>
      </c>
      <c r="AD90" s="8">
        <v>3114.8870000000002</v>
      </c>
      <c r="AE90" s="8">
        <v>3308.3519999999999</v>
      </c>
      <c r="AF90" s="8">
        <v>3884.8119999999999</v>
      </c>
      <c r="AG90" s="8">
        <v>3172.8470000000002</v>
      </c>
      <c r="AH90" s="8">
        <v>3787.7719999999999</v>
      </c>
      <c r="AI90" s="8">
        <v>3937.453</v>
      </c>
      <c r="AJ90" s="8">
        <v>4550.683</v>
      </c>
      <c r="AK90" s="8">
        <v>3795.4940000000001</v>
      </c>
      <c r="AL90" s="8">
        <v>3784.3589999999999</v>
      </c>
      <c r="AM90" s="8">
        <v>4619.4610000000002</v>
      </c>
      <c r="AN90" s="8">
        <v>4701.2219999999998</v>
      </c>
      <c r="AO90" s="8">
        <v>5677.5219999999999</v>
      </c>
      <c r="AP90" s="8">
        <v>4379.6890000000003</v>
      </c>
      <c r="AQ90" s="8">
        <v>5260.0990000000002</v>
      </c>
      <c r="AR90" s="8">
        <v>5562.18</v>
      </c>
      <c r="AS90" s="8">
        <v>4627.232</v>
      </c>
      <c r="AT90" s="8">
        <v>5271.0190000000002</v>
      </c>
      <c r="AU90" s="8">
        <v>5756.9709999999995</v>
      </c>
      <c r="AV90" s="8">
        <v>6424.9939999999997</v>
      </c>
      <c r="AW90" s="8">
        <v>6137.8670000000002</v>
      </c>
      <c r="AX90" s="8">
        <v>6152.2759999999998</v>
      </c>
      <c r="AY90" s="8">
        <v>6119.6270000000004</v>
      </c>
      <c r="AZ90" s="8">
        <v>6784.8810000000003</v>
      </c>
      <c r="BA90" s="8">
        <v>6046.5339999999997</v>
      </c>
      <c r="BB90" s="8">
        <v>6697.2569999999996</v>
      </c>
      <c r="BC90" s="8">
        <v>6688.7330000000002</v>
      </c>
      <c r="BD90" s="8">
        <v>7622.9830000000002</v>
      </c>
      <c r="BE90" s="8">
        <v>6819.2439999999997</v>
      </c>
      <c r="BF90" s="8">
        <v>7886.8280000000004</v>
      </c>
      <c r="BG90" s="8">
        <v>8872.8040000000001</v>
      </c>
      <c r="BH90" s="8">
        <v>9060.2379999999994</v>
      </c>
      <c r="BI90">
        <v>9060.2379999999994</v>
      </c>
    </row>
    <row r="91" spans="1:80" x14ac:dyDescent="0.35">
      <c r="A91" s="9" t="str">
        <f t="shared" si="51"/>
        <v>ANB</v>
      </c>
      <c r="B91" s="9" t="str">
        <f>VLOOKUP(A91,References!$A$2:$B$11,2,FALSE)</f>
        <v>ARNB AB Equity</v>
      </c>
      <c r="C91" s="9" t="str">
        <f t="shared" ref="C91:E91" si="70">C68</f>
        <v>Equity Before Minority</v>
      </c>
      <c r="D91" s="9" t="str">
        <f t="shared" si="70"/>
        <v>equity_before_minority</v>
      </c>
      <c r="E91" s="9" t="str">
        <f t="shared" si="70"/>
        <v>EQTY_BEF_MINORITY_INT_DETAILED</v>
      </c>
      <c r="F91" s="8">
        <f>_xll.BDH($B91,$E91,"CQ1 2010","","Dir=H","Per=Q","Days=A","Dts=H","cols=56;rows=1")</f>
        <v>14484.063</v>
      </c>
      <c r="G91" s="8">
        <v>15156.96</v>
      </c>
      <c r="H91" s="8">
        <v>15748.754999999999</v>
      </c>
      <c r="I91" s="8">
        <v>15290.771000000001</v>
      </c>
      <c r="J91" s="8">
        <v>15132.547</v>
      </c>
      <c r="K91" s="8">
        <v>16143.402</v>
      </c>
      <c r="L91" s="8">
        <v>16567.312999999998</v>
      </c>
      <c r="M91" s="8">
        <v>16624.060000000001</v>
      </c>
      <c r="N91" s="8">
        <v>16621.627</v>
      </c>
      <c r="O91" s="8">
        <v>17183.508000000002</v>
      </c>
      <c r="P91" s="8">
        <v>17767.607</v>
      </c>
      <c r="Q91" s="8">
        <v>17804.275000000001</v>
      </c>
      <c r="R91" s="8">
        <v>17652.375</v>
      </c>
      <c r="S91" s="8">
        <v>18228.253000000001</v>
      </c>
      <c r="T91" s="8">
        <v>18950.218000000001</v>
      </c>
      <c r="U91" s="8">
        <v>19080.454000000002</v>
      </c>
      <c r="V91" s="8">
        <v>19534.599999999999</v>
      </c>
      <c r="W91" s="8">
        <v>20273.651000000002</v>
      </c>
      <c r="X91" s="8">
        <v>20814.978999999999</v>
      </c>
      <c r="Y91" s="8">
        <v>20601.312999999998</v>
      </c>
      <c r="Z91" s="8">
        <v>20927.595000000001</v>
      </c>
      <c r="AA91" s="8">
        <v>21380.245999999999</v>
      </c>
      <c r="AB91" s="8">
        <v>21869.95</v>
      </c>
      <c r="AC91" s="8">
        <v>21893.996999999999</v>
      </c>
      <c r="AD91" s="8">
        <v>21806.687000000002</v>
      </c>
      <c r="AE91" s="8">
        <v>21988.954000000002</v>
      </c>
      <c r="AF91" s="8">
        <v>22444.059000000001</v>
      </c>
      <c r="AG91" s="8">
        <v>23235.361000000001</v>
      </c>
      <c r="AH91" s="8">
        <v>23319.257000000001</v>
      </c>
      <c r="AI91" s="8">
        <v>23590.857</v>
      </c>
      <c r="AJ91" s="8">
        <v>24042.881000000001</v>
      </c>
      <c r="AK91" s="8">
        <v>24369.687000000002</v>
      </c>
      <c r="AL91" s="8">
        <v>24465.523000000001</v>
      </c>
      <c r="AM91" s="8">
        <v>24717.289000000001</v>
      </c>
      <c r="AN91" s="8">
        <v>24789.774000000001</v>
      </c>
      <c r="AO91" s="8">
        <v>26520.258999999998</v>
      </c>
      <c r="AP91" s="8">
        <v>26506.145</v>
      </c>
      <c r="AQ91" s="8">
        <v>27394.088</v>
      </c>
      <c r="AR91" s="8">
        <v>27614.02</v>
      </c>
      <c r="AS91" s="8">
        <v>28308.223000000002</v>
      </c>
      <c r="AT91" s="8">
        <v>27683.344000000001</v>
      </c>
      <c r="AU91" s="8">
        <v>28426.916000000001</v>
      </c>
      <c r="AV91" s="8">
        <v>29338.749</v>
      </c>
      <c r="AW91" s="8">
        <v>29734.327000000001</v>
      </c>
      <c r="AX91" s="8">
        <v>29973.761999999999</v>
      </c>
      <c r="AY91" s="8">
        <v>30032</v>
      </c>
      <c r="AZ91" s="8">
        <v>30744.465</v>
      </c>
      <c r="BA91" s="8">
        <v>31101.094000000001</v>
      </c>
      <c r="BB91" s="8">
        <v>32034.921999999999</v>
      </c>
      <c r="BC91" s="8">
        <v>31028.239000000001</v>
      </c>
      <c r="BD91" s="8">
        <v>31748.822</v>
      </c>
      <c r="BE91" s="8">
        <v>32334.364000000001</v>
      </c>
      <c r="BF91" s="8">
        <v>32644.14</v>
      </c>
      <c r="BG91" s="8">
        <v>33710.008999999998</v>
      </c>
      <c r="BH91" s="8">
        <v>33732.101000000002</v>
      </c>
      <c r="BI91">
        <v>33732.101000000002</v>
      </c>
    </row>
    <row r="92" spans="1:80" x14ac:dyDescent="0.35">
      <c r="A92" s="9" t="str">
        <f t="shared" si="51"/>
        <v>ANB</v>
      </c>
      <c r="B92" s="9" t="str">
        <f>VLOOKUP(A92,References!$A$2:$B$11,2,FALSE)</f>
        <v>ARNB AB Equity</v>
      </c>
      <c r="C92" s="9" t="str">
        <f t="shared" ref="C92:E92" si="71">C69</f>
        <v>Sukuk</v>
      </c>
      <c r="D92" s="9" t="str">
        <f t="shared" si="71"/>
        <v>skuk</v>
      </c>
      <c r="E92" s="9" t="str">
        <f t="shared" si="71"/>
        <v>PFD_EQTY_HYBRID_CAPITAL</v>
      </c>
      <c r="F92" s="8">
        <f>_xll.BDH($B92,$E92,"CQ1 2010","","Dir=H","Per=Q","Days=A","Dts=H","cols=56;rows=1")</f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>
        <v>0</v>
      </c>
    </row>
    <row r="93" spans="1:80" x14ac:dyDescent="0.35">
      <c r="A93" s="10" t="str">
        <f>A90</f>
        <v>ANB</v>
      </c>
      <c r="B93" s="10" t="str">
        <f>VLOOKUP(A93,References!$A$2:$B$11,2,FALSE)</f>
        <v>ARNB AB Equity</v>
      </c>
      <c r="C93" s="9" t="str">
        <f t="shared" ref="C93:E93" si="72">C70</f>
        <v>Total Equity</v>
      </c>
      <c r="D93" s="9" t="str">
        <f t="shared" si="72"/>
        <v>equity</v>
      </c>
      <c r="E93" s="9" t="str">
        <f t="shared" si="72"/>
        <v>TOTAL_EQUITY</v>
      </c>
      <c r="F93" s="11">
        <f>_xll.BDH($B93,$E93,"CQ1 2010","","Dir=H","Per=Q","Days=A","Dts=H","cols=56;rows=1")</f>
        <v>14592.870999999999</v>
      </c>
      <c r="G93" s="11">
        <v>15265.251</v>
      </c>
      <c r="H93" s="11">
        <v>15855.804</v>
      </c>
      <c r="I93" s="11">
        <v>15396.683999999999</v>
      </c>
      <c r="J93" s="11">
        <v>15238.915999999999</v>
      </c>
      <c r="K93" s="11">
        <v>16250.014999999999</v>
      </c>
      <c r="L93" s="11">
        <v>16673.727999999999</v>
      </c>
      <c r="M93" s="11">
        <v>16729.525000000001</v>
      </c>
      <c r="N93" s="11">
        <v>16727.404999999999</v>
      </c>
      <c r="O93" s="11">
        <v>17289.239000000001</v>
      </c>
      <c r="P93" s="11">
        <v>17873.29</v>
      </c>
      <c r="Q93" s="11">
        <v>17909.587</v>
      </c>
      <c r="R93" s="11">
        <v>17758.213</v>
      </c>
      <c r="S93" s="11">
        <v>18335.732</v>
      </c>
      <c r="T93" s="11">
        <v>19057.579000000002</v>
      </c>
      <c r="U93" s="11">
        <v>19188.414000000001</v>
      </c>
      <c r="V93" s="11">
        <v>19643.522000000001</v>
      </c>
      <c r="W93" s="11">
        <v>20310.855</v>
      </c>
      <c r="X93" s="11">
        <v>20852.739000000001</v>
      </c>
      <c r="Y93" s="11">
        <v>20639.758999999998</v>
      </c>
      <c r="Z93" s="11">
        <v>20966.597000000002</v>
      </c>
      <c r="AA93" s="11">
        <v>21419.315999999999</v>
      </c>
      <c r="AB93" s="11">
        <v>21909.065999999999</v>
      </c>
      <c r="AC93" s="11">
        <v>22631.852999999999</v>
      </c>
      <c r="AD93" s="11">
        <v>22547.026000000002</v>
      </c>
      <c r="AE93" s="11">
        <v>22704.471000000001</v>
      </c>
      <c r="AF93" s="11">
        <v>23162.593000000001</v>
      </c>
      <c r="AG93" s="11">
        <v>23924.553</v>
      </c>
      <c r="AH93" s="11">
        <v>24009.759999999998</v>
      </c>
      <c r="AI93" s="11">
        <v>24283.411</v>
      </c>
      <c r="AJ93" s="11">
        <v>24736.960999999999</v>
      </c>
      <c r="AK93" s="11">
        <v>25065.965</v>
      </c>
      <c r="AL93" s="11">
        <v>25138.928</v>
      </c>
      <c r="AM93" s="11">
        <v>25392.16</v>
      </c>
      <c r="AN93" s="11">
        <v>25463.582999999999</v>
      </c>
      <c r="AO93" s="11">
        <v>26556.744999999999</v>
      </c>
      <c r="AP93" s="11">
        <v>26542.082999999999</v>
      </c>
      <c r="AQ93" s="11">
        <v>27429.796999999999</v>
      </c>
      <c r="AR93" s="11">
        <v>27649.646000000001</v>
      </c>
      <c r="AS93" s="11">
        <v>28343.286</v>
      </c>
      <c r="AT93" s="11">
        <v>27718.173999999999</v>
      </c>
      <c r="AU93" s="11">
        <v>28460.141</v>
      </c>
      <c r="AV93" s="11">
        <v>29371.31</v>
      </c>
      <c r="AW93" s="11">
        <v>29766.144</v>
      </c>
      <c r="AX93" s="11">
        <v>30005</v>
      </c>
      <c r="AY93" s="11">
        <v>30059.856</v>
      </c>
      <c r="AZ93" s="11">
        <v>30771.524000000001</v>
      </c>
      <c r="BA93" s="11">
        <v>31127.737000000001</v>
      </c>
      <c r="BB93" s="11">
        <v>32061.659</v>
      </c>
      <c r="BC93" s="11">
        <v>31054.663</v>
      </c>
      <c r="BD93" s="11">
        <v>31771.433000000001</v>
      </c>
      <c r="BE93" s="11">
        <v>32357.656999999999</v>
      </c>
      <c r="BF93" s="11">
        <v>32668.025000000001</v>
      </c>
      <c r="BG93" s="11">
        <v>33735.262999999999</v>
      </c>
      <c r="BH93" s="11">
        <v>33758.875</v>
      </c>
      <c r="BI93">
        <v>33758.875</v>
      </c>
    </row>
    <row r="94" spans="1:80" x14ac:dyDescent="0.35">
      <c r="A94" s="6" t="s">
        <v>18</v>
      </c>
      <c r="B94" s="6" t="str">
        <f>VLOOKUP(A94,References!$A$2:$B$11,2,FALSE)</f>
        <v>RIBL AB Equity</v>
      </c>
      <c r="C94" s="6" t="str">
        <f t="shared" ref="C94:E94" si="73">C71</f>
        <v>Cash and Cash Equivalents</v>
      </c>
      <c r="D94" s="6" t="str">
        <f t="shared" si="73"/>
        <v>cash_cash_equivalents</v>
      </c>
      <c r="E94" s="6" t="str">
        <f t="shared" si="73"/>
        <v>BS_CASH_NEAR_CASH_ITEM</v>
      </c>
      <c r="F94" s="8">
        <f>_xll.BDH($B94,$E94,"CQ1 2010","","Dir=H","Per=Q","Days=A","Dts=H","cols=56;rows=1")</f>
        <v>22153.181</v>
      </c>
      <c r="G94" s="8">
        <v>17199.074000000001</v>
      </c>
      <c r="H94" s="8">
        <v>18666.021000000001</v>
      </c>
      <c r="I94" s="8">
        <v>23178.560000000001</v>
      </c>
      <c r="J94" s="8">
        <v>19334.387999999999</v>
      </c>
      <c r="K94" s="8">
        <v>18711.233</v>
      </c>
      <c r="L94" s="8">
        <v>17096.578000000001</v>
      </c>
      <c r="M94" s="8">
        <v>17623.476999999999</v>
      </c>
      <c r="N94" s="8">
        <v>16199.7</v>
      </c>
      <c r="O94" s="8">
        <v>19057.838</v>
      </c>
      <c r="P94" s="8">
        <v>14482.456</v>
      </c>
      <c r="Q94" s="8">
        <v>26270.523000000001</v>
      </c>
      <c r="R94" s="8">
        <v>21384.611000000001</v>
      </c>
      <c r="S94" s="8">
        <v>20861.510999999999</v>
      </c>
      <c r="T94" s="8">
        <v>23295.268</v>
      </c>
      <c r="U94" s="8">
        <v>20928.548999999999</v>
      </c>
      <c r="V94" s="8">
        <v>17013.309000000001</v>
      </c>
      <c r="W94" s="8">
        <v>17591.510999999999</v>
      </c>
      <c r="X94" s="8">
        <v>19728.898000000001</v>
      </c>
      <c r="Y94" s="8">
        <v>25315.736000000001</v>
      </c>
      <c r="Z94" s="8">
        <v>21197.627</v>
      </c>
      <c r="AA94" s="8">
        <v>29104.574000000001</v>
      </c>
      <c r="AB94" s="8">
        <v>19793.758000000002</v>
      </c>
      <c r="AC94" s="8">
        <v>20569.929</v>
      </c>
      <c r="AD94" s="8">
        <v>18177.347000000002</v>
      </c>
      <c r="AE94" s="8">
        <v>17460.313999999998</v>
      </c>
      <c r="AF94" s="8">
        <v>16934.326000000001</v>
      </c>
      <c r="AG94" s="8">
        <v>21262.177</v>
      </c>
      <c r="AH94" s="8">
        <v>20219.891</v>
      </c>
      <c r="AI94" s="8">
        <v>18566.566999999999</v>
      </c>
      <c r="AJ94" s="8">
        <v>13313.044</v>
      </c>
      <c r="AK94" s="8">
        <v>18504.255000000001</v>
      </c>
      <c r="AL94" s="8">
        <v>16365.82</v>
      </c>
      <c r="AM94" s="8">
        <v>14163.710999999999</v>
      </c>
      <c r="AN94" s="8">
        <v>17620.571</v>
      </c>
      <c r="AO94" s="8">
        <v>16323.172</v>
      </c>
      <c r="AP94" s="8">
        <v>18684.788</v>
      </c>
      <c r="AQ94" s="8">
        <v>19188.042000000001</v>
      </c>
      <c r="AR94" s="8">
        <v>15928.989</v>
      </c>
      <c r="AS94" s="8">
        <v>29189.487000000001</v>
      </c>
      <c r="AT94" s="8">
        <v>21495.091</v>
      </c>
      <c r="AU94" s="8">
        <v>28055.279999999999</v>
      </c>
      <c r="AV94" s="8">
        <v>44190.830999999998</v>
      </c>
      <c r="AW94" s="8">
        <v>41954.124000000003</v>
      </c>
      <c r="AX94" s="8">
        <v>34089.470999999998</v>
      </c>
      <c r="AY94" s="8">
        <v>40854.055</v>
      </c>
      <c r="AZ94" s="8">
        <v>27112.159</v>
      </c>
      <c r="BA94" s="8">
        <v>25587.477999999999</v>
      </c>
      <c r="BB94" s="8">
        <v>25046.092000000001</v>
      </c>
      <c r="BC94" s="8">
        <v>42486.06</v>
      </c>
      <c r="BD94" s="8">
        <v>23782.387999999999</v>
      </c>
      <c r="BE94" s="8">
        <v>33366.652000000002</v>
      </c>
      <c r="BF94" s="8">
        <v>35190.357000000004</v>
      </c>
      <c r="BG94" s="8">
        <v>37221.224999999999</v>
      </c>
      <c r="BH94" s="8">
        <v>26608.636999999999</v>
      </c>
      <c r="BI94">
        <v>26608.636999999999</v>
      </c>
    </row>
    <row r="95" spans="1:80" x14ac:dyDescent="0.35">
      <c r="A95" s="6" t="str">
        <f>A94</f>
        <v>Riyad</v>
      </c>
      <c r="B95" s="6" t="str">
        <f>VLOOKUP(A95,References!$A$2:$B$11,2,FALSE)</f>
        <v>RIBL AB Equity</v>
      </c>
      <c r="C95" s="6" t="str">
        <f t="shared" ref="C95:E95" si="74">C72</f>
        <v>ST And LT Investments</v>
      </c>
      <c r="D95" s="6" t="str">
        <f t="shared" si="74"/>
        <v>st_lt_investments</v>
      </c>
      <c r="E95" s="6" t="str">
        <f t="shared" si="74"/>
        <v>ST_AND_LT_INVEST</v>
      </c>
      <c r="F95" s="8">
        <f>_xll.BDH($B95,$E95,"CQ1 2010","","Dir=H","Per=Q","Days=A","Dts=H","cols=56;rows=1")</f>
        <v>32225.513999999999</v>
      </c>
      <c r="G95" s="8">
        <v>32649.321</v>
      </c>
      <c r="H95" s="8">
        <v>31667.473999999998</v>
      </c>
      <c r="I95" s="8">
        <v>33822.440999999999</v>
      </c>
      <c r="J95" s="8">
        <v>38694.671999999999</v>
      </c>
      <c r="K95" s="8">
        <v>39546.328999999998</v>
      </c>
      <c r="L95" s="8">
        <v>35315.930999999997</v>
      </c>
      <c r="M95" s="8">
        <v>36616.17</v>
      </c>
      <c r="N95" s="8">
        <v>42696.389000000003</v>
      </c>
      <c r="O95" s="8">
        <v>36619.375</v>
      </c>
      <c r="P95" s="8">
        <v>34094.654000000002</v>
      </c>
      <c r="Q95" s="8">
        <v>36253.851999999999</v>
      </c>
      <c r="R95" s="8">
        <v>31989.019</v>
      </c>
      <c r="S95" s="8">
        <v>35408.286999999997</v>
      </c>
      <c r="T95" s="8">
        <v>38025.481</v>
      </c>
      <c r="U95" s="8">
        <v>43538.091</v>
      </c>
      <c r="V95" s="8">
        <v>46587.167999999998</v>
      </c>
      <c r="W95" s="8">
        <v>46309.667999999998</v>
      </c>
      <c r="X95" s="8">
        <v>46855.023999999998</v>
      </c>
      <c r="Y95" s="8">
        <v>46963.269</v>
      </c>
      <c r="Z95" s="8">
        <v>46641.334999999999</v>
      </c>
      <c r="AA95" s="8">
        <v>47475.493000000002</v>
      </c>
      <c r="AB95" s="8">
        <v>47015.175000000003</v>
      </c>
      <c r="AC95" s="8">
        <v>44765.404000000002</v>
      </c>
      <c r="AD95" s="8">
        <v>43399.07</v>
      </c>
      <c r="AE95" s="8">
        <v>42787.389000000003</v>
      </c>
      <c r="AF95" s="8">
        <v>44009.002</v>
      </c>
      <c r="AG95" s="8">
        <v>45157.381000000001</v>
      </c>
      <c r="AH95" s="8">
        <v>43317.883000000002</v>
      </c>
      <c r="AI95" s="8">
        <v>43082.108999999997</v>
      </c>
      <c r="AJ95" s="8">
        <v>46883.546999999999</v>
      </c>
      <c r="AK95" s="8">
        <v>46369.902999999998</v>
      </c>
      <c r="AL95" s="8">
        <v>46713.997000000003</v>
      </c>
      <c r="AM95" s="8">
        <v>47747.599000000002</v>
      </c>
      <c r="AN95" s="8">
        <v>47726.000999999997</v>
      </c>
      <c r="AO95" s="8">
        <v>47992.771999999997</v>
      </c>
      <c r="AP95" s="8">
        <v>49293.805</v>
      </c>
      <c r="AQ95" s="8">
        <v>50152.832999999999</v>
      </c>
      <c r="AR95" s="8">
        <v>51313.938999999998</v>
      </c>
      <c r="AS95" s="8">
        <v>53361.415000000001</v>
      </c>
      <c r="AT95" s="8">
        <v>54143.79</v>
      </c>
      <c r="AU95" s="8">
        <v>53961.946000000004</v>
      </c>
      <c r="AV95" s="8">
        <v>55035.614000000001</v>
      </c>
      <c r="AW95" s="8">
        <v>56449.805999999997</v>
      </c>
      <c r="AX95" s="8">
        <v>56934.288999999997</v>
      </c>
      <c r="AY95" s="8">
        <v>57121.642999999996</v>
      </c>
      <c r="AZ95" s="8">
        <v>57450.841</v>
      </c>
      <c r="BA95" s="8">
        <v>58637.186000000002</v>
      </c>
      <c r="BB95" s="8">
        <v>59034.605000000003</v>
      </c>
      <c r="BC95" s="8">
        <v>53538.260999999999</v>
      </c>
      <c r="BD95" s="8">
        <v>53245.811999999998</v>
      </c>
      <c r="BE95" s="8">
        <v>52196.12</v>
      </c>
      <c r="BF95" s="8">
        <v>54694.62</v>
      </c>
      <c r="BG95" s="8">
        <v>56387.63</v>
      </c>
      <c r="BH95" s="8">
        <v>57882.296000000002</v>
      </c>
      <c r="BI95">
        <v>57882.296000000002</v>
      </c>
    </row>
    <row r="96" spans="1:80" x14ac:dyDescent="0.35">
      <c r="A96" s="6" t="str">
        <f t="shared" ref="A96:A115" si="75">A95</f>
        <v>Riyad</v>
      </c>
      <c r="B96" s="6" t="str">
        <f>VLOOKUP(A96,References!$A$2:$B$11,2,FALSE)</f>
        <v>RIBL AB Equity</v>
      </c>
      <c r="C96" s="6" t="str">
        <f t="shared" ref="C96:E96" si="76">C73</f>
        <v>Total Commercial Loans</v>
      </c>
      <c r="D96" s="6" t="str">
        <f t="shared" si="76"/>
        <v>commercial_loans</v>
      </c>
      <c r="E96" s="6" t="str">
        <f t="shared" si="76"/>
        <v>BS_COMM_LOAN</v>
      </c>
      <c r="F96" s="8">
        <f>_xll.BDH($B96,$E96,"CQ1 2010","","Dir=H","Per=Q","Days=A","Dts=H","cols=56;rows=1")</f>
        <v>83366.260999999999</v>
      </c>
      <c r="G96" s="8">
        <v>85023.027000000002</v>
      </c>
      <c r="H96" s="8">
        <v>85023.027000000002</v>
      </c>
      <c r="I96" s="8">
        <v>81116.778000000006</v>
      </c>
      <c r="J96" s="8">
        <v>81116.778000000006</v>
      </c>
      <c r="K96" s="8">
        <v>87183.225999999995</v>
      </c>
      <c r="L96" s="8">
        <v>87532.323999999993</v>
      </c>
      <c r="M96" s="8">
        <v>79935.672000000006</v>
      </c>
      <c r="N96" s="8">
        <v>85955.373000000007</v>
      </c>
      <c r="O96" s="8">
        <v>86478.551000000007</v>
      </c>
      <c r="P96" s="8">
        <v>85877.096999999994</v>
      </c>
      <c r="Q96" s="8">
        <v>79980.612999999998</v>
      </c>
      <c r="R96" s="8">
        <v>89799.434999999998</v>
      </c>
      <c r="S96" s="8">
        <v>93686.294999999998</v>
      </c>
      <c r="T96" s="8">
        <v>96795.73</v>
      </c>
      <c r="U96" s="8">
        <v>89896.448000000004</v>
      </c>
      <c r="V96" s="8">
        <v>101613.136</v>
      </c>
      <c r="W96" s="8">
        <v>103630.337</v>
      </c>
      <c r="X96" s="8">
        <v>102635.632</v>
      </c>
      <c r="Y96" s="8">
        <v>87315.665999999997</v>
      </c>
      <c r="Z96" s="8">
        <v>99200.376999999993</v>
      </c>
      <c r="AA96" s="8">
        <v>98849.058999999994</v>
      </c>
      <c r="AB96" s="8">
        <v>100172.79300000001</v>
      </c>
      <c r="AC96" s="8">
        <v>96695.781000000003</v>
      </c>
      <c r="AD96" s="8">
        <v>114195.973</v>
      </c>
      <c r="AE96" s="8">
        <v>116677.598</v>
      </c>
      <c r="AF96" s="8">
        <v>114863.395</v>
      </c>
      <c r="AG96" s="8">
        <v>96928.240999999995</v>
      </c>
      <c r="AH96" s="8">
        <v>103588.14</v>
      </c>
      <c r="AI96" s="8">
        <v>103041.245</v>
      </c>
      <c r="AJ96" s="8">
        <v>101664.59299999999</v>
      </c>
      <c r="AK96" s="8">
        <v>96900.432000000001</v>
      </c>
      <c r="AL96" s="8">
        <v>99343.353000000003</v>
      </c>
      <c r="AM96" s="8">
        <v>101900.673</v>
      </c>
      <c r="AN96" s="8">
        <v>101981.80499999999</v>
      </c>
      <c r="AO96" s="8">
        <v>105734.879</v>
      </c>
      <c r="AP96" s="8">
        <v>110850.86199999999</v>
      </c>
      <c r="AQ96" s="8">
        <v>111401.80499999999</v>
      </c>
      <c r="AR96" s="8">
        <v>113551.416</v>
      </c>
      <c r="AS96" s="8">
        <v>117936.182</v>
      </c>
      <c r="AT96" s="8">
        <v>123491.861</v>
      </c>
      <c r="AU96" s="8">
        <v>127157.319</v>
      </c>
      <c r="AV96" s="8">
        <v>128833.78599999999</v>
      </c>
      <c r="AW96" s="8">
        <v>127732.882</v>
      </c>
      <c r="AX96" s="8">
        <v>130393.542</v>
      </c>
      <c r="AY96" s="8">
        <v>136374.27499999999</v>
      </c>
      <c r="AZ96" s="8">
        <v>138170.166</v>
      </c>
      <c r="BA96" s="8">
        <v>140888.93700000001</v>
      </c>
      <c r="BB96" s="8">
        <v>154504.15100000001</v>
      </c>
      <c r="BC96" s="8">
        <v>156320.31299999999</v>
      </c>
      <c r="BD96" s="8">
        <v>156269.16200000001</v>
      </c>
      <c r="BE96" s="8">
        <v>155959.25599999999</v>
      </c>
      <c r="BF96" s="8">
        <v>163008.954</v>
      </c>
      <c r="BG96" s="8">
        <v>169878.766</v>
      </c>
      <c r="BH96" s="8">
        <v>172382.68299999999</v>
      </c>
      <c r="BI96">
        <v>172382.68299999999</v>
      </c>
    </row>
    <row r="97" spans="1:80" x14ac:dyDescent="0.35">
      <c r="A97" s="6" t="str">
        <f t="shared" si="75"/>
        <v>Riyad</v>
      </c>
      <c r="B97" s="6" t="str">
        <f>VLOOKUP(A97,References!$A$2:$B$11,2,FALSE)</f>
        <v>RIBL AB Equity</v>
      </c>
      <c r="C97" s="6" t="str">
        <f t="shared" ref="C97:E97" si="77">C74</f>
        <v>Total Consumer Loans</v>
      </c>
      <c r="D97" s="6" t="str">
        <f t="shared" si="77"/>
        <v>consumer_loans</v>
      </c>
      <c r="E97" s="6" t="str">
        <f t="shared" si="77"/>
        <v>BS_CONS_LOAN</v>
      </c>
      <c r="F97" s="8">
        <f>_xll.BDH($B97,$E97,"CQ1 2010","","Dir=H","Per=Q","Days=A","Dts=H","cols=56;rows=1")</f>
        <v>18270.963</v>
      </c>
      <c r="G97" s="8">
        <v>19853.875</v>
      </c>
      <c r="H97" s="8">
        <v>19853.875</v>
      </c>
      <c r="I97" s="8">
        <v>21352.501</v>
      </c>
      <c r="J97" s="8">
        <v>21352.501</v>
      </c>
      <c r="K97" s="8">
        <v>23905.64</v>
      </c>
      <c r="L97" s="8">
        <v>25173.884999999998</v>
      </c>
      <c r="M97" s="8">
        <v>26295.258999999998</v>
      </c>
      <c r="N97" s="8">
        <v>27706.505000000001</v>
      </c>
      <c r="O97" s="8">
        <v>28938.127</v>
      </c>
      <c r="P97" s="8">
        <v>29824.661</v>
      </c>
      <c r="Q97" s="8">
        <v>30611.851999999999</v>
      </c>
      <c r="R97" s="8">
        <v>31718.116000000002</v>
      </c>
      <c r="S97" s="8">
        <v>33108.438000000002</v>
      </c>
      <c r="T97" s="8">
        <v>33777.53</v>
      </c>
      <c r="U97" s="8">
        <v>34188.101999999999</v>
      </c>
      <c r="V97" s="8">
        <v>35892.517</v>
      </c>
      <c r="W97" s="8">
        <v>38070.622000000003</v>
      </c>
      <c r="X97" s="8">
        <v>39141.330999999998</v>
      </c>
      <c r="Y97" s="8">
        <v>39410.425999999999</v>
      </c>
      <c r="Z97" s="8">
        <v>39304.188999999998</v>
      </c>
      <c r="AA97" s="8">
        <v>39000.305999999997</v>
      </c>
      <c r="AB97" s="8">
        <v>38405.224999999999</v>
      </c>
      <c r="AC97" s="8">
        <v>38848.981</v>
      </c>
      <c r="AD97" s="8">
        <v>38979.233999999997</v>
      </c>
      <c r="AE97" s="8">
        <v>38709.137999999999</v>
      </c>
      <c r="AF97" s="8">
        <v>38676.398000000001</v>
      </c>
      <c r="AG97" s="8">
        <v>38980.286</v>
      </c>
      <c r="AH97" s="8">
        <v>39065.400999999998</v>
      </c>
      <c r="AI97" s="8">
        <v>39850.919000000002</v>
      </c>
      <c r="AJ97" s="8">
        <v>40676.42</v>
      </c>
      <c r="AK97" s="8">
        <v>42344.837</v>
      </c>
      <c r="AL97" s="8">
        <v>43326.042000000001</v>
      </c>
      <c r="AM97" s="8">
        <v>43798.940999999999</v>
      </c>
      <c r="AN97" s="8">
        <v>44688.438999999998</v>
      </c>
      <c r="AO97" s="8">
        <v>45805.03</v>
      </c>
      <c r="AP97" s="8">
        <v>47930.593999999997</v>
      </c>
      <c r="AQ97" s="8">
        <v>50322.548000000003</v>
      </c>
      <c r="AR97" s="8">
        <v>53245.633000000002</v>
      </c>
      <c r="AS97" s="8">
        <v>56750.038999999997</v>
      </c>
      <c r="AT97" s="8">
        <v>59986.964999999997</v>
      </c>
      <c r="AU97" s="8">
        <v>61791.764999999999</v>
      </c>
      <c r="AV97" s="8">
        <v>62792.245999999999</v>
      </c>
      <c r="AW97" s="8">
        <v>64106.481</v>
      </c>
      <c r="AX97" s="8">
        <v>66483.983999999997</v>
      </c>
      <c r="AY97" s="8">
        <v>68801.671000000002</v>
      </c>
      <c r="AZ97" s="8">
        <v>72547.142999999996</v>
      </c>
      <c r="BA97" s="8">
        <v>76428.532999999996</v>
      </c>
      <c r="BB97" s="8">
        <v>80194.225999999995</v>
      </c>
      <c r="BC97" s="8">
        <v>83214.192999999999</v>
      </c>
      <c r="BD97" s="8">
        <v>85130.165999999997</v>
      </c>
      <c r="BE97" s="8">
        <v>86091.607000000004</v>
      </c>
      <c r="BF97" s="8">
        <v>88791.11</v>
      </c>
      <c r="BG97" s="8">
        <v>92831.843999999997</v>
      </c>
      <c r="BH97" s="8">
        <v>94511.657999999996</v>
      </c>
      <c r="BI97">
        <v>94511.657999999996</v>
      </c>
    </row>
    <row r="98" spans="1:80" x14ac:dyDescent="0.35">
      <c r="A98" s="6" t="str">
        <f t="shared" si="75"/>
        <v>Riyad</v>
      </c>
      <c r="B98" s="6" t="str">
        <f>VLOOKUP(A98,References!$A$2:$B$11,2,FALSE)</f>
        <v>RIBL AB Equity</v>
      </c>
      <c r="C98" s="6" t="str">
        <f t="shared" ref="C98:E98" si="78">C75</f>
        <v>Total Loans</v>
      </c>
      <c r="D98" s="6" t="str">
        <f t="shared" si="78"/>
        <v>loans</v>
      </c>
      <c r="E98" s="6" t="str">
        <f t="shared" si="78"/>
        <v>BS_TOT_LOAN</v>
      </c>
      <c r="F98" s="8">
        <f>_xll.BDH($B98,$E98,"CQ1 2010","","Dir=H","Per=Q","Days=A","Dts=H","cols=56;rows=1")</f>
        <v>108280.561</v>
      </c>
      <c r="G98" s="8">
        <v>106800.556</v>
      </c>
      <c r="H98" s="8">
        <v>106800.556</v>
      </c>
      <c r="I98" s="8">
        <v>108323.09299999999</v>
      </c>
      <c r="J98" s="8">
        <v>108323.09299999999</v>
      </c>
      <c r="K98" s="8">
        <v>112934.15</v>
      </c>
      <c r="L98" s="8">
        <v>114517.454</v>
      </c>
      <c r="M98" s="8">
        <v>114045.113</v>
      </c>
      <c r="N98" s="8">
        <v>115686.06200000001</v>
      </c>
      <c r="O98" s="8">
        <v>117312.853</v>
      </c>
      <c r="P98" s="8">
        <v>117707.467</v>
      </c>
      <c r="Q98" s="8">
        <v>120012.34600000001</v>
      </c>
      <c r="R98" s="8">
        <v>123498.148</v>
      </c>
      <c r="S98" s="8">
        <v>128412.82399999999</v>
      </c>
      <c r="T98" s="8">
        <v>131993.46400000001</v>
      </c>
      <c r="U98" s="8">
        <v>133122.25200000001</v>
      </c>
      <c r="V98" s="8">
        <v>138847.85999999999</v>
      </c>
      <c r="W98" s="8">
        <v>143029.038</v>
      </c>
      <c r="X98" s="8">
        <v>143054.36499999999</v>
      </c>
      <c r="Y98" s="8">
        <v>135476.86799999999</v>
      </c>
      <c r="Z98" s="8">
        <v>139683.033</v>
      </c>
      <c r="AA98" s="8">
        <v>139045.12899999999</v>
      </c>
      <c r="AB98" s="8">
        <v>139797.21799999999</v>
      </c>
      <c r="AC98" s="8">
        <v>146964.93799999999</v>
      </c>
      <c r="AD98" s="8">
        <v>154560.35999999999</v>
      </c>
      <c r="AE98" s="8">
        <v>156773.98000000001</v>
      </c>
      <c r="AF98" s="8">
        <v>154829.60399999999</v>
      </c>
      <c r="AG98" s="8">
        <v>145486.88200000001</v>
      </c>
      <c r="AH98" s="8">
        <v>143805.356</v>
      </c>
      <c r="AI98" s="8">
        <v>144428.897</v>
      </c>
      <c r="AJ98" s="8">
        <v>143740.068</v>
      </c>
      <c r="AK98" s="8">
        <v>140922.54399999999</v>
      </c>
      <c r="AL98" s="8">
        <v>144277.859</v>
      </c>
      <c r="AM98" s="8">
        <v>147616.951</v>
      </c>
      <c r="AN98" s="8">
        <v>148349.09099999999</v>
      </c>
      <c r="AO98" s="8">
        <v>153383.359</v>
      </c>
      <c r="AP98" s="8">
        <v>160813.894</v>
      </c>
      <c r="AQ98" s="8">
        <v>163694.633</v>
      </c>
      <c r="AR98" s="8">
        <v>168631.166</v>
      </c>
      <c r="AS98" s="8">
        <v>176737.86499999999</v>
      </c>
      <c r="AT98" s="8">
        <v>186070.883</v>
      </c>
      <c r="AU98" s="8">
        <v>191412.17499999999</v>
      </c>
      <c r="AV98" s="8">
        <v>195011.391</v>
      </c>
      <c r="AW98" s="8">
        <v>195880.64799999999</v>
      </c>
      <c r="AX98" s="8">
        <v>201304.08199999999</v>
      </c>
      <c r="AY98" s="8">
        <v>209538.21100000001</v>
      </c>
      <c r="AZ98" s="8">
        <v>214769.72399999999</v>
      </c>
      <c r="BA98" s="8">
        <v>221804.39199999999</v>
      </c>
      <c r="BB98" s="8">
        <v>239492.89799999999</v>
      </c>
      <c r="BC98" s="8">
        <v>244507.15100000001</v>
      </c>
      <c r="BD98" s="8">
        <v>245995.97399999999</v>
      </c>
      <c r="BE98" s="8">
        <v>247119.745</v>
      </c>
      <c r="BF98" s="8">
        <v>256576.527</v>
      </c>
      <c r="BG98" s="8">
        <v>267818.89500000002</v>
      </c>
      <c r="BH98" s="8">
        <v>271887.87400000001</v>
      </c>
      <c r="BI98">
        <v>271887.87400000001</v>
      </c>
    </row>
    <row r="99" spans="1:80" x14ac:dyDescent="0.35">
      <c r="A99" s="6" t="str">
        <f t="shared" si="75"/>
        <v>Riyad</v>
      </c>
      <c r="B99" s="6" t="str">
        <f>VLOOKUP(A99,References!$A$2:$B$11,2,FALSE)</f>
        <v>RIBL AB Equity</v>
      </c>
      <c r="C99" s="6" t="str">
        <f t="shared" ref="C99:E99" si="79">C76</f>
        <v>Reserve for Loan Losses</v>
      </c>
      <c r="D99" s="6" t="str">
        <f t="shared" si="79"/>
        <v>loan_loss_reserves</v>
      </c>
      <c r="E99" s="6" t="str">
        <f t="shared" si="79"/>
        <v>BS_RSRV_LOAN_LOSS</v>
      </c>
      <c r="F99" s="8">
        <f>_xll.BDH($B99,$E99,"CQ1 2010","","Dir=H","Per=Q","Days=A","Dts=H","cols=56;rows=1")</f>
        <v>1765.9480000000001</v>
      </c>
      <c r="G99" s="8">
        <v>2056.5639999999999</v>
      </c>
      <c r="H99" s="8">
        <v>2056.5639999999999</v>
      </c>
      <c r="I99" s="8">
        <v>2288.3530000000001</v>
      </c>
      <c r="J99" s="8">
        <v>2288.3530000000001</v>
      </c>
      <c r="K99" s="8">
        <v>2358.6489999999999</v>
      </c>
      <c r="L99" s="8">
        <v>2378.3150000000001</v>
      </c>
      <c r="M99" s="8">
        <v>1072.3489999999999</v>
      </c>
      <c r="N99" s="8">
        <v>1991.145</v>
      </c>
      <c r="O99" s="8">
        <v>2221.4119999999998</v>
      </c>
      <c r="P99" s="8">
        <v>2420.8319999999999</v>
      </c>
      <c r="Q99" s="8">
        <v>2541.692</v>
      </c>
      <c r="R99" s="8">
        <v>2576.605</v>
      </c>
      <c r="S99" s="8">
        <v>2222.962</v>
      </c>
      <c r="T99" s="8">
        <v>2090.6260000000002</v>
      </c>
      <c r="U99" s="8">
        <v>1931.6949999999999</v>
      </c>
      <c r="V99" s="8">
        <v>2077.54</v>
      </c>
      <c r="W99" s="8">
        <v>2255.424</v>
      </c>
      <c r="X99" s="8">
        <v>2352.8850000000002</v>
      </c>
      <c r="Y99" s="8">
        <v>1986.5940000000001</v>
      </c>
      <c r="Z99" s="8">
        <v>2056.915</v>
      </c>
      <c r="AA99" s="8">
        <v>1943.5530000000001</v>
      </c>
      <c r="AB99" s="8">
        <v>1792.8630000000001</v>
      </c>
      <c r="AC99" s="8">
        <v>1898.7470000000001</v>
      </c>
      <c r="AD99" s="8">
        <v>1996.5119999999999</v>
      </c>
      <c r="AE99" s="8">
        <v>2107.1010000000001</v>
      </c>
      <c r="AF99" s="8">
        <v>2198.471</v>
      </c>
      <c r="AG99" s="8">
        <v>2577.5149999999999</v>
      </c>
      <c r="AH99" s="8">
        <v>2890.1120000000001</v>
      </c>
      <c r="AI99" s="8">
        <v>3248.192</v>
      </c>
      <c r="AJ99" s="8">
        <v>1672.192</v>
      </c>
      <c r="AK99" s="8">
        <v>2084.9259999999999</v>
      </c>
      <c r="AL99" s="8">
        <v>3055.6120000000001</v>
      </c>
      <c r="AM99" s="8">
        <v>3305.2020000000002</v>
      </c>
      <c r="AN99" s="8">
        <v>2588.3690000000001</v>
      </c>
      <c r="AO99" s="8">
        <v>2358.529</v>
      </c>
      <c r="AP99" s="8">
        <v>2572.2620000000002</v>
      </c>
      <c r="AQ99" s="8">
        <v>2370.098</v>
      </c>
      <c r="AR99" s="8">
        <v>2355.8870000000002</v>
      </c>
      <c r="AS99" s="8">
        <v>2755.866</v>
      </c>
      <c r="AT99" s="8">
        <v>3287.02</v>
      </c>
      <c r="AU99" s="8">
        <v>3761.509</v>
      </c>
      <c r="AV99" s="8">
        <v>4188.3410000000003</v>
      </c>
      <c r="AW99" s="8">
        <v>4534.0129999999999</v>
      </c>
      <c r="AX99" s="8">
        <v>4861.3130000000001</v>
      </c>
      <c r="AY99" s="8">
        <v>4795.6750000000002</v>
      </c>
      <c r="AZ99" s="8">
        <v>4287.6580000000004</v>
      </c>
      <c r="BA99" s="8">
        <v>4514.1570000000002</v>
      </c>
      <c r="BB99" s="8">
        <v>4699.9110000000001</v>
      </c>
      <c r="BC99" s="8">
        <v>4856.692</v>
      </c>
      <c r="BD99" s="8">
        <v>4410.33</v>
      </c>
      <c r="BE99" s="8">
        <v>4754.7979999999998</v>
      </c>
      <c r="BF99" s="8">
        <v>4593.6809999999996</v>
      </c>
      <c r="BG99" s="8">
        <v>4668.8710000000001</v>
      </c>
      <c r="BH99" s="8">
        <v>4736.8779999999997</v>
      </c>
      <c r="BI99">
        <v>4736.8779999999997</v>
      </c>
    </row>
    <row r="100" spans="1:80" x14ac:dyDescent="0.35">
      <c r="A100" s="6" t="str">
        <f t="shared" si="75"/>
        <v>Riyad</v>
      </c>
      <c r="B100" s="6" t="str">
        <f>VLOOKUP(A100,References!$A$2:$B$11,2,FALSE)</f>
        <v>RIBL AB Equity</v>
      </c>
      <c r="C100" s="6" t="str">
        <f t="shared" ref="C100:E100" si="80">C77</f>
        <v>Net Loans</v>
      </c>
      <c r="D100" s="6" t="str">
        <f t="shared" si="80"/>
        <v>net_loans</v>
      </c>
      <c r="E100" s="6" t="str">
        <f t="shared" si="80"/>
        <v>BS_LOAN_MTG</v>
      </c>
      <c r="F100" s="8">
        <f>_xll.BDH($B100,$E100,"CQ1 2010","","Dir=H","Per=Q","Days=A","Dts=H","cols=56;rows=1")</f>
        <v>106277.02099999999</v>
      </c>
      <c r="G100" s="8">
        <v>104743.992</v>
      </c>
      <c r="H100" s="8">
        <v>105042.28599999999</v>
      </c>
      <c r="I100" s="8">
        <v>106034.74</v>
      </c>
      <c r="J100" s="8">
        <v>109361.776</v>
      </c>
      <c r="K100" s="8">
        <v>110575.501</v>
      </c>
      <c r="L100" s="8">
        <v>112139.139</v>
      </c>
      <c r="M100" s="8">
        <v>112972.764</v>
      </c>
      <c r="N100" s="8">
        <v>113694.917</v>
      </c>
      <c r="O100" s="8">
        <v>115091.44100000001</v>
      </c>
      <c r="P100" s="8">
        <v>115286.63499999999</v>
      </c>
      <c r="Q100" s="8">
        <v>117470.65399999999</v>
      </c>
      <c r="R100" s="8">
        <v>120921.54300000001</v>
      </c>
      <c r="S100" s="8">
        <v>126189.86199999999</v>
      </c>
      <c r="T100" s="8">
        <v>129902.838</v>
      </c>
      <c r="U100" s="8">
        <v>131190.557</v>
      </c>
      <c r="V100" s="8">
        <v>136770.32</v>
      </c>
      <c r="W100" s="8">
        <v>140773.614</v>
      </c>
      <c r="X100" s="8">
        <v>140701.48000000001</v>
      </c>
      <c r="Y100" s="8">
        <v>133490.274</v>
      </c>
      <c r="Z100" s="8">
        <v>137626.11799999999</v>
      </c>
      <c r="AA100" s="8">
        <v>137101.576</v>
      </c>
      <c r="AB100" s="8">
        <v>138004.35500000001</v>
      </c>
      <c r="AC100" s="8">
        <v>145066.19099999999</v>
      </c>
      <c r="AD100" s="8">
        <v>152563.848</v>
      </c>
      <c r="AE100" s="8">
        <v>154666.87899999999</v>
      </c>
      <c r="AF100" s="8">
        <v>152631.133</v>
      </c>
      <c r="AG100" s="8">
        <v>142909.367</v>
      </c>
      <c r="AH100" s="8">
        <v>140915.24400000001</v>
      </c>
      <c r="AI100" s="8">
        <v>141180.70499999999</v>
      </c>
      <c r="AJ100" s="8">
        <v>142067.87599999999</v>
      </c>
      <c r="AK100" s="8">
        <v>138837.61799999999</v>
      </c>
      <c r="AL100" s="8">
        <v>141222.247</v>
      </c>
      <c r="AM100" s="8">
        <v>144311.74900000001</v>
      </c>
      <c r="AN100" s="8">
        <v>145760.72200000001</v>
      </c>
      <c r="AO100" s="8">
        <v>151024.82999999999</v>
      </c>
      <c r="AP100" s="8">
        <v>158241.63200000001</v>
      </c>
      <c r="AQ100" s="8">
        <v>161324.535</v>
      </c>
      <c r="AR100" s="8">
        <v>166275.27900000001</v>
      </c>
      <c r="AS100" s="8">
        <v>173981.99900000001</v>
      </c>
      <c r="AT100" s="8">
        <v>182783.86300000001</v>
      </c>
      <c r="AU100" s="8">
        <v>187650.666</v>
      </c>
      <c r="AV100" s="8">
        <v>190823.05</v>
      </c>
      <c r="AW100" s="8">
        <v>191346.63500000001</v>
      </c>
      <c r="AX100" s="8">
        <v>196442.769</v>
      </c>
      <c r="AY100" s="8">
        <v>204742.53599999999</v>
      </c>
      <c r="AZ100" s="8">
        <v>210482.06599999999</v>
      </c>
      <c r="BA100" s="8">
        <v>217290.23499999999</v>
      </c>
      <c r="BB100" s="8">
        <v>234792.98699999999</v>
      </c>
      <c r="BC100" s="8">
        <v>239650.459</v>
      </c>
      <c r="BD100" s="8">
        <v>241585.644</v>
      </c>
      <c r="BE100" s="8">
        <v>242364.94699999999</v>
      </c>
      <c r="BF100" s="8">
        <v>251982.84599999999</v>
      </c>
      <c r="BG100" s="8">
        <v>263150.02399999998</v>
      </c>
      <c r="BH100" s="8">
        <v>267150.99599999998</v>
      </c>
      <c r="BI100">
        <v>267150.99599999998</v>
      </c>
    </row>
    <row r="101" spans="1:80" x14ac:dyDescent="0.35">
      <c r="A101" s="6" t="str">
        <f t="shared" si="75"/>
        <v>Riyad</v>
      </c>
      <c r="B101" s="6" t="str">
        <f>VLOOKUP(A101,References!$A$2:$B$11,2,FALSE)</f>
        <v>RIBL AB Equity</v>
      </c>
      <c r="C101" s="6" t="str">
        <f t="shared" ref="C101:E101" si="81">C78</f>
        <v>Total Assets</v>
      </c>
      <c r="D101" s="6" t="str">
        <f t="shared" si="81"/>
        <v>assets</v>
      </c>
      <c r="E101" s="6" t="str">
        <f t="shared" si="81"/>
        <v>BS_TOT_ASSET</v>
      </c>
      <c r="F101" s="8">
        <f>_xll.BDH($B101,$E101,"CQ1 2010","","Dir=H","Per=Q","Days=A","Dts=H","cols=56;rows=1")</f>
        <v>174287.524</v>
      </c>
      <c r="G101" s="8">
        <v>169337.07500000001</v>
      </c>
      <c r="H101" s="8">
        <v>171716.935</v>
      </c>
      <c r="I101" s="8">
        <v>173556.43</v>
      </c>
      <c r="J101" s="8">
        <v>180719.861</v>
      </c>
      <c r="K101" s="8">
        <v>177533.731</v>
      </c>
      <c r="L101" s="8">
        <v>180370.83199999999</v>
      </c>
      <c r="M101" s="8">
        <v>180887.39</v>
      </c>
      <c r="N101" s="8">
        <v>183392.50899999999</v>
      </c>
      <c r="O101" s="8">
        <v>180637.39199999999</v>
      </c>
      <c r="P101" s="8">
        <v>177095.23300000001</v>
      </c>
      <c r="Q101" s="8">
        <v>190180.83799999999</v>
      </c>
      <c r="R101" s="8">
        <v>186449.86499999999</v>
      </c>
      <c r="S101" s="8">
        <v>191627.22</v>
      </c>
      <c r="T101" s="8">
        <v>201799.36</v>
      </c>
      <c r="U101" s="8">
        <v>205246.47899999999</v>
      </c>
      <c r="V101" s="8">
        <v>211405.42600000001</v>
      </c>
      <c r="W101" s="8">
        <v>213992.34099999999</v>
      </c>
      <c r="X101" s="8">
        <v>217069.41</v>
      </c>
      <c r="Y101" s="8">
        <v>214589.29300000001</v>
      </c>
      <c r="Z101" s="8">
        <v>216533.171</v>
      </c>
      <c r="AA101" s="8">
        <v>222483.878</v>
      </c>
      <c r="AB101" s="8">
        <v>216975.29300000001</v>
      </c>
      <c r="AC101" s="8">
        <v>223315.875</v>
      </c>
      <c r="AD101" s="8">
        <v>227001.00700000001</v>
      </c>
      <c r="AE101" s="8">
        <v>227775.68799999999</v>
      </c>
      <c r="AF101" s="8">
        <v>223471.698</v>
      </c>
      <c r="AG101" s="8">
        <v>217619.00099999999</v>
      </c>
      <c r="AH101" s="8">
        <v>216323.48699999999</v>
      </c>
      <c r="AI101" s="8">
        <v>218990.18</v>
      </c>
      <c r="AJ101" s="8">
        <v>218224.35</v>
      </c>
      <c r="AK101" s="8">
        <v>216282.171</v>
      </c>
      <c r="AL101" s="8">
        <v>213670.065</v>
      </c>
      <c r="AM101" s="8">
        <v>215476.27799999999</v>
      </c>
      <c r="AN101" s="8">
        <v>225966.18700000001</v>
      </c>
      <c r="AO101" s="8">
        <v>229899.576</v>
      </c>
      <c r="AP101" s="8">
        <v>239517.07699999999</v>
      </c>
      <c r="AQ101" s="8">
        <v>246116.14799999999</v>
      </c>
      <c r="AR101" s="8">
        <v>250572.96</v>
      </c>
      <c r="AS101" s="8">
        <v>265788.87800000003</v>
      </c>
      <c r="AT101" s="8">
        <v>279696.56599999999</v>
      </c>
      <c r="AU101" s="8">
        <v>295083.36200000002</v>
      </c>
      <c r="AV101" s="8">
        <v>308557.755</v>
      </c>
      <c r="AW101" s="8">
        <v>310087.90700000001</v>
      </c>
      <c r="AX101" s="8">
        <v>308036.28000000003</v>
      </c>
      <c r="AY101" s="8">
        <v>317266.32900000003</v>
      </c>
      <c r="AZ101" s="8">
        <v>318656.59100000001</v>
      </c>
      <c r="BA101" s="8">
        <v>325735.81800000003</v>
      </c>
      <c r="BB101" s="8">
        <v>348468.315</v>
      </c>
      <c r="BC101" s="8">
        <v>357953.62800000003</v>
      </c>
      <c r="BD101" s="8">
        <v>347880.91800000001</v>
      </c>
      <c r="BE101" s="8">
        <v>359652.85700000002</v>
      </c>
      <c r="BF101" s="8">
        <v>380624.79300000001</v>
      </c>
      <c r="BG101" s="8">
        <v>389235.64799999999</v>
      </c>
      <c r="BH101" s="8">
        <v>377011.63699999999</v>
      </c>
      <c r="BI101">
        <v>377011.63699999999</v>
      </c>
    </row>
    <row r="102" spans="1:80" x14ac:dyDescent="0.35">
      <c r="A102" s="6" t="str">
        <f t="shared" si="75"/>
        <v>Riyad</v>
      </c>
      <c r="B102" s="6" t="str">
        <f>VLOOKUP(A102,References!$A$2:$B$11,2,FALSE)</f>
        <v>RIBL AB Equity</v>
      </c>
      <c r="C102" s="6" t="str">
        <f t="shared" ref="C102:E102" si="82">C79</f>
        <v>Retail Assets</v>
      </c>
      <c r="D102" s="6" t="str">
        <f t="shared" si="82"/>
        <v>retail_assets</v>
      </c>
      <c r="E102" s="6" t="str">
        <f t="shared" si="82"/>
        <v>NA</v>
      </c>
      <c r="F102" s="8">
        <f>Segments_Q!I22/1000000</f>
        <v>19061.065999999999</v>
      </c>
      <c r="G102" s="8">
        <f>Segments_Q!J22/1000000</f>
        <v>20350.581999999999</v>
      </c>
      <c r="H102" s="23">
        <f>Segments_Q!K22/1000000</f>
        <v>21090.992999999999</v>
      </c>
      <c r="I102" s="23">
        <f>Segments_Q!L22/1000000</f>
        <v>21877.126</v>
      </c>
      <c r="J102" s="23">
        <f>Segments_Q!M22/1000000</f>
        <v>22702.995999999999</v>
      </c>
      <c r="K102" s="23">
        <f>Segments_Q!N22/1000000</f>
        <v>23958.404999999999</v>
      </c>
      <c r="L102" s="23">
        <f>Segments_Q!O22/1000000</f>
        <v>25428.41</v>
      </c>
      <c r="M102" s="23">
        <f>Segments_Q!P22/1000000</f>
        <v>26678.641</v>
      </c>
      <c r="N102" s="23">
        <f>Segments_Q!Q22/1000000</f>
        <v>28253.842000000001</v>
      </c>
      <c r="O102" s="23">
        <f>Segments_Q!R22/1000000</f>
        <v>29907.839</v>
      </c>
      <c r="P102" s="23">
        <f>Segments_Q!S22/1000000</f>
        <v>30777.420999999998</v>
      </c>
      <c r="Q102" s="23">
        <f>Segments_Q!T22/1000000</f>
        <v>31972.505000000001</v>
      </c>
      <c r="R102" s="23">
        <f>Segments_Q!U22/1000000</f>
        <v>32451.519</v>
      </c>
      <c r="S102" s="23">
        <f>Segments_Q!V22/1000000</f>
        <v>33695.169000000002</v>
      </c>
      <c r="T102" s="23">
        <f>Segments_Q!W22/1000000</f>
        <v>34423.485000000001</v>
      </c>
      <c r="U102" s="23">
        <f>Segments_Q!X22/1000000</f>
        <v>34852.809000000001</v>
      </c>
      <c r="V102" s="23">
        <f>Segments_Q!Y22/1000000</f>
        <v>37444.523999999998</v>
      </c>
      <c r="W102" s="23">
        <f>Segments_Q!Z22/1000000</f>
        <v>39739.707999999999</v>
      </c>
      <c r="X102" s="23">
        <f>Segments_Q!AA22/1000000</f>
        <v>41057.411999999997</v>
      </c>
      <c r="Y102" s="23">
        <f>Segments_Q!AB22/1000000</f>
        <v>41995.034</v>
      </c>
      <c r="Z102" s="23">
        <f>Segments_Q!AC22/1000000</f>
        <v>40184.61</v>
      </c>
      <c r="AA102" s="23">
        <f>Segments_Q!AD22/1000000</f>
        <v>41454.934000000001</v>
      </c>
      <c r="AB102" s="23">
        <f>Segments_Q!AE22/1000000</f>
        <v>41143.538999999997</v>
      </c>
      <c r="AC102" s="23">
        <f>Segments_Q!AF22/1000000</f>
        <v>39686.188000000002</v>
      </c>
      <c r="AD102" s="23">
        <f>Segments_Q!AG22/1000000</f>
        <v>39842.495000000003</v>
      </c>
      <c r="AE102" s="23">
        <f>Segments_Q!AH22/1000000</f>
        <v>44650.811999999998</v>
      </c>
      <c r="AF102" s="23">
        <f>Segments_Q!AI22/1000000</f>
        <v>39102.178999999996</v>
      </c>
      <c r="AG102" s="23">
        <f>Segments_Q!AJ22/1000000</f>
        <v>44895.921999999999</v>
      </c>
      <c r="AH102" s="23">
        <f>Segments_Q!AK22/1000000</f>
        <v>49744.023000000001</v>
      </c>
      <c r="AI102" s="23">
        <f>Segments_Q!AL22/1000000</f>
        <v>50572.682999999997</v>
      </c>
      <c r="AJ102" s="23">
        <f>Segments_Q!AM22/1000000</f>
        <v>51671.663</v>
      </c>
      <c r="AK102" s="23">
        <f>Segments_Q!AN22/1000000</f>
        <v>49248.483</v>
      </c>
      <c r="AL102" s="23">
        <f>Segments_Q!AO22/1000000</f>
        <v>54583.082999999999</v>
      </c>
      <c r="AM102" s="23">
        <f>Segments_Q!AP22/1000000</f>
        <v>54442.767999999996</v>
      </c>
      <c r="AN102" s="23">
        <f>Segments_Q!AQ22/1000000</f>
        <v>54729.146000000001</v>
      </c>
      <c r="AO102" s="23">
        <f>Segments_Q!AR22/1000000</f>
        <v>56293.608</v>
      </c>
      <c r="AP102" s="23">
        <f>Segments_Q!AS22/1000000</f>
        <v>57417.146999999997</v>
      </c>
      <c r="AQ102" s="23">
        <f>Segments_Q!AT22/1000000</f>
        <v>62363.66</v>
      </c>
      <c r="AR102" s="23">
        <f>Segments_Q!AU22/1000000</f>
        <v>65385.072</v>
      </c>
      <c r="AS102" s="23">
        <f>Segments_Q!AV22/1000000</f>
        <v>71292.635999999999</v>
      </c>
      <c r="AT102" s="23">
        <f>Segments_Q!AW22/1000000</f>
        <v>72376.737999999998</v>
      </c>
      <c r="AU102" s="23">
        <f>Segments_Q!AX22/1000000</f>
        <v>74012.452000000005</v>
      </c>
      <c r="AV102" s="23">
        <f>Segments_Q!AY22/1000000</f>
        <v>75643.921000000002</v>
      </c>
      <c r="AW102" s="23">
        <f>Segments_Q!AZ22/1000000</f>
        <v>77494.744999999995</v>
      </c>
      <c r="AX102" s="23">
        <f>Segments_Q!BA22/1000000</f>
        <v>79021.505000000005</v>
      </c>
      <c r="AY102" s="23">
        <f>Segments_Q!BB22/1000000</f>
        <v>82117.240000000005</v>
      </c>
      <c r="AZ102" s="23">
        <f>Segments_Q!BC22/1000000</f>
        <v>85750.567999999999</v>
      </c>
      <c r="BA102" s="23">
        <f>Segments_Q!BD22/1000000</f>
        <v>91223.134000000005</v>
      </c>
      <c r="BB102" s="23">
        <f>Segments_Q!BE22/1000000</f>
        <v>94486.861000000004</v>
      </c>
      <c r="BC102" s="23">
        <f>Segments_Q!BF22/1000000</f>
        <v>98158.43</v>
      </c>
      <c r="BD102" s="23">
        <f>Segments_Q!BG22/1000000</f>
        <v>99321.84</v>
      </c>
      <c r="BE102" s="23">
        <f>Segments_Q!BH22/1000000</f>
        <v>101042.50900000001</v>
      </c>
      <c r="BF102" s="23">
        <f>Segments_Q!BI22/1000000</f>
        <v>103720.63800000001</v>
      </c>
      <c r="BG102" s="23">
        <f>Segments_Q!BJ22/1000000</f>
        <v>108009.91800000001</v>
      </c>
      <c r="BH102" s="23">
        <f>Segments_Q!BK22/1000000</f>
        <v>109353.31299999999</v>
      </c>
      <c r="BI102" s="23">
        <f>Segments_Q!BL22/1000000</f>
        <v>0</v>
      </c>
      <c r="BJ102" s="23">
        <f>Segments_Q!BM22/1000000</f>
        <v>0</v>
      </c>
      <c r="BK102" s="23">
        <f>Segments_Q!BN22/1000000</f>
        <v>0</v>
      </c>
      <c r="BL102" s="23">
        <f>Segments_Q!BO22/1000000</f>
        <v>0</v>
      </c>
      <c r="BM102" s="23">
        <f>Segments_Q!BP22/1000000</f>
        <v>0</v>
      </c>
      <c r="BN102" s="23">
        <f>Segments_Q!BQ22/1000000</f>
        <v>0</v>
      </c>
      <c r="BO102" s="23">
        <f>Segments_Q!BR22/1000000</f>
        <v>0</v>
      </c>
      <c r="BP102" s="23">
        <f>Segments_Q!BS22/1000000</f>
        <v>0</v>
      </c>
      <c r="BQ102" s="23">
        <f>Segments_Q!BT22/1000000</f>
        <v>0</v>
      </c>
      <c r="BR102" s="23">
        <f>Segments_Q!BU22/1000000</f>
        <v>0</v>
      </c>
      <c r="BS102" s="23">
        <f>Segments_Q!BV22/1000000</f>
        <v>0</v>
      </c>
      <c r="BT102" s="23">
        <f>Segments_Q!BW22/1000000</f>
        <v>0</v>
      </c>
      <c r="BU102" s="23">
        <f>Segments_Q!BX22/1000000</f>
        <v>0</v>
      </c>
      <c r="BV102" s="23">
        <f>Segments_Q!BY22/1000000</f>
        <v>0</v>
      </c>
      <c r="BW102" s="23">
        <f>Segments_Q!BZ22/1000000</f>
        <v>0</v>
      </c>
      <c r="BX102" s="23">
        <f>Segments_Q!CA22/1000000</f>
        <v>0</v>
      </c>
      <c r="BY102" s="23">
        <f>Segments_Q!CB22/1000000</f>
        <v>0</v>
      </c>
      <c r="BZ102" s="23">
        <f>Segments_Q!CC22/1000000</f>
        <v>0</v>
      </c>
      <c r="CA102" s="23">
        <f>Segments_Q!CD22/1000000</f>
        <v>0</v>
      </c>
      <c r="CB102" s="23">
        <f>Segments_Q!CE22/1000000</f>
        <v>0</v>
      </c>
    </row>
    <row r="103" spans="1:80" x14ac:dyDescent="0.35">
      <c r="A103" s="6" t="str">
        <f t="shared" si="75"/>
        <v>Riyad</v>
      </c>
      <c r="B103" s="6" t="str">
        <f>VLOOKUP(A103,References!$A$2:$B$11,2,FALSE)</f>
        <v>RIBL AB Equity</v>
      </c>
      <c r="C103" s="6" t="str">
        <f t="shared" ref="C103:E103" si="83">C80</f>
        <v>Wholesale Assets</v>
      </c>
      <c r="D103" s="6" t="str">
        <f t="shared" si="83"/>
        <v>wholesale_assets</v>
      </c>
      <c r="E103" s="6" t="str">
        <f t="shared" si="83"/>
        <v>NA</v>
      </c>
      <c r="F103" s="8">
        <f>Segments_Q!I23/1000000</f>
        <v>88196.754000000001</v>
      </c>
      <c r="G103" s="8">
        <f>Segments_Q!J23/1000000</f>
        <v>86466.72</v>
      </c>
      <c r="H103" s="23">
        <f>Segments_Q!K23/1000000</f>
        <v>86027.08</v>
      </c>
      <c r="I103" s="23">
        <f>Segments_Q!L23/1000000</f>
        <v>86364.273000000001</v>
      </c>
      <c r="J103" s="23">
        <f>Segments_Q!M23/1000000</f>
        <v>87789.178</v>
      </c>
      <c r="K103" s="23">
        <f>Segments_Q!N23/1000000</f>
        <v>87749.144</v>
      </c>
      <c r="L103" s="23">
        <f>Segments_Q!O23/1000000</f>
        <v>87823.269</v>
      </c>
      <c r="M103" s="23">
        <f>Segments_Q!P23/1000000</f>
        <v>87441.546000000002</v>
      </c>
      <c r="N103" s="23">
        <f>Segments_Q!Q23/1000000</f>
        <v>86430.71</v>
      </c>
      <c r="O103" s="23">
        <f>Segments_Q!R23/1000000</f>
        <v>86194.59</v>
      </c>
      <c r="P103" s="23">
        <f>Segments_Q!S23/1000000</f>
        <v>85496.85</v>
      </c>
      <c r="Q103" s="23">
        <f>Segments_Q!T23/1000000</f>
        <v>86682.792000000001</v>
      </c>
      <c r="R103" s="23">
        <f>Segments_Q!U23/1000000</f>
        <v>89585.186000000002</v>
      </c>
      <c r="S103" s="23">
        <f>Segments_Q!V23/1000000</f>
        <v>93588.535999999993</v>
      </c>
      <c r="T103" s="23">
        <f>Segments_Q!W23/1000000</f>
        <v>96579.078999999998</v>
      </c>
      <c r="U103" s="23">
        <f>Segments_Q!X23/1000000</f>
        <v>97331.298999999999</v>
      </c>
      <c r="V103" s="23">
        <f>Segments_Q!Y23/1000000</f>
        <v>101113.992</v>
      </c>
      <c r="W103" s="23">
        <f>Segments_Q!Z23/1000000</f>
        <v>102656.255</v>
      </c>
      <c r="X103" s="23">
        <f>Segments_Q!AA23/1000000</f>
        <v>100549.696</v>
      </c>
      <c r="Y103" s="23">
        <f>Segments_Q!AB23/1000000</f>
        <v>92530.192999999999</v>
      </c>
      <c r="Z103" s="23">
        <f>Segments_Q!AC23/1000000</f>
        <v>98562.119000000006</v>
      </c>
      <c r="AA103" s="23">
        <f>Segments_Q!AD23/1000000</f>
        <v>96106.485000000001</v>
      </c>
      <c r="AB103" s="23">
        <f>Segments_Q!AE23/1000000</f>
        <v>97554.456000000006</v>
      </c>
      <c r="AC103" s="23">
        <f>Segments_Q!AF23/1000000</f>
        <v>105782.91</v>
      </c>
      <c r="AD103" s="23">
        <f>Segments_Q!AG23/1000000</f>
        <v>113137.29300000001</v>
      </c>
      <c r="AE103" s="23">
        <f>Segments_Q!AH23/1000000</f>
        <v>115124.132</v>
      </c>
      <c r="AF103" s="23">
        <f>Segments_Q!AI23/1000000</f>
        <v>114015.636</v>
      </c>
      <c r="AG103" s="23">
        <f>Segments_Q!AJ23/1000000</f>
        <v>103624.05</v>
      </c>
      <c r="AH103" s="23">
        <f>Segments_Q!AK23/1000000</f>
        <v>106869.268</v>
      </c>
      <c r="AI103" s="23">
        <f>Segments_Q!AL23/1000000</f>
        <v>107110.16099999999</v>
      </c>
      <c r="AJ103" s="23">
        <f>Segments_Q!AM23/1000000</f>
        <v>106038.83</v>
      </c>
      <c r="AK103" s="23">
        <f>Segments_Q!AN23/1000000</f>
        <v>95886.607999999993</v>
      </c>
      <c r="AL103" s="23">
        <f>Segments_Q!AO23/1000000</f>
        <v>102768.742</v>
      </c>
      <c r="AM103" s="23">
        <f>Segments_Q!AP23/1000000</f>
        <v>105684.28</v>
      </c>
      <c r="AN103" s="23">
        <f>Segments_Q!AQ23/1000000</f>
        <v>106645.874</v>
      </c>
      <c r="AO103" s="23">
        <f>Segments_Q!AR23/1000000</f>
        <v>110221.41899999999</v>
      </c>
      <c r="AP103" s="23">
        <f>Segments_Q!AS23/1000000</f>
        <v>116094.69</v>
      </c>
      <c r="AQ103" s="23">
        <f>Segments_Q!AT23/1000000</f>
        <v>116172.13</v>
      </c>
      <c r="AR103" s="23">
        <f>Segments_Q!AU23/1000000</f>
        <v>118730.212</v>
      </c>
      <c r="AS103" s="23">
        <f>Segments_Q!AV23/1000000</f>
        <v>122370.875</v>
      </c>
      <c r="AT103" s="23">
        <f>Segments_Q!AW23/1000000</f>
        <v>131627.33100000001</v>
      </c>
      <c r="AU103" s="23">
        <f>Segments_Q!AX23/1000000</f>
        <v>137403.10800000001</v>
      </c>
      <c r="AV103" s="23">
        <f>Segments_Q!AY23/1000000</f>
        <v>134639.88099999999</v>
      </c>
      <c r="AW103" s="23">
        <f>Segments_Q!AZ23/1000000</f>
        <v>133403.533</v>
      </c>
      <c r="AX103" s="23">
        <f>Segments_Q!BA23/1000000</f>
        <v>134856.99100000001</v>
      </c>
      <c r="AY103" s="23">
        <f>Segments_Q!BB23/1000000</f>
        <v>141610.21400000001</v>
      </c>
      <c r="AZ103" s="23">
        <f>Segments_Q!BC23/1000000</f>
        <v>142638.921</v>
      </c>
      <c r="BA103" s="23">
        <f>Segments_Q!BD23/1000000</f>
        <v>144200.109</v>
      </c>
      <c r="BB103" s="23">
        <f>Segments_Q!BE23/1000000</f>
        <v>160402.08199999999</v>
      </c>
      <c r="BC103" s="23">
        <f>Segments_Q!BF23/1000000</f>
        <v>163277.13800000001</v>
      </c>
      <c r="BD103" s="23">
        <f>Segments_Q!BG23/1000000</f>
        <v>162197.079</v>
      </c>
      <c r="BE103" s="23">
        <f>Segments_Q!BH23/1000000</f>
        <v>162042.32</v>
      </c>
      <c r="BF103" s="23">
        <f>Segments_Q!BI23/1000000</f>
        <v>170170.889</v>
      </c>
      <c r="BG103" s="23">
        <f>Segments_Q!BJ23/1000000</f>
        <v>175940.32199999999</v>
      </c>
      <c r="BH103" s="23">
        <f>Segments_Q!BK23/1000000</f>
        <v>180351.99900000001</v>
      </c>
      <c r="BI103" s="23">
        <f>Segments_Q!BL23/1000000</f>
        <v>0</v>
      </c>
      <c r="BJ103" s="23">
        <f>Segments_Q!BM23/1000000</f>
        <v>0</v>
      </c>
      <c r="BK103" s="23">
        <f>Segments_Q!BN23/1000000</f>
        <v>0</v>
      </c>
      <c r="BL103" s="23">
        <f>Segments_Q!BO23/1000000</f>
        <v>0</v>
      </c>
      <c r="BM103" s="23">
        <f>Segments_Q!BP23/1000000</f>
        <v>0</v>
      </c>
      <c r="BN103" s="23">
        <f>Segments_Q!BQ23/1000000</f>
        <v>0</v>
      </c>
      <c r="BO103" s="23">
        <f>Segments_Q!BR23/1000000</f>
        <v>0</v>
      </c>
      <c r="BP103" s="23">
        <f>Segments_Q!BS23/1000000</f>
        <v>0</v>
      </c>
      <c r="BQ103" s="23">
        <f>Segments_Q!BT23/1000000</f>
        <v>0</v>
      </c>
      <c r="BR103" s="23">
        <f>Segments_Q!BU23/1000000</f>
        <v>0</v>
      </c>
      <c r="BS103" s="23">
        <f>Segments_Q!BV23/1000000</f>
        <v>0</v>
      </c>
      <c r="BT103" s="23">
        <f>Segments_Q!BW23/1000000</f>
        <v>0</v>
      </c>
      <c r="BU103" s="23">
        <f>Segments_Q!BX23/1000000</f>
        <v>0</v>
      </c>
      <c r="BV103" s="23">
        <f>Segments_Q!BY23/1000000</f>
        <v>0</v>
      </c>
      <c r="BW103" s="23">
        <f>Segments_Q!BZ23/1000000</f>
        <v>0</v>
      </c>
      <c r="BX103" s="23">
        <f>Segments_Q!CA23/1000000</f>
        <v>0</v>
      </c>
      <c r="BY103" s="23">
        <f>Segments_Q!CB23/1000000</f>
        <v>0</v>
      </c>
      <c r="BZ103" s="23">
        <f>Segments_Q!CC23/1000000</f>
        <v>0</v>
      </c>
      <c r="CA103" s="23">
        <f>Segments_Q!CD23/1000000</f>
        <v>0</v>
      </c>
      <c r="CB103" s="23">
        <f>Segments_Q!CE23/1000000</f>
        <v>0</v>
      </c>
    </row>
    <row r="104" spans="1:80" x14ac:dyDescent="0.35">
      <c r="A104" s="6" t="str">
        <f t="shared" si="75"/>
        <v>Riyad</v>
      </c>
      <c r="B104" s="6" t="str">
        <f>VLOOKUP(A104,References!$A$2:$B$11,2,FALSE)</f>
        <v>RIBL AB Equity</v>
      </c>
      <c r="C104" s="6" t="str">
        <f t="shared" ref="C104:E104" si="84">C81</f>
        <v>NCBDs</v>
      </c>
      <c r="D104" s="6" t="str">
        <f t="shared" si="84"/>
        <v>ncbds</v>
      </c>
      <c r="E104" s="6" t="str">
        <f t="shared" si="84"/>
        <v>BS_DEMAND_DPST</v>
      </c>
      <c r="F104" s="8">
        <f>_xll.BDH($B104,$E104,"CQ1 2010","","Dir=H","Per=Q","Days=A","Dts=H","cols=56;rows=1")</f>
        <v>40451.464999999997</v>
      </c>
      <c r="G104" s="8">
        <v>44145.233</v>
      </c>
      <c r="H104" s="8">
        <v>44145.233</v>
      </c>
      <c r="I104" s="8">
        <v>47939.991999999998</v>
      </c>
      <c r="J104" s="8">
        <v>47939.991999999998</v>
      </c>
      <c r="K104" s="8">
        <v>54026.6</v>
      </c>
      <c r="L104" s="8">
        <v>54995.125999999997</v>
      </c>
      <c r="M104" s="8">
        <v>58123.709000000003</v>
      </c>
      <c r="N104" s="8">
        <v>58001.51</v>
      </c>
      <c r="O104" s="8">
        <v>59340.15</v>
      </c>
      <c r="P104" s="8">
        <v>57014.108999999997</v>
      </c>
      <c r="Q104" s="8">
        <v>67525.144</v>
      </c>
      <c r="R104" s="8">
        <v>66953.289000000004</v>
      </c>
      <c r="S104" s="8">
        <v>67882.885999999999</v>
      </c>
      <c r="T104" s="8">
        <v>63930.277999999998</v>
      </c>
      <c r="U104" s="8">
        <v>67555.264999999999</v>
      </c>
      <c r="V104" s="8">
        <v>66556.402000000002</v>
      </c>
      <c r="W104" s="8">
        <v>68397.587</v>
      </c>
      <c r="X104" s="8">
        <v>73802.724000000002</v>
      </c>
      <c r="Y104" s="8">
        <v>71589.237999999998</v>
      </c>
      <c r="Z104" s="8">
        <v>86659.267999999996</v>
      </c>
      <c r="AA104" s="8">
        <v>93248.118000000002</v>
      </c>
      <c r="AB104" s="8">
        <v>84155.964999999997</v>
      </c>
      <c r="AC104" s="8">
        <v>72139.543000000005</v>
      </c>
      <c r="AD104" s="8">
        <v>72813.42</v>
      </c>
      <c r="AE104" s="8">
        <v>72735.523000000001</v>
      </c>
      <c r="AF104" s="8">
        <v>69526.828999999998</v>
      </c>
      <c r="AG104" s="8">
        <v>77846.981</v>
      </c>
      <c r="AH104" s="8">
        <v>81933.453999999998</v>
      </c>
      <c r="AI104" s="8">
        <v>76445.457999999999</v>
      </c>
      <c r="AJ104" s="8">
        <v>74027.027000000002</v>
      </c>
      <c r="AK104" s="8">
        <v>81011.365000000005</v>
      </c>
      <c r="AL104" s="8">
        <v>80902.959000000003</v>
      </c>
      <c r="AM104" s="8">
        <v>83048.490999999995</v>
      </c>
      <c r="AN104" s="8">
        <v>85410.558999999994</v>
      </c>
      <c r="AO104" s="8">
        <v>86842.195000000007</v>
      </c>
      <c r="AP104" s="8">
        <v>84784.459000000003</v>
      </c>
      <c r="AQ104" s="8">
        <v>87546.176000000007</v>
      </c>
      <c r="AR104" s="8">
        <v>91856.332999999999</v>
      </c>
      <c r="AS104" s="8">
        <v>93707.805999999997</v>
      </c>
      <c r="AT104" s="8">
        <v>101994.84299999999</v>
      </c>
      <c r="AU104" s="8">
        <v>117843.825</v>
      </c>
      <c r="AV104" s="8">
        <v>115322.359</v>
      </c>
      <c r="AW104" s="8">
        <v>116760.93399999999</v>
      </c>
      <c r="AX104" s="8">
        <v>126653.489</v>
      </c>
      <c r="AY104" s="8">
        <v>109943.693</v>
      </c>
      <c r="AZ104" s="8">
        <v>111989.23299999999</v>
      </c>
      <c r="BA104" s="8">
        <v>116255.00199999999</v>
      </c>
      <c r="BB104" s="8">
        <v>125183.9</v>
      </c>
      <c r="BC104" s="8">
        <v>126822.94899999999</v>
      </c>
      <c r="BD104" s="8">
        <v>123710.03599999999</v>
      </c>
      <c r="BE104" s="8">
        <v>123376.425</v>
      </c>
      <c r="BF104" s="8">
        <v>126887.02499999999</v>
      </c>
      <c r="BG104" s="8">
        <v>124711.106</v>
      </c>
      <c r="BH104" s="8">
        <v>115418.132</v>
      </c>
      <c r="BI104">
        <v>115418.132</v>
      </c>
    </row>
    <row r="105" spans="1:80" x14ac:dyDescent="0.35">
      <c r="A105" s="6" t="str">
        <f t="shared" si="75"/>
        <v>Riyad</v>
      </c>
      <c r="B105" s="6" t="str">
        <f>VLOOKUP(A105,References!$A$2:$B$11,2,FALSE)</f>
        <v>RIBL AB Equity</v>
      </c>
      <c r="C105" s="6" t="str">
        <f t="shared" ref="C105:E105" si="85">C82</f>
        <v>CBDs</v>
      </c>
      <c r="D105" s="6" t="str">
        <f t="shared" si="85"/>
        <v>cbds</v>
      </c>
      <c r="E105" s="6" t="str">
        <f t="shared" si="85"/>
        <v>INTEREST_BEARING_DEPOSITS_RATIO</v>
      </c>
      <c r="F105" s="8">
        <f>_xll.BDH($B105,$E105,"CQ1 2010","","Dir=H","Per=Q","Days=A","Dts=H","cols=56;rows=1")</f>
        <v>78259.551999999996</v>
      </c>
      <c r="G105" s="8">
        <v>71320.096000000005</v>
      </c>
      <c r="H105" s="8">
        <v>71320.096000000005</v>
      </c>
      <c r="I105" s="8">
        <v>70367.45</v>
      </c>
      <c r="J105" s="8">
        <v>70367.45</v>
      </c>
      <c r="K105" s="8">
        <v>73192.823999999993</v>
      </c>
      <c r="L105" s="8">
        <v>72653.48</v>
      </c>
      <c r="M105" s="8">
        <v>75920.577000000005</v>
      </c>
      <c r="N105" s="8">
        <v>75701.274999999994</v>
      </c>
      <c r="O105" s="8">
        <v>71402.766000000003</v>
      </c>
      <c r="P105" s="8">
        <v>70974.517999999996</v>
      </c>
      <c r="Q105" s="8">
        <v>71337.735000000001</v>
      </c>
      <c r="R105" s="8">
        <v>70366.259000000005</v>
      </c>
      <c r="S105" s="8">
        <v>71317.771999999997</v>
      </c>
      <c r="T105" s="8">
        <v>77396.702999999994</v>
      </c>
      <c r="U105" s="8">
        <v>75457.403999999995</v>
      </c>
      <c r="V105" s="8">
        <v>83035.432000000001</v>
      </c>
      <c r="W105" s="8">
        <v>82564.428</v>
      </c>
      <c r="X105" s="8">
        <v>78548.770999999993</v>
      </c>
      <c r="Y105" s="8">
        <v>82475.535999999993</v>
      </c>
      <c r="Z105" s="8">
        <v>68287.846999999994</v>
      </c>
      <c r="AA105" s="8">
        <v>63308.074000000001</v>
      </c>
      <c r="AB105" s="8">
        <v>67777.721999999994</v>
      </c>
      <c r="AC105" s="8">
        <v>86022.271999999997</v>
      </c>
      <c r="AD105" s="8">
        <v>78326.274999999994</v>
      </c>
      <c r="AE105" s="8">
        <v>82274.676000000007</v>
      </c>
      <c r="AF105" s="8">
        <v>80843.581999999995</v>
      </c>
      <c r="AG105" s="8">
        <v>68136.44</v>
      </c>
      <c r="AH105" s="8">
        <v>62667.735999999997</v>
      </c>
      <c r="AI105" s="8">
        <v>68677.611000000004</v>
      </c>
      <c r="AJ105" s="8">
        <v>70945.335999999996</v>
      </c>
      <c r="AK105" s="8">
        <v>61796.455999999998</v>
      </c>
      <c r="AL105" s="8">
        <v>60864.328999999998</v>
      </c>
      <c r="AM105" s="8">
        <v>56462.529000000002</v>
      </c>
      <c r="AN105" s="8">
        <v>59323.067999999999</v>
      </c>
      <c r="AO105" s="8">
        <v>66763.975999999995</v>
      </c>
      <c r="AP105" s="8">
        <v>72996.322</v>
      </c>
      <c r="AQ105" s="8">
        <v>69834.093999999997</v>
      </c>
      <c r="AR105" s="8">
        <v>66806.736999999994</v>
      </c>
      <c r="AS105" s="8">
        <v>80640.347999999998</v>
      </c>
      <c r="AT105" s="8">
        <v>70028.748000000007</v>
      </c>
      <c r="AU105" s="8">
        <v>57376.059000000001</v>
      </c>
      <c r="AV105" s="8">
        <v>55893.760000000002</v>
      </c>
      <c r="AW105" s="8">
        <v>68130.019</v>
      </c>
      <c r="AX105" s="8">
        <v>46548.616000000002</v>
      </c>
      <c r="AY105" s="8">
        <v>74096.095000000001</v>
      </c>
      <c r="AZ105" s="8">
        <v>72680.524000000005</v>
      </c>
      <c r="BA105" s="8">
        <v>76380.918999999994</v>
      </c>
      <c r="BB105" s="8">
        <v>82616.035000000003</v>
      </c>
      <c r="BC105" s="8">
        <v>88947.33</v>
      </c>
      <c r="BD105" s="8">
        <v>89859.053</v>
      </c>
      <c r="BE105" s="8">
        <v>97372.072</v>
      </c>
      <c r="BF105" s="8">
        <v>109900.606</v>
      </c>
      <c r="BG105" s="8">
        <v>120922.11599999999</v>
      </c>
      <c r="BH105" s="8">
        <v>119336.105</v>
      </c>
      <c r="BI105">
        <v>119336.105</v>
      </c>
    </row>
    <row r="106" spans="1:80" x14ac:dyDescent="0.35">
      <c r="A106" s="6" t="str">
        <f t="shared" si="75"/>
        <v>Riyad</v>
      </c>
      <c r="B106" s="6" t="str">
        <f>VLOOKUP(A106,References!$A$2:$B$11,2,FALSE)</f>
        <v>RIBL AB Equity</v>
      </c>
      <c r="C106" s="6" t="str">
        <f t="shared" ref="C106:E106" si="86">C83</f>
        <v>Other Deposits</v>
      </c>
      <c r="D106" s="6" t="str">
        <f t="shared" si="86"/>
        <v>other_deposits</v>
      </c>
      <c r="E106" s="6" t="str">
        <f t="shared" si="86"/>
        <v>BS_OTHER_DPST</v>
      </c>
      <c r="F106" s="8">
        <f>_xll.BDH($B106,$E106,"CQ1 2010","","Dir=H","Per=Q","Days=A","Dts=H","cols=56;rows=1")</f>
        <v>6567.0889999999999</v>
      </c>
      <c r="G106" s="8">
        <v>8635.3619999999992</v>
      </c>
      <c r="H106" s="8">
        <v>8635.3619999999992</v>
      </c>
      <c r="I106" s="8">
        <v>8638.0169999999998</v>
      </c>
      <c r="J106" s="8">
        <v>8638.0169999999998</v>
      </c>
      <c r="K106" s="8">
        <v>5184.6090000000004</v>
      </c>
      <c r="L106" s="8">
        <v>4686.1360000000004</v>
      </c>
      <c r="M106" s="8">
        <v>5778.2139999999999</v>
      </c>
      <c r="N106" s="8">
        <v>5832.759</v>
      </c>
      <c r="O106" s="8">
        <v>6312.8609999999999</v>
      </c>
      <c r="P106" s="8">
        <v>6938.9629999999997</v>
      </c>
      <c r="Q106" s="8">
        <v>7351.6880000000001</v>
      </c>
      <c r="R106" s="8">
        <v>6644.1670000000004</v>
      </c>
      <c r="S106" s="8">
        <v>8678.4009999999998</v>
      </c>
      <c r="T106" s="8">
        <v>12866.897999999999</v>
      </c>
      <c r="U106" s="8">
        <v>10187.210999999999</v>
      </c>
      <c r="V106" s="8">
        <v>10355.403</v>
      </c>
      <c r="W106" s="8">
        <v>9137.8580000000002</v>
      </c>
      <c r="X106" s="8">
        <v>9289.8189999999995</v>
      </c>
      <c r="Y106" s="8">
        <v>10014.659</v>
      </c>
      <c r="Z106" s="8">
        <v>9887.1589999999997</v>
      </c>
      <c r="AA106" s="8">
        <v>10518.512000000001</v>
      </c>
      <c r="AB106" s="8">
        <v>8479.5959999999995</v>
      </c>
      <c r="AC106" s="8">
        <v>9690.3179999999993</v>
      </c>
      <c r="AD106" s="8">
        <v>14620.227000000001</v>
      </c>
      <c r="AE106" s="8">
        <v>9033.0580000000009</v>
      </c>
      <c r="AF106" s="8">
        <v>10450.744000000001</v>
      </c>
      <c r="AG106" s="8">
        <v>10700.117</v>
      </c>
      <c r="AH106" s="8">
        <v>9586.1669999999995</v>
      </c>
      <c r="AI106" s="8">
        <v>11856.647999999999</v>
      </c>
      <c r="AJ106" s="8">
        <v>11078.579</v>
      </c>
      <c r="AK106" s="8">
        <v>11557.727999999999</v>
      </c>
      <c r="AL106" s="8">
        <v>10153.81</v>
      </c>
      <c r="AM106" s="8">
        <v>13907.121999999999</v>
      </c>
      <c r="AN106" s="8">
        <v>14511.29</v>
      </c>
      <c r="AO106" s="8">
        <v>16215.985000000001</v>
      </c>
      <c r="AP106" s="8">
        <v>15710.341</v>
      </c>
      <c r="AQ106" s="8">
        <v>19130.009999999998</v>
      </c>
      <c r="AR106" s="8">
        <v>19008.942999999999</v>
      </c>
      <c r="AS106" s="8">
        <v>20169.744999999999</v>
      </c>
      <c r="AT106" s="8">
        <v>20878.177</v>
      </c>
      <c r="AU106" s="8">
        <v>24766.723999999998</v>
      </c>
      <c r="AV106" s="8">
        <v>30076.226999999999</v>
      </c>
      <c r="AW106" s="8">
        <v>18148.383000000002</v>
      </c>
      <c r="AX106" s="8">
        <v>25396.18</v>
      </c>
      <c r="AY106" s="8">
        <v>18413.207999999999</v>
      </c>
      <c r="AZ106" s="8">
        <v>19325.856</v>
      </c>
      <c r="BA106" s="8">
        <v>19042.376</v>
      </c>
      <c r="BB106" s="8">
        <v>24615.935000000001</v>
      </c>
      <c r="BC106" s="8">
        <v>21706.736000000001</v>
      </c>
      <c r="BD106" s="8">
        <v>22322.597000000002</v>
      </c>
      <c r="BE106" s="8">
        <v>19258.588</v>
      </c>
      <c r="BF106" s="8">
        <v>20489.726999999999</v>
      </c>
      <c r="BG106" s="8">
        <v>26636.039000000001</v>
      </c>
      <c r="BH106" s="8">
        <v>19965.023000000001</v>
      </c>
      <c r="BI106">
        <v>19965.023000000001</v>
      </c>
    </row>
    <row r="107" spans="1:80" x14ac:dyDescent="0.35">
      <c r="A107" s="6" t="str">
        <f t="shared" si="75"/>
        <v>Riyad</v>
      </c>
      <c r="B107" s="6" t="str">
        <f>VLOOKUP(A107,References!$A$2:$B$11,2,FALSE)</f>
        <v>RIBL AB Equity</v>
      </c>
      <c r="C107" s="6" t="str">
        <f t="shared" ref="C107:E107" si="87">C84</f>
        <v>Total Deposits</v>
      </c>
      <c r="D107" s="6" t="str">
        <f t="shared" si="87"/>
        <v>deposits</v>
      </c>
      <c r="E107" s="6" t="str">
        <f t="shared" si="87"/>
        <v>BS_CUSTOMER_DEPOSITS</v>
      </c>
      <c r="F107" s="8">
        <f>_xll.BDH($B107,$E107,"CQ1 2010","","Dir=H","Per=Q","Days=A","Dts=H","cols=56;rows=1")</f>
        <v>128105.034</v>
      </c>
      <c r="G107" s="8">
        <v>124100.69100000001</v>
      </c>
      <c r="H107" s="8">
        <v>124235.936</v>
      </c>
      <c r="I107" s="8">
        <v>126945.459</v>
      </c>
      <c r="J107" s="8">
        <v>133140.255</v>
      </c>
      <c r="K107" s="8">
        <v>132404.033</v>
      </c>
      <c r="L107" s="8">
        <v>132334.742</v>
      </c>
      <c r="M107" s="8">
        <v>139822.5</v>
      </c>
      <c r="N107" s="8">
        <v>139535.54399999999</v>
      </c>
      <c r="O107" s="8">
        <v>137055.777</v>
      </c>
      <c r="P107" s="8">
        <v>134927.59</v>
      </c>
      <c r="Q107" s="8">
        <v>146214.56700000001</v>
      </c>
      <c r="R107" s="8">
        <v>143963.715</v>
      </c>
      <c r="S107" s="8">
        <v>147879.05900000001</v>
      </c>
      <c r="T107" s="8">
        <v>154193.87899999999</v>
      </c>
      <c r="U107" s="8">
        <v>153199.88</v>
      </c>
      <c r="V107" s="8">
        <v>159947.23699999999</v>
      </c>
      <c r="W107" s="8">
        <v>160099.87299999999</v>
      </c>
      <c r="X107" s="8">
        <v>161641.31400000001</v>
      </c>
      <c r="Y107" s="8">
        <v>164079.43299999999</v>
      </c>
      <c r="Z107" s="8">
        <v>164834.274</v>
      </c>
      <c r="AA107" s="8">
        <v>167074.704</v>
      </c>
      <c r="AB107" s="8">
        <v>160413.283</v>
      </c>
      <c r="AC107" s="8">
        <v>167852.133</v>
      </c>
      <c r="AD107" s="8">
        <v>165759.92199999999</v>
      </c>
      <c r="AE107" s="8">
        <v>164043.25700000001</v>
      </c>
      <c r="AF107" s="8">
        <v>160821.155</v>
      </c>
      <c r="AG107" s="8">
        <v>156683.538</v>
      </c>
      <c r="AH107" s="8">
        <v>154187.35699999999</v>
      </c>
      <c r="AI107" s="8">
        <v>156979.717</v>
      </c>
      <c r="AJ107" s="8">
        <v>156050.94200000001</v>
      </c>
      <c r="AK107" s="8">
        <v>154365.549</v>
      </c>
      <c r="AL107" s="8">
        <v>151921.098</v>
      </c>
      <c r="AM107" s="8">
        <v>153418.14199999999</v>
      </c>
      <c r="AN107" s="8">
        <v>159244.91699999999</v>
      </c>
      <c r="AO107" s="8">
        <v>169822.15599999999</v>
      </c>
      <c r="AP107" s="8">
        <v>173491.122</v>
      </c>
      <c r="AQ107" s="8">
        <v>176510.28</v>
      </c>
      <c r="AR107" s="8">
        <v>177672.01300000001</v>
      </c>
      <c r="AS107" s="8">
        <v>194517.899</v>
      </c>
      <c r="AT107" s="8">
        <v>192901.76800000001</v>
      </c>
      <c r="AU107" s="8">
        <v>199986.60800000001</v>
      </c>
      <c r="AV107" s="8">
        <v>201292.34599999999</v>
      </c>
      <c r="AW107" s="8">
        <v>203039.33600000001</v>
      </c>
      <c r="AX107" s="8">
        <v>198598.285</v>
      </c>
      <c r="AY107" s="8">
        <v>202452.99600000001</v>
      </c>
      <c r="AZ107" s="8">
        <v>203995.61300000001</v>
      </c>
      <c r="BA107" s="8">
        <v>211678.29699999999</v>
      </c>
      <c r="BB107" s="8">
        <v>232415.87</v>
      </c>
      <c r="BC107" s="8">
        <v>237477.01500000001</v>
      </c>
      <c r="BD107" s="8">
        <v>235891.68599999999</v>
      </c>
      <c r="BE107" s="8">
        <v>240007.08499999999</v>
      </c>
      <c r="BF107" s="8">
        <v>257277.35800000001</v>
      </c>
      <c r="BG107" s="8">
        <v>272269.261</v>
      </c>
      <c r="BH107" s="8">
        <v>254719.26</v>
      </c>
      <c r="BI107">
        <v>254719.26</v>
      </c>
    </row>
    <row r="108" spans="1:80" x14ac:dyDescent="0.35">
      <c r="A108" s="6" t="str">
        <f t="shared" si="75"/>
        <v>Riyad</v>
      </c>
      <c r="B108" s="6" t="str">
        <f>VLOOKUP(A108,References!$A$2:$B$11,2,FALSE)</f>
        <v>RIBL AB Equity</v>
      </c>
      <c r="C108" s="6" t="str">
        <f t="shared" ref="C108:E108" si="88">C85</f>
        <v>Short Term Debt</v>
      </c>
      <c r="D108" s="6" t="str">
        <f t="shared" si="88"/>
        <v>short_term_debt</v>
      </c>
      <c r="E108" s="6" t="str">
        <f t="shared" si="88"/>
        <v>ST_BORROW_SECS_SOLD_UNDER_REPO</v>
      </c>
      <c r="F108" s="8">
        <f>_xll.BDH($B108,$E108,"CQ1 2010","","Dir=H","Per=Q","Days=A","Dts=H","cols=56;rows=1")</f>
        <v>11810.808000000001</v>
      </c>
      <c r="G108" s="8">
        <v>10255.436</v>
      </c>
      <c r="H108" s="8">
        <v>12416.035</v>
      </c>
      <c r="I108" s="8">
        <v>10636.550999999999</v>
      </c>
      <c r="J108" s="8">
        <v>10394.906999999999</v>
      </c>
      <c r="K108" s="8">
        <v>10738.691999999999</v>
      </c>
      <c r="L108" s="8">
        <v>12118.594999999999</v>
      </c>
      <c r="M108" s="8">
        <v>6241.9480000000003</v>
      </c>
      <c r="N108" s="8">
        <v>8085.1469999999999</v>
      </c>
      <c r="O108" s="8">
        <v>7637.5789999999997</v>
      </c>
      <c r="P108" s="8">
        <v>6231.049</v>
      </c>
      <c r="Q108" s="8">
        <v>6162.9679999999998</v>
      </c>
      <c r="R108" s="8">
        <v>4908.4030000000002</v>
      </c>
      <c r="S108" s="8">
        <v>5410.1670000000004</v>
      </c>
      <c r="T108" s="8">
        <v>9074.7039999999997</v>
      </c>
      <c r="U108" s="8">
        <v>7577.98</v>
      </c>
      <c r="V108" s="8">
        <v>7096.0389999999998</v>
      </c>
      <c r="W108" s="8">
        <v>8311.9509999999991</v>
      </c>
      <c r="X108" s="8">
        <v>9233.2939999999999</v>
      </c>
      <c r="Y108" s="8">
        <v>3789.7959999999998</v>
      </c>
      <c r="Z108" s="8">
        <v>3986.1880000000001</v>
      </c>
      <c r="AA108" s="8">
        <v>4334.5079999999998</v>
      </c>
      <c r="AB108" s="8">
        <v>6656.1459999999997</v>
      </c>
      <c r="AC108" s="8">
        <v>4499.6930000000002</v>
      </c>
      <c r="AD108" s="8">
        <v>8595.7080000000005</v>
      </c>
      <c r="AE108" s="8">
        <v>11263.964</v>
      </c>
      <c r="AF108" s="8">
        <v>10424.799000000001</v>
      </c>
      <c r="AG108" s="8">
        <v>8836.7129999999997</v>
      </c>
      <c r="AH108" s="8">
        <v>8544.0589999999993</v>
      </c>
      <c r="AI108" s="8">
        <v>8449.2160000000003</v>
      </c>
      <c r="AJ108" s="8">
        <v>8307.2240000000002</v>
      </c>
      <c r="AK108" s="8">
        <v>7056.1679999999997</v>
      </c>
      <c r="AL108" s="8">
        <v>7459.3779999999997</v>
      </c>
      <c r="AM108" s="8">
        <v>7471.3119999999999</v>
      </c>
      <c r="AN108" s="8">
        <v>7199.1059999999998</v>
      </c>
      <c r="AO108" s="8">
        <v>8580.5139999999992</v>
      </c>
      <c r="AP108" s="8">
        <v>11494.025</v>
      </c>
      <c r="AQ108" s="8">
        <v>11901.77</v>
      </c>
      <c r="AR108" s="8">
        <v>16375.755999999999</v>
      </c>
      <c r="AS108" s="8">
        <v>13124.48</v>
      </c>
      <c r="AT108" s="8">
        <v>16687.383000000002</v>
      </c>
      <c r="AU108" s="8">
        <v>31373.934000000001</v>
      </c>
      <c r="AV108" s="8">
        <v>42644.038999999997</v>
      </c>
      <c r="AW108" s="8">
        <v>41788.902999999998</v>
      </c>
      <c r="AX108" s="8">
        <v>40412.129999999997</v>
      </c>
      <c r="AY108" s="8">
        <v>43122.771999999997</v>
      </c>
      <c r="AZ108" s="8">
        <v>42933.64</v>
      </c>
      <c r="BA108" s="8">
        <v>43134.14</v>
      </c>
      <c r="BB108" s="8">
        <v>42496.557999999997</v>
      </c>
      <c r="BC108" s="8">
        <v>46838.322999999997</v>
      </c>
      <c r="BD108" s="8">
        <v>38346.510999999999</v>
      </c>
      <c r="BE108" s="8">
        <v>38760.067999999999</v>
      </c>
      <c r="BF108" s="8">
        <v>41023.737000000001</v>
      </c>
      <c r="BG108" s="8">
        <v>34129.387999999999</v>
      </c>
      <c r="BH108" s="8">
        <v>34047.517999999996</v>
      </c>
      <c r="BI108">
        <v>34047.517999999996</v>
      </c>
    </row>
    <row r="109" spans="1:80" x14ac:dyDescent="0.35">
      <c r="A109" s="6" t="str">
        <f t="shared" si="75"/>
        <v>Riyad</v>
      </c>
      <c r="B109" s="6" t="str">
        <f>VLOOKUP(A109,References!$A$2:$B$11,2,FALSE)</f>
        <v>RIBL AB Equity</v>
      </c>
      <c r="C109" s="6" t="str">
        <f t="shared" ref="C109:E109" si="89">C86</f>
        <v>Long Term Debt</v>
      </c>
      <c r="D109" s="6" t="str">
        <f t="shared" si="89"/>
        <v>long_term_debt</v>
      </c>
      <c r="E109" s="6" t="str">
        <f t="shared" si="89"/>
        <v>BS_LT_BORROW</v>
      </c>
      <c r="F109" s="8">
        <f>_xll.BDH($B109,$E109,"CQ1 2010","","Dir=H","Per=Q","Days=A","Dts=H","cols=56;rows=1")</f>
        <v>1873.212</v>
      </c>
      <c r="G109" s="8">
        <v>1873.548</v>
      </c>
      <c r="H109" s="8">
        <v>1873.636</v>
      </c>
      <c r="I109" s="8">
        <v>1873.723</v>
      </c>
      <c r="J109" s="8">
        <v>1873.9570000000001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4000</v>
      </c>
      <c r="V109" s="8">
        <v>4000</v>
      </c>
      <c r="W109" s="8">
        <v>4000</v>
      </c>
      <c r="X109" s="8">
        <v>4000</v>
      </c>
      <c r="Y109" s="8">
        <v>4000</v>
      </c>
      <c r="Z109" s="8">
        <v>4000</v>
      </c>
      <c r="AA109" s="8">
        <v>8010.058</v>
      </c>
      <c r="AB109" s="8">
        <v>8000</v>
      </c>
      <c r="AC109" s="8">
        <v>8011.3130000000001</v>
      </c>
      <c r="AD109" s="8">
        <v>8043.0410000000002</v>
      </c>
      <c r="AE109" s="8">
        <v>8017.4660000000003</v>
      </c>
      <c r="AF109" s="8">
        <v>8054.009</v>
      </c>
      <c r="AG109" s="8">
        <v>8018.3729999999996</v>
      </c>
      <c r="AH109" s="8">
        <v>8050.4610000000002</v>
      </c>
      <c r="AI109" s="8">
        <v>8015.7780000000002</v>
      </c>
      <c r="AJ109" s="8">
        <v>8049.2690000000002</v>
      </c>
      <c r="AK109" s="8">
        <v>8016.6390000000001</v>
      </c>
      <c r="AL109" s="8">
        <v>8049.2110000000002</v>
      </c>
      <c r="AM109" s="8">
        <v>8019.79</v>
      </c>
      <c r="AN109" s="8">
        <v>8060.6959999999999</v>
      </c>
      <c r="AO109" s="8">
        <v>4003.7829999999999</v>
      </c>
      <c r="AP109" s="8">
        <v>4046.346</v>
      </c>
      <c r="AQ109" s="8">
        <v>4457.9369999999999</v>
      </c>
      <c r="AR109" s="8">
        <v>4497.8469999999998</v>
      </c>
      <c r="AS109" s="8">
        <v>4405.0290000000005</v>
      </c>
      <c r="AT109" s="8">
        <v>9692.3160000000007</v>
      </c>
      <c r="AU109" s="8">
        <v>5683.0990000000002</v>
      </c>
      <c r="AV109" s="8">
        <v>5638.3019999999997</v>
      </c>
      <c r="AW109" s="8">
        <v>6228.0079999999998</v>
      </c>
      <c r="AX109" s="8">
        <v>8647.5810000000001</v>
      </c>
      <c r="AY109" s="8">
        <v>8710.1170000000002</v>
      </c>
      <c r="AZ109" s="8">
        <v>8648.0550000000003</v>
      </c>
      <c r="BA109" s="8">
        <v>9254.5769999999993</v>
      </c>
      <c r="BB109" s="8">
        <v>8650.5400000000009</v>
      </c>
      <c r="BC109" s="8">
        <v>8716.3269999999993</v>
      </c>
      <c r="BD109" s="8">
        <v>8672.4950000000008</v>
      </c>
      <c r="BE109" s="8">
        <v>9285.5930000000008</v>
      </c>
      <c r="BF109" s="8">
        <v>8673.2919999999995</v>
      </c>
      <c r="BG109" s="8">
        <v>8768.0450000000001</v>
      </c>
      <c r="BH109" s="8">
        <v>13201.404</v>
      </c>
      <c r="BI109">
        <v>13201.404</v>
      </c>
    </row>
    <row r="110" spans="1:80" x14ac:dyDescent="0.35">
      <c r="A110" s="6" t="str">
        <f t="shared" si="75"/>
        <v>Riyad</v>
      </c>
      <c r="B110" s="6" t="str">
        <f>VLOOKUP(A110,References!$A$2:$B$11,2,FALSE)</f>
        <v>RIBL AB Equity</v>
      </c>
      <c r="C110" s="6" t="str">
        <f t="shared" ref="C110:E110" si="90">C87</f>
        <v>Total Liabilities</v>
      </c>
      <c r="D110" s="6" t="str">
        <f t="shared" si="90"/>
        <v>liabilities</v>
      </c>
      <c r="E110" s="6" t="str">
        <f t="shared" si="90"/>
        <v>BS_TOT_LIAB2</v>
      </c>
      <c r="F110" s="8">
        <f>_xll.BDH($B110,$E110,"CQ1 2010","","Dir=H","Per=Q","Days=A","Dts=H","cols=56;rows=1")</f>
        <v>146481.087</v>
      </c>
      <c r="G110" s="8">
        <v>140844.245</v>
      </c>
      <c r="H110" s="8">
        <v>143252.90100000001</v>
      </c>
      <c r="I110" s="8">
        <v>144323.212</v>
      </c>
      <c r="J110" s="8">
        <v>151851.92800000001</v>
      </c>
      <c r="K110" s="8">
        <v>147790.49900000001</v>
      </c>
      <c r="L110" s="8">
        <v>150859.965</v>
      </c>
      <c r="M110" s="8">
        <v>150729.035</v>
      </c>
      <c r="N110" s="8">
        <v>153064.49</v>
      </c>
      <c r="O110" s="8">
        <v>149666.092</v>
      </c>
      <c r="P110" s="8">
        <v>146046.557</v>
      </c>
      <c r="Q110" s="8">
        <v>158217.32800000001</v>
      </c>
      <c r="R110" s="8">
        <v>154618.435</v>
      </c>
      <c r="S110" s="8">
        <v>160001.465</v>
      </c>
      <c r="T110" s="8">
        <v>169246.93900000001</v>
      </c>
      <c r="U110" s="8">
        <v>171376.155</v>
      </c>
      <c r="V110" s="8">
        <v>177642.28200000001</v>
      </c>
      <c r="W110" s="8">
        <v>180188.58600000001</v>
      </c>
      <c r="X110" s="8">
        <v>182203.24799999999</v>
      </c>
      <c r="Y110" s="8">
        <v>179052.18799999999</v>
      </c>
      <c r="Z110" s="8">
        <v>179784.44200000001</v>
      </c>
      <c r="AA110" s="8">
        <v>185925.446</v>
      </c>
      <c r="AB110" s="8">
        <v>181213.04300000001</v>
      </c>
      <c r="AC110" s="8">
        <v>186770.76300000001</v>
      </c>
      <c r="AD110" s="8">
        <v>189750.11199999999</v>
      </c>
      <c r="AE110" s="8">
        <v>190378.008</v>
      </c>
      <c r="AF110" s="8">
        <v>186423.11499999999</v>
      </c>
      <c r="AG110" s="8">
        <v>180645.94</v>
      </c>
      <c r="AH110" s="8">
        <v>179362.212</v>
      </c>
      <c r="AI110" s="8">
        <v>182362.84299999999</v>
      </c>
      <c r="AJ110" s="8">
        <v>180555.95</v>
      </c>
      <c r="AK110" s="8">
        <v>177659.17800000001</v>
      </c>
      <c r="AL110" s="8">
        <v>177501.06400000001</v>
      </c>
      <c r="AM110" s="8">
        <v>178541.33199999999</v>
      </c>
      <c r="AN110" s="8">
        <v>189215.649</v>
      </c>
      <c r="AO110" s="8">
        <v>193125.36</v>
      </c>
      <c r="AP110" s="8">
        <v>201872.04699999999</v>
      </c>
      <c r="AQ110" s="8">
        <v>206688.10500000001</v>
      </c>
      <c r="AR110" s="8">
        <v>211331.008</v>
      </c>
      <c r="AS110" s="8">
        <v>225217.416</v>
      </c>
      <c r="AT110" s="8">
        <v>241899.22899999999</v>
      </c>
      <c r="AU110" s="8">
        <v>254297.424</v>
      </c>
      <c r="AV110" s="8">
        <v>265903.23100000003</v>
      </c>
      <c r="AW110" s="8">
        <v>265732.80900000001</v>
      </c>
      <c r="AX110" s="8">
        <v>263808.53700000001</v>
      </c>
      <c r="AY110" s="8">
        <v>272715.53200000001</v>
      </c>
      <c r="AZ110" s="8">
        <v>272606.72600000002</v>
      </c>
      <c r="BA110" s="8">
        <v>278436.04700000002</v>
      </c>
      <c r="BB110" s="8">
        <v>297603.41800000001</v>
      </c>
      <c r="BC110" s="8">
        <v>308503.62800000003</v>
      </c>
      <c r="BD110" s="8">
        <v>298285.734</v>
      </c>
      <c r="BE110" s="8">
        <v>303479.50799999997</v>
      </c>
      <c r="BF110" s="8">
        <v>324789.59399999998</v>
      </c>
      <c r="BG110" s="8">
        <v>331545.09000000003</v>
      </c>
      <c r="BH110" s="8">
        <v>319567.49099999998</v>
      </c>
      <c r="BI110">
        <v>319567.49099999998</v>
      </c>
    </row>
    <row r="111" spans="1:80" x14ac:dyDescent="0.35">
      <c r="A111" s="6" t="str">
        <f t="shared" si="75"/>
        <v>Riyad</v>
      </c>
      <c r="B111" s="6" t="str">
        <f>VLOOKUP(A111,References!$A$2:$B$11,2,FALSE)</f>
        <v>RIBL AB Equity</v>
      </c>
      <c r="C111" s="6" t="str">
        <f t="shared" ref="C111:E111" si="91">C88</f>
        <v>Retail Liabilities</v>
      </c>
      <c r="D111" s="6" t="str">
        <f t="shared" si="91"/>
        <v>retail_liabilities</v>
      </c>
      <c r="E111" s="6" t="str">
        <f t="shared" si="91"/>
        <v>NA</v>
      </c>
      <c r="F111" s="8">
        <f>Segments_Q!I24/1000000</f>
        <v>35104.777000000002</v>
      </c>
      <c r="G111" s="8">
        <f>Segments_Q!J24/1000000</f>
        <v>38236.618000000002</v>
      </c>
      <c r="H111" s="23">
        <f>Segments_Q!K24/1000000</f>
        <v>36101.923000000003</v>
      </c>
      <c r="I111" s="23">
        <f>Segments_Q!L24/1000000</f>
        <v>40919.794000000002</v>
      </c>
      <c r="J111" s="23">
        <f>Segments_Q!M24/1000000</f>
        <v>40331.317999999999</v>
      </c>
      <c r="K111" s="23">
        <f>Segments_Q!N24/1000000</f>
        <v>43528.764999999999</v>
      </c>
      <c r="L111" s="23">
        <f>Segments_Q!O24/1000000</f>
        <v>43480.52</v>
      </c>
      <c r="M111" s="23">
        <f>Segments_Q!P24/1000000</f>
        <v>44693.375999999997</v>
      </c>
      <c r="N111" s="23">
        <f>Segments_Q!Q24/1000000</f>
        <v>46853.760999999999</v>
      </c>
      <c r="O111" s="23">
        <f>Segments_Q!R24/1000000</f>
        <v>46825.953999999998</v>
      </c>
      <c r="P111" s="23">
        <f>Segments_Q!S24/1000000</f>
        <v>47470.114000000001</v>
      </c>
      <c r="Q111" s="23">
        <f>Segments_Q!T24/1000000</f>
        <v>54103.847999999998</v>
      </c>
      <c r="R111" s="23">
        <f>Segments_Q!U24/1000000</f>
        <v>52204.711000000003</v>
      </c>
      <c r="S111" s="23">
        <f>Segments_Q!V24/1000000</f>
        <v>55392.796999999999</v>
      </c>
      <c r="T111" s="23">
        <f>Segments_Q!W24/1000000</f>
        <v>55789.96</v>
      </c>
      <c r="U111" s="23">
        <f>Segments_Q!X24/1000000</f>
        <v>57272.413999999997</v>
      </c>
      <c r="V111" s="23">
        <f>Segments_Q!Y24/1000000</f>
        <v>56823.860999999997</v>
      </c>
      <c r="W111" s="23">
        <f>Segments_Q!Z24/1000000</f>
        <v>56202.341999999997</v>
      </c>
      <c r="X111" s="23">
        <f>Segments_Q!AA24/1000000</f>
        <v>55432.947</v>
      </c>
      <c r="Y111" s="23">
        <f>Segments_Q!AB24/1000000</f>
        <v>56764.324000000001</v>
      </c>
      <c r="Z111" s="23">
        <f>Segments_Q!AC24/1000000</f>
        <v>57526.205999999998</v>
      </c>
      <c r="AA111" s="23">
        <f>Segments_Q!AD24/1000000</f>
        <v>61592.915999999997</v>
      </c>
      <c r="AB111" s="23">
        <f>Segments_Q!AE24/1000000</f>
        <v>59291.387999999999</v>
      </c>
      <c r="AC111" s="23">
        <f>Segments_Q!AF24/1000000</f>
        <v>59657.328000000001</v>
      </c>
      <c r="AD111" s="23">
        <f>Segments_Q!AG24/1000000</f>
        <v>55740.1</v>
      </c>
      <c r="AE111" s="23">
        <f>Segments_Q!AH24/1000000</f>
        <v>60491.781999999999</v>
      </c>
      <c r="AF111" s="23">
        <f>Segments_Q!AI24/1000000</f>
        <v>60476.661999999997</v>
      </c>
      <c r="AG111" s="23">
        <f>Segments_Q!AJ24/1000000</f>
        <v>61273.889000000003</v>
      </c>
      <c r="AH111" s="23">
        <f>Segments_Q!AK24/1000000</f>
        <v>65013.298999999999</v>
      </c>
      <c r="AI111" s="23">
        <f>Segments_Q!AL24/1000000</f>
        <v>64088.972999999998</v>
      </c>
      <c r="AJ111" s="23">
        <f>Segments_Q!AM24/1000000</f>
        <v>65142.406999999999</v>
      </c>
      <c r="AK111" s="23">
        <f>Segments_Q!AN24/1000000</f>
        <v>66096.308999999994</v>
      </c>
      <c r="AL111" s="23">
        <f>Segments_Q!AO24/1000000</f>
        <v>75915.959000000003</v>
      </c>
      <c r="AM111" s="23">
        <f>Segments_Q!AP24/1000000</f>
        <v>76030.589000000007</v>
      </c>
      <c r="AN111" s="23">
        <f>Segments_Q!AQ24/1000000</f>
        <v>76330.596000000005</v>
      </c>
      <c r="AO111" s="23">
        <f>Segments_Q!AR24/1000000</f>
        <v>80948.66</v>
      </c>
      <c r="AP111" s="23">
        <f>Segments_Q!AS24/1000000</f>
        <v>75061.391000000003</v>
      </c>
      <c r="AQ111" s="23">
        <f>Segments_Q!AT24/1000000</f>
        <v>85202.513000000006</v>
      </c>
      <c r="AR111" s="23">
        <f>Segments_Q!AU24/1000000</f>
        <v>85607.653999999995</v>
      </c>
      <c r="AS111" s="23">
        <f>Segments_Q!AV24/1000000</f>
        <v>87456.194000000003</v>
      </c>
      <c r="AT111" s="23">
        <f>Segments_Q!AW24/1000000</f>
        <v>76855.971000000005</v>
      </c>
      <c r="AU111" s="23">
        <f>Segments_Q!AX24/1000000</f>
        <v>88742.468999999997</v>
      </c>
      <c r="AV111" s="23">
        <f>Segments_Q!AY24/1000000</f>
        <v>90843.784</v>
      </c>
      <c r="AW111" s="23">
        <f>Segments_Q!AZ24/1000000</f>
        <v>92921.097999999998</v>
      </c>
      <c r="AX111" s="23">
        <f>Segments_Q!BA24/1000000</f>
        <v>98933.72</v>
      </c>
      <c r="AY111" s="23">
        <f>Segments_Q!BB24/1000000</f>
        <v>98271.921000000002</v>
      </c>
      <c r="AZ111" s="23">
        <f>Segments_Q!BC24/1000000</f>
        <v>94719.865999999995</v>
      </c>
      <c r="BA111" s="23">
        <f>Segments_Q!BD24/1000000</f>
        <v>98183.157999999996</v>
      </c>
      <c r="BB111" s="23">
        <f>Segments_Q!BE24/1000000</f>
        <v>101556.25900000001</v>
      </c>
      <c r="BC111" s="23">
        <f>Segments_Q!BF24/1000000</f>
        <v>102966.488</v>
      </c>
      <c r="BD111" s="23">
        <f>Segments_Q!BG24/1000000</f>
        <v>99321.648000000001</v>
      </c>
      <c r="BE111" s="23">
        <f>Segments_Q!BH24/1000000</f>
        <v>102058.965</v>
      </c>
      <c r="BF111" s="23">
        <f>Segments_Q!BI24/1000000</f>
        <v>107099.124</v>
      </c>
      <c r="BG111" s="23">
        <f>Segments_Q!BJ24/1000000</f>
        <v>110711.78599999999</v>
      </c>
      <c r="BH111" s="23">
        <f>Segments_Q!BK24/1000000</f>
        <v>108489.74400000001</v>
      </c>
      <c r="BI111" s="23">
        <f>Segments_Q!BL24/1000000</f>
        <v>0</v>
      </c>
      <c r="BJ111" s="23">
        <f>Segments_Q!BM24/1000000</f>
        <v>0</v>
      </c>
      <c r="BK111" s="23">
        <f>Segments_Q!BN24/1000000</f>
        <v>0</v>
      </c>
      <c r="BL111" s="23">
        <f>Segments_Q!BO24/1000000</f>
        <v>0</v>
      </c>
      <c r="BM111" s="23">
        <f>Segments_Q!BP24/1000000</f>
        <v>0</v>
      </c>
      <c r="BN111" s="23">
        <f>Segments_Q!BQ24/1000000</f>
        <v>0</v>
      </c>
      <c r="BO111" s="23">
        <f>Segments_Q!BR24/1000000</f>
        <v>0</v>
      </c>
      <c r="BP111" s="23">
        <f>Segments_Q!BS24/1000000</f>
        <v>0</v>
      </c>
      <c r="BQ111" s="23">
        <f>Segments_Q!BT24/1000000</f>
        <v>0</v>
      </c>
      <c r="BR111" s="23">
        <f>Segments_Q!BU24/1000000</f>
        <v>0</v>
      </c>
      <c r="BS111" s="23">
        <f>Segments_Q!BV24/1000000</f>
        <v>0</v>
      </c>
      <c r="BT111" s="23">
        <f>Segments_Q!BW24/1000000</f>
        <v>0</v>
      </c>
      <c r="BU111" s="23">
        <f>Segments_Q!BX24/1000000</f>
        <v>0</v>
      </c>
      <c r="BV111" s="23">
        <f>Segments_Q!BY24/1000000</f>
        <v>0</v>
      </c>
      <c r="BW111" s="23">
        <f>Segments_Q!BZ24/1000000</f>
        <v>0</v>
      </c>
      <c r="BX111" s="23">
        <f>Segments_Q!CA24/1000000</f>
        <v>0</v>
      </c>
      <c r="BY111" s="23">
        <f>Segments_Q!CB24/1000000</f>
        <v>0</v>
      </c>
      <c r="BZ111" s="23">
        <f>Segments_Q!CC24/1000000</f>
        <v>0</v>
      </c>
      <c r="CA111" s="23">
        <f>Segments_Q!CD24/1000000</f>
        <v>0</v>
      </c>
      <c r="CB111" s="23">
        <f>Segments_Q!CE24/1000000</f>
        <v>0</v>
      </c>
    </row>
    <row r="112" spans="1:80" x14ac:dyDescent="0.35">
      <c r="A112" s="6" t="str">
        <f t="shared" si="75"/>
        <v>Riyad</v>
      </c>
      <c r="B112" s="6" t="str">
        <f>VLOOKUP(A112,References!$A$2:$B$11,2,FALSE)</f>
        <v>RIBL AB Equity</v>
      </c>
      <c r="C112" s="6" t="str">
        <f t="shared" ref="C112:E112" si="92">C89</f>
        <v>Wholesale Liabilities</v>
      </c>
      <c r="D112" s="6" t="str">
        <f t="shared" si="92"/>
        <v>wholesale_liabilities</v>
      </c>
      <c r="E112" s="6" t="str">
        <f t="shared" si="92"/>
        <v>NA</v>
      </c>
      <c r="F112" s="8">
        <f>Segments_Q!I25/1000000</f>
        <v>94948.274000000005</v>
      </c>
      <c r="G112" s="8">
        <f>Segments_Q!J25/1000000</f>
        <v>87527.194000000003</v>
      </c>
      <c r="H112" s="23">
        <f>Segments_Q!K25/1000000</f>
        <v>89723.542000000001</v>
      </c>
      <c r="I112" s="23">
        <f>Segments_Q!L25/1000000</f>
        <v>87774.172000000006</v>
      </c>
      <c r="J112" s="23">
        <f>Segments_Q!M25/1000000</f>
        <v>94941.547999999995</v>
      </c>
      <c r="K112" s="23">
        <f>Segments_Q!N25/1000000</f>
        <v>90561.600999999995</v>
      </c>
      <c r="L112" s="23">
        <f>Segments_Q!O25/1000000</f>
        <v>90570.303</v>
      </c>
      <c r="M112" s="23">
        <f>Segments_Q!P25/1000000</f>
        <v>95219.691000000006</v>
      </c>
      <c r="N112" s="23">
        <f>Segments_Q!Q25/1000000</f>
        <v>93612.894</v>
      </c>
      <c r="O112" s="23">
        <f>Segments_Q!R25/1000000</f>
        <v>91169.558999999994</v>
      </c>
      <c r="P112" s="23">
        <f>Segments_Q!S25/1000000</f>
        <v>88521.894</v>
      </c>
      <c r="Q112" s="23">
        <f>Segments_Q!T25/1000000</f>
        <v>92084.229000000007</v>
      </c>
      <c r="R112" s="23">
        <f>Segments_Q!U25/1000000</f>
        <v>92856.608999999997</v>
      </c>
      <c r="S112" s="23">
        <f>Segments_Q!V25/1000000</f>
        <v>92902.331999999995</v>
      </c>
      <c r="T112" s="23">
        <f>Segments_Q!W25/1000000</f>
        <v>97656.062999999995</v>
      </c>
      <c r="U112" s="23">
        <f>Segments_Q!X25/1000000</f>
        <v>96246.225000000006</v>
      </c>
      <c r="V112" s="23">
        <f>Segments_Q!Y25/1000000</f>
        <v>102671.989</v>
      </c>
      <c r="W112" s="23">
        <f>Segments_Q!Z25/1000000</f>
        <v>97958.423999999999</v>
      </c>
      <c r="X112" s="23">
        <f>Segments_Q!AA25/1000000</f>
        <v>99931.77</v>
      </c>
      <c r="Y112" s="23">
        <f>Segments_Q!AB25/1000000</f>
        <v>106457.015</v>
      </c>
      <c r="Z112" s="23">
        <f>Segments_Q!AC25/1000000</f>
        <v>107316.52499999999</v>
      </c>
      <c r="AA112" s="23">
        <f>Segments_Q!AD25/1000000</f>
        <v>101309.595</v>
      </c>
      <c r="AB112" s="23">
        <f>Segments_Q!AE25/1000000</f>
        <v>100544.51700000001</v>
      </c>
      <c r="AC112" s="23">
        <f>Segments_Q!AF25/1000000</f>
        <v>107863.92600000001</v>
      </c>
      <c r="AD112" s="23">
        <f>Segments_Q!AG25/1000000</f>
        <v>109590.82399999999</v>
      </c>
      <c r="AE112" s="23">
        <f>Segments_Q!AH25/1000000</f>
        <v>103200.00199999999</v>
      </c>
      <c r="AF112" s="23">
        <f>Segments_Q!AI25/1000000</f>
        <v>99847.876999999993</v>
      </c>
      <c r="AG112" s="23">
        <f>Segments_Q!AJ25/1000000</f>
        <v>94541.328999999998</v>
      </c>
      <c r="AH112" s="23">
        <f>Segments_Q!AK25/1000000</f>
        <v>98215.187000000005</v>
      </c>
      <c r="AI112" s="23">
        <f>Segments_Q!AL25/1000000</f>
        <v>102863.98299999999</v>
      </c>
      <c r="AJ112" s="23">
        <f>Segments_Q!AM25/1000000</f>
        <v>97538.846000000005</v>
      </c>
      <c r="AK112" s="23">
        <f>Segments_Q!AN25/1000000</f>
        <v>87351.53</v>
      </c>
      <c r="AL112" s="23">
        <f>Segments_Q!AO25/1000000</f>
        <v>85421.505000000005</v>
      </c>
      <c r="AM112" s="23">
        <f>Segments_Q!AP25/1000000</f>
        <v>85654.027000000002</v>
      </c>
      <c r="AN112" s="23">
        <f>Segments_Q!AQ25/1000000</f>
        <v>100314.954</v>
      </c>
      <c r="AO112" s="23">
        <f>Segments_Q!AR25/1000000</f>
        <v>96683.322</v>
      </c>
      <c r="AP112" s="23">
        <f>Segments_Q!AS25/1000000</f>
        <v>111996.773</v>
      </c>
      <c r="AQ112" s="23">
        <f>Segments_Q!AT25/1000000</f>
        <v>95667.08</v>
      </c>
      <c r="AR112" s="23">
        <f>Segments_Q!AU25/1000000</f>
        <v>94991.790999999997</v>
      </c>
      <c r="AS112" s="23">
        <f>Segments_Q!AV25/1000000</f>
        <v>105297.65399999999</v>
      </c>
      <c r="AT112" s="23">
        <f>Segments_Q!AW25/1000000</f>
        <v>134775.35500000001</v>
      </c>
      <c r="AU112" s="23">
        <f>Segments_Q!AX25/1000000</f>
        <v>140742.03899999999</v>
      </c>
      <c r="AV112" s="23">
        <f>Segments_Q!AY25/1000000</f>
        <v>150429.66</v>
      </c>
      <c r="AW112" s="23">
        <f>Segments_Q!AZ25/1000000</f>
        <v>149572.76300000001</v>
      </c>
      <c r="AX112" s="23">
        <f>Segments_Q!BA25/1000000</f>
        <v>140712.361</v>
      </c>
      <c r="AY112" s="23">
        <f>Segments_Q!BB25/1000000</f>
        <v>150562.26800000001</v>
      </c>
      <c r="AZ112" s="23">
        <f>Segments_Q!BC25/1000000</f>
        <v>153140.193</v>
      </c>
      <c r="BA112" s="23">
        <f>Segments_Q!BD25/1000000</f>
        <v>153233.554</v>
      </c>
      <c r="BB112" s="23">
        <f>Segments_Q!BE25/1000000</f>
        <v>166983.29199999999</v>
      </c>
      <c r="BC112" s="23">
        <f>Segments_Q!BF25/1000000</f>
        <v>171981.09899999999</v>
      </c>
      <c r="BD112" s="23">
        <f>Segments_Q!BG25/1000000</f>
        <v>172897.31400000001</v>
      </c>
      <c r="BE112" s="23">
        <f>Segments_Q!BH25/1000000</f>
        <v>174405.48499999999</v>
      </c>
      <c r="BF112" s="23">
        <f>Segments_Q!BI25/1000000</f>
        <v>188830.174</v>
      </c>
      <c r="BG112" s="23">
        <f>Segments_Q!BJ25/1000000</f>
        <v>190158.94200000001</v>
      </c>
      <c r="BH112" s="23">
        <f>Segments_Q!BK25/1000000</f>
        <v>174232.30300000001</v>
      </c>
      <c r="BI112" s="23">
        <f>Segments_Q!BL25/1000000</f>
        <v>0</v>
      </c>
      <c r="BJ112" s="23">
        <f>Segments_Q!BM25/1000000</f>
        <v>0</v>
      </c>
      <c r="BK112" s="23">
        <f>Segments_Q!BN25/1000000</f>
        <v>0</v>
      </c>
      <c r="BL112" s="23">
        <f>Segments_Q!BO25/1000000</f>
        <v>0</v>
      </c>
      <c r="BM112" s="23">
        <f>Segments_Q!BP25/1000000</f>
        <v>0</v>
      </c>
      <c r="BN112" s="23">
        <f>Segments_Q!BQ25/1000000</f>
        <v>0</v>
      </c>
      <c r="BO112" s="23">
        <f>Segments_Q!BR25/1000000</f>
        <v>0</v>
      </c>
      <c r="BP112" s="23">
        <f>Segments_Q!BS25/1000000</f>
        <v>0</v>
      </c>
      <c r="BQ112" s="23">
        <f>Segments_Q!BT25/1000000</f>
        <v>0</v>
      </c>
      <c r="BR112" s="23">
        <f>Segments_Q!BU25/1000000</f>
        <v>0</v>
      </c>
      <c r="BS112" s="23">
        <f>Segments_Q!BV25/1000000</f>
        <v>0</v>
      </c>
      <c r="BT112" s="23">
        <f>Segments_Q!BW25/1000000</f>
        <v>0</v>
      </c>
      <c r="BU112" s="23">
        <f>Segments_Q!BX25/1000000</f>
        <v>0</v>
      </c>
      <c r="BV112" s="23">
        <f>Segments_Q!BY25/1000000</f>
        <v>0</v>
      </c>
      <c r="BW112" s="23">
        <f>Segments_Q!BZ25/1000000</f>
        <v>0</v>
      </c>
      <c r="BX112" s="23">
        <f>Segments_Q!CA25/1000000</f>
        <v>0</v>
      </c>
      <c r="BY112" s="23">
        <f>Segments_Q!CB25/1000000</f>
        <v>0</v>
      </c>
      <c r="BZ112" s="23">
        <f>Segments_Q!CC25/1000000</f>
        <v>0</v>
      </c>
      <c r="CA112" s="23">
        <f>Segments_Q!CD25/1000000</f>
        <v>0</v>
      </c>
      <c r="CB112" s="23">
        <f>Segments_Q!CE25/1000000</f>
        <v>0</v>
      </c>
    </row>
    <row r="113" spans="1:80" x14ac:dyDescent="0.35">
      <c r="A113" s="6" t="str">
        <f t="shared" si="75"/>
        <v>Riyad</v>
      </c>
      <c r="B113" s="6" t="str">
        <f>VLOOKUP(A113,References!$A$2:$B$11,2,FALSE)</f>
        <v>RIBL AB Equity</v>
      </c>
      <c r="C113" s="6" t="str">
        <f t="shared" ref="C113:E113" si="93">C90</f>
        <v>Retained Earnings</v>
      </c>
      <c r="D113" s="6" t="str">
        <f t="shared" si="93"/>
        <v>retained_earnings</v>
      </c>
      <c r="E113" s="6" t="str">
        <f t="shared" si="93"/>
        <v>BS_PURE_RETAINED_EARNINGS</v>
      </c>
      <c r="F113" s="8">
        <f>_xll.BDH($B113,$E113,"CQ1 2010","","Dir=H","Per=Q","Days=A","Dts=H","cols=56;rows=1")</f>
        <v>1197.4939999999999</v>
      </c>
      <c r="G113" s="8">
        <v>1963.298</v>
      </c>
      <c r="H113" s="8">
        <v>1674.059</v>
      </c>
      <c r="I113" s="8">
        <v>610.50400000000002</v>
      </c>
      <c r="J113" s="8">
        <v>1351.7429999999999</v>
      </c>
      <c r="K113" s="8">
        <v>2187.732</v>
      </c>
      <c r="L113" s="8">
        <v>2157.0079999999998</v>
      </c>
      <c r="M113" s="8">
        <v>872.51800000000003</v>
      </c>
      <c r="N113" s="8">
        <v>1773.9870000000001</v>
      </c>
      <c r="O113" s="8">
        <v>2688.3989999999999</v>
      </c>
      <c r="P113" s="8">
        <v>2553.4319999999998</v>
      </c>
      <c r="Q113" s="8">
        <v>1372.0550000000001</v>
      </c>
      <c r="R113" s="8">
        <v>2323.0390000000002</v>
      </c>
      <c r="S113" s="8">
        <v>2315.9490000000001</v>
      </c>
      <c r="T113" s="8">
        <v>3313.875</v>
      </c>
      <c r="U113" s="8">
        <v>1957.384</v>
      </c>
      <c r="V113" s="8">
        <v>3036.837</v>
      </c>
      <c r="W113" s="8">
        <v>2361.471</v>
      </c>
      <c r="X113" s="8">
        <v>3437.76</v>
      </c>
      <c r="Y113" s="8">
        <v>2160.0659999999998</v>
      </c>
      <c r="Z113" s="8">
        <v>3331.6660000000002</v>
      </c>
      <c r="AA113" s="8">
        <v>4459.8959999999997</v>
      </c>
      <c r="AB113" s="8">
        <v>4308.4459999999999</v>
      </c>
      <c r="AC113" s="8">
        <v>2847.174</v>
      </c>
      <c r="AD113" s="8">
        <v>3820.89</v>
      </c>
      <c r="AE113" s="8">
        <v>4766.87</v>
      </c>
      <c r="AF113" s="8">
        <v>4246.2960000000003</v>
      </c>
      <c r="AG113" s="8">
        <v>2604.0390000000002</v>
      </c>
      <c r="AH113" s="8">
        <v>3431.3939999999998</v>
      </c>
      <c r="AI113" s="8">
        <v>3009.3139999999999</v>
      </c>
      <c r="AJ113" s="8">
        <v>3866.16</v>
      </c>
      <c r="AK113" s="8">
        <v>2873.5360000000001</v>
      </c>
      <c r="AL113" s="8">
        <v>1781.8789999999999</v>
      </c>
      <c r="AM113" s="8">
        <v>2624.366</v>
      </c>
      <c r="AN113" s="8">
        <v>2459.377</v>
      </c>
      <c r="AO113" s="8">
        <v>414.55599999999998</v>
      </c>
      <c r="AP113" s="8">
        <v>1912.0309999999999</v>
      </c>
      <c r="AQ113" s="8">
        <v>3411.7759999999998</v>
      </c>
      <c r="AR113" s="8">
        <v>3358.09</v>
      </c>
      <c r="AS113" s="8">
        <v>1392.2239999999999</v>
      </c>
      <c r="AT113" s="8">
        <v>2868.7559999999999</v>
      </c>
      <c r="AU113" s="8">
        <v>3931.8020000000001</v>
      </c>
      <c r="AV113" s="8">
        <v>5227.777</v>
      </c>
      <c r="AW113" s="8">
        <v>4928.57</v>
      </c>
      <c r="AX113" s="8">
        <v>4782.1869999999999</v>
      </c>
      <c r="AY113" s="8">
        <v>4800.6880000000001</v>
      </c>
      <c r="AZ113" s="8">
        <v>6351.4480000000003</v>
      </c>
      <c r="BA113" s="8">
        <v>4855.1109999999999</v>
      </c>
      <c r="BB113" s="8">
        <v>6405.527</v>
      </c>
      <c r="BC113" s="8">
        <v>9028.5750000000007</v>
      </c>
      <c r="BD113" s="8">
        <v>9296.6299999999992</v>
      </c>
      <c r="BE113" s="8">
        <v>7500.43</v>
      </c>
      <c r="BF113" s="8">
        <v>9413.7029999999995</v>
      </c>
      <c r="BG113" s="8">
        <v>11346.901</v>
      </c>
      <c r="BH113" s="8">
        <v>11383.561</v>
      </c>
      <c r="BI113">
        <v>11383.561</v>
      </c>
    </row>
    <row r="114" spans="1:80" x14ac:dyDescent="0.35">
      <c r="A114" s="6" t="str">
        <f t="shared" si="75"/>
        <v>Riyad</v>
      </c>
      <c r="B114" s="6" t="str">
        <f>VLOOKUP(A114,References!$A$2:$B$11,2,FALSE)</f>
        <v>RIBL AB Equity</v>
      </c>
      <c r="C114" s="6" t="str">
        <f t="shared" ref="C114:E114" si="94">C91</f>
        <v>Equity Before Minority</v>
      </c>
      <c r="D114" s="6" t="str">
        <f t="shared" si="94"/>
        <v>equity_before_minority</v>
      </c>
      <c r="E114" s="6" t="str">
        <f t="shared" si="94"/>
        <v>EQTY_BEF_MINORITY_INT_DETAILED</v>
      </c>
      <c r="F114" s="8">
        <f>_xll.BDH($B114,$E114,"CQ1 2010","","Dir=H","Per=Q","Days=A","Dts=H","cols=56;rows=1")</f>
        <v>27806.437000000002</v>
      </c>
      <c r="G114" s="8">
        <v>28492.83</v>
      </c>
      <c r="H114" s="8">
        <v>28464.034</v>
      </c>
      <c r="I114" s="8">
        <v>29233.218000000001</v>
      </c>
      <c r="J114" s="8">
        <v>28867.933000000001</v>
      </c>
      <c r="K114" s="8">
        <v>29743.232</v>
      </c>
      <c r="L114" s="8">
        <v>29510.866999999998</v>
      </c>
      <c r="M114" s="8">
        <v>30158.355</v>
      </c>
      <c r="N114" s="8">
        <v>30328.019</v>
      </c>
      <c r="O114" s="8">
        <v>30971.3</v>
      </c>
      <c r="P114" s="8">
        <v>31048.675999999999</v>
      </c>
      <c r="Q114" s="8">
        <v>31963.51</v>
      </c>
      <c r="R114" s="8">
        <v>31831.43</v>
      </c>
      <c r="S114" s="8">
        <v>31625.755000000001</v>
      </c>
      <c r="T114" s="8">
        <v>32552.420999999998</v>
      </c>
      <c r="U114" s="8">
        <v>33870.324000000001</v>
      </c>
      <c r="V114" s="8">
        <v>33763.144</v>
      </c>
      <c r="W114" s="8">
        <v>33803.754999999997</v>
      </c>
      <c r="X114" s="8">
        <v>34866.161999999997</v>
      </c>
      <c r="Y114" s="8">
        <v>35537.105000000003</v>
      </c>
      <c r="Z114" s="8">
        <v>36748.728999999999</v>
      </c>
      <c r="AA114" s="8">
        <v>36558.432000000001</v>
      </c>
      <c r="AB114" s="8">
        <v>35762.25</v>
      </c>
      <c r="AC114" s="8">
        <v>36545.112000000001</v>
      </c>
      <c r="AD114" s="8">
        <v>37250.894999999997</v>
      </c>
      <c r="AE114" s="8">
        <v>37397.68</v>
      </c>
      <c r="AF114" s="8">
        <v>37048.582999999999</v>
      </c>
      <c r="AG114" s="8">
        <v>36973.061000000002</v>
      </c>
      <c r="AH114" s="8">
        <v>36961.275000000001</v>
      </c>
      <c r="AI114" s="8">
        <v>36627.337</v>
      </c>
      <c r="AJ114" s="8">
        <v>37668.400000000001</v>
      </c>
      <c r="AK114" s="8">
        <v>38622.993000000002</v>
      </c>
      <c r="AL114" s="8">
        <v>36169.000999999997</v>
      </c>
      <c r="AM114" s="8">
        <v>36934.946000000004</v>
      </c>
      <c r="AN114" s="8">
        <v>36750.538</v>
      </c>
      <c r="AO114" s="8">
        <v>36774.216</v>
      </c>
      <c r="AP114" s="8">
        <v>37645.03</v>
      </c>
      <c r="AQ114" s="8">
        <v>39428.042999999998</v>
      </c>
      <c r="AR114" s="8">
        <v>39241.951999999997</v>
      </c>
      <c r="AS114" s="8">
        <v>40571.462</v>
      </c>
      <c r="AT114" s="8">
        <v>37797.337</v>
      </c>
      <c r="AU114" s="8">
        <v>40785.938000000002</v>
      </c>
      <c r="AV114" s="8">
        <v>42654.523999999998</v>
      </c>
      <c r="AW114" s="8">
        <v>44355.097999999998</v>
      </c>
      <c r="AX114" s="8">
        <v>44227.743000000002</v>
      </c>
      <c r="AY114" s="8">
        <v>44550.796999999999</v>
      </c>
      <c r="AZ114" s="8">
        <v>46049.864999999998</v>
      </c>
      <c r="BA114" s="8">
        <v>47299.771000000001</v>
      </c>
      <c r="BB114" s="8">
        <v>50864.896999999997</v>
      </c>
      <c r="BC114" s="8">
        <v>49450</v>
      </c>
      <c r="BD114" s="8">
        <v>49595.184000000001</v>
      </c>
      <c r="BE114" s="8">
        <v>56173.349000000002</v>
      </c>
      <c r="BF114" s="8">
        <v>55835.199000000001</v>
      </c>
      <c r="BG114" s="8">
        <v>57690.557999999997</v>
      </c>
      <c r="BH114" s="8">
        <v>57444.146000000001</v>
      </c>
      <c r="BI114">
        <v>57444.146000000001</v>
      </c>
    </row>
    <row r="115" spans="1:80" x14ac:dyDescent="0.35">
      <c r="A115" s="6" t="str">
        <f t="shared" si="75"/>
        <v>Riyad</v>
      </c>
      <c r="B115" s="6" t="str">
        <f>VLOOKUP(A115,References!$A$2:$B$11,2,FALSE)</f>
        <v>RIBL AB Equity</v>
      </c>
      <c r="C115" s="6" t="str">
        <f t="shared" ref="C115:E115" si="95">C92</f>
        <v>Sukuk</v>
      </c>
      <c r="D115" s="6" t="str">
        <f t="shared" si="95"/>
        <v>skuk</v>
      </c>
      <c r="E115" s="6" t="str">
        <f t="shared" si="95"/>
        <v>PFD_EQTY_HYBRID_CAPITAL</v>
      </c>
      <c r="F115" s="8">
        <f>_xll.BDH($B115,$E115,"CQ1 2010","","Dir=H","Per=Q","Days=A","Dts=H","cols=56;rows=1")</f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2813.625</v>
      </c>
      <c r="BC115" s="8">
        <v>2814.0749999999998</v>
      </c>
      <c r="BD115" s="8">
        <v>2819.4</v>
      </c>
      <c r="BE115" s="8">
        <v>6571.125</v>
      </c>
      <c r="BF115" s="8">
        <v>6565.2749999999996</v>
      </c>
      <c r="BG115" s="8">
        <v>6562.875</v>
      </c>
      <c r="BH115" s="8">
        <v>6562.8379999999997</v>
      </c>
      <c r="BI115">
        <v>6562.8379999999997</v>
      </c>
    </row>
    <row r="116" spans="1:80" x14ac:dyDescent="0.35">
      <c r="A116" s="7" t="str">
        <f>A113</f>
        <v>Riyad</v>
      </c>
      <c r="B116" s="7" t="str">
        <f>VLOOKUP(A116,References!$A$2:$B$11,2,FALSE)</f>
        <v>RIBL AB Equity</v>
      </c>
      <c r="C116" s="7" t="str">
        <f t="shared" ref="C116:E116" si="96">C93</f>
        <v>Total Equity</v>
      </c>
      <c r="D116" s="7" t="str">
        <f t="shared" si="96"/>
        <v>equity</v>
      </c>
      <c r="E116" s="7" t="str">
        <f t="shared" si="96"/>
        <v>TOTAL_EQUITY</v>
      </c>
      <c r="F116" s="11">
        <f>_xll.BDH($B116,$E116,"CQ1 2010","","Dir=H","Per=Q","Days=A","Dts=H","cols=56;rows=1")</f>
        <v>27806.437000000002</v>
      </c>
      <c r="G116" s="11">
        <v>28492.83</v>
      </c>
      <c r="H116" s="11">
        <v>28464.034</v>
      </c>
      <c r="I116" s="11">
        <v>29233.218000000001</v>
      </c>
      <c r="J116" s="11">
        <v>28867.933000000001</v>
      </c>
      <c r="K116" s="11">
        <v>29743.232</v>
      </c>
      <c r="L116" s="11">
        <v>29510.866999999998</v>
      </c>
      <c r="M116" s="11">
        <v>30158.355</v>
      </c>
      <c r="N116" s="11">
        <v>30328.019</v>
      </c>
      <c r="O116" s="11">
        <v>30971.3</v>
      </c>
      <c r="P116" s="11">
        <v>31048.675999999999</v>
      </c>
      <c r="Q116" s="11">
        <v>31963.51</v>
      </c>
      <c r="R116" s="11">
        <v>31831.43</v>
      </c>
      <c r="S116" s="11">
        <v>31625.755000000001</v>
      </c>
      <c r="T116" s="11">
        <v>32552.420999999998</v>
      </c>
      <c r="U116" s="11">
        <v>33870.324000000001</v>
      </c>
      <c r="V116" s="11">
        <v>33763.144</v>
      </c>
      <c r="W116" s="11">
        <v>33803.754999999997</v>
      </c>
      <c r="X116" s="11">
        <v>34866.161999999997</v>
      </c>
      <c r="Y116" s="11">
        <v>35537.105000000003</v>
      </c>
      <c r="Z116" s="11">
        <v>36748.728999999999</v>
      </c>
      <c r="AA116" s="11">
        <v>36558.432000000001</v>
      </c>
      <c r="AB116" s="11">
        <v>35762.25</v>
      </c>
      <c r="AC116" s="11">
        <v>36545.112000000001</v>
      </c>
      <c r="AD116" s="11">
        <v>37250.894999999997</v>
      </c>
      <c r="AE116" s="11">
        <v>37397.68</v>
      </c>
      <c r="AF116" s="11">
        <v>37048.582999999999</v>
      </c>
      <c r="AG116" s="11">
        <v>36973.061000000002</v>
      </c>
      <c r="AH116" s="11">
        <v>36961.275000000001</v>
      </c>
      <c r="AI116" s="11">
        <v>36627.337</v>
      </c>
      <c r="AJ116" s="11">
        <v>37668.400000000001</v>
      </c>
      <c r="AK116" s="11">
        <v>38622.993000000002</v>
      </c>
      <c r="AL116" s="11">
        <v>36169.000999999997</v>
      </c>
      <c r="AM116" s="11">
        <v>36934.946000000004</v>
      </c>
      <c r="AN116" s="11">
        <v>36750.538</v>
      </c>
      <c r="AO116" s="11">
        <v>36774.216</v>
      </c>
      <c r="AP116" s="11">
        <v>37645.03</v>
      </c>
      <c r="AQ116" s="11">
        <v>39428.042999999998</v>
      </c>
      <c r="AR116" s="11">
        <v>39241.951999999997</v>
      </c>
      <c r="AS116" s="11">
        <v>40571.462</v>
      </c>
      <c r="AT116" s="11">
        <v>37797.337</v>
      </c>
      <c r="AU116" s="11">
        <v>40785.938000000002</v>
      </c>
      <c r="AV116" s="11">
        <v>42654.523999999998</v>
      </c>
      <c r="AW116" s="11">
        <v>44355.097999999998</v>
      </c>
      <c r="AX116" s="11">
        <v>44227.743000000002</v>
      </c>
      <c r="AY116" s="11">
        <v>44550.796999999999</v>
      </c>
      <c r="AZ116" s="11">
        <v>46049.864999999998</v>
      </c>
      <c r="BA116" s="11">
        <v>47299.771000000001</v>
      </c>
      <c r="BB116" s="11">
        <v>50864.896999999997</v>
      </c>
      <c r="BC116" s="11">
        <v>49450</v>
      </c>
      <c r="BD116" s="11">
        <v>49595.184000000001</v>
      </c>
      <c r="BE116" s="11">
        <v>56173.349000000002</v>
      </c>
      <c r="BF116" s="11">
        <v>55835.199000000001</v>
      </c>
      <c r="BG116" s="11">
        <v>57690.557999999997</v>
      </c>
      <c r="BH116" s="11">
        <v>57444.146000000001</v>
      </c>
      <c r="BI116">
        <v>57444.146000000001</v>
      </c>
    </row>
    <row r="117" spans="1:80" x14ac:dyDescent="0.35">
      <c r="A117" s="9" t="s">
        <v>15</v>
      </c>
      <c r="B117" s="9" t="str">
        <f>VLOOKUP(A117,References!$A$2:$B$11,2,FALSE)</f>
        <v>SNB AB Equity</v>
      </c>
      <c r="C117" s="9" t="str">
        <f t="shared" ref="C117:E117" si="97">C94</f>
        <v>Cash and Cash Equivalents</v>
      </c>
      <c r="D117" s="9" t="str">
        <f t="shared" si="97"/>
        <v>cash_cash_equivalents</v>
      </c>
      <c r="E117" s="9" t="str">
        <f t="shared" si="97"/>
        <v>BS_CASH_NEAR_CASH_ITEM</v>
      </c>
      <c r="F117" s="8">
        <f>_xll.BDH($B117,$E117,"CQ1 2010","","Dir=H","Per=Q","Days=A","Dts=H","cols=56;rows=1")</f>
        <v>30410.937000000002</v>
      </c>
      <c r="G117" s="8">
        <v>33850.858</v>
      </c>
      <c r="H117" s="8">
        <v>21574.929</v>
      </c>
      <c r="I117" s="8">
        <v>27932.539000000001</v>
      </c>
      <c r="J117" s="8">
        <v>31024.643</v>
      </c>
      <c r="K117" s="8">
        <v>26535.031999999999</v>
      </c>
      <c r="L117" s="8">
        <v>17697.128000000001</v>
      </c>
      <c r="M117" s="8">
        <v>24702.024000000001</v>
      </c>
      <c r="N117" s="8">
        <v>20697.076000000001</v>
      </c>
      <c r="O117" s="8">
        <v>18473.726999999999</v>
      </c>
      <c r="P117" s="8">
        <v>18676.663</v>
      </c>
      <c r="Q117" s="8">
        <v>40298.428</v>
      </c>
      <c r="R117" s="8">
        <v>36777</v>
      </c>
      <c r="S117" s="8">
        <v>31417.055</v>
      </c>
      <c r="T117" s="8">
        <v>33070.059000000001</v>
      </c>
      <c r="U117" s="8">
        <v>39089.688000000002</v>
      </c>
      <c r="V117" s="8">
        <v>48097.224999999999</v>
      </c>
      <c r="W117" s="8">
        <v>32080.814999999999</v>
      </c>
      <c r="X117" s="8">
        <v>36245.271000000001</v>
      </c>
      <c r="Y117" s="8">
        <v>28818.569</v>
      </c>
      <c r="Z117" s="8">
        <v>27244.343000000001</v>
      </c>
      <c r="AA117" s="8">
        <v>33102.444000000003</v>
      </c>
      <c r="AB117" s="8">
        <v>56760.754999999997</v>
      </c>
      <c r="AC117" s="8">
        <v>27559.153999999999</v>
      </c>
      <c r="AD117" s="8">
        <v>30117.53</v>
      </c>
      <c r="AE117" s="8">
        <v>31427.918000000001</v>
      </c>
      <c r="AF117" s="8">
        <v>29371.657999999999</v>
      </c>
      <c r="AG117" s="8">
        <v>43441.290999999997</v>
      </c>
      <c r="AH117" s="8">
        <v>50636.779000000002</v>
      </c>
      <c r="AI117" s="8">
        <v>41515.120999999999</v>
      </c>
      <c r="AJ117" s="8">
        <v>33431.788</v>
      </c>
      <c r="AK117" s="8">
        <v>37969.233999999997</v>
      </c>
      <c r="AL117" s="8">
        <v>30909.88</v>
      </c>
      <c r="AM117" s="8">
        <v>35832.017999999996</v>
      </c>
      <c r="AN117" s="8">
        <v>36906.821000000004</v>
      </c>
      <c r="AO117" s="8">
        <v>32514.075000000001</v>
      </c>
      <c r="AP117" s="8">
        <v>29822.561000000002</v>
      </c>
      <c r="AQ117" s="8">
        <v>31493.396000000001</v>
      </c>
      <c r="AR117" s="8">
        <v>35325.478000000003</v>
      </c>
      <c r="AS117" s="8">
        <v>45382.209000000003</v>
      </c>
      <c r="AT117" s="8">
        <v>34513.288</v>
      </c>
      <c r="AU117" s="8">
        <v>37955.000999999997</v>
      </c>
      <c r="AV117" s="8">
        <v>43292.292000000001</v>
      </c>
      <c r="AW117" s="8">
        <v>56823.677000000003</v>
      </c>
      <c r="AX117" s="8">
        <v>48343.284</v>
      </c>
      <c r="AY117" s="8">
        <v>55718.99</v>
      </c>
      <c r="AZ117" s="8">
        <v>51720.788999999997</v>
      </c>
      <c r="BA117" s="8">
        <v>52196.800000000003</v>
      </c>
      <c r="BB117" s="8">
        <v>49783.658000000003</v>
      </c>
      <c r="BC117" s="8">
        <v>59412.097999999998</v>
      </c>
      <c r="BD117" s="8">
        <v>56280.205000000002</v>
      </c>
      <c r="BE117" s="8">
        <v>41611.004000000001</v>
      </c>
      <c r="BF117" s="8">
        <v>43311.767</v>
      </c>
      <c r="BG117" s="8">
        <v>44771.447</v>
      </c>
      <c r="BH117" s="8">
        <v>50144.349000000002</v>
      </c>
      <c r="BI117">
        <v>50144.349000000002</v>
      </c>
    </row>
    <row r="118" spans="1:80" x14ac:dyDescent="0.35">
      <c r="A118" s="9" t="str">
        <f>A117</f>
        <v>SNB</v>
      </c>
      <c r="B118" s="9" t="str">
        <f>VLOOKUP(A118,References!$A$2:$B$11,2,FALSE)</f>
        <v>SNB AB Equity</v>
      </c>
      <c r="C118" s="9" t="str">
        <f t="shared" ref="C118:E118" si="98">C95</f>
        <v>ST And LT Investments</v>
      </c>
      <c r="D118" s="9" t="str">
        <f t="shared" si="98"/>
        <v>st_lt_investments</v>
      </c>
      <c r="E118" s="9" t="str">
        <f t="shared" si="98"/>
        <v>ST_AND_LT_INVEST</v>
      </c>
      <c r="F118" s="8">
        <f>_xll.BDH($B118,$E118,"CQ1 2010","","Dir=H","Per=Q","Days=A","Dts=H","cols=56;rows=1")</f>
        <v>103770.962</v>
      </c>
      <c r="G118" s="8">
        <v>93255.555999999997</v>
      </c>
      <c r="H118" s="8">
        <v>106878.91099999999</v>
      </c>
      <c r="I118" s="8">
        <v>108344.914</v>
      </c>
      <c r="J118" s="8">
        <v>122589.323</v>
      </c>
      <c r="K118" s="8">
        <v>140244.06599999999</v>
      </c>
      <c r="L118" s="8">
        <v>136394.084</v>
      </c>
      <c r="M118" s="8">
        <v>120738.337</v>
      </c>
      <c r="N118" s="8">
        <v>127188.489</v>
      </c>
      <c r="O118" s="8">
        <v>127443.878</v>
      </c>
      <c r="P118" s="8">
        <v>115238.103</v>
      </c>
      <c r="Q118" s="8">
        <v>116645.93700000001</v>
      </c>
      <c r="R118" s="8">
        <v>128247.952</v>
      </c>
      <c r="S118" s="8">
        <v>129573.43399999999</v>
      </c>
      <c r="T118" s="8">
        <v>127395.43</v>
      </c>
      <c r="U118" s="8">
        <v>125510.01300000001</v>
      </c>
      <c r="V118" s="8">
        <v>148474.51999999999</v>
      </c>
      <c r="W118" s="8">
        <v>164496.37100000001</v>
      </c>
      <c r="X118" s="8">
        <v>157635.41399999999</v>
      </c>
      <c r="Y118" s="8">
        <v>153761.56</v>
      </c>
      <c r="Z118" s="8">
        <v>161380.34299999999</v>
      </c>
      <c r="AA118" s="8">
        <v>151141.79999999999</v>
      </c>
      <c r="AB118" s="8">
        <v>140206.47200000001</v>
      </c>
      <c r="AC118" s="8">
        <v>134102.44500000001</v>
      </c>
      <c r="AD118" s="8">
        <v>119886.253</v>
      </c>
      <c r="AE118" s="8">
        <v>114727.592</v>
      </c>
      <c r="AF118" s="8">
        <v>111486.997</v>
      </c>
      <c r="AG118" s="8">
        <v>111508.97100000001</v>
      </c>
      <c r="AH118" s="8">
        <v>107977.027</v>
      </c>
      <c r="AI118" s="8">
        <v>114633.524</v>
      </c>
      <c r="AJ118" s="8">
        <v>116899.833</v>
      </c>
      <c r="AK118" s="8">
        <v>114577.825</v>
      </c>
      <c r="AL118" s="8">
        <v>113555.101</v>
      </c>
      <c r="AM118" s="8">
        <v>114977.772</v>
      </c>
      <c r="AN118" s="8">
        <v>116503.533</v>
      </c>
      <c r="AO118" s="8">
        <v>118090.208</v>
      </c>
      <c r="AP118" s="8">
        <v>123419.234</v>
      </c>
      <c r="AQ118" s="8">
        <v>126629.79</v>
      </c>
      <c r="AR118" s="8">
        <v>132466.519</v>
      </c>
      <c r="AS118" s="8">
        <v>134076.57199999999</v>
      </c>
      <c r="AT118" s="8">
        <v>133000.492</v>
      </c>
      <c r="AU118" s="8">
        <v>146305.82699999999</v>
      </c>
      <c r="AV118" s="8">
        <v>144199.68100000001</v>
      </c>
      <c r="AW118" s="8">
        <v>144852.69500000001</v>
      </c>
      <c r="AX118" s="8">
        <v>149662.41699999999</v>
      </c>
      <c r="AY118" s="8">
        <v>228859.728</v>
      </c>
      <c r="AZ118" s="8">
        <v>235783.459</v>
      </c>
      <c r="BA118" s="8">
        <v>242560.709</v>
      </c>
      <c r="BB118" s="8">
        <v>243981.14199999999</v>
      </c>
      <c r="BC118" s="8">
        <v>247850.745</v>
      </c>
      <c r="BD118" s="8">
        <v>252182.103</v>
      </c>
      <c r="BE118" s="8">
        <v>258291.891</v>
      </c>
      <c r="BF118" s="8">
        <v>263635.51899999997</v>
      </c>
      <c r="BG118" s="8">
        <v>264827.24400000001</v>
      </c>
      <c r="BH118" s="8">
        <v>266771.79200000002</v>
      </c>
      <c r="BI118">
        <v>266771.79200000002</v>
      </c>
    </row>
    <row r="119" spans="1:80" x14ac:dyDescent="0.35">
      <c r="A119" s="9" t="str">
        <f t="shared" ref="A119:A138" si="99">A118</f>
        <v>SNB</v>
      </c>
      <c r="B119" s="9" t="str">
        <f>VLOOKUP(A119,References!$A$2:$B$11,2,FALSE)</f>
        <v>SNB AB Equity</v>
      </c>
      <c r="C119" s="9" t="str">
        <f t="shared" ref="C119:E119" si="100">C96</f>
        <v>Total Commercial Loans</v>
      </c>
      <c r="D119" s="9" t="str">
        <f t="shared" si="100"/>
        <v>commercial_loans</v>
      </c>
      <c r="E119" s="9" t="str">
        <f t="shared" si="100"/>
        <v>BS_COMM_LOAN</v>
      </c>
      <c r="F119" s="8">
        <f>_xll.BDH($B119,$E119,"CQ1 2010","","Dir=H","Per=Q","Days=A","Dts=H","cols=56;rows=1")</f>
        <v>75007.760999999999</v>
      </c>
      <c r="G119" s="8">
        <v>75007.760999999999</v>
      </c>
      <c r="H119" s="8">
        <v>75007.760999999999</v>
      </c>
      <c r="I119" s="8">
        <v>89401.994999999995</v>
      </c>
      <c r="J119" s="8">
        <v>86598.645999999993</v>
      </c>
      <c r="K119" s="8">
        <v>92376.726999999999</v>
      </c>
      <c r="L119" s="8">
        <v>89478.782999999996</v>
      </c>
      <c r="M119" s="8">
        <v>92902.974000000002</v>
      </c>
      <c r="N119" s="8">
        <v>92896.816000000006</v>
      </c>
      <c r="O119" s="8">
        <v>100727.122</v>
      </c>
      <c r="P119" s="8">
        <v>104785.76300000001</v>
      </c>
      <c r="Q119" s="8">
        <v>108718.702</v>
      </c>
      <c r="R119" s="8">
        <v>114948.666</v>
      </c>
      <c r="S119" s="8">
        <v>118865.58199999999</v>
      </c>
      <c r="T119" s="8">
        <v>122961.75</v>
      </c>
      <c r="U119" s="8">
        <v>123921.78599999999</v>
      </c>
      <c r="V119" s="8">
        <v>129284.454</v>
      </c>
      <c r="W119" s="8">
        <v>134290.11300000001</v>
      </c>
      <c r="X119" s="8">
        <v>139494.30499999999</v>
      </c>
      <c r="Y119" s="8">
        <v>143384.617</v>
      </c>
      <c r="Z119" s="8">
        <v>143487.696</v>
      </c>
      <c r="AA119" s="8">
        <v>148055.37100000001</v>
      </c>
      <c r="AB119" s="8">
        <v>151556.215</v>
      </c>
      <c r="AC119" s="8">
        <v>162603.22</v>
      </c>
      <c r="AD119" s="8">
        <v>170112.807</v>
      </c>
      <c r="AE119" s="8">
        <v>174487.77600000001</v>
      </c>
      <c r="AF119" s="8">
        <v>168617.677</v>
      </c>
      <c r="AG119" s="8">
        <v>161334.51199999999</v>
      </c>
      <c r="AH119" s="8">
        <v>161198.25</v>
      </c>
      <c r="AI119" s="8">
        <v>163113.59299999999</v>
      </c>
      <c r="AJ119" s="8">
        <v>159042.636</v>
      </c>
      <c r="AK119" s="8">
        <v>147698.44699999999</v>
      </c>
      <c r="AL119" s="8">
        <v>149467.35699999999</v>
      </c>
      <c r="AM119" s="8">
        <v>156869.777</v>
      </c>
      <c r="AN119" s="8">
        <v>155352.11600000001</v>
      </c>
      <c r="AO119" s="8">
        <v>152986.815</v>
      </c>
      <c r="AP119" s="8">
        <v>128518.363</v>
      </c>
      <c r="AQ119" s="8">
        <v>153837.86799999999</v>
      </c>
      <c r="AR119" s="8">
        <v>154571.86600000001</v>
      </c>
      <c r="AS119" s="8">
        <v>148709.64499999999</v>
      </c>
      <c r="AT119" s="8">
        <v>158836.14799999999</v>
      </c>
      <c r="AU119" s="8">
        <v>163389.45600000001</v>
      </c>
      <c r="AV119" s="8">
        <v>164433.606</v>
      </c>
      <c r="AW119" s="8">
        <v>156793.91500000001</v>
      </c>
      <c r="AX119" s="8">
        <v>153498.791</v>
      </c>
      <c r="AY119" s="8">
        <v>256706.43700000001</v>
      </c>
      <c r="AZ119" s="8">
        <v>242617.38200000001</v>
      </c>
      <c r="BA119" s="8">
        <v>223856.011</v>
      </c>
      <c r="BB119" s="8">
        <v>227565.166</v>
      </c>
      <c r="BC119" s="8">
        <v>231267.49799999999</v>
      </c>
      <c r="BD119" s="8">
        <v>224129.77499999999</v>
      </c>
      <c r="BE119" s="8">
        <v>225350.21900000001</v>
      </c>
      <c r="BF119" s="8">
        <v>237822.49400000001</v>
      </c>
      <c r="BG119" s="8">
        <v>236357.21100000001</v>
      </c>
      <c r="BH119" s="8">
        <v>246873.40299999999</v>
      </c>
      <c r="BI119">
        <v>246873.40299999999</v>
      </c>
    </row>
    <row r="120" spans="1:80" x14ac:dyDescent="0.35">
      <c r="A120" s="9" t="str">
        <f t="shared" si="99"/>
        <v>SNB</v>
      </c>
      <c r="B120" s="9" t="str">
        <f>VLOOKUP(A120,References!$A$2:$B$11,2,FALSE)</f>
        <v>SNB AB Equity</v>
      </c>
      <c r="C120" s="9" t="str">
        <f t="shared" ref="C120:E120" si="101">C97</f>
        <v>Total Consumer Loans</v>
      </c>
      <c r="D120" s="9" t="str">
        <f t="shared" si="101"/>
        <v>consumer_loans</v>
      </c>
      <c r="E120" s="9" t="str">
        <f t="shared" si="101"/>
        <v>BS_CONS_LOAN</v>
      </c>
      <c r="F120" s="8">
        <f>_xll.BDH($B120,$E120,"CQ1 2010","","Dir=H","Per=Q","Days=A","Dts=H","cols=56;rows=1")</f>
        <v>33988.370000000003</v>
      </c>
      <c r="G120" s="8">
        <v>33988.370000000003</v>
      </c>
      <c r="H120" s="8">
        <v>33988.370000000003</v>
      </c>
      <c r="I120" s="8">
        <v>34829.434000000001</v>
      </c>
      <c r="J120" s="8">
        <v>37514.603000000003</v>
      </c>
      <c r="K120" s="8">
        <v>37032.334999999999</v>
      </c>
      <c r="L120" s="8">
        <v>39104.754999999997</v>
      </c>
      <c r="M120" s="8">
        <v>40202.921000000002</v>
      </c>
      <c r="N120" s="8">
        <v>47816.555999999997</v>
      </c>
      <c r="O120" s="8">
        <v>46526.091</v>
      </c>
      <c r="P120" s="8">
        <v>48932.226000000002</v>
      </c>
      <c r="Q120" s="8">
        <v>51563.317000000003</v>
      </c>
      <c r="R120" s="8">
        <v>56423.383000000002</v>
      </c>
      <c r="S120" s="8">
        <v>60080.160000000003</v>
      </c>
      <c r="T120" s="8">
        <v>61993.885999999999</v>
      </c>
      <c r="U120" s="8">
        <v>62763.328999999998</v>
      </c>
      <c r="V120" s="8">
        <v>66292.883000000002</v>
      </c>
      <c r="W120" s="8">
        <v>70559.198999999993</v>
      </c>
      <c r="X120" s="8">
        <v>72537.464000000007</v>
      </c>
      <c r="Y120" s="8">
        <v>75215.692999999999</v>
      </c>
      <c r="Z120" s="8">
        <v>75997.703999999998</v>
      </c>
      <c r="AA120" s="8">
        <v>78428.865999999995</v>
      </c>
      <c r="AB120" s="8">
        <v>79343.573999999993</v>
      </c>
      <c r="AC120" s="8">
        <v>83080.929000000004</v>
      </c>
      <c r="AD120" s="8">
        <v>88192.933000000005</v>
      </c>
      <c r="AE120" s="8">
        <v>83805.846000000005</v>
      </c>
      <c r="AF120" s="8">
        <v>84998.717999999993</v>
      </c>
      <c r="AG120" s="8">
        <v>85314.63</v>
      </c>
      <c r="AH120" s="8">
        <v>86207.748999999996</v>
      </c>
      <c r="AI120" s="8">
        <v>87679.539000000004</v>
      </c>
      <c r="AJ120" s="8">
        <v>91399.054999999993</v>
      </c>
      <c r="AK120" s="8">
        <v>93646.577000000005</v>
      </c>
      <c r="AL120" s="8">
        <v>98518.572</v>
      </c>
      <c r="AM120" s="8">
        <v>100767.303</v>
      </c>
      <c r="AN120" s="8">
        <v>104507.304</v>
      </c>
      <c r="AO120" s="8">
        <v>104602.827</v>
      </c>
      <c r="AP120" s="8">
        <v>129375.12699999999</v>
      </c>
      <c r="AQ120" s="8">
        <v>111669.69899999999</v>
      </c>
      <c r="AR120" s="8">
        <v>114281.1</v>
      </c>
      <c r="AS120" s="8">
        <v>123710.75</v>
      </c>
      <c r="AT120" s="8">
        <v>131342.26999999999</v>
      </c>
      <c r="AU120" s="8">
        <v>139326.63399999999</v>
      </c>
      <c r="AV120" s="8">
        <v>159607.272</v>
      </c>
      <c r="AW120" s="8">
        <v>174642.804</v>
      </c>
      <c r="AX120" s="8">
        <v>189463.742</v>
      </c>
      <c r="AY120" s="8">
        <v>232354.258</v>
      </c>
      <c r="AZ120" s="8">
        <v>245679.11600000001</v>
      </c>
      <c r="BA120" s="8">
        <v>262118.10500000001</v>
      </c>
      <c r="BB120" s="8">
        <v>271665.212</v>
      </c>
      <c r="BC120" s="8">
        <v>284437.25300000003</v>
      </c>
      <c r="BD120" s="8">
        <v>289402.348</v>
      </c>
      <c r="BE120" s="8">
        <v>294251.75300000003</v>
      </c>
      <c r="BF120" s="8">
        <v>303674.68800000002</v>
      </c>
      <c r="BG120" s="8">
        <v>309071.34000000003</v>
      </c>
      <c r="BH120" s="8">
        <v>316504.68400000001</v>
      </c>
      <c r="BI120">
        <v>316504.68400000001</v>
      </c>
    </row>
    <row r="121" spans="1:80" x14ac:dyDescent="0.35">
      <c r="A121" s="9" t="str">
        <f t="shared" si="99"/>
        <v>SNB</v>
      </c>
      <c r="B121" s="9" t="str">
        <f>VLOOKUP(A121,References!$A$2:$B$11,2,FALSE)</f>
        <v>SNB AB Equity</v>
      </c>
      <c r="C121" s="9" t="str">
        <f t="shared" ref="C121:E121" si="102">C98</f>
        <v>Total Loans</v>
      </c>
      <c r="D121" s="9" t="str">
        <f t="shared" si="102"/>
        <v>loans</v>
      </c>
      <c r="E121" s="9" t="str">
        <f t="shared" si="102"/>
        <v>BS_TOT_LOAN</v>
      </c>
      <c r="F121" s="8">
        <f>_xll.BDH($B121,$E121,"CQ1 2010","","Dir=H","Per=Q","Days=A","Dts=H","cols=56;rows=1")</f>
        <v>116780.976</v>
      </c>
      <c r="G121" s="8">
        <v>116780.976</v>
      </c>
      <c r="H121" s="8">
        <v>116780.976</v>
      </c>
      <c r="I121" s="8">
        <v>131634.09700000001</v>
      </c>
      <c r="J121" s="8">
        <v>131190.34099999999</v>
      </c>
      <c r="K121" s="8">
        <v>136670.495</v>
      </c>
      <c r="L121" s="8">
        <v>136162.06400000001</v>
      </c>
      <c r="M121" s="8">
        <v>141306.12700000001</v>
      </c>
      <c r="N121" s="8">
        <v>148765.93</v>
      </c>
      <c r="O121" s="8">
        <v>156910.008</v>
      </c>
      <c r="P121" s="8">
        <v>164137.90599999999</v>
      </c>
      <c r="Q121" s="8">
        <v>170534.22099999999</v>
      </c>
      <c r="R121" s="8">
        <v>177278.31200000001</v>
      </c>
      <c r="S121" s="8">
        <v>183983.67800000001</v>
      </c>
      <c r="T121" s="8">
        <v>189480.95699999999</v>
      </c>
      <c r="U121" s="8">
        <v>192529.21900000001</v>
      </c>
      <c r="V121" s="8">
        <v>202156.75200000001</v>
      </c>
      <c r="W121" s="8">
        <v>211334.24</v>
      </c>
      <c r="X121" s="8">
        <v>218658.23499999999</v>
      </c>
      <c r="Y121" s="8">
        <v>225854.628</v>
      </c>
      <c r="Z121" s="8">
        <v>232317.79199999999</v>
      </c>
      <c r="AA121" s="8">
        <v>239269.36900000001</v>
      </c>
      <c r="AB121" s="8">
        <v>243985.34400000001</v>
      </c>
      <c r="AC121" s="8">
        <v>258503.715</v>
      </c>
      <c r="AD121" s="8">
        <v>271128.94400000002</v>
      </c>
      <c r="AE121" s="8">
        <v>270329.72499999998</v>
      </c>
      <c r="AF121" s="8">
        <v>266039.87599999999</v>
      </c>
      <c r="AG121" s="8">
        <v>259520.54800000001</v>
      </c>
      <c r="AH121" s="8">
        <v>260355.796</v>
      </c>
      <c r="AI121" s="8">
        <v>263398.09100000001</v>
      </c>
      <c r="AJ121" s="8">
        <v>263499.12199999997</v>
      </c>
      <c r="AK121" s="8">
        <v>256035.14199999999</v>
      </c>
      <c r="AL121" s="8">
        <v>260543.32</v>
      </c>
      <c r="AM121" s="8">
        <v>273706.91600000003</v>
      </c>
      <c r="AN121" s="8">
        <v>276039.15999999997</v>
      </c>
      <c r="AO121" s="8">
        <v>272487.97899999999</v>
      </c>
      <c r="AP121" s="8">
        <v>274401.86599999998</v>
      </c>
      <c r="AQ121" s="8">
        <v>282161.01400000002</v>
      </c>
      <c r="AR121" s="8">
        <v>286260.48800000001</v>
      </c>
      <c r="AS121" s="8">
        <v>289205.28399999999</v>
      </c>
      <c r="AT121" s="8">
        <v>312287.51699999999</v>
      </c>
      <c r="AU121" s="8">
        <v>324176.11</v>
      </c>
      <c r="AV121" s="8">
        <v>344928.087</v>
      </c>
      <c r="AW121" s="8">
        <v>355496.55599999998</v>
      </c>
      <c r="AX121" s="8">
        <v>365668.62699999998</v>
      </c>
      <c r="AY121" s="8">
        <v>512989.20899999997</v>
      </c>
      <c r="AZ121" s="8">
        <v>513353.25900000002</v>
      </c>
      <c r="BA121" s="8">
        <v>508584.66899999999</v>
      </c>
      <c r="BB121" s="8">
        <v>526006.75899999996</v>
      </c>
      <c r="BC121" s="8">
        <v>547899.70700000005</v>
      </c>
      <c r="BD121" s="8">
        <v>547447.51899999997</v>
      </c>
      <c r="BE121" s="8">
        <v>556718.52300000004</v>
      </c>
      <c r="BF121" s="8">
        <v>576925.85199999996</v>
      </c>
      <c r="BG121" s="8">
        <v>588663.10800000001</v>
      </c>
      <c r="BH121" s="8">
        <v>607102.49300000002</v>
      </c>
      <c r="BI121">
        <v>607102.49300000002</v>
      </c>
    </row>
    <row r="122" spans="1:80" x14ac:dyDescent="0.35">
      <c r="A122" s="9" t="str">
        <f t="shared" si="99"/>
        <v>SNB</v>
      </c>
      <c r="B122" s="9" t="str">
        <f>VLOOKUP(A122,References!$A$2:$B$11,2,FALSE)</f>
        <v>SNB AB Equity</v>
      </c>
      <c r="C122" s="9" t="str">
        <f t="shared" ref="C122:E122" si="103">C99</f>
        <v>Reserve for Loan Losses</v>
      </c>
      <c r="D122" s="9" t="str">
        <f t="shared" si="103"/>
        <v>loan_loss_reserves</v>
      </c>
      <c r="E122" s="9" t="str">
        <f t="shared" si="103"/>
        <v>BS_RSRV_LOAN_LOSS</v>
      </c>
      <c r="F122" s="8">
        <f>_xll.BDH($B122,$E122,"CQ1 2010","","Dir=H","Per=Q","Days=A","Dts=H","cols=56;rows=1")</f>
        <v>4623.3360000000002</v>
      </c>
      <c r="G122" s="8">
        <v>4623.3360000000002</v>
      </c>
      <c r="H122" s="8">
        <v>4623.3360000000002</v>
      </c>
      <c r="I122" s="8">
        <v>6037.0060000000003</v>
      </c>
      <c r="J122" s="8">
        <v>6380.7250000000004</v>
      </c>
      <c r="K122" s="8">
        <v>6489.1570000000002</v>
      </c>
      <c r="L122" s="8">
        <v>6340.134</v>
      </c>
      <c r="M122" s="8">
        <v>6016.6310000000003</v>
      </c>
      <c r="N122" s="8">
        <v>6429.6790000000001</v>
      </c>
      <c r="O122" s="8">
        <v>6643.7470000000003</v>
      </c>
      <c r="P122" s="8">
        <v>6925.6450000000004</v>
      </c>
      <c r="Q122" s="8">
        <v>7055.1289999999999</v>
      </c>
      <c r="R122" s="8">
        <v>6644.3580000000002</v>
      </c>
      <c r="S122" s="8">
        <v>5775.8639999999996</v>
      </c>
      <c r="T122" s="8">
        <v>5080.0529999999999</v>
      </c>
      <c r="U122" s="8">
        <v>4842.1819999999998</v>
      </c>
      <c r="V122" s="8">
        <v>4765.3329999999996</v>
      </c>
      <c r="W122" s="8">
        <v>5139.5829999999996</v>
      </c>
      <c r="X122" s="8">
        <v>5131.8050000000003</v>
      </c>
      <c r="Y122" s="8">
        <v>5132.2650000000003</v>
      </c>
      <c r="Z122" s="8">
        <v>5189.585</v>
      </c>
      <c r="AA122" s="8">
        <v>4987.8130000000001</v>
      </c>
      <c r="AB122" s="8">
        <v>5380.91</v>
      </c>
      <c r="AC122" s="8">
        <v>5563.6239999999998</v>
      </c>
      <c r="AD122" s="8">
        <v>5787.7969999999996</v>
      </c>
      <c r="AE122" s="8">
        <v>5563.7560000000003</v>
      </c>
      <c r="AF122" s="8">
        <v>6124.451</v>
      </c>
      <c r="AG122" s="8">
        <v>5928.4070000000002</v>
      </c>
      <c r="AH122" s="8">
        <v>6153.3050000000003</v>
      </c>
      <c r="AI122" s="8">
        <v>6497.3419999999996</v>
      </c>
      <c r="AJ122" s="8">
        <v>6647.1670000000004</v>
      </c>
      <c r="AK122" s="8">
        <v>6800.8959999999997</v>
      </c>
      <c r="AL122" s="8">
        <v>7766.473</v>
      </c>
      <c r="AM122" s="8">
        <v>7663.7879999999996</v>
      </c>
      <c r="AN122" s="8">
        <v>7793.7150000000001</v>
      </c>
      <c r="AO122" s="8">
        <v>7426.0169999999998</v>
      </c>
      <c r="AP122" s="8">
        <v>7186.6170000000002</v>
      </c>
      <c r="AQ122" s="8">
        <v>7330.518</v>
      </c>
      <c r="AR122" s="8">
        <v>7186.0119999999997</v>
      </c>
      <c r="AS122" s="8">
        <v>7361.9520000000002</v>
      </c>
      <c r="AT122" s="8">
        <v>7520.2240000000002</v>
      </c>
      <c r="AU122" s="8">
        <v>8332.02</v>
      </c>
      <c r="AV122" s="8">
        <v>8519.4609999999993</v>
      </c>
      <c r="AW122" s="8">
        <v>8791.375</v>
      </c>
      <c r="AX122" s="8">
        <v>8949.0789999999997</v>
      </c>
      <c r="AY122" s="8">
        <v>11186.073</v>
      </c>
      <c r="AZ122" s="8">
        <v>10870.781000000001</v>
      </c>
      <c r="BA122" s="8">
        <v>11016.607</v>
      </c>
      <c r="BB122" s="8">
        <v>11371.99</v>
      </c>
      <c r="BC122" s="8">
        <v>11711.143</v>
      </c>
      <c r="BD122" s="8">
        <v>11271.344999999999</v>
      </c>
      <c r="BE122" s="8">
        <v>11407.864</v>
      </c>
      <c r="BF122" s="8">
        <v>10589.111999999999</v>
      </c>
      <c r="BG122" s="8">
        <v>10813.816999999999</v>
      </c>
      <c r="BH122" s="8">
        <v>11381.085999999999</v>
      </c>
      <c r="BI122">
        <v>11381.085999999999</v>
      </c>
    </row>
    <row r="123" spans="1:80" x14ac:dyDescent="0.35">
      <c r="A123" s="9" t="str">
        <f t="shared" si="99"/>
        <v>SNB</v>
      </c>
      <c r="B123" s="9" t="str">
        <f>VLOOKUP(A123,References!$A$2:$B$11,2,FALSE)</f>
        <v>SNB AB Equity</v>
      </c>
      <c r="C123" s="9" t="str">
        <f t="shared" ref="C123:E123" si="104">C100</f>
        <v>Net Loans</v>
      </c>
      <c r="D123" s="9" t="str">
        <f t="shared" si="104"/>
        <v>net_loans</v>
      </c>
      <c r="E123" s="9" t="str">
        <f t="shared" si="104"/>
        <v>BS_LOAN_MTG</v>
      </c>
      <c r="F123" s="8">
        <f>_xll.BDH($B123,$E123,"CQ1 2010","","Dir=H","Per=Q","Days=A","Dts=H","cols=56;rows=1")</f>
        <v>113793.364</v>
      </c>
      <c r="G123" s="8">
        <v>116956.43799999999</v>
      </c>
      <c r="H123" s="8">
        <v>122551.269</v>
      </c>
      <c r="I123" s="8">
        <v>125597.091</v>
      </c>
      <c r="J123" s="8">
        <v>124809.61599999999</v>
      </c>
      <c r="K123" s="8">
        <v>130181.338</v>
      </c>
      <c r="L123" s="8">
        <v>129821.93</v>
      </c>
      <c r="M123" s="8">
        <v>135289.49600000001</v>
      </c>
      <c r="N123" s="8">
        <v>142336.25099999999</v>
      </c>
      <c r="O123" s="8">
        <v>150266.261</v>
      </c>
      <c r="P123" s="8">
        <v>157212.261</v>
      </c>
      <c r="Q123" s="8">
        <v>163479.092</v>
      </c>
      <c r="R123" s="8">
        <v>170633.954</v>
      </c>
      <c r="S123" s="8">
        <v>178207.81400000001</v>
      </c>
      <c r="T123" s="8">
        <v>184400.90400000001</v>
      </c>
      <c r="U123" s="8">
        <v>187687.03700000001</v>
      </c>
      <c r="V123" s="8">
        <v>197391.41899999999</v>
      </c>
      <c r="W123" s="8">
        <v>206194.65700000001</v>
      </c>
      <c r="X123" s="8">
        <v>213526.43</v>
      </c>
      <c r="Y123" s="8">
        <v>220722.36300000001</v>
      </c>
      <c r="Z123" s="8">
        <v>227128.20699999999</v>
      </c>
      <c r="AA123" s="8">
        <v>234281.55600000001</v>
      </c>
      <c r="AB123" s="8">
        <v>238604.43400000001</v>
      </c>
      <c r="AC123" s="8">
        <v>252940.09099999999</v>
      </c>
      <c r="AD123" s="8">
        <v>265341.147</v>
      </c>
      <c r="AE123" s="8">
        <v>264765.96899999998</v>
      </c>
      <c r="AF123" s="8">
        <v>259915.42499999999</v>
      </c>
      <c r="AG123" s="8">
        <v>253592.141</v>
      </c>
      <c r="AH123" s="8">
        <v>254202.49100000001</v>
      </c>
      <c r="AI123" s="8">
        <v>256900.74900000001</v>
      </c>
      <c r="AJ123" s="8">
        <v>256851.95499999999</v>
      </c>
      <c r="AK123" s="8">
        <v>249234.24600000001</v>
      </c>
      <c r="AL123" s="8">
        <v>252776.84700000001</v>
      </c>
      <c r="AM123" s="8">
        <v>266043.12800000003</v>
      </c>
      <c r="AN123" s="8">
        <v>268245.44500000001</v>
      </c>
      <c r="AO123" s="8">
        <v>265061.962</v>
      </c>
      <c r="AP123" s="8">
        <v>267215.24900000001</v>
      </c>
      <c r="AQ123" s="8">
        <v>274830.49599999998</v>
      </c>
      <c r="AR123" s="8">
        <v>279074.47600000002</v>
      </c>
      <c r="AS123" s="8">
        <v>281843.33199999999</v>
      </c>
      <c r="AT123" s="8">
        <v>304767.29300000001</v>
      </c>
      <c r="AU123" s="8">
        <v>315844.09000000003</v>
      </c>
      <c r="AV123" s="8">
        <v>336408.62599999999</v>
      </c>
      <c r="AW123" s="8">
        <v>346705.18099999998</v>
      </c>
      <c r="AX123" s="8">
        <v>356719.54800000001</v>
      </c>
      <c r="AY123" s="8">
        <v>501803.136</v>
      </c>
      <c r="AZ123" s="8">
        <v>502482.478</v>
      </c>
      <c r="BA123" s="8">
        <v>497568.06199999998</v>
      </c>
      <c r="BB123" s="8">
        <v>514634.76899999997</v>
      </c>
      <c r="BC123" s="8">
        <v>536188.56400000001</v>
      </c>
      <c r="BD123" s="8">
        <v>536176.174</v>
      </c>
      <c r="BE123" s="8">
        <v>545310.65899999999</v>
      </c>
      <c r="BF123" s="8">
        <v>566336.74</v>
      </c>
      <c r="BG123" s="8">
        <v>577849.29099999997</v>
      </c>
      <c r="BH123" s="8">
        <v>595721.40700000001</v>
      </c>
      <c r="BI123">
        <v>595721.40700000001</v>
      </c>
    </row>
    <row r="124" spans="1:80" x14ac:dyDescent="0.35">
      <c r="A124" s="9" t="str">
        <f t="shared" si="99"/>
        <v>SNB</v>
      </c>
      <c r="B124" s="9" t="str">
        <f>VLOOKUP(A124,References!$A$2:$B$11,2,FALSE)</f>
        <v>SNB AB Equity</v>
      </c>
      <c r="C124" s="9" t="str">
        <f t="shared" ref="C124:E124" si="105">C101</f>
        <v>Total Assets</v>
      </c>
      <c r="D124" s="9" t="str">
        <f t="shared" si="105"/>
        <v>assets</v>
      </c>
      <c r="E124" s="9" t="str">
        <f t="shared" si="105"/>
        <v>BS_TOT_ASSET</v>
      </c>
      <c r="F124" s="8">
        <f>_xll.BDH($B124,$E124,"CQ1 2010","","Dir=H","Per=Q","Days=A","Dts=H","cols=56;rows=1")</f>
        <v>264823.19799999997</v>
      </c>
      <c r="G124" s="8">
        <v>263271.99699999997</v>
      </c>
      <c r="H124" s="8">
        <v>271232.51400000002</v>
      </c>
      <c r="I124" s="8">
        <v>282371.99200000003</v>
      </c>
      <c r="J124" s="8">
        <v>298881.82199999999</v>
      </c>
      <c r="K124" s="8">
        <v>313784.16100000002</v>
      </c>
      <c r="L124" s="8">
        <v>306975.679</v>
      </c>
      <c r="M124" s="8">
        <v>301198.16100000002</v>
      </c>
      <c r="N124" s="8">
        <v>313641.23499999999</v>
      </c>
      <c r="O124" s="8">
        <v>320417.90999999997</v>
      </c>
      <c r="P124" s="8">
        <v>320803.11200000002</v>
      </c>
      <c r="Q124" s="8">
        <v>345320.13299999997</v>
      </c>
      <c r="R124" s="8">
        <v>358020.31699999998</v>
      </c>
      <c r="S124" s="8">
        <v>362796.25300000003</v>
      </c>
      <c r="T124" s="8">
        <v>367088.413</v>
      </c>
      <c r="U124" s="8">
        <v>377287.24099999998</v>
      </c>
      <c r="V124" s="8">
        <v>420369.14500000002</v>
      </c>
      <c r="W124" s="8">
        <v>435533.85100000002</v>
      </c>
      <c r="X124" s="8">
        <v>437908.924</v>
      </c>
      <c r="Y124" s="8">
        <v>434878.08399999997</v>
      </c>
      <c r="Z124" s="8">
        <v>449803.91499999998</v>
      </c>
      <c r="AA124" s="8">
        <v>461405.66</v>
      </c>
      <c r="AB124" s="8">
        <v>476831.99400000001</v>
      </c>
      <c r="AC124" s="8">
        <v>448642.04</v>
      </c>
      <c r="AD124" s="8">
        <v>451995.19</v>
      </c>
      <c r="AE124" s="8">
        <v>452613.52</v>
      </c>
      <c r="AF124" s="8">
        <v>438764.95899999997</v>
      </c>
      <c r="AG124" s="8">
        <v>442657.11700000003</v>
      </c>
      <c r="AH124" s="8">
        <v>448995.68900000001</v>
      </c>
      <c r="AI124" s="8">
        <v>450486.30599999998</v>
      </c>
      <c r="AJ124" s="8">
        <v>446191.29</v>
      </c>
      <c r="AK124" s="8">
        <v>444791.70199999999</v>
      </c>
      <c r="AL124" s="8">
        <v>438895.55499999999</v>
      </c>
      <c r="AM124" s="8">
        <v>455734.109</v>
      </c>
      <c r="AN124" s="8">
        <v>460826.32199999999</v>
      </c>
      <c r="AO124" s="8">
        <v>452176.76799999998</v>
      </c>
      <c r="AP124" s="8">
        <v>464905.97899999999</v>
      </c>
      <c r="AQ124" s="8">
        <v>476587.52000000002</v>
      </c>
      <c r="AR124" s="8">
        <v>496585.34</v>
      </c>
      <c r="AS124" s="8">
        <v>506818.74599999998</v>
      </c>
      <c r="AT124" s="8">
        <v>534559.68799999997</v>
      </c>
      <c r="AU124" s="8">
        <v>556855.55099999998</v>
      </c>
      <c r="AV124" s="8">
        <v>576632.20299999998</v>
      </c>
      <c r="AW124" s="8">
        <v>599443.04099999997</v>
      </c>
      <c r="AX124" s="8">
        <v>599566.96</v>
      </c>
      <c r="AY124" s="8">
        <v>897355.853</v>
      </c>
      <c r="AZ124" s="8">
        <v>903848.32400000002</v>
      </c>
      <c r="BA124" s="8">
        <v>914147.44499999995</v>
      </c>
      <c r="BB124" s="8">
        <v>921564.652</v>
      </c>
      <c r="BC124" s="8">
        <v>958473.17700000003</v>
      </c>
      <c r="BD124" s="8">
        <v>964420.97900000005</v>
      </c>
      <c r="BE124" s="8">
        <v>945496.16599999997</v>
      </c>
      <c r="BF124" s="8">
        <v>976053.11</v>
      </c>
      <c r="BG124" s="8">
        <v>996162.65399999998</v>
      </c>
      <c r="BH124" s="8">
        <v>1027132.628</v>
      </c>
      <c r="BI124">
        <v>1027132.628</v>
      </c>
    </row>
    <row r="125" spans="1:80" x14ac:dyDescent="0.35">
      <c r="A125" s="9" t="str">
        <f t="shared" si="99"/>
        <v>SNB</v>
      </c>
      <c r="B125" s="9" t="str">
        <f>VLOOKUP(A125,References!$A$2:$B$11,2,FALSE)</f>
        <v>SNB AB Equity</v>
      </c>
      <c r="C125" s="9" t="str">
        <f t="shared" ref="C125:E125" si="106">C102</f>
        <v>Retail Assets</v>
      </c>
      <c r="D125" s="9" t="str">
        <f t="shared" si="106"/>
        <v>retail_assets</v>
      </c>
      <c r="E125" s="9" t="str">
        <f t="shared" si="106"/>
        <v>NA</v>
      </c>
      <c r="F125" s="8" t="e">
        <f>Segments_Q!I34/1000000</f>
        <v>#N/A</v>
      </c>
      <c r="G125" s="8" t="e">
        <f>Segments_Q!J34/1000000</f>
        <v>#N/A</v>
      </c>
      <c r="H125" s="8" t="e">
        <f>Segments_Q!K34/1000000</f>
        <v>#N/A</v>
      </c>
      <c r="I125" s="8" t="e">
        <f>Segments_Q!L34/1000000</f>
        <v>#N/A</v>
      </c>
      <c r="J125" s="8" t="e">
        <f>Segments_Q!M34/1000000</f>
        <v>#N/A</v>
      </c>
      <c r="K125" s="8" t="e">
        <f>Segments_Q!N34/1000000</f>
        <v>#N/A</v>
      </c>
      <c r="L125" s="8" t="e">
        <f>Segments_Q!O34/1000000</f>
        <v>#N/A</v>
      </c>
      <c r="M125" s="8" t="e">
        <f>Segments_Q!P34/1000000</f>
        <v>#N/A</v>
      </c>
      <c r="N125" s="8" t="e">
        <f>Segments_Q!Q34/1000000</f>
        <v>#N/A</v>
      </c>
      <c r="O125" s="8" t="e">
        <f>Segments_Q!R34/1000000</f>
        <v>#N/A</v>
      </c>
      <c r="P125" s="8" t="e">
        <f>Segments_Q!S34/1000000</f>
        <v>#N/A</v>
      </c>
      <c r="Q125" s="8" t="e">
        <f>Segments_Q!T34/1000000</f>
        <v>#N/A</v>
      </c>
      <c r="R125" s="8">
        <f>Segments_Q!U34/1000000</f>
        <v>67267.285000000003</v>
      </c>
      <c r="S125" s="8">
        <f>Segments_Q!V34/1000000</f>
        <v>71599.519</v>
      </c>
      <c r="T125" s="8">
        <f>Segments_Q!W34/1000000</f>
        <v>74438.255000000005</v>
      </c>
      <c r="U125" s="8">
        <f>Segments_Q!X34/1000000</f>
        <v>75251.356</v>
      </c>
      <c r="V125" s="8">
        <f>Segments_Q!Y34/1000000</f>
        <v>79941.304000000004</v>
      </c>
      <c r="W125" s="8">
        <f>Segments_Q!Z34/1000000</f>
        <v>84905.334000000003</v>
      </c>
      <c r="X125" s="8">
        <f>Segments_Q!AA34/1000000</f>
        <v>86839.047999999995</v>
      </c>
      <c r="Y125" s="8">
        <f>Segments_Q!AB34/1000000</f>
        <v>88915.468999999997</v>
      </c>
      <c r="Z125" s="8">
        <f>Segments_Q!AC34/1000000</f>
        <v>91198.523000000001</v>
      </c>
      <c r="AA125" s="8">
        <f>Segments_Q!AD34/1000000</f>
        <v>95873.288</v>
      </c>
      <c r="AB125" s="8">
        <f>Segments_Q!AE34/1000000</f>
        <v>98050.414999999994</v>
      </c>
      <c r="AC125" s="8">
        <f>Segments_Q!AF34/1000000</f>
        <v>99916.346000000005</v>
      </c>
      <c r="AD125" s="8">
        <f>Segments_Q!AG34/1000000</f>
        <v>104251.208</v>
      </c>
      <c r="AE125" s="8">
        <f>Segments_Q!AH34/1000000</f>
        <v>110448.04</v>
      </c>
      <c r="AF125" s="8">
        <f>Segments_Q!AI34/1000000</f>
        <v>109687.133</v>
      </c>
      <c r="AG125" s="8">
        <f>Segments_Q!AJ34/1000000</f>
        <v>104971.649</v>
      </c>
      <c r="AH125" s="8">
        <f>Segments_Q!AK34/1000000</f>
        <v>105663.118</v>
      </c>
      <c r="AI125" s="8">
        <f>Segments_Q!AL34/1000000</f>
        <v>110187.338</v>
      </c>
      <c r="AJ125" s="8">
        <f>Segments_Q!AM34/1000000</f>
        <v>111564.806</v>
      </c>
      <c r="AK125" s="8">
        <f>Segments_Q!AN34/1000000</f>
        <v>116530.257</v>
      </c>
      <c r="AL125" s="8">
        <f>Segments_Q!AO34/1000000</f>
        <v>125974.88800000001</v>
      </c>
      <c r="AM125" s="8">
        <f>Segments_Q!AP34/1000000</f>
        <v>131530.976</v>
      </c>
      <c r="AN125" s="8">
        <f>Segments_Q!AQ34/1000000</f>
        <v>134744.03200000001</v>
      </c>
      <c r="AO125" s="8">
        <f>Segments_Q!AR34/1000000</f>
        <v>134020.88200000001</v>
      </c>
      <c r="AP125" s="8">
        <f>Segments_Q!AS34/1000000</f>
        <v>138672.978</v>
      </c>
      <c r="AQ125" s="8">
        <f>Segments_Q!AT34/1000000</f>
        <v>142613.55499999999</v>
      </c>
      <c r="AR125" s="8">
        <f>Segments_Q!AU34/1000000</f>
        <v>145706.33499999999</v>
      </c>
      <c r="AS125" s="8">
        <f>Segments_Q!AV34/1000000</f>
        <v>154249.478</v>
      </c>
      <c r="AT125" s="8">
        <f>Segments_Q!AW34/1000000</f>
        <v>162362.06400000001</v>
      </c>
      <c r="AU125" s="8">
        <f>Segments_Q!AX34/1000000</f>
        <v>175447.41</v>
      </c>
      <c r="AV125" s="8">
        <f>Segments_Q!AY34/1000000</f>
        <v>195420.25899999999</v>
      </c>
      <c r="AW125" s="8">
        <f>Segments_Q!AZ34/1000000</f>
        <v>223615.56599999999</v>
      </c>
      <c r="AX125" s="8">
        <f>Segments_Q!BA34/1000000</f>
        <v>229914.05799999999</v>
      </c>
      <c r="AY125" s="8">
        <f>Segments_Q!BB34/1000000</f>
        <v>324066.29200000002</v>
      </c>
      <c r="AZ125" s="8">
        <f>Segments_Q!BC34/1000000</f>
        <v>325608.97700000001</v>
      </c>
      <c r="BA125" s="8">
        <f>Segments_Q!BD34/1000000</f>
        <v>339622.10200000001</v>
      </c>
      <c r="BB125" s="8">
        <f>Segments_Q!BE34/1000000</f>
        <v>346374.24300000002</v>
      </c>
      <c r="BC125" s="8">
        <f>Segments_Q!BF34/1000000</f>
        <v>361478.82500000001</v>
      </c>
      <c r="BD125" s="8">
        <f>Segments_Q!BG34/1000000</f>
        <v>373445.61599999998</v>
      </c>
      <c r="BE125" s="8">
        <f>Segments_Q!BH34/1000000</f>
        <v>380314.31900000002</v>
      </c>
      <c r="BF125" s="8">
        <f>Segments_Q!BI34/1000000</f>
        <v>389025.13500000001</v>
      </c>
      <c r="BG125" s="8">
        <f>Segments_Q!BJ34/1000000</f>
        <v>395896.69300000003</v>
      </c>
      <c r="BH125" s="8">
        <f>Segments_Q!BK34/1000000</f>
        <v>400981.53499999997</v>
      </c>
      <c r="BI125" s="8">
        <f>Segments_Q!BL34/1000000</f>
        <v>0</v>
      </c>
      <c r="BJ125" s="8">
        <f>Segments_Q!BM34/1000000</f>
        <v>0</v>
      </c>
      <c r="BK125" s="8">
        <f>Segments_Q!BN34/1000000</f>
        <v>0</v>
      </c>
      <c r="BL125" s="8">
        <f>Segments_Q!BO34/1000000</f>
        <v>0</v>
      </c>
      <c r="BM125" s="8">
        <f>Segments_Q!BP34/1000000</f>
        <v>0</v>
      </c>
      <c r="BN125" s="8">
        <f>Segments_Q!BQ34/1000000</f>
        <v>0</v>
      </c>
      <c r="BO125" s="8">
        <f>Segments_Q!BR34/1000000</f>
        <v>0</v>
      </c>
      <c r="BP125" s="8">
        <f>Segments_Q!BS34/1000000</f>
        <v>0</v>
      </c>
      <c r="BQ125" s="8">
        <f>Segments_Q!BT34/1000000</f>
        <v>0</v>
      </c>
      <c r="BR125" s="8">
        <f>Segments_Q!BU34/1000000</f>
        <v>0</v>
      </c>
      <c r="BS125" s="8">
        <f>Segments_Q!BV34/1000000</f>
        <v>0</v>
      </c>
      <c r="BT125" s="8">
        <f>Segments_Q!BW34/1000000</f>
        <v>0</v>
      </c>
      <c r="BU125" s="8">
        <f>Segments_Q!BX34/1000000</f>
        <v>0</v>
      </c>
      <c r="BV125" s="8">
        <f>Segments_Q!BY34/1000000</f>
        <v>0</v>
      </c>
      <c r="BW125" s="8">
        <f>Segments_Q!BZ34/1000000</f>
        <v>0</v>
      </c>
      <c r="BX125" s="8">
        <f>Segments_Q!CA34/1000000</f>
        <v>0</v>
      </c>
      <c r="BY125" s="8">
        <f>Segments_Q!CB34/1000000</f>
        <v>0</v>
      </c>
      <c r="BZ125" s="8">
        <f>Segments_Q!CC34/1000000</f>
        <v>0</v>
      </c>
      <c r="CA125" s="8">
        <f>Segments_Q!CD34/1000000</f>
        <v>0</v>
      </c>
      <c r="CB125" s="8">
        <f>Segments_Q!CE34/1000000</f>
        <v>0</v>
      </c>
    </row>
    <row r="126" spans="1:80" x14ac:dyDescent="0.35">
      <c r="A126" s="9" t="str">
        <f t="shared" si="99"/>
        <v>SNB</v>
      </c>
      <c r="B126" s="9" t="str">
        <f>VLOOKUP(A126,References!$A$2:$B$11,2,FALSE)</f>
        <v>SNB AB Equity</v>
      </c>
      <c r="C126" s="9" t="str">
        <f t="shared" ref="C126:E126" si="107">C103</f>
        <v>Wholesale Assets</v>
      </c>
      <c r="D126" s="9" t="str">
        <f t="shared" si="107"/>
        <v>wholesale_assets</v>
      </c>
      <c r="E126" s="9" t="str">
        <f t="shared" si="107"/>
        <v>NA</v>
      </c>
      <c r="F126" s="8" t="e">
        <f>Segments_Q!I35/1000000</f>
        <v>#N/A</v>
      </c>
      <c r="G126" s="8" t="e">
        <f>Segments_Q!J35/1000000</f>
        <v>#N/A</v>
      </c>
      <c r="H126" s="8" t="e">
        <f>Segments_Q!K35/1000000</f>
        <v>#N/A</v>
      </c>
      <c r="I126" s="8" t="e">
        <f>Segments_Q!L35/1000000</f>
        <v>#N/A</v>
      </c>
      <c r="J126" s="8" t="e">
        <f>Segments_Q!M35/1000000</f>
        <v>#N/A</v>
      </c>
      <c r="K126" s="8" t="e">
        <f>Segments_Q!N35/1000000</f>
        <v>#N/A</v>
      </c>
      <c r="L126" s="8" t="e">
        <f>Segments_Q!O35/1000000</f>
        <v>#N/A</v>
      </c>
      <c r="M126" s="8" t="e">
        <f>Segments_Q!P35/1000000</f>
        <v>#N/A</v>
      </c>
      <c r="N126" s="8" t="e">
        <f>Segments_Q!Q35/1000000</f>
        <v>#N/A</v>
      </c>
      <c r="O126" s="8" t="e">
        <f>Segments_Q!R35/1000000</f>
        <v>#N/A</v>
      </c>
      <c r="P126" s="8" t="e">
        <f>Segments_Q!S35/1000000</f>
        <v>#N/A</v>
      </c>
      <c r="Q126" s="8" t="e">
        <f>Segments_Q!T35/1000000</f>
        <v>#N/A</v>
      </c>
      <c r="R126" s="8" t="e">
        <f>Segments_Q!U35/1000000</f>
        <v>#N/A</v>
      </c>
      <c r="S126" s="8" t="e">
        <f>Segments_Q!V35/1000000</f>
        <v>#N/A</v>
      </c>
      <c r="T126" s="8" t="e">
        <f>Segments_Q!W35/1000000</f>
        <v>#N/A</v>
      </c>
      <c r="U126" s="8" t="e">
        <f>Segments_Q!X35/1000000</f>
        <v>#N/A</v>
      </c>
      <c r="V126" s="8" t="e">
        <f>Segments_Q!Y35/1000000</f>
        <v>#N/A</v>
      </c>
      <c r="W126" s="8" t="e">
        <f>Segments_Q!Z35/1000000</f>
        <v>#N/A</v>
      </c>
      <c r="X126" s="8" t="e">
        <f>Segments_Q!AA35/1000000</f>
        <v>#N/A</v>
      </c>
      <c r="Y126" s="8" t="e">
        <f>Segments_Q!AB35/1000000</f>
        <v>#N/A</v>
      </c>
      <c r="Z126" s="8" t="e">
        <f>Segments_Q!AC35/1000000</f>
        <v>#N/A</v>
      </c>
      <c r="AA126" s="8" t="e">
        <f>Segments_Q!AD35/1000000</f>
        <v>#N/A</v>
      </c>
      <c r="AB126" s="8" t="e">
        <f>Segments_Q!AE35/1000000</f>
        <v>#N/A</v>
      </c>
      <c r="AC126" s="8" t="e">
        <f>Segments_Q!AF35/1000000</f>
        <v>#N/A</v>
      </c>
      <c r="AD126" s="8" t="e">
        <f>Segments_Q!AG35/1000000</f>
        <v>#N/A</v>
      </c>
      <c r="AE126" s="8" t="e">
        <f>Segments_Q!AH35/1000000</f>
        <v>#N/A</v>
      </c>
      <c r="AF126" s="8" t="e">
        <f>Segments_Q!AI35/1000000</f>
        <v>#N/A</v>
      </c>
      <c r="AG126" s="8" t="e">
        <f>Segments_Q!AJ35/1000000</f>
        <v>#N/A</v>
      </c>
      <c r="AH126" s="8" t="e">
        <f>Segments_Q!AK35/1000000</f>
        <v>#N/A</v>
      </c>
      <c r="AI126" s="8" t="e">
        <f>Segments_Q!AL35/1000000</f>
        <v>#N/A</v>
      </c>
      <c r="AJ126" s="8" t="e">
        <f>Segments_Q!AM35/1000000</f>
        <v>#N/A</v>
      </c>
      <c r="AK126" s="8" t="e">
        <f>Segments_Q!AN35/1000000</f>
        <v>#N/A</v>
      </c>
      <c r="AL126" s="8" t="e">
        <f>Segments_Q!AO35/1000000</f>
        <v>#N/A</v>
      </c>
      <c r="AM126" s="8" t="e">
        <f>Segments_Q!AP35/1000000</f>
        <v>#N/A</v>
      </c>
      <c r="AN126" s="8" t="e">
        <f>Segments_Q!AQ35/1000000</f>
        <v>#N/A</v>
      </c>
      <c r="AO126" s="8" t="e">
        <f>Segments_Q!AR35/1000000</f>
        <v>#N/A</v>
      </c>
      <c r="AP126" s="8" t="e">
        <f>Segments_Q!AS35/1000000</f>
        <v>#N/A</v>
      </c>
      <c r="AQ126" s="8" t="e">
        <f>Segments_Q!AT35/1000000</f>
        <v>#N/A</v>
      </c>
      <c r="AR126" s="8" t="e">
        <f>Segments_Q!AU35/1000000</f>
        <v>#N/A</v>
      </c>
      <c r="AS126" s="8" t="e">
        <f>Segments_Q!AV35/1000000</f>
        <v>#N/A</v>
      </c>
      <c r="AT126" s="8" t="e">
        <f>Segments_Q!AW35/1000000</f>
        <v>#N/A</v>
      </c>
      <c r="AU126" s="8">
        <f>Segments_Q!AX35/1000000</f>
        <v>341806.85</v>
      </c>
      <c r="AV126" s="8">
        <f>Segments_Q!AY35/1000000</f>
        <v>339805.52</v>
      </c>
      <c r="AW126" s="8">
        <f>Segments_Q!AZ35/1000000</f>
        <v>331948.65899999999</v>
      </c>
      <c r="AX126" s="8">
        <f>Segments_Q!BA35/1000000</f>
        <v>328578.75199999998</v>
      </c>
      <c r="AY126" s="8">
        <f>Segments_Q!BB35/1000000</f>
        <v>528256.53899999999</v>
      </c>
      <c r="AZ126" s="8">
        <f>Segments_Q!BC35/1000000</f>
        <v>532099.36399999994</v>
      </c>
      <c r="BA126" s="8">
        <f>Segments_Q!BD35/1000000</f>
        <v>532110.26800000004</v>
      </c>
      <c r="BB126" s="8">
        <f>Segments_Q!BE35/1000000</f>
        <v>532150.27899999998</v>
      </c>
      <c r="BC126" s="8">
        <f>Segments_Q!BF35/1000000</f>
        <v>550892.022</v>
      </c>
      <c r="BD126" s="8">
        <f>Segments_Q!BG35/1000000</f>
        <v>544164.17200000002</v>
      </c>
      <c r="BE126" s="8">
        <f>Segments_Q!BH35/1000000</f>
        <v>519029.66899999999</v>
      </c>
      <c r="BF126" s="8">
        <f>Segments_Q!BI35/1000000</f>
        <v>537921.75300000003</v>
      </c>
      <c r="BG126" s="8">
        <f>Segments_Q!BJ35/1000000</f>
        <v>555740.63600000006</v>
      </c>
      <c r="BH126" s="8">
        <f>Segments_Q!BK35/1000000</f>
        <v>579656.66099999996</v>
      </c>
      <c r="BI126" s="8">
        <f>Segments_Q!BL35/1000000</f>
        <v>0</v>
      </c>
      <c r="BJ126" s="8">
        <f>Segments_Q!BM35/1000000</f>
        <v>0</v>
      </c>
      <c r="BK126" s="8">
        <f>Segments_Q!BN35/1000000</f>
        <v>0</v>
      </c>
      <c r="BL126" s="8">
        <f>Segments_Q!BO35/1000000</f>
        <v>0</v>
      </c>
      <c r="BM126" s="8">
        <f>Segments_Q!BP35/1000000</f>
        <v>0</v>
      </c>
      <c r="BN126" s="8">
        <f>Segments_Q!BQ35/1000000</f>
        <v>0</v>
      </c>
      <c r="BO126" s="8">
        <f>Segments_Q!BR35/1000000</f>
        <v>0</v>
      </c>
      <c r="BP126" s="8">
        <f>Segments_Q!BS35/1000000</f>
        <v>0</v>
      </c>
      <c r="BQ126" s="8">
        <f>Segments_Q!BT35/1000000</f>
        <v>0</v>
      </c>
      <c r="BR126" s="8">
        <f>Segments_Q!BU35/1000000</f>
        <v>0</v>
      </c>
      <c r="BS126" s="8">
        <f>Segments_Q!BV35/1000000</f>
        <v>0</v>
      </c>
      <c r="BT126" s="8">
        <f>Segments_Q!BW35/1000000</f>
        <v>0</v>
      </c>
      <c r="BU126" s="8">
        <f>Segments_Q!BX35/1000000</f>
        <v>0</v>
      </c>
      <c r="BV126" s="8">
        <f>Segments_Q!BY35/1000000</f>
        <v>0</v>
      </c>
      <c r="BW126" s="8">
        <f>Segments_Q!BZ35/1000000</f>
        <v>0</v>
      </c>
      <c r="BX126" s="8">
        <f>Segments_Q!CA35/1000000</f>
        <v>0</v>
      </c>
      <c r="BY126" s="8">
        <f>Segments_Q!CB35/1000000</f>
        <v>0</v>
      </c>
      <c r="BZ126" s="8">
        <f>Segments_Q!CC35/1000000</f>
        <v>0</v>
      </c>
      <c r="CA126" s="8">
        <f>Segments_Q!CD35/1000000</f>
        <v>0</v>
      </c>
      <c r="CB126" s="8">
        <f>Segments_Q!CE35/1000000</f>
        <v>0</v>
      </c>
    </row>
    <row r="127" spans="1:80" x14ac:dyDescent="0.35">
      <c r="A127" s="9" t="str">
        <f t="shared" si="99"/>
        <v>SNB</v>
      </c>
      <c r="B127" s="9" t="str">
        <f>VLOOKUP(A127,References!$A$2:$B$11,2,FALSE)</f>
        <v>SNB AB Equity</v>
      </c>
      <c r="C127" s="9" t="str">
        <f t="shared" ref="C127:E127" si="108">C104</f>
        <v>NCBDs</v>
      </c>
      <c r="D127" s="9" t="str">
        <f t="shared" si="108"/>
        <v>ncbds</v>
      </c>
      <c r="E127" s="9" t="str">
        <f t="shared" si="108"/>
        <v>BS_DEMAND_DPST</v>
      </c>
      <c r="F127" s="8">
        <f>_xll.BDH($B127,$E127,"CQ1 2010","","Dir=H","Per=Q","Days=A","Dts=H","cols=56;rows=1")</f>
        <v>112756.035</v>
      </c>
      <c r="G127" s="8">
        <v>112756.035</v>
      </c>
      <c r="H127" s="8">
        <v>112756.035</v>
      </c>
      <c r="I127" s="8">
        <v>142116.55300000001</v>
      </c>
      <c r="J127" s="8">
        <v>145471.98000000001</v>
      </c>
      <c r="K127" s="8">
        <v>149717.02600000001</v>
      </c>
      <c r="L127" s="8">
        <v>160178.77499999999</v>
      </c>
      <c r="M127" s="8">
        <v>168565.00599999999</v>
      </c>
      <c r="N127" s="8">
        <v>169958.24900000001</v>
      </c>
      <c r="O127" s="8">
        <v>171123.86199999999</v>
      </c>
      <c r="P127" s="8">
        <v>172982.78599999999</v>
      </c>
      <c r="Q127" s="8">
        <v>190156.46</v>
      </c>
      <c r="R127" s="8">
        <v>213706.29800000001</v>
      </c>
      <c r="S127" s="8">
        <v>220575.296</v>
      </c>
      <c r="T127" s="8">
        <v>227934.84400000001</v>
      </c>
      <c r="U127" s="8">
        <v>234988.516</v>
      </c>
      <c r="V127" s="8">
        <v>257699.905</v>
      </c>
      <c r="W127" s="8">
        <v>262806.99</v>
      </c>
      <c r="X127" s="8">
        <v>257423.83600000001</v>
      </c>
      <c r="Y127" s="8">
        <v>251905.75399999999</v>
      </c>
      <c r="Z127" s="8">
        <v>263405.28100000002</v>
      </c>
      <c r="AA127" s="8">
        <v>277734.97700000001</v>
      </c>
      <c r="AB127" s="8">
        <v>275957.42099999997</v>
      </c>
      <c r="AC127" s="8">
        <v>228925.01</v>
      </c>
      <c r="AD127" s="8">
        <v>230664.796</v>
      </c>
      <c r="AE127" s="8">
        <v>219542.731</v>
      </c>
      <c r="AF127" s="8">
        <v>216601.73</v>
      </c>
      <c r="AG127" s="8">
        <v>223632.826</v>
      </c>
      <c r="AH127" s="8">
        <v>235774.62899999999</v>
      </c>
      <c r="AI127" s="8">
        <v>247531.11799999999</v>
      </c>
      <c r="AJ127" s="8">
        <v>231846.424</v>
      </c>
      <c r="AK127" s="8">
        <v>237768.74400000001</v>
      </c>
      <c r="AL127" s="8">
        <v>237052.40900000001</v>
      </c>
      <c r="AM127" s="8">
        <v>251204.39499999999</v>
      </c>
      <c r="AN127" s="8">
        <v>257998.524</v>
      </c>
      <c r="AO127" s="8">
        <v>254744.356</v>
      </c>
      <c r="AP127" s="8">
        <v>235514.09099999999</v>
      </c>
      <c r="AQ127" s="8">
        <v>239826.03700000001</v>
      </c>
      <c r="AR127" s="8">
        <v>254729.86199999999</v>
      </c>
      <c r="AS127" s="8">
        <v>250700.13699999999</v>
      </c>
      <c r="AT127" s="8">
        <v>290282.93</v>
      </c>
      <c r="AU127" s="8">
        <v>293695.09700000001</v>
      </c>
      <c r="AV127" s="8">
        <v>298527.734</v>
      </c>
      <c r="AW127" s="8">
        <v>319375.60499999998</v>
      </c>
      <c r="AX127" s="8">
        <v>331066.538</v>
      </c>
      <c r="AY127" s="8">
        <v>448019.08899999998</v>
      </c>
      <c r="AZ127" s="8">
        <v>440166.56599999999</v>
      </c>
      <c r="BA127" s="8">
        <v>454313.11</v>
      </c>
      <c r="BB127" s="8">
        <v>478745.55900000001</v>
      </c>
      <c r="BC127" s="8">
        <v>464741.57199999999</v>
      </c>
      <c r="BD127" s="8">
        <v>437045.30800000002</v>
      </c>
      <c r="BE127" s="8">
        <v>427245.25199999998</v>
      </c>
      <c r="BF127" s="8">
        <v>469162.28600000002</v>
      </c>
      <c r="BG127" s="8">
        <v>446456.75599999999</v>
      </c>
      <c r="BH127" s="8">
        <v>455081.88299999997</v>
      </c>
      <c r="BI127">
        <v>455081.88299999997</v>
      </c>
    </row>
    <row r="128" spans="1:80" x14ac:dyDescent="0.35">
      <c r="A128" s="9" t="str">
        <f t="shared" si="99"/>
        <v>SNB</v>
      </c>
      <c r="B128" s="9" t="str">
        <f>VLOOKUP(A128,References!$A$2:$B$11,2,FALSE)</f>
        <v>SNB AB Equity</v>
      </c>
      <c r="C128" s="9" t="str">
        <f t="shared" ref="C128:E128" si="109">C105</f>
        <v>CBDs</v>
      </c>
      <c r="D128" s="9" t="str">
        <f t="shared" si="109"/>
        <v>cbds</v>
      </c>
      <c r="E128" s="9" t="str">
        <f t="shared" si="109"/>
        <v>INTEREST_BEARING_DEPOSITS_RATIO</v>
      </c>
      <c r="F128" s="8">
        <f>_xll.BDH($B128,$E128,"CQ1 2010","","Dir=H","Per=Q","Days=A","Dts=H","cols=56;rows=1")</f>
        <v>82470.327999999994</v>
      </c>
      <c r="G128" s="8">
        <v>82470.327999999994</v>
      </c>
      <c r="H128" s="8">
        <v>82470.327999999994</v>
      </c>
      <c r="I128" s="8">
        <v>75861.623000000007</v>
      </c>
      <c r="J128" s="8">
        <v>84069.933000000005</v>
      </c>
      <c r="K128" s="8">
        <v>91128.410999999993</v>
      </c>
      <c r="L128" s="8">
        <v>72071.142999999996</v>
      </c>
      <c r="M128" s="8">
        <v>60575.512000000002</v>
      </c>
      <c r="N128" s="8">
        <v>67977.926999999996</v>
      </c>
      <c r="O128" s="8">
        <v>68312.726999999999</v>
      </c>
      <c r="P128" s="8">
        <v>66524.402000000002</v>
      </c>
      <c r="Q128" s="8">
        <v>70679.587</v>
      </c>
      <c r="R128" s="8">
        <v>51480.241000000002</v>
      </c>
      <c r="S128" s="8">
        <v>53918.559999999998</v>
      </c>
      <c r="T128" s="8">
        <v>54374.228000000003</v>
      </c>
      <c r="U128" s="8">
        <v>53243.379000000001</v>
      </c>
      <c r="V128" s="8">
        <v>49622.686999999998</v>
      </c>
      <c r="W128" s="8">
        <v>66476.562000000005</v>
      </c>
      <c r="X128" s="8">
        <v>72004.256999999998</v>
      </c>
      <c r="Y128" s="8">
        <v>67186.313999999998</v>
      </c>
      <c r="Z128" s="8">
        <v>62744.995000000003</v>
      </c>
      <c r="AA128" s="8">
        <v>65708.959000000003</v>
      </c>
      <c r="AB128" s="8">
        <v>71202.142000000007</v>
      </c>
      <c r="AC128" s="8">
        <v>76326.682000000001</v>
      </c>
      <c r="AD128" s="8">
        <v>80814.164999999994</v>
      </c>
      <c r="AE128" s="8">
        <v>81640.122000000003</v>
      </c>
      <c r="AF128" s="8">
        <v>77782.895000000004</v>
      </c>
      <c r="AG128" s="8">
        <v>79172.176999999996</v>
      </c>
      <c r="AH128" s="8">
        <v>66280.861000000004</v>
      </c>
      <c r="AI128" s="8">
        <v>54741.726000000002</v>
      </c>
      <c r="AJ128" s="8">
        <v>58821.267999999996</v>
      </c>
      <c r="AK128" s="8">
        <v>58095.01</v>
      </c>
      <c r="AL128" s="8">
        <v>60707.436999999998</v>
      </c>
      <c r="AM128" s="8">
        <v>53265.249000000003</v>
      </c>
      <c r="AN128" s="8">
        <v>55044.063000000002</v>
      </c>
      <c r="AO128" s="8">
        <v>49873.499000000003</v>
      </c>
      <c r="AP128" s="8">
        <v>60871.557999999997</v>
      </c>
      <c r="AQ128" s="8">
        <v>73567.116999999998</v>
      </c>
      <c r="AR128" s="8">
        <v>73291.085999999996</v>
      </c>
      <c r="AS128" s="8">
        <v>90023.429000000004</v>
      </c>
      <c r="AT128" s="8">
        <v>71966.724000000002</v>
      </c>
      <c r="AU128" s="8">
        <v>72456.923999999999</v>
      </c>
      <c r="AV128" s="8">
        <v>96195.013999999996</v>
      </c>
      <c r="AW128" s="8">
        <v>82930.812999999995</v>
      </c>
      <c r="AX128" s="8">
        <v>71653.157000000007</v>
      </c>
      <c r="AY128" s="8">
        <v>113057.611</v>
      </c>
      <c r="AZ128" s="8">
        <v>120959.174</v>
      </c>
      <c r="BA128" s="8">
        <v>111552.70699999999</v>
      </c>
      <c r="BB128" s="8">
        <v>108941.319</v>
      </c>
      <c r="BC128" s="8">
        <v>104212.295</v>
      </c>
      <c r="BD128" s="8">
        <v>137091.014</v>
      </c>
      <c r="BE128" s="8">
        <v>116646.379</v>
      </c>
      <c r="BF128" s="8">
        <v>120036.762</v>
      </c>
      <c r="BG128" s="8">
        <v>134118.291</v>
      </c>
      <c r="BH128" s="8">
        <v>145785.948</v>
      </c>
      <c r="BI128">
        <v>145785.948</v>
      </c>
    </row>
    <row r="129" spans="1:80" x14ac:dyDescent="0.35">
      <c r="A129" s="9" t="str">
        <f t="shared" si="99"/>
        <v>SNB</v>
      </c>
      <c r="B129" s="9" t="str">
        <f>VLOOKUP(A129,References!$A$2:$B$11,2,FALSE)</f>
        <v>SNB AB Equity</v>
      </c>
      <c r="C129" s="9" t="str">
        <f t="shared" ref="C129:E129" si="110">C106</f>
        <v>Other Deposits</v>
      </c>
      <c r="D129" s="9" t="str">
        <f t="shared" si="110"/>
        <v>other_deposits</v>
      </c>
      <c r="E129" s="9" t="str">
        <f t="shared" si="110"/>
        <v>BS_OTHER_DPST</v>
      </c>
      <c r="F129" s="8">
        <f>_xll.BDH($B129,$E129,"CQ1 2010","","Dir=H","Per=Q","Days=A","Dts=H","cols=56;rows=1")</f>
        <v>7356.1450000000004</v>
      </c>
      <c r="G129" s="8">
        <v>7356.1450000000004</v>
      </c>
      <c r="H129" s="8">
        <v>7356.1450000000004</v>
      </c>
      <c r="I129" s="8">
        <v>11182.004999999999</v>
      </c>
      <c r="J129" s="8">
        <v>9793.5490000000009</v>
      </c>
      <c r="K129" s="8">
        <v>9812.3670000000002</v>
      </c>
      <c r="L129" s="8">
        <v>10738.585999999999</v>
      </c>
      <c r="M129" s="8">
        <v>10317.040000000001</v>
      </c>
      <c r="N129" s="8">
        <v>9984.9459999999999</v>
      </c>
      <c r="O129" s="8">
        <v>10829.609</v>
      </c>
      <c r="P129" s="8">
        <v>11819.225</v>
      </c>
      <c r="Q129" s="8">
        <v>12694.043</v>
      </c>
      <c r="R129" s="8">
        <v>11497.097</v>
      </c>
      <c r="S129" s="8">
        <v>13551.227999999999</v>
      </c>
      <c r="T129" s="8">
        <v>12466.019</v>
      </c>
      <c r="U129" s="8">
        <v>12369.527</v>
      </c>
      <c r="V129" s="8">
        <v>25747.661</v>
      </c>
      <c r="W129" s="8">
        <v>16313.001</v>
      </c>
      <c r="X129" s="8">
        <v>14514.959000000001</v>
      </c>
      <c r="Y129" s="8">
        <v>14003.423000000001</v>
      </c>
      <c r="Z129" s="8">
        <v>16703.146000000001</v>
      </c>
      <c r="AA129" s="8">
        <v>17533.065999999999</v>
      </c>
      <c r="AB129" s="8">
        <v>20205.830000000002</v>
      </c>
      <c r="AC129" s="8">
        <v>18614.672999999999</v>
      </c>
      <c r="AD129" s="8">
        <v>14546.732</v>
      </c>
      <c r="AE129" s="8">
        <v>13525.06</v>
      </c>
      <c r="AF129" s="8">
        <v>16840.784</v>
      </c>
      <c r="AG129" s="8">
        <v>12812.888000000001</v>
      </c>
      <c r="AH129" s="8">
        <v>11590.91</v>
      </c>
      <c r="AI129" s="8">
        <v>12417.16</v>
      </c>
      <c r="AJ129" s="8">
        <v>11924.955</v>
      </c>
      <c r="AK129" s="8">
        <v>13078.366</v>
      </c>
      <c r="AL129" s="8">
        <v>11240.986000000001</v>
      </c>
      <c r="AM129" s="8">
        <v>13183.023999999999</v>
      </c>
      <c r="AN129" s="8">
        <v>12418.483</v>
      </c>
      <c r="AO129" s="8">
        <v>14083.171</v>
      </c>
      <c r="AP129" s="8">
        <v>13289.965</v>
      </c>
      <c r="AQ129" s="8">
        <v>14045.249</v>
      </c>
      <c r="AR129" s="8">
        <v>12362.079</v>
      </c>
      <c r="AS129" s="8">
        <v>12665.749</v>
      </c>
      <c r="AT129" s="8">
        <v>12803.69</v>
      </c>
      <c r="AU129" s="8">
        <v>14246.314</v>
      </c>
      <c r="AV129" s="8">
        <v>13750.968999999999</v>
      </c>
      <c r="AW129" s="8">
        <v>14112.303</v>
      </c>
      <c r="AX129" s="8">
        <v>16710.262999999999</v>
      </c>
      <c r="AY129" s="8">
        <v>27058.226999999999</v>
      </c>
      <c r="AZ129" s="8">
        <v>28064.487000000001</v>
      </c>
      <c r="BA129" s="8">
        <v>22708.062000000002</v>
      </c>
      <c r="BB129" s="8">
        <v>19036.335999999999</v>
      </c>
      <c r="BC129" s="8">
        <v>24057.562000000002</v>
      </c>
      <c r="BD129" s="8">
        <v>22750.121999999999</v>
      </c>
      <c r="BE129" s="8">
        <v>24391.445</v>
      </c>
      <c r="BF129" s="8">
        <v>21591.966</v>
      </c>
      <c r="BG129" s="8">
        <v>21634.151999999998</v>
      </c>
      <c r="BH129" s="8">
        <v>23900.73</v>
      </c>
      <c r="BI129">
        <v>23900.73</v>
      </c>
    </row>
    <row r="130" spans="1:80" x14ac:dyDescent="0.35">
      <c r="A130" s="9" t="str">
        <f t="shared" si="99"/>
        <v>SNB</v>
      </c>
      <c r="B130" s="9" t="str">
        <f>VLOOKUP(A130,References!$A$2:$B$11,2,FALSE)</f>
        <v>SNB AB Equity</v>
      </c>
      <c r="C130" s="9" t="str">
        <f t="shared" ref="C130:E130" si="111">C107</f>
        <v>Total Deposits</v>
      </c>
      <c r="D130" s="9" t="str">
        <f t="shared" si="111"/>
        <v>deposits</v>
      </c>
      <c r="E130" s="9" t="str">
        <f t="shared" si="111"/>
        <v>BS_CUSTOMER_DEPOSITS</v>
      </c>
      <c r="F130" s="8">
        <f>_xll.BDH($B130,$E130,"CQ1 2010","","Dir=H","Per=Q","Days=A","Dts=H","cols=56;rows=1")</f>
        <v>201259.06599999999</v>
      </c>
      <c r="G130" s="8">
        <v>204808.14600000001</v>
      </c>
      <c r="H130" s="8">
        <v>215078.58900000001</v>
      </c>
      <c r="I130" s="8">
        <v>229160.18100000001</v>
      </c>
      <c r="J130" s="8">
        <v>239335.462</v>
      </c>
      <c r="K130" s="8">
        <v>250657.804</v>
      </c>
      <c r="L130" s="8">
        <v>242988.50399999999</v>
      </c>
      <c r="M130" s="8">
        <v>239457.55799999999</v>
      </c>
      <c r="N130" s="8">
        <v>247921.122</v>
      </c>
      <c r="O130" s="8">
        <v>250266.198</v>
      </c>
      <c r="P130" s="8">
        <v>251326.413</v>
      </c>
      <c r="Q130" s="8">
        <v>273530.09000000003</v>
      </c>
      <c r="R130" s="8">
        <v>276683.636</v>
      </c>
      <c r="S130" s="8">
        <v>288045.08399999997</v>
      </c>
      <c r="T130" s="8">
        <v>294775.09100000001</v>
      </c>
      <c r="U130" s="8">
        <v>300601.42200000002</v>
      </c>
      <c r="V130" s="8">
        <v>333070.25300000003</v>
      </c>
      <c r="W130" s="8">
        <v>345596.55300000001</v>
      </c>
      <c r="X130" s="8">
        <v>343943.05200000003</v>
      </c>
      <c r="Y130" s="8">
        <v>333095.49099999998</v>
      </c>
      <c r="Z130" s="8">
        <v>342853.42200000002</v>
      </c>
      <c r="AA130" s="8">
        <v>360977.00199999998</v>
      </c>
      <c r="AB130" s="8">
        <v>367365.39299999998</v>
      </c>
      <c r="AC130" s="8">
        <v>323866.36499999999</v>
      </c>
      <c r="AD130" s="8">
        <v>326025.69300000003</v>
      </c>
      <c r="AE130" s="8">
        <v>314707.913</v>
      </c>
      <c r="AF130" s="8">
        <v>311225.40899999999</v>
      </c>
      <c r="AG130" s="8">
        <v>315617.891</v>
      </c>
      <c r="AH130" s="8">
        <v>313646.40000000002</v>
      </c>
      <c r="AI130" s="8">
        <v>314690.00400000002</v>
      </c>
      <c r="AJ130" s="8">
        <v>302592.647</v>
      </c>
      <c r="AK130" s="8">
        <v>308942.12</v>
      </c>
      <c r="AL130" s="8">
        <v>309000.83199999999</v>
      </c>
      <c r="AM130" s="8">
        <v>317652.66800000001</v>
      </c>
      <c r="AN130" s="8">
        <v>325461.07</v>
      </c>
      <c r="AO130" s="8">
        <v>318701.02600000001</v>
      </c>
      <c r="AP130" s="8">
        <v>309675.614</v>
      </c>
      <c r="AQ130" s="8">
        <v>327438.40299999999</v>
      </c>
      <c r="AR130" s="8">
        <v>340383.027</v>
      </c>
      <c r="AS130" s="8">
        <v>353389.315</v>
      </c>
      <c r="AT130" s="8">
        <v>375053.34399999998</v>
      </c>
      <c r="AU130" s="8">
        <v>380398.33500000002</v>
      </c>
      <c r="AV130" s="8">
        <v>408473.717</v>
      </c>
      <c r="AW130" s="8">
        <v>416418.72100000002</v>
      </c>
      <c r="AX130" s="8">
        <v>419429.95799999998</v>
      </c>
      <c r="AY130" s="8">
        <v>588134.92700000003</v>
      </c>
      <c r="AZ130" s="8">
        <v>589190.22699999996</v>
      </c>
      <c r="BA130" s="8">
        <v>588573.87899999996</v>
      </c>
      <c r="BB130" s="8">
        <v>606723.21400000004</v>
      </c>
      <c r="BC130" s="8">
        <v>593011.429</v>
      </c>
      <c r="BD130" s="8">
        <v>596886.44400000002</v>
      </c>
      <c r="BE130" s="8">
        <v>568283.076</v>
      </c>
      <c r="BF130" s="8">
        <v>610791.01399999997</v>
      </c>
      <c r="BG130" s="8">
        <v>602209.19900000002</v>
      </c>
      <c r="BH130" s="8">
        <v>624768.56099999999</v>
      </c>
      <c r="BI130">
        <v>624768.56099999999</v>
      </c>
    </row>
    <row r="131" spans="1:80" x14ac:dyDescent="0.35">
      <c r="A131" s="9" t="str">
        <f t="shared" si="99"/>
        <v>SNB</v>
      </c>
      <c r="B131" s="9" t="str">
        <f>VLOOKUP(A131,References!$A$2:$B$11,2,FALSE)</f>
        <v>SNB AB Equity</v>
      </c>
      <c r="C131" s="9" t="str">
        <f t="shared" ref="C131:E131" si="112">C108</f>
        <v>Short Term Debt</v>
      </c>
      <c r="D131" s="9" t="str">
        <f t="shared" si="112"/>
        <v>short_term_debt</v>
      </c>
      <c r="E131" s="9" t="str">
        <f t="shared" si="112"/>
        <v>ST_BORROW_SECS_SOLD_UNDER_REPO</v>
      </c>
      <c r="F131" s="8">
        <f>_xll.BDH($B131,$E131,"CQ1 2010","","Dir=H","Per=Q","Days=A","Dts=H","cols=56;rows=1")</f>
        <v>20999.436000000002</v>
      </c>
      <c r="G131" s="8">
        <v>18375.766</v>
      </c>
      <c r="H131" s="8">
        <v>14769.291999999999</v>
      </c>
      <c r="I131" s="8">
        <v>14331.698</v>
      </c>
      <c r="J131" s="8">
        <v>19311.994999999999</v>
      </c>
      <c r="K131" s="8">
        <v>22090.744999999999</v>
      </c>
      <c r="L131" s="8">
        <v>23170.928</v>
      </c>
      <c r="M131" s="8">
        <v>19939.666000000001</v>
      </c>
      <c r="N131" s="8">
        <v>20536.547999999999</v>
      </c>
      <c r="O131" s="8">
        <v>24824.194</v>
      </c>
      <c r="P131" s="8">
        <v>23591.934000000001</v>
      </c>
      <c r="Q131" s="8">
        <v>25574.175999999999</v>
      </c>
      <c r="R131" s="8">
        <v>32170.788</v>
      </c>
      <c r="S131" s="8">
        <v>24248.932000000001</v>
      </c>
      <c r="T131" s="8">
        <v>21800.079000000002</v>
      </c>
      <c r="U131" s="8">
        <v>24732.201000000001</v>
      </c>
      <c r="V131" s="8">
        <v>26469.284</v>
      </c>
      <c r="W131" s="8">
        <v>26202.274000000001</v>
      </c>
      <c r="X131" s="8">
        <v>29308.49</v>
      </c>
      <c r="Y131" s="8">
        <v>35449.487999999998</v>
      </c>
      <c r="Z131" s="8">
        <v>38670.586000000003</v>
      </c>
      <c r="AA131" s="8">
        <v>30402.973999999998</v>
      </c>
      <c r="AB131" s="8">
        <v>36624.762000000002</v>
      </c>
      <c r="AC131" s="8">
        <v>48100.767</v>
      </c>
      <c r="AD131" s="8">
        <v>45896.267999999996</v>
      </c>
      <c r="AE131" s="8">
        <v>56052.398000000001</v>
      </c>
      <c r="AF131" s="8">
        <v>46463.618000000002</v>
      </c>
      <c r="AG131" s="8">
        <v>45474.074000000001</v>
      </c>
      <c r="AH131" s="8">
        <v>50586.830999999998</v>
      </c>
      <c r="AI131" s="8">
        <v>51302.563999999998</v>
      </c>
      <c r="AJ131" s="8">
        <v>57832.792000000001</v>
      </c>
      <c r="AK131" s="8">
        <v>48557.940999999999</v>
      </c>
      <c r="AL131" s="8">
        <v>37977.555</v>
      </c>
      <c r="AM131" s="8">
        <v>50038.534</v>
      </c>
      <c r="AN131" s="8">
        <v>48129.94</v>
      </c>
      <c r="AO131" s="8">
        <v>45962.85</v>
      </c>
      <c r="AP131" s="8">
        <v>63127.372000000003</v>
      </c>
      <c r="AQ131" s="8">
        <v>61593.983</v>
      </c>
      <c r="AR131" s="8">
        <v>66927.320000000007</v>
      </c>
      <c r="AS131" s="8">
        <v>62186.044000000002</v>
      </c>
      <c r="AT131" s="8">
        <v>63481.841999999997</v>
      </c>
      <c r="AU131" s="8">
        <v>74083.157000000007</v>
      </c>
      <c r="AV131" s="8">
        <v>62975.487000000001</v>
      </c>
      <c r="AW131" s="8">
        <v>75028.157000000007</v>
      </c>
      <c r="AX131" s="8">
        <v>72372.009999999995</v>
      </c>
      <c r="AY131" s="8">
        <v>99676.277000000002</v>
      </c>
      <c r="AZ131" s="8">
        <v>104104.533</v>
      </c>
      <c r="BA131" s="8">
        <v>117565.288</v>
      </c>
      <c r="BB131" s="8">
        <v>100525.46400000001</v>
      </c>
      <c r="BC131" s="8">
        <v>147233.18</v>
      </c>
      <c r="BD131" s="8">
        <v>143527.80600000001</v>
      </c>
      <c r="BE131" s="8">
        <v>150994.91899999999</v>
      </c>
      <c r="BF131" s="8">
        <v>134568.71900000001</v>
      </c>
      <c r="BG131" s="8">
        <v>162719.734</v>
      </c>
      <c r="BH131" s="8">
        <v>169113.79500000001</v>
      </c>
      <c r="BI131">
        <v>169113.79500000001</v>
      </c>
    </row>
    <row r="132" spans="1:80" x14ac:dyDescent="0.35">
      <c r="A132" s="9" t="str">
        <f t="shared" si="99"/>
        <v>SNB</v>
      </c>
      <c r="B132" s="9" t="str">
        <f>VLOOKUP(A132,References!$A$2:$B$11,2,FALSE)</f>
        <v>SNB AB Equity</v>
      </c>
      <c r="C132" s="9" t="str">
        <f t="shared" ref="C132:E132" si="113">C109</f>
        <v>Long Term Debt</v>
      </c>
      <c r="D132" s="9" t="str">
        <f t="shared" si="113"/>
        <v>long_term_debt</v>
      </c>
      <c r="E132" s="9" t="str">
        <f t="shared" si="113"/>
        <v>BS_LT_BORROW</v>
      </c>
      <c r="F132" s="8">
        <f>_xll.BDH($B132,$E132,"CQ1 2010","","Dir=H","Per=Q","Days=A","Dts=H","cols=56;rows=1")</f>
        <v>2624.6089999999999</v>
      </c>
      <c r="G132" s="8">
        <v>2624.7840000000001</v>
      </c>
      <c r="H132" s="8">
        <v>2624.9609999999998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1511.25</v>
      </c>
      <c r="T132" s="8">
        <v>1511.25</v>
      </c>
      <c r="U132" s="8">
        <v>1511.25</v>
      </c>
      <c r="V132" s="8">
        <v>6685.78</v>
      </c>
      <c r="W132" s="8">
        <v>9501.7139999999999</v>
      </c>
      <c r="X132" s="8">
        <v>9512.8340000000007</v>
      </c>
      <c r="Y132" s="8">
        <v>9550.4959999999992</v>
      </c>
      <c r="Z132" s="8">
        <v>10068.579</v>
      </c>
      <c r="AA132" s="8">
        <v>10144.516</v>
      </c>
      <c r="AB132" s="8">
        <v>9868.3979999999992</v>
      </c>
      <c r="AC132" s="8">
        <v>9940.7170000000006</v>
      </c>
      <c r="AD132" s="8">
        <v>10192.459000000001</v>
      </c>
      <c r="AE132" s="8">
        <v>10223.298000000001</v>
      </c>
      <c r="AF132" s="8">
        <v>10203.666999999999</v>
      </c>
      <c r="AG132" s="8">
        <v>9917.7649999999994</v>
      </c>
      <c r="AH132" s="8">
        <v>9859.1450000000004</v>
      </c>
      <c r="AI132" s="8">
        <v>9926.4490000000005</v>
      </c>
      <c r="AJ132" s="8">
        <v>10166.421</v>
      </c>
      <c r="AK132" s="8">
        <v>10250.31</v>
      </c>
      <c r="AL132" s="8">
        <v>10528.284</v>
      </c>
      <c r="AM132" s="8">
        <v>8753.86</v>
      </c>
      <c r="AN132" s="8">
        <v>8635.6200000000008</v>
      </c>
      <c r="AO132" s="8">
        <v>9430.9069999999992</v>
      </c>
      <c r="AP132" s="8">
        <v>4421.201</v>
      </c>
      <c r="AQ132" s="8">
        <v>1864.9839999999999</v>
      </c>
      <c r="AR132" s="8">
        <v>1664.136</v>
      </c>
      <c r="AS132" s="8">
        <v>2841.25</v>
      </c>
      <c r="AT132" s="8">
        <v>565.41700000000003</v>
      </c>
      <c r="AU132" s="8">
        <v>696.25800000000004</v>
      </c>
      <c r="AV132" s="8">
        <v>1177.318</v>
      </c>
      <c r="AW132" s="8">
        <v>3527.6410000000001</v>
      </c>
      <c r="AX132" s="8">
        <v>2101.0839999999998</v>
      </c>
      <c r="AY132" s="8">
        <v>7000.5619999999999</v>
      </c>
      <c r="AZ132" s="8">
        <v>7092.9269999999997</v>
      </c>
      <c r="BA132" s="8">
        <v>8194.7420000000002</v>
      </c>
      <c r="BB132" s="8">
        <v>8952.7739999999994</v>
      </c>
      <c r="BC132" s="8">
        <v>10531.966</v>
      </c>
      <c r="BD132" s="8">
        <v>12318.22</v>
      </c>
      <c r="BE132" s="8">
        <v>14808.967000000001</v>
      </c>
      <c r="BF132" s="8">
        <v>13644.136</v>
      </c>
      <c r="BG132" s="8">
        <v>13719.28</v>
      </c>
      <c r="BH132" s="8">
        <v>13665.725</v>
      </c>
      <c r="BI132">
        <v>13665.725</v>
      </c>
    </row>
    <row r="133" spans="1:80" x14ac:dyDescent="0.35">
      <c r="A133" s="9" t="str">
        <f t="shared" si="99"/>
        <v>SNB</v>
      </c>
      <c r="B133" s="9" t="str">
        <f>VLOOKUP(A133,References!$A$2:$B$11,2,FALSE)</f>
        <v>SNB AB Equity</v>
      </c>
      <c r="C133" s="9" t="str">
        <f t="shared" ref="C133:E133" si="114">C110</f>
        <v>Total Liabilities</v>
      </c>
      <c r="D133" s="9" t="str">
        <f t="shared" si="114"/>
        <v>liabilities</v>
      </c>
      <c r="E133" s="9" t="str">
        <f t="shared" si="114"/>
        <v>BS_TOT_LIAB2</v>
      </c>
      <c r="F133" s="8">
        <f>_xll.BDH($B133,$E133,"CQ1 2010","","Dir=H","Per=Q","Days=A","Dts=H","cols=56;rows=1")</f>
        <v>234401.41200000001</v>
      </c>
      <c r="G133" s="8">
        <v>232599.89499999999</v>
      </c>
      <c r="H133" s="8">
        <v>238704.891</v>
      </c>
      <c r="I133" s="8">
        <v>249515.299</v>
      </c>
      <c r="J133" s="8">
        <v>264544.75</v>
      </c>
      <c r="K133" s="8">
        <v>280438.41499999998</v>
      </c>
      <c r="L133" s="8">
        <v>272314.10399999999</v>
      </c>
      <c r="M133" s="8">
        <v>265612.90700000001</v>
      </c>
      <c r="N133" s="8">
        <v>276859.11099999998</v>
      </c>
      <c r="O133" s="8">
        <v>283596.33500000002</v>
      </c>
      <c r="P133" s="8">
        <v>282358.82400000002</v>
      </c>
      <c r="Q133" s="8">
        <v>305915.98800000001</v>
      </c>
      <c r="R133" s="8">
        <v>317707.30699999997</v>
      </c>
      <c r="S133" s="8">
        <v>321173.93099999998</v>
      </c>
      <c r="T133" s="8">
        <v>325170.38400000002</v>
      </c>
      <c r="U133" s="8">
        <v>334751.06099999999</v>
      </c>
      <c r="V133" s="8">
        <v>376459.924</v>
      </c>
      <c r="W133" s="8">
        <v>389179.42300000001</v>
      </c>
      <c r="X133" s="8">
        <v>391639.91499999998</v>
      </c>
      <c r="Y133" s="8">
        <v>387957.19300000003</v>
      </c>
      <c r="Z133" s="8">
        <v>400774.41899999999</v>
      </c>
      <c r="AA133" s="8">
        <v>410897.45799999998</v>
      </c>
      <c r="AB133" s="8">
        <v>424655.06699999998</v>
      </c>
      <c r="AC133" s="8">
        <v>393096.48300000001</v>
      </c>
      <c r="AD133" s="8">
        <v>393569.12800000003</v>
      </c>
      <c r="AE133" s="8">
        <v>393550.31400000001</v>
      </c>
      <c r="AF133" s="8">
        <v>379695.96600000001</v>
      </c>
      <c r="AG133" s="8">
        <v>382731.39899999998</v>
      </c>
      <c r="AH133" s="8">
        <v>387133.49800000002</v>
      </c>
      <c r="AI133" s="8">
        <v>389333.95299999998</v>
      </c>
      <c r="AJ133" s="8">
        <v>383455.54700000002</v>
      </c>
      <c r="AK133" s="8">
        <v>380516.10399999999</v>
      </c>
      <c r="AL133" s="8">
        <v>374034.60700000002</v>
      </c>
      <c r="AM133" s="8">
        <v>390702.12300000002</v>
      </c>
      <c r="AN133" s="8">
        <v>397552.109</v>
      </c>
      <c r="AO133" s="8">
        <v>386508.05900000001</v>
      </c>
      <c r="AP133" s="8">
        <v>397242.92499999999</v>
      </c>
      <c r="AQ133" s="8">
        <v>409475.89600000001</v>
      </c>
      <c r="AR133" s="8">
        <v>429886.55200000003</v>
      </c>
      <c r="AS133" s="8">
        <v>437475.897</v>
      </c>
      <c r="AT133" s="8">
        <v>470025.86499999999</v>
      </c>
      <c r="AU133" s="8">
        <v>483365.734</v>
      </c>
      <c r="AV133" s="8">
        <v>500422.39199999999</v>
      </c>
      <c r="AW133" s="8">
        <v>519228.06</v>
      </c>
      <c r="AX133" s="8">
        <v>515381.47899999999</v>
      </c>
      <c r="AY133" s="8">
        <v>736856.61899999995</v>
      </c>
      <c r="AZ133" s="8">
        <v>742932.57400000002</v>
      </c>
      <c r="BA133" s="8">
        <v>751377.93299999996</v>
      </c>
      <c r="BB133" s="8">
        <v>756421.83100000001</v>
      </c>
      <c r="BC133" s="8">
        <v>796752.16399999999</v>
      </c>
      <c r="BD133" s="8">
        <v>801238.06799999997</v>
      </c>
      <c r="BE133" s="8">
        <v>778718.53500000003</v>
      </c>
      <c r="BF133" s="8">
        <v>805042.97199999995</v>
      </c>
      <c r="BG133" s="8">
        <v>825284.58600000001</v>
      </c>
      <c r="BH133" s="8">
        <v>858161.84699999995</v>
      </c>
      <c r="BI133">
        <v>858161.84699999995</v>
      </c>
    </row>
    <row r="134" spans="1:80" x14ac:dyDescent="0.35">
      <c r="A134" s="9" t="str">
        <f t="shared" si="99"/>
        <v>SNB</v>
      </c>
      <c r="B134" s="9" t="str">
        <f>VLOOKUP(A134,References!$A$2:$B$11,2,FALSE)</f>
        <v>SNB AB Equity</v>
      </c>
      <c r="C134" s="9" t="str">
        <f t="shared" ref="C134:E134" si="115">C111</f>
        <v>Retail Liabilities</v>
      </c>
      <c r="D134" s="9" t="str">
        <f t="shared" si="115"/>
        <v>retail_liabilities</v>
      </c>
      <c r="E134" s="9" t="str">
        <f t="shared" si="115"/>
        <v>NA</v>
      </c>
      <c r="F134" s="8" t="e">
        <f>Segments_Q!I36/1000000</f>
        <v>#N/A</v>
      </c>
      <c r="G134" s="8" t="e">
        <f>Segments_Q!J36/1000000</f>
        <v>#N/A</v>
      </c>
      <c r="H134" s="8" t="e">
        <f>Segments_Q!K36/1000000</f>
        <v>#N/A</v>
      </c>
      <c r="I134" s="8" t="e">
        <f>Segments_Q!L36/1000000</f>
        <v>#N/A</v>
      </c>
      <c r="J134" s="8" t="e">
        <f>Segments_Q!M36/1000000</f>
        <v>#N/A</v>
      </c>
      <c r="K134" s="8" t="e">
        <f>Segments_Q!N36/1000000</f>
        <v>#N/A</v>
      </c>
      <c r="L134" s="8" t="e">
        <f>Segments_Q!O36/1000000</f>
        <v>#N/A</v>
      </c>
      <c r="M134" s="8" t="e">
        <f>Segments_Q!P36/1000000</f>
        <v>#N/A</v>
      </c>
      <c r="N134" s="8" t="e">
        <f>Segments_Q!Q36/1000000</f>
        <v>#N/A</v>
      </c>
      <c r="O134" s="8" t="e">
        <f>Segments_Q!R36/1000000</f>
        <v>#N/A</v>
      </c>
      <c r="P134" s="8" t="e">
        <f>Segments_Q!S36/1000000</f>
        <v>#N/A</v>
      </c>
      <c r="Q134" s="8" t="e">
        <f>Segments_Q!T36/1000000</f>
        <v>#N/A</v>
      </c>
      <c r="R134" s="8">
        <f>Segments_Q!U36/1000000</f>
        <v>140914.49900000001</v>
      </c>
      <c r="S134" s="8">
        <f>Segments_Q!V36/1000000</f>
        <v>142586.70300000001</v>
      </c>
      <c r="T134" s="8">
        <f>Segments_Q!W36/1000000</f>
        <v>147001.42199999999</v>
      </c>
      <c r="U134" s="8">
        <f>Segments_Q!X36/1000000</f>
        <v>145880.81</v>
      </c>
      <c r="V134" s="8">
        <f>Segments_Q!Y36/1000000</f>
        <v>154034.92600000001</v>
      </c>
      <c r="W134" s="8">
        <f>Segments_Q!Z36/1000000</f>
        <v>147554.97200000001</v>
      </c>
      <c r="X134" s="8">
        <f>Segments_Q!AA36/1000000</f>
        <v>153234.78400000001</v>
      </c>
      <c r="Y134" s="8">
        <f>Segments_Q!AB36/1000000</f>
        <v>143199.68900000001</v>
      </c>
      <c r="Z134" s="8">
        <f>Segments_Q!AC36/1000000</f>
        <v>156495.592</v>
      </c>
      <c r="AA134" s="8">
        <f>Segments_Q!AD36/1000000</f>
        <v>162733.31099999999</v>
      </c>
      <c r="AB134" s="8">
        <f>Segments_Q!AE36/1000000</f>
        <v>179905.109</v>
      </c>
      <c r="AC134" s="8">
        <f>Segments_Q!AF36/1000000</f>
        <v>185373.09700000001</v>
      </c>
      <c r="AD134" s="8">
        <f>Segments_Q!AG36/1000000</f>
        <v>213763.45600000001</v>
      </c>
      <c r="AE134" s="8">
        <f>Segments_Q!AH36/1000000</f>
        <v>205033.46799999999</v>
      </c>
      <c r="AF134" s="8">
        <f>Segments_Q!AI36/1000000</f>
        <v>203217.30600000001</v>
      </c>
      <c r="AG134" s="8">
        <f>Segments_Q!AJ36/1000000</f>
        <v>201637.47</v>
      </c>
      <c r="AH134" s="8">
        <f>Segments_Q!AK36/1000000</f>
        <v>217963.90900000001</v>
      </c>
      <c r="AI134" s="8">
        <f>Segments_Q!AL36/1000000</f>
        <v>219059.83</v>
      </c>
      <c r="AJ134" s="8">
        <f>Segments_Q!AM36/1000000</f>
        <v>234485.538</v>
      </c>
      <c r="AK134" s="8">
        <f>Segments_Q!AN36/1000000</f>
        <v>242116</v>
      </c>
      <c r="AL134" s="8">
        <f>Segments_Q!AO36/1000000</f>
        <v>250300.473</v>
      </c>
      <c r="AM134" s="8">
        <f>Segments_Q!AP36/1000000</f>
        <v>256936.97399999999</v>
      </c>
      <c r="AN134" s="8">
        <f>Segments_Q!AQ36/1000000</f>
        <v>262556.55300000001</v>
      </c>
      <c r="AO134" s="8">
        <f>Segments_Q!AR36/1000000</f>
        <v>254924.84599999999</v>
      </c>
      <c r="AP134" s="8">
        <f>Segments_Q!AS36/1000000</f>
        <v>247834.36499999999</v>
      </c>
      <c r="AQ134" s="8">
        <f>Segments_Q!AT36/1000000</f>
        <v>247412.37700000001</v>
      </c>
      <c r="AR134" s="8">
        <f>Segments_Q!AU36/1000000</f>
        <v>224518.337</v>
      </c>
      <c r="AS134" s="8">
        <f>Segments_Q!AV36/1000000</f>
        <v>221023.704</v>
      </c>
      <c r="AT134" s="8">
        <f>Segments_Q!AW36/1000000</f>
        <v>240312.47099999999</v>
      </c>
      <c r="AU134" s="8">
        <f>Segments_Q!AX36/1000000</f>
        <v>233727.29699999999</v>
      </c>
      <c r="AV134" s="8">
        <f>Segments_Q!AY36/1000000</f>
        <v>238019.24</v>
      </c>
      <c r="AW134" s="8">
        <f>Segments_Q!AZ36/1000000</f>
        <v>248003.88800000001</v>
      </c>
      <c r="AX134" s="8">
        <f>Segments_Q!BA36/1000000</f>
        <v>254703.84599999999</v>
      </c>
      <c r="AY134" s="8">
        <f>Segments_Q!BB36/1000000</f>
        <v>357596.63500000001</v>
      </c>
      <c r="AZ134" s="8">
        <f>Segments_Q!BC36/1000000</f>
        <v>386895.51199999999</v>
      </c>
      <c r="BA134" s="8">
        <f>Segments_Q!BD36/1000000</f>
        <v>346731.28200000001</v>
      </c>
      <c r="BB134" s="8">
        <f>Segments_Q!BE36/1000000</f>
        <v>417156.511</v>
      </c>
      <c r="BC134" s="8">
        <f>Segments_Q!BF36/1000000</f>
        <v>374040.70699999999</v>
      </c>
      <c r="BD134" s="8">
        <f>Segments_Q!BG36/1000000</f>
        <v>353227.44900000002</v>
      </c>
      <c r="BE134" s="8">
        <f>Segments_Q!BH36/1000000</f>
        <v>343085.72399999999</v>
      </c>
      <c r="BF134" s="8">
        <f>Segments_Q!BI36/1000000</f>
        <v>369057.10600000003</v>
      </c>
      <c r="BG134" s="8">
        <f>Segments_Q!BJ36/1000000</f>
        <v>358302.97100000002</v>
      </c>
      <c r="BH134" s="8">
        <f>Segments_Q!BK36/1000000</f>
        <v>361844.18099999998</v>
      </c>
      <c r="BI134" s="8">
        <f>Segments_Q!BL36/1000000</f>
        <v>0</v>
      </c>
      <c r="BJ134" s="8">
        <f>Segments_Q!BM36/1000000</f>
        <v>0</v>
      </c>
      <c r="BK134" s="8">
        <f>Segments_Q!BN36/1000000</f>
        <v>0</v>
      </c>
      <c r="BL134" s="8">
        <f>Segments_Q!BO36/1000000</f>
        <v>0</v>
      </c>
      <c r="BM134" s="8">
        <f>Segments_Q!BP36/1000000</f>
        <v>0</v>
      </c>
      <c r="BN134" s="8">
        <f>Segments_Q!BQ36/1000000</f>
        <v>0</v>
      </c>
      <c r="BO134" s="8">
        <f>Segments_Q!BR36/1000000</f>
        <v>0</v>
      </c>
      <c r="BP134" s="8">
        <f>Segments_Q!BS36/1000000</f>
        <v>0</v>
      </c>
      <c r="BQ134" s="8">
        <f>Segments_Q!BT36/1000000</f>
        <v>0</v>
      </c>
      <c r="BR134" s="8">
        <f>Segments_Q!BU36/1000000</f>
        <v>0</v>
      </c>
      <c r="BS134" s="8">
        <f>Segments_Q!BV36/1000000</f>
        <v>0</v>
      </c>
      <c r="BT134" s="8">
        <f>Segments_Q!BW36/1000000</f>
        <v>0</v>
      </c>
      <c r="BU134" s="8">
        <f>Segments_Q!BX36/1000000</f>
        <v>0</v>
      </c>
      <c r="BV134" s="8">
        <f>Segments_Q!BY36/1000000</f>
        <v>0</v>
      </c>
      <c r="BW134" s="8">
        <f>Segments_Q!BZ36/1000000</f>
        <v>0</v>
      </c>
      <c r="BX134" s="8">
        <f>Segments_Q!CA36/1000000</f>
        <v>0</v>
      </c>
      <c r="BY134" s="8">
        <f>Segments_Q!CB36/1000000</f>
        <v>0</v>
      </c>
      <c r="BZ134" s="8">
        <f>Segments_Q!CC36/1000000</f>
        <v>0</v>
      </c>
      <c r="CA134" s="8">
        <f>Segments_Q!CD36/1000000</f>
        <v>0</v>
      </c>
      <c r="CB134" s="8">
        <f>Segments_Q!CE36/1000000</f>
        <v>0</v>
      </c>
    </row>
    <row r="135" spans="1:80" x14ac:dyDescent="0.35">
      <c r="A135" s="9" t="str">
        <f t="shared" si="99"/>
        <v>SNB</v>
      </c>
      <c r="B135" s="9" t="str">
        <f>VLOOKUP(A135,References!$A$2:$B$11,2,FALSE)</f>
        <v>SNB AB Equity</v>
      </c>
      <c r="C135" s="9" t="str">
        <f t="shared" ref="C135:E135" si="116">C112</f>
        <v>Wholesale Liabilities</v>
      </c>
      <c r="D135" s="9" t="str">
        <f t="shared" si="116"/>
        <v>wholesale_liabilities</v>
      </c>
      <c r="E135" s="9" t="str">
        <f t="shared" si="116"/>
        <v>NA</v>
      </c>
      <c r="F135" s="8" t="e">
        <f>Segments_Q!I37/1000000</f>
        <v>#N/A</v>
      </c>
      <c r="G135" s="8" t="e">
        <f>Segments_Q!J37/1000000</f>
        <v>#N/A</v>
      </c>
      <c r="H135" s="8" t="e">
        <f>Segments_Q!K37/1000000</f>
        <v>#N/A</v>
      </c>
      <c r="I135" s="8" t="e">
        <f>Segments_Q!L37/1000000</f>
        <v>#N/A</v>
      </c>
      <c r="J135" s="8" t="e">
        <f>Segments_Q!M37/1000000</f>
        <v>#N/A</v>
      </c>
      <c r="K135" s="8" t="e">
        <f>Segments_Q!N37/1000000</f>
        <v>#N/A</v>
      </c>
      <c r="L135" s="8" t="e">
        <f>Segments_Q!O37/1000000</f>
        <v>#N/A</v>
      </c>
      <c r="M135" s="8" t="e">
        <f>Segments_Q!P37/1000000</f>
        <v>#N/A</v>
      </c>
      <c r="N135" s="8" t="e">
        <f>Segments_Q!Q37/1000000</f>
        <v>#N/A</v>
      </c>
      <c r="O135" s="8" t="e">
        <f>Segments_Q!R37/1000000</f>
        <v>#N/A</v>
      </c>
      <c r="P135" s="8" t="e">
        <f>Segments_Q!S37/1000000</f>
        <v>#N/A</v>
      </c>
      <c r="Q135" s="8" t="e">
        <f>Segments_Q!T37/1000000</f>
        <v>#N/A</v>
      </c>
      <c r="R135" s="8" t="e">
        <f>Segments_Q!U37/1000000</f>
        <v>#N/A</v>
      </c>
      <c r="S135" s="8" t="e">
        <f>Segments_Q!V37/1000000</f>
        <v>#N/A</v>
      </c>
      <c r="T135" s="8" t="e">
        <f>Segments_Q!W37/1000000</f>
        <v>#N/A</v>
      </c>
      <c r="U135" s="8" t="e">
        <f>Segments_Q!X37/1000000</f>
        <v>#N/A</v>
      </c>
      <c r="V135" s="8" t="e">
        <f>Segments_Q!Y37/1000000</f>
        <v>#N/A</v>
      </c>
      <c r="W135" s="8" t="e">
        <f>Segments_Q!Z37/1000000</f>
        <v>#N/A</v>
      </c>
      <c r="X135" s="8" t="e">
        <f>Segments_Q!AA37/1000000</f>
        <v>#N/A</v>
      </c>
      <c r="Y135" s="8" t="e">
        <f>Segments_Q!AB37/1000000</f>
        <v>#N/A</v>
      </c>
      <c r="Z135" s="8" t="e">
        <f>Segments_Q!AC37/1000000</f>
        <v>#N/A</v>
      </c>
      <c r="AA135" s="8" t="e">
        <f>Segments_Q!AD37/1000000</f>
        <v>#N/A</v>
      </c>
      <c r="AB135" s="8" t="e">
        <f>Segments_Q!AE37/1000000</f>
        <v>#N/A</v>
      </c>
      <c r="AC135" s="8" t="e">
        <f>Segments_Q!AF37/1000000</f>
        <v>#N/A</v>
      </c>
      <c r="AD135" s="8" t="e">
        <f>Segments_Q!AG37/1000000</f>
        <v>#N/A</v>
      </c>
      <c r="AE135" s="8" t="e">
        <f>Segments_Q!AH37/1000000</f>
        <v>#N/A</v>
      </c>
      <c r="AF135" s="8" t="e">
        <f>Segments_Q!AI37/1000000</f>
        <v>#N/A</v>
      </c>
      <c r="AG135" s="8" t="e">
        <f>Segments_Q!AJ37/1000000</f>
        <v>#N/A</v>
      </c>
      <c r="AH135" s="8" t="e">
        <f>Segments_Q!AK37/1000000</f>
        <v>#N/A</v>
      </c>
      <c r="AI135" s="8" t="e">
        <f>Segments_Q!AL37/1000000</f>
        <v>#N/A</v>
      </c>
      <c r="AJ135" s="8" t="e">
        <f>Segments_Q!AM37/1000000</f>
        <v>#N/A</v>
      </c>
      <c r="AK135" s="8" t="e">
        <f>Segments_Q!AN37/1000000</f>
        <v>#N/A</v>
      </c>
      <c r="AL135" s="8" t="e">
        <f>Segments_Q!AO37/1000000</f>
        <v>#N/A</v>
      </c>
      <c r="AM135" s="8" t="e">
        <f>Segments_Q!AP37/1000000</f>
        <v>#N/A</v>
      </c>
      <c r="AN135" s="8" t="e">
        <f>Segments_Q!AQ37/1000000</f>
        <v>#N/A</v>
      </c>
      <c r="AO135" s="8" t="e">
        <f>Segments_Q!AR37/1000000</f>
        <v>#N/A</v>
      </c>
      <c r="AP135" s="8" t="e">
        <f>Segments_Q!AS37/1000000</f>
        <v>#N/A</v>
      </c>
      <c r="AQ135" s="8" t="e">
        <f>Segments_Q!AT37/1000000</f>
        <v>#N/A</v>
      </c>
      <c r="AR135" s="8" t="e">
        <f>Segments_Q!AU37/1000000</f>
        <v>#N/A</v>
      </c>
      <c r="AS135" s="8" t="e">
        <f>Segments_Q!AV37/1000000</f>
        <v>#N/A</v>
      </c>
      <c r="AT135" s="8" t="e">
        <f>Segments_Q!AW37/1000000</f>
        <v>#N/A</v>
      </c>
      <c r="AU135" s="8">
        <f>Segments_Q!AX37/1000000</f>
        <v>216125.236</v>
      </c>
      <c r="AV135" s="8">
        <f>Segments_Q!AY37/1000000</f>
        <v>226899.69399999999</v>
      </c>
      <c r="AW135" s="8">
        <f>Segments_Q!AZ37/1000000</f>
        <v>233671.96799999999</v>
      </c>
      <c r="AX135" s="8">
        <f>Segments_Q!BA37/1000000</f>
        <v>225619.62599999999</v>
      </c>
      <c r="AY135" s="8">
        <f>Segments_Q!BB37/1000000</f>
        <v>342305.34399999998</v>
      </c>
      <c r="AZ135" s="8">
        <f>Segments_Q!BC37/1000000</f>
        <v>319714.31800000003</v>
      </c>
      <c r="BA135" s="8">
        <f>Segments_Q!BD37/1000000</f>
        <v>371303.56699999998</v>
      </c>
      <c r="BB135" s="8">
        <f>Segments_Q!BE37/1000000</f>
        <v>307502.94400000002</v>
      </c>
      <c r="BC135" s="8">
        <f>Segments_Q!BF37/1000000</f>
        <v>388176.67200000002</v>
      </c>
      <c r="BD135" s="8">
        <f>Segments_Q!BG37/1000000</f>
        <v>413515.63400000002</v>
      </c>
      <c r="BE135" s="8">
        <f>Segments_Q!BH37/1000000</f>
        <v>403053.45199999999</v>
      </c>
      <c r="BF135" s="8">
        <f>Segments_Q!BI37/1000000</f>
        <v>402175.984</v>
      </c>
      <c r="BG135" s="8">
        <f>Segments_Q!BJ37/1000000</f>
        <v>437411.46100000001</v>
      </c>
      <c r="BH135" s="8">
        <f>Segments_Q!BK37/1000000</f>
        <v>464852.23100000003</v>
      </c>
      <c r="BI135" s="8">
        <f>Segments_Q!BL37/1000000</f>
        <v>0</v>
      </c>
      <c r="BJ135" s="8">
        <f>Segments_Q!BM37/1000000</f>
        <v>0</v>
      </c>
      <c r="BK135" s="8">
        <f>Segments_Q!BN37/1000000</f>
        <v>0</v>
      </c>
      <c r="BL135" s="8">
        <f>Segments_Q!BO37/1000000</f>
        <v>0</v>
      </c>
      <c r="BM135" s="8">
        <f>Segments_Q!BP37/1000000</f>
        <v>0</v>
      </c>
      <c r="BN135" s="8">
        <f>Segments_Q!BQ37/1000000</f>
        <v>0</v>
      </c>
      <c r="BO135" s="8">
        <f>Segments_Q!BR37/1000000</f>
        <v>0</v>
      </c>
      <c r="BP135" s="8">
        <f>Segments_Q!BS37/1000000</f>
        <v>0</v>
      </c>
      <c r="BQ135" s="8">
        <f>Segments_Q!BT37/1000000</f>
        <v>0</v>
      </c>
      <c r="BR135" s="8">
        <f>Segments_Q!BU37/1000000</f>
        <v>0</v>
      </c>
      <c r="BS135" s="8">
        <f>Segments_Q!BV37/1000000</f>
        <v>0</v>
      </c>
      <c r="BT135" s="8">
        <f>Segments_Q!BW37/1000000</f>
        <v>0</v>
      </c>
      <c r="BU135" s="8">
        <f>Segments_Q!BX37/1000000</f>
        <v>0</v>
      </c>
      <c r="BV135" s="8">
        <f>Segments_Q!BY37/1000000</f>
        <v>0</v>
      </c>
      <c r="BW135" s="8">
        <f>Segments_Q!BZ37/1000000</f>
        <v>0</v>
      </c>
      <c r="BX135" s="8">
        <f>Segments_Q!CA37/1000000</f>
        <v>0</v>
      </c>
      <c r="BY135" s="8">
        <f>Segments_Q!CB37/1000000</f>
        <v>0</v>
      </c>
      <c r="BZ135" s="8">
        <f>Segments_Q!CC37/1000000</f>
        <v>0</v>
      </c>
      <c r="CA135" s="8">
        <f>Segments_Q!CD37/1000000</f>
        <v>0</v>
      </c>
      <c r="CB135" s="8">
        <f>Segments_Q!CE37/1000000</f>
        <v>0</v>
      </c>
    </row>
    <row r="136" spans="1:80" x14ac:dyDescent="0.35">
      <c r="A136" s="9" t="str">
        <f t="shared" si="99"/>
        <v>SNB</v>
      </c>
      <c r="B136" s="9" t="str">
        <f>VLOOKUP(A136,References!$A$2:$B$11,2,FALSE)</f>
        <v>SNB AB Equity</v>
      </c>
      <c r="C136" s="9" t="str">
        <f t="shared" ref="C136:E136" si="117">C113</f>
        <v>Retained Earnings</v>
      </c>
      <c r="D136" s="9" t="str">
        <f t="shared" si="117"/>
        <v>retained_earnings</v>
      </c>
      <c r="E136" s="9" t="str">
        <f t="shared" si="117"/>
        <v>BS_PURE_RETAINED_EARNINGS</v>
      </c>
      <c r="F136" s="8">
        <f>_xll.BDH($B136,$E136,"CQ1 2010","","Dir=H","Per=Q","Days=A","Dts=H","cols=56;rows=1")</f>
        <v>4474.5940000000001</v>
      </c>
      <c r="G136" s="8">
        <v>4507.0860000000002</v>
      </c>
      <c r="H136" s="8">
        <v>5335.4960000000001</v>
      </c>
      <c r="I136" s="8">
        <v>3807.7910000000002</v>
      </c>
      <c r="J136" s="8">
        <v>5309.8689999999997</v>
      </c>
      <c r="K136" s="8">
        <v>5540.835</v>
      </c>
      <c r="L136" s="8">
        <v>7086.5540000000001</v>
      </c>
      <c r="M136" s="8">
        <v>5226.884</v>
      </c>
      <c r="N136" s="8">
        <v>7181.24</v>
      </c>
      <c r="O136" s="8">
        <v>7592.6030000000001</v>
      </c>
      <c r="P136" s="8">
        <v>9073.0529999999999</v>
      </c>
      <c r="Q136" s="8">
        <v>7051.299</v>
      </c>
      <c r="R136" s="8">
        <v>9392.7189999999991</v>
      </c>
      <c r="S136" s="8">
        <v>11382.058000000001</v>
      </c>
      <c r="T136" s="8">
        <v>11864.787</v>
      </c>
      <c r="U136" s="8">
        <v>9699.26</v>
      </c>
      <c r="V136" s="8">
        <v>7234.4780000000001</v>
      </c>
      <c r="W136" s="8">
        <v>7976.4549999999999</v>
      </c>
      <c r="X136" s="8">
        <v>9845.5290000000005</v>
      </c>
      <c r="Y136" s="8">
        <v>7371.9350000000004</v>
      </c>
      <c r="Z136" s="8">
        <v>9960.8799999999992</v>
      </c>
      <c r="AA136" s="8">
        <v>12260.758</v>
      </c>
      <c r="AB136" s="8">
        <v>12641.817999999999</v>
      </c>
      <c r="AC136" s="8">
        <v>9833.777</v>
      </c>
      <c r="AD136" s="8">
        <v>12080.536</v>
      </c>
      <c r="AE136" s="8">
        <v>14126.937</v>
      </c>
      <c r="AF136" s="8">
        <v>14493.641</v>
      </c>
      <c r="AG136" s="8">
        <v>13549.487999999999</v>
      </c>
      <c r="AH136" s="8">
        <v>15795.77</v>
      </c>
      <c r="AI136" s="8">
        <v>15662.016</v>
      </c>
      <c r="AJ136" s="8">
        <v>17390.219000000001</v>
      </c>
      <c r="AK136" s="8">
        <v>18158.718000000001</v>
      </c>
      <c r="AL136" s="8">
        <v>18956.563999999998</v>
      </c>
      <c r="AM136" s="8">
        <v>11065.196</v>
      </c>
      <c r="AN136" s="8">
        <v>10099.5</v>
      </c>
      <c r="AO136" s="8">
        <v>6790.2209999999995</v>
      </c>
      <c r="AP136" s="8">
        <v>7980.2120000000004</v>
      </c>
      <c r="AQ136" s="8">
        <v>10533.482</v>
      </c>
      <c r="AR136" s="8">
        <v>9684.3459999999995</v>
      </c>
      <c r="AS136" s="8">
        <v>6176.4840000000004</v>
      </c>
      <c r="AT136" s="8">
        <v>8857.5210000000006</v>
      </c>
      <c r="AU136" s="8">
        <v>10852.983</v>
      </c>
      <c r="AV136" s="8">
        <v>13882.308999999999</v>
      </c>
      <c r="AW136" s="8">
        <v>14401.446</v>
      </c>
      <c r="AX136" s="8">
        <v>17698.940999999999</v>
      </c>
      <c r="AY136" s="8">
        <v>16356.415000000001</v>
      </c>
      <c r="AZ136" s="8">
        <v>17256.977999999999</v>
      </c>
      <c r="BA136" s="8">
        <v>13211.79</v>
      </c>
      <c r="BB136" s="8">
        <v>17543.05</v>
      </c>
      <c r="BC136" s="8">
        <v>22249.273000000001</v>
      </c>
      <c r="BD136" s="8">
        <v>21918.206999999999</v>
      </c>
      <c r="BE136" s="8">
        <v>19278.912</v>
      </c>
      <c r="BF136" s="8">
        <v>24074.677</v>
      </c>
      <c r="BG136" s="8">
        <v>9387.26</v>
      </c>
      <c r="BH136" s="8">
        <v>9573.2139999999999</v>
      </c>
      <c r="BI136">
        <v>9573.2139999999999</v>
      </c>
    </row>
    <row r="137" spans="1:80" x14ac:dyDescent="0.35">
      <c r="A137" s="9" t="str">
        <f t="shared" si="99"/>
        <v>SNB</v>
      </c>
      <c r="B137" s="9" t="str">
        <f>VLOOKUP(A137,References!$A$2:$B$11,2,FALSE)</f>
        <v>SNB AB Equity</v>
      </c>
      <c r="C137" s="9" t="str">
        <f t="shared" ref="C137:E137" si="118">C114</f>
        <v>Equity Before Minority</v>
      </c>
      <c r="D137" s="9" t="str">
        <f t="shared" si="118"/>
        <v>equity_before_minority</v>
      </c>
      <c r="E137" s="9" t="str">
        <f t="shared" si="118"/>
        <v>EQTY_BEF_MINORITY_INT_DETAILED</v>
      </c>
      <c r="F137" s="8">
        <f>_xll.BDH($B137,$E137,"CQ1 2010","","Dir=H","Per=Q","Days=A","Dts=H","cols=56;rows=1")</f>
        <v>28823.547999999999</v>
      </c>
      <c r="G137" s="8">
        <v>29114.378000000001</v>
      </c>
      <c r="H137" s="8">
        <v>30873.86</v>
      </c>
      <c r="I137" s="8">
        <v>31272.258000000002</v>
      </c>
      <c r="J137" s="8">
        <v>32739.582999999999</v>
      </c>
      <c r="K137" s="8">
        <v>31778.941999999999</v>
      </c>
      <c r="L137" s="8">
        <v>33233.684999999998</v>
      </c>
      <c r="M137" s="8">
        <v>34165.218000000001</v>
      </c>
      <c r="N137" s="8">
        <v>35221.514999999999</v>
      </c>
      <c r="O137" s="8">
        <v>35214.097999999998</v>
      </c>
      <c r="P137" s="8">
        <v>36787.885000000002</v>
      </c>
      <c r="Q137" s="8">
        <v>37703.631000000001</v>
      </c>
      <c r="R137" s="8">
        <v>38488.934999999998</v>
      </c>
      <c r="S137" s="8">
        <v>39912.141000000003</v>
      </c>
      <c r="T137" s="8">
        <v>40256.635999999999</v>
      </c>
      <c r="U137" s="8">
        <v>40933.906999999999</v>
      </c>
      <c r="V137" s="8">
        <v>42232.968000000001</v>
      </c>
      <c r="W137" s="8">
        <v>44607.731</v>
      </c>
      <c r="X137" s="8">
        <v>44607.17</v>
      </c>
      <c r="Y137" s="8">
        <v>45213.637000000002</v>
      </c>
      <c r="Z137" s="8">
        <v>47485.444000000003</v>
      </c>
      <c r="AA137" s="8">
        <v>49017.389000000003</v>
      </c>
      <c r="AB137" s="8">
        <v>50854.527000000002</v>
      </c>
      <c r="AC137" s="8">
        <v>54162.485999999997</v>
      </c>
      <c r="AD137" s="8">
        <v>56970.324999999997</v>
      </c>
      <c r="AE137" s="8">
        <v>57605.233999999997</v>
      </c>
      <c r="AF137" s="8">
        <v>57653.576999999997</v>
      </c>
      <c r="AG137" s="8">
        <v>58737.614999999998</v>
      </c>
      <c r="AH137" s="8">
        <v>60669.652000000002</v>
      </c>
      <c r="AI137" s="8">
        <v>59876.133999999998</v>
      </c>
      <c r="AJ137" s="8">
        <v>61433.118000000002</v>
      </c>
      <c r="AK137" s="8">
        <v>63040.548999999999</v>
      </c>
      <c r="AL137" s="8">
        <v>63683.671000000002</v>
      </c>
      <c r="AM137" s="8">
        <v>64006.76</v>
      </c>
      <c r="AN137" s="8">
        <v>62503.866000000002</v>
      </c>
      <c r="AO137" s="8">
        <v>64736.917000000001</v>
      </c>
      <c r="AP137" s="8">
        <v>66761.376999999993</v>
      </c>
      <c r="AQ137" s="8">
        <v>66247.634000000005</v>
      </c>
      <c r="AR137" s="8">
        <v>65801.148000000001</v>
      </c>
      <c r="AS137" s="8">
        <v>68442.596999999994</v>
      </c>
      <c r="AT137" s="8">
        <v>63713.288999999997</v>
      </c>
      <c r="AU137" s="8">
        <v>72642.115000000005</v>
      </c>
      <c r="AV137" s="8">
        <v>75462.153000000006</v>
      </c>
      <c r="AW137" s="8">
        <v>79410.096000000005</v>
      </c>
      <c r="AX137" s="8">
        <v>83460.304999999993</v>
      </c>
      <c r="AY137" s="8">
        <v>159693.83799999999</v>
      </c>
      <c r="AZ137" s="8">
        <v>160099.47700000001</v>
      </c>
      <c r="BA137" s="8">
        <v>162197.94200000001</v>
      </c>
      <c r="BB137" s="8">
        <v>164573.27100000001</v>
      </c>
      <c r="BC137" s="8">
        <v>160987.54699999999</v>
      </c>
      <c r="BD137" s="8">
        <v>162441.402</v>
      </c>
      <c r="BE137" s="8">
        <v>165973.13399999999</v>
      </c>
      <c r="BF137" s="8">
        <v>170151.18700000001</v>
      </c>
      <c r="BG137" s="8">
        <v>170177.91399999999</v>
      </c>
      <c r="BH137" s="8">
        <v>168320.39199999999</v>
      </c>
      <c r="BI137">
        <v>168320.39199999999</v>
      </c>
    </row>
    <row r="138" spans="1:80" x14ac:dyDescent="0.35">
      <c r="A138" s="9" t="str">
        <f t="shared" si="99"/>
        <v>SNB</v>
      </c>
      <c r="B138" s="9" t="str">
        <f>VLOOKUP(A138,References!$A$2:$B$11,2,FALSE)</f>
        <v>SNB AB Equity</v>
      </c>
      <c r="C138" s="9" t="str">
        <f t="shared" ref="C138:E138" si="119">C115</f>
        <v>Sukuk</v>
      </c>
      <c r="D138" s="9" t="str">
        <f t="shared" si="119"/>
        <v>skuk</v>
      </c>
      <c r="E138" s="9" t="str">
        <f t="shared" si="119"/>
        <v>PFD_EQTY_HYBRID_CAPITAL</v>
      </c>
      <c r="F138" s="8">
        <f>_xll.BDH($B138,$E138,"CQ1 2010","","Dir=H","Per=Q","Days=A","Dts=H","cols=56;rows=1")</f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1000</v>
      </c>
      <c r="AB138" s="8">
        <v>3000</v>
      </c>
      <c r="AC138" s="8">
        <v>5700</v>
      </c>
      <c r="AD138" s="8">
        <v>5700</v>
      </c>
      <c r="AE138" s="8">
        <v>5700</v>
      </c>
      <c r="AF138" s="8">
        <v>5700</v>
      </c>
      <c r="AG138" s="8">
        <v>5700</v>
      </c>
      <c r="AH138" s="8">
        <v>5700</v>
      </c>
      <c r="AI138" s="8">
        <v>7000</v>
      </c>
      <c r="AJ138" s="8">
        <v>7000</v>
      </c>
      <c r="AK138" s="8">
        <v>7000</v>
      </c>
      <c r="AL138" s="8">
        <v>7000</v>
      </c>
      <c r="AM138" s="8">
        <v>7000</v>
      </c>
      <c r="AN138" s="8">
        <v>7000</v>
      </c>
      <c r="AO138" s="8">
        <v>7000</v>
      </c>
      <c r="AP138" s="8">
        <v>7000</v>
      </c>
      <c r="AQ138" s="8">
        <v>7000</v>
      </c>
      <c r="AR138" s="8">
        <v>7000</v>
      </c>
      <c r="AS138" s="8">
        <v>7000</v>
      </c>
      <c r="AT138" s="8">
        <v>7000</v>
      </c>
      <c r="AU138" s="8">
        <v>10200</v>
      </c>
      <c r="AV138" s="8">
        <v>10200</v>
      </c>
      <c r="AW138" s="8">
        <v>10200</v>
      </c>
      <c r="AX138" s="8">
        <v>12187.5</v>
      </c>
      <c r="AY138" s="8">
        <v>12187.5</v>
      </c>
      <c r="AZ138" s="8">
        <v>12187.5</v>
      </c>
      <c r="BA138" s="8">
        <v>12187.5</v>
      </c>
      <c r="BB138" s="8">
        <v>12187.5</v>
      </c>
      <c r="BC138" s="8">
        <v>12187.5</v>
      </c>
      <c r="BD138" s="8">
        <v>15487.5</v>
      </c>
      <c r="BE138" s="8">
        <v>15487.5</v>
      </c>
      <c r="BF138" s="8">
        <v>16487.5</v>
      </c>
      <c r="BG138" s="8">
        <v>15187.5</v>
      </c>
      <c r="BH138" s="8">
        <v>15187.5</v>
      </c>
      <c r="BI138">
        <v>15187.5</v>
      </c>
    </row>
    <row r="139" spans="1:80" x14ac:dyDescent="0.35">
      <c r="A139" s="10" t="str">
        <f>A136</f>
        <v>SNB</v>
      </c>
      <c r="B139" s="10" t="str">
        <f>VLOOKUP(A139,References!$A$2:$B$11,2,FALSE)</f>
        <v>SNB AB Equity</v>
      </c>
      <c r="C139" s="9" t="str">
        <f t="shared" ref="C139:E139" si="120">C116</f>
        <v>Total Equity</v>
      </c>
      <c r="D139" s="9" t="str">
        <f t="shared" si="120"/>
        <v>equity</v>
      </c>
      <c r="E139" s="9" t="str">
        <f t="shared" si="120"/>
        <v>TOTAL_EQUITY</v>
      </c>
      <c r="F139" s="11">
        <f>_xll.BDH($B139,$E139,"CQ1 2010","","Dir=H","Per=Q","Days=A","Dts=H","cols=56;rows=1")</f>
        <v>30421.786</v>
      </c>
      <c r="G139" s="11">
        <v>30672.101999999999</v>
      </c>
      <c r="H139" s="11">
        <v>32527.623</v>
      </c>
      <c r="I139" s="11">
        <v>32856.692999999999</v>
      </c>
      <c r="J139" s="11">
        <v>34337.072</v>
      </c>
      <c r="K139" s="11">
        <v>33345.745999999999</v>
      </c>
      <c r="L139" s="11">
        <v>34661.574999999997</v>
      </c>
      <c r="M139" s="11">
        <v>35585.254000000001</v>
      </c>
      <c r="N139" s="11">
        <v>36782.124000000003</v>
      </c>
      <c r="O139" s="11">
        <v>36821.574999999997</v>
      </c>
      <c r="P139" s="11">
        <v>38444.288</v>
      </c>
      <c r="Q139" s="11">
        <v>39404.144999999997</v>
      </c>
      <c r="R139" s="11">
        <v>40313.01</v>
      </c>
      <c r="S139" s="11">
        <v>41622.322</v>
      </c>
      <c r="T139" s="11">
        <v>41918.029000000002</v>
      </c>
      <c r="U139" s="11">
        <v>42536.18</v>
      </c>
      <c r="V139" s="11">
        <v>43909.220999999998</v>
      </c>
      <c r="W139" s="11">
        <v>46354.428</v>
      </c>
      <c r="X139" s="11">
        <v>46269.008999999998</v>
      </c>
      <c r="Y139" s="11">
        <v>46920.891000000003</v>
      </c>
      <c r="Z139" s="11">
        <v>49029.495999999999</v>
      </c>
      <c r="AA139" s="11">
        <v>50508.201999999997</v>
      </c>
      <c r="AB139" s="11">
        <v>52176.927000000003</v>
      </c>
      <c r="AC139" s="11">
        <v>55545.557000000001</v>
      </c>
      <c r="AD139" s="11">
        <v>58426.061999999998</v>
      </c>
      <c r="AE139" s="11">
        <v>59063.205999999998</v>
      </c>
      <c r="AF139" s="11">
        <v>59068.993000000002</v>
      </c>
      <c r="AG139" s="11">
        <v>59925.718000000001</v>
      </c>
      <c r="AH139" s="11">
        <v>61862.190999999999</v>
      </c>
      <c r="AI139" s="11">
        <v>61152.353000000003</v>
      </c>
      <c r="AJ139" s="11">
        <v>62735.743000000002</v>
      </c>
      <c r="AK139" s="11">
        <v>64275.597999999998</v>
      </c>
      <c r="AL139" s="11">
        <v>64860.947999999997</v>
      </c>
      <c r="AM139" s="11">
        <v>65031.985999999997</v>
      </c>
      <c r="AN139" s="11">
        <v>63274.213000000003</v>
      </c>
      <c r="AO139" s="11">
        <v>65668.709000000003</v>
      </c>
      <c r="AP139" s="11">
        <v>67663.054000000004</v>
      </c>
      <c r="AQ139" s="11">
        <v>67111.623999999996</v>
      </c>
      <c r="AR139" s="11">
        <v>66698.788</v>
      </c>
      <c r="AS139" s="11">
        <v>69342.849000000002</v>
      </c>
      <c r="AT139" s="11">
        <v>64533.822999999997</v>
      </c>
      <c r="AU139" s="11">
        <v>73489.816999999995</v>
      </c>
      <c r="AV139" s="11">
        <v>76209.811000000002</v>
      </c>
      <c r="AW139" s="11">
        <v>80214.981</v>
      </c>
      <c r="AX139" s="11">
        <v>84185.481</v>
      </c>
      <c r="AY139" s="11">
        <v>160499.234</v>
      </c>
      <c r="AZ139" s="11">
        <v>160915.75</v>
      </c>
      <c r="BA139" s="11">
        <v>162769.51199999999</v>
      </c>
      <c r="BB139" s="11">
        <v>165142.821</v>
      </c>
      <c r="BC139" s="11">
        <v>161721.01300000001</v>
      </c>
      <c r="BD139" s="11">
        <v>163182.91099999999</v>
      </c>
      <c r="BE139" s="11">
        <v>166777.63099999999</v>
      </c>
      <c r="BF139" s="11">
        <v>171010.13800000001</v>
      </c>
      <c r="BG139" s="11">
        <v>170878.068</v>
      </c>
      <c r="BH139" s="11">
        <v>168970.78099999999</v>
      </c>
      <c r="BI139">
        <v>168970.78099999999</v>
      </c>
    </row>
    <row r="140" spans="1:80" x14ac:dyDescent="0.35">
      <c r="A140" s="6" t="s">
        <v>20</v>
      </c>
      <c r="B140" s="6" t="str">
        <f>VLOOKUP(A140,References!$A$2:$B$11,2,FALSE)</f>
        <v>RJHI AB Equity</v>
      </c>
      <c r="C140" s="6" t="str">
        <f t="shared" ref="C140:E140" si="121">C117</f>
        <v>Cash and Cash Equivalents</v>
      </c>
      <c r="D140" s="6" t="str">
        <f t="shared" si="121"/>
        <v>cash_cash_equivalents</v>
      </c>
      <c r="E140" s="6" t="str">
        <f t="shared" si="121"/>
        <v>BS_CASH_NEAR_CASH_ITEM</v>
      </c>
      <c r="F140" s="8">
        <f>_xll.BDH($B140,$E140,"CQ1 2010","","Dir=H","Per=Q","Days=A","Dts=H","cols=56;rows=1")</f>
        <v>12077.352999999999</v>
      </c>
      <c r="G140" s="8">
        <v>12671.385</v>
      </c>
      <c r="H140" s="8">
        <v>15850.905000000001</v>
      </c>
      <c r="I140" s="8">
        <v>19475.196</v>
      </c>
      <c r="J140" s="8">
        <v>26771.194</v>
      </c>
      <c r="K140" s="8">
        <v>17749.2</v>
      </c>
      <c r="L140" s="8">
        <v>16265.916999999999</v>
      </c>
      <c r="M140" s="8">
        <v>20419.467000000001</v>
      </c>
      <c r="N140" s="8">
        <v>18956.429</v>
      </c>
      <c r="O140" s="8">
        <v>19483.602999999999</v>
      </c>
      <c r="P140" s="8">
        <v>22611.379000000001</v>
      </c>
      <c r="Q140" s="8">
        <v>31266.492999999999</v>
      </c>
      <c r="R140" s="8">
        <v>29664.9</v>
      </c>
      <c r="S140" s="8">
        <v>23068.57</v>
      </c>
      <c r="T140" s="8">
        <v>25778.84</v>
      </c>
      <c r="U140" s="8">
        <v>29970.266</v>
      </c>
      <c r="V140" s="8">
        <v>27843.777999999998</v>
      </c>
      <c r="W140" s="8">
        <v>28421.427</v>
      </c>
      <c r="X140" s="8">
        <v>27938.161</v>
      </c>
      <c r="Y140" s="8">
        <v>33585.377</v>
      </c>
      <c r="Z140" s="8">
        <v>44930.409</v>
      </c>
      <c r="AA140" s="8">
        <v>27961.116000000002</v>
      </c>
      <c r="AB140" s="8">
        <v>34249.466</v>
      </c>
      <c r="AC140" s="8">
        <v>27053.716</v>
      </c>
      <c r="AD140" s="8">
        <v>27211.749</v>
      </c>
      <c r="AE140" s="8">
        <v>34212.947999999997</v>
      </c>
      <c r="AF140" s="8">
        <v>41469.343999999997</v>
      </c>
      <c r="AG140" s="8">
        <v>42149.904999999999</v>
      </c>
      <c r="AH140" s="8">
        <v>45748.855000000003</v>
      </c>
      <c r="AI140" s="8">
        <v>46423.504000000001</v>
      </c>
      <c r="AJ140" s="8">
        <v>33836.730000000003</v>
      </c>
      <c r="AK140" s="8">
        <v>48282.470999999998</v>
      </c>
      <c r="AL140" s="8">
        <v>49156.754999999997</v>
      </c>
      <c r="AM140" s="8">
        <v>35389.24</v>
      </c>
      <c r="AN140" s="8">
        <v>39959.714999999997</v>
      </c>
      <c r="AO140" s="8">
        <v>43246.042999999998</v>
      </c>
      <c r="AP140" s="8">
        <v>39203.328000000001</v>
      </c>
      <c r="AQ140" s="8">
        <v>40197.311999999998</v>
      </c>
      <c r="AR140" s="8">
        <v>28610.612000000001</v>
      </c>
      <c r="AS140" s="8">
        <v>39294.099000000002</v>
      </c>
      <c r="AT140" s="8">
        <v>36292.646000000001</v>
      </c>
      <c r="AU140" s="8">
        <v>45021.898999999998</v>
      </c>
      <c r="AV140" s="8">
        <v>37451.161</v>
      </c>
      <c r="AW140" s="8">
        <v>47362.521999999997</v>
      </c>
      <c r="AX140" s="8">
        <v>38561.773000000001</v>
      </c>
      <c r="AY140" s="8">
        <v>36913.81</v>
      </c>
      <c r="AZ140" s="8">
        <v>34420.351000000002</v>
      </c>
      <c r="BA140" s="8">
        <v>40363.449000000001</v>
      </c>
      <c r="BB140" s="8">
        <v>36142.839</v>
      </c>
      <c r="BC140" s="8">
        <v>37713.730000000003</v>
      </c>
      <c r="BD140" s="8">
        <v>43994.61</v>
      </c>
      <c r="BE140" s="8">
        <v>42052.495999999999</v>
      </c>
      <c r="BF140" s="8">
        <v>45624.86</v>
      </c>
      <c r="BG140" s="8">
        <v>46020.421000000002</v>
      </c>
      <c r="BH140" s="8">
        <v>43838.345999999998</v>
      </c>
      <c r="BI140">
        <v>43838.345999999998</v>
      </c>
    </row>
    <row r="141" spans="1:80" x14ac:dyDescent="0.35">
      <c r="A141" s="6" t="str">
        <f>A140</f>
        <v>Rajhi</v>
      </c>
      <c r="B141" s="6" t="str">
        <f>VLOOKUP(A141,References!$A$2:$B$11,2,FALSE)</f>
        <v>RJHI AB Equity</v>
      </c>
      <c r="C141" s="6" t="str">
        <f t="shared" ref="C141:E141" si="122">C118</f>
        <v>ST And LT Investments</v>
      </c>
      <c r="D141" s="6" t="str">
        <f t="shared" si="122"/>
        <v>st_lt_investments</v>
      </c>
      <c r="E141" s="6" t="str">
        <f t="shared" si="122"/>
        <v>ST_AND_LT_INVEST</v>
      </c>
      <c r="F141" s="8">
        <f>_xll.BDH($B141,$E141,"CQ1 2010","","Dir=H","Per=Q","Days=A","Dts=H","cols=56;rows=1")</f>
        <v>28053.794999999998</v>
      </c>
      <c r="G141" s="8">
        <v>30492.546999999999</v>
      </c>
      <c r="H141" s="8">
        <v>30878.705999999998</v>
      </c>
      <c r="I141" s="8">
        <v>28246.882000000001</v>
      </c>
      <c r="J141" s="8">
        <v>32065.776999999998</v>
      </c>
      <c r="K141" s="8">
        <v>43032.678</v>
      </c>
      <c r="L141" s="8">
        <v>43194.798000000003</v>
      </c>
      <c r="M141" s="8">
        <v>38802.491999999998</v>
      </c>
      <c r="N141" s="8">
        <v>39010.978000000003</v>
      </c>
      <c r="O141" s="8">
        <v>33726.652000000002</v>
      </c>
      <c r="P141" s="8">
        <v>34551.264000000003</v>
      </c>
      <c r="Q141" s="8">
        <v>40542.529000000002</v>
      </c>
      <c r="R141" s="8">
        <v>42145.483999999997</v>
      </c>
      <c r="S141" s="8">
        <v>39632.110999999997</v>
      </c>
      <c r="T141" s="8">
        <v>42089.656999999999</v>
      </c>
      <c r="U141" s="8">
        <v>39573.057999999997</v>
      </c>
      <c r="V141" s="8">
        <v>42579.106</v>
      </c>
      <c r="W141" s="8">
        <v>42734.527000000002</v>
      </c>
      <c r="X141" s="8">
        <v>42785.599000000002</v>
      </c>
      <c r="Y141" s="8">
        <v>42549.623</v>
      </c>
      <c r="Z141" s="8">
        <v>41252.411</v>
      </c>
      <c r="AA141" s="8">
        <v>60487.196000000004</v>
      </c>
      <c r="AB141" s="8">
        <v>45272.256000000001</v>
      </c>
      <c r="AC141" s="8">
        <v>41151.345999999998</v>
      </c>
      <c r="AD141" s="8">
        <v>42378.974000000002</v>
      </c>
      <c r="AE141" s="8">
        <v>37183.095000000001</v>
      </c>
      <c r="AF141" s="8">
        <v>35004.531000000003</v>
      </c>
      <c r="AG141" s="8">
        <v>35274.466999999997</v>
      </c>
      <c r="AH141" s="8">
        <v>27073.085999999999</v>
      </c>
      <c r="AI141" s="8">
        <v>32797.286</v>
      </c>
      <c r="AJ141" s="8">
        <v>36898.057999999997</v>
      </c>
      <c r="AK141" s="8">
        <v>37590.273000000001</v>
      </c>
      <c r="AL141" s="8">
        <v>41903.199000000001</v>
      </c>
      <c r="AM141" s="8">
        <v>49341.851000000002</v>
      </c>
      <c r="AN141" s="8">
        <v>48999.044999999998</v>
      </c>
      <c r="AO141" s="8">
        <v>44187.402000000002</v>
      </c>
      <c r="AP141" s="8">
        <v>46732.239000000001</v>
      </c>
      <c r="AQ141" s="8">
        <v>46981.224000000002</v>
      </c>
      <c r="AR141" s="8">
        <v>47148.07</v>
      </c>
      <c r="AS141" s="8">
        <v>48030.243999999999</v>
      </c>
      <c r="AT141" s="8">
        <v>50932.269</v>
      </c>
      <c r="AU141" s="8">
        <v>54318.237000000001</v>
      </c>
      <c r="AV141" s="8">
        <v>58465.627</v>
      </c>
      <c r="AW141" s="8">
        <v>61587.303999999996</v>
      </c>
      <c r="AX141" s="8">
        <v>69251.513999999996</v>
      </c>
      <c r="AY141" s="8">
        <v>75730.218999999997</v>
      </c>
      <c r="AZ141" s="8">
        <v>83285.457999999999</v>
      </c>
      <c r="BA141" s="8">
        <v>85549.611000000004</v>
      </c>
      <c r="BB141" s="8">
        <v>94836.025999999998</v>
      </c>
      <c r="BC141" s="8">
        <v>97669.073999999993</v>
      </c>
      <c r="BD141" s="8">
        <v>102371.068</v>
      </c>
      <c r="BE141" s="8">
        <v>102690.283</v>
      </c>
      <c r="BF141" s="8">
        <v>115285.072</v>
      </c>
      <c r="BG141" s="8">
        <v>121909.344</v>
      </c>
      <c r="BH141" s="8">
        <v>129154.257</v>
      </c>
      <c r="BI141">
        <v>129154.257</v>
      </c>
    </row>
    <row r="142" spans="1:80" x14ac:dyDescent="0.35">
      <c r="A142" s="6" t="str">
        <f t="shared" ref="A142:A161" si="123">A141</f>
        <v>Rajhi</v>
      </c>
      <c r="B142" s="6" t="str">
        <f>VLOOKUP(A142,References!$A$2:$B$11,2,FALSE)</f>
        <v>RJHI AB Equity</v>
      </c>
      <c r="C142" s="6" t="str">
        <f t="shared" ref="C142:E142" si="124">C119</f>
        <v>Total Commercial Loans</v>
      </c>
      <c r="D142" s="6" t="str">
        <f t="shared" si="124"/>
        <v>commercial_loans</v>
      </c>
      <c r="E142" s="6" t="str">
        <f t="shared" si="124"/>
        <v>BS_COMM_LOAN</v>
      </c>
      <c r="F142" s="8">
        <f>_xll.BDH($B142,$E142,"CQ1 2010","","Dir=H","Per=Q","Days=A","Dts=H","cols=56;rows=1")</f>
        <v>31847.824000000001</v>
      </c>
      <c r="G142" s="8">
        <v>31340.221000000001</v>
      </c>
      <c r="H142" s="8">
        <v>30744.557000000001</v>
      </c>
      <c r="I142" s="8">
        <v>55947.142999999996</v>
      </c>
      <c r="J142" s="8">
        <v>49054.735000000001</v>
      </c>
      <c r="K142" s="8">
        <v>48294.093999999997</v>
      </c>
      <c r="L142" s="8">
        <v>48291.928999999996</v>
      </c>
      <c r="M142" s="8">
        <v>58345.088000000003</v>
      </c>
      <c r="N142" s="8">
        <v>51860.38</v>
      </c>
      <c r="O142" s="8">
        <v>52295.26</v>
      </c>
      <c r="P142" s="8">
        <v>33703.036</v>
      </c>
      <c r="Q142" s="8">
        <v>56497.383000000002</v>
      </c>
      <c r="R142" s="8">
        <v>35039.843999999997</v>
      </c>
      <c r="S142" s="8">
        <v>36325.112000000001</v>
      </c>
      <c r="T142" s="8">
        <v>37286.839</v>
      </c>
      <c r="U142" s="8">
        <v>54500.144999999997</v>
      </c>
      <c r="V142" s="8">
        <v>38061.78</v>
      </c>
      <c r="W142" s="8">
        <v>39315.339</v>
      </c>
      <c r="X142" s="8">
        <v>39738.748</v>
      </c>
      <c r="Y142" s="8">
        <v>61536.241999999998</v>
      </c>
      <c r="Z142" s="8">
        <v>40105.326000000001</v>
      </c>
      <c r="AA142" s="8">
        <v>42458.15</v>
      </c>
      <c r="AB142" s="8">
        <v>40229.578999999998</v>
      </c>
      <c r="AC142" s="8">
        <v>50686.175000000003</v>
      </c>
      <c r="AD142" s="8">
        <v>41325.987000000001</v>
      </c>
      <c r="AE142" s="8">
        <v>46664.040999999997</v>
      </c>
      <c r="AF142" s="8">
        <v>46344.682999999997</v>
      </c>
      <c r="AG142" s="8">
        <v>67647.892999999996</v>
      </c>
      <c r="AH142" s="8">
        <v>47984.858</v>
      </c>
      <c r="AI142" s="8">
        <v>50174.144</v>
      </c>
      <c r="AJ142" s="8">
        <v>49658.197999999997</v>
      </c>
      <c r="AK142" s="8">
        <v>71500.994999999995</v>
      </c>
      <c r="AL142" s="8">
        <v>69920.755000000005</v>
      </c>
      <c r="AM142" s="8">
        <v>66923.854999999996</v>
      </c>
      <c r="AN142" s="8">
        <v>66878.205000000002</v>
      </c>
      <c r="AO142" s="8">
        <v>66045.296000000002</v>
      </c>
      <c r="AP142" s="8">
        <v>68068.990000000005</v>
      </c>
      <c r="AQ142" s="8">
        <v>69911.7</v>
      </c>
      <c r="AR142" s="8">
        <v>70315.055999999997</v>
      </c>
      <c r="AS142" s="8">
        <v>61459.430999999997</v>
      </c>
      <c r="AT142" s="8">
        <v>63232.680999999997</v>
      </c>
      <c r="AU142" s="8">
        <v>67493.706999999995</v>
      </c>
      <c r="AV142" s="8">
        <v>65753.479000000007</v>
      </c>
      <c r="AW142" s="8">
        <v>66467.475000000006</v>
      </c>
      <c r="AX142" s="8">
        <v>74408.917000000001</v>
      </c>
      <c r="AY142" s="8">
        <v>80583.039999999994</v>
      </c>
      <c r="AZ142" s="8">
        <v>82421.974000000002</v>
      </c>
      <c r="BA142" s="8">
        <v>89142.792000000001</v>
      </c>
      <c r="BB142" s="8">
        <v>97648.972999999998</v>
      </c>
      <c r="BC142" s="8">
        <v>111850.882</v>
      </c>
      <c r="BD142" s="8">
        <v>134622.717</v>
      </c>
      <c r="BE142" s="8">
        <v>140357.19399999999</v>
      </c>
      <c r="BF142" s="8">
        <v>147714.02499999999</v>
      </c>
      <c r="BG142" s="8">
        <v>150554.85800000001</v>
      </c>
      <c r="BH142" s="8">
        <v>166609.41</v>
      </c>
      <c r="BI142">
        <v>166609.41</v>
      </c>
    </row>
    <row r="143" spans="1:80" x14ac:dyDescent="0.35">
      <c r="A143" s="6" t="str">
        <f t="shared" si="123"/>
        <v>Rajhi</v>
      </c>
      <c r="B143" s="6" t="str">
        <f>VLOOKUP(A143,References!$A$2:$B$11,2,FALSE)</f>
        <v>RJHI AB Equity</v>
      </c>
      <c r="C143" s="6" t="str">
        <f t="shared" ref="C143:E143" si="125">C120</f>
        <v>Total Consumer Loans</v>
      </c>
      <c r="D143" s="6" t="str">
        <f t="shared" si="125"/>
        <v>consumer_loans</v>
      </c>
      <c r="E143" s="6" t="str">
        <f t="shared" si="125"/>
        <v>BS_CONS_LOAN</v>
      </c>
      <c r="F143" s="8">
        <f>_xll.BDH($B143,$E143,"CQ1 2010","","Dir=H","Per=Q","Days=A","Dts=H","cols=56;rows=1")</f>
        <v>59654.07</v>
      </c>
      <c r="G143" s="8">
        <v>59654.07</v>
      </c>
      <c r="H143" s="8">
        <v>59654.07</v>
      </c>
      <c r="I143" s="8">
        <v>66289.653999999995</v>
      </c>
      <c r="J143" s="8">
        <v>66289.653999999995</v>
      </c>
      <c r="K143" s="8">
        <v>66289.653999999995</v>
      </c>
      <c r="L143" s="8">
        <v>66289.653999999995</v>
      </c>
      <c r="M143" s="8">
        <v>85606.163</v>
      </c>
      <c r="N143" s="8">
        <v>85606.163</v>
      </c>
      <c r="O143" s="8">
        <v>85606.163</v>
      </c>
      <c r="P143" s="8">
        <v>85606.163</v>
      </c>
      <c r="Q143" s="8">
        <v>120276.776</v>
      </c>
      <c r="R143" s="8">
        <v>120276.776</v>
      </c>
      <c r="S143" s="8">
        <v>120276.776</v>
      </c>
      <c r="T143" s="8">
        <v>120276.776</v>
      </c>
      <c r="U143" s="8">
        <v>131665.29300000001</v>
      </c>
      <c r="V143" s="8">
        <v>131665.29300000001</v>
      </c>
      <c r="W143" s="8">
        <v>131665.29300000001</v>
      </c>
      <c r="X143" s="8">
        <v>131665.29300000001</v>
      </c>
      <c r="Y143" s="8">
        <v>146395.201</v>
      </c>
      <c r="Z143" s="8">
        <v>146395.201</v>
      </c>
      <c r="AA143" s="8">
        <v>146395.201</v>
      </c>
      <c r="AB143" s="8">
        <v>146395.201</v>
      </c>
      <c r="AC143" s="8">
        <v>162995.592</v>
      </c>
      <c r="AD143" s="8">
        <v>162995.592</v>
      </c>
      <c r="AE143" s="8">
        <v>162995.592</v>
      </c>
      <c r="AF143" s="8">
        <v>162995.592</v>
      </c>
      <c r="AG143" s="8">
        <v>161111.33100000001</v>
      </c>
      <c r="AH143" s="8">
        <v>269.387</v>
      </c>
      <c r="AI143" s="8">
        <v>269.387</v>
      </c>
      <c r="AJ143" s="8">
        <v>269.387</v>
      </c>
      <c r="AK143" s="8">
        <v>165819.609</v>
      </c>
      <c r="AL143" s="8">
        <v>164844.41800000001</v>
      </c>
      <c r="AM143" s="8">
        <v>165781.79199999999</v>
      </c>
      <c r="AN143" s="8">
        <v>171269.859</v>
      </c>
      <c r="AO143" s="8">
        <v>171255.06899999999</v>
      </c>
      <c r="AP143" s="8">
        <v>172392.43100000001</v>
      </c>
      <c r="AQ143" s="8">
        <v>173899.90100000001</v>
      </c>
      <c r="AR143" s="8">
        <v>179160.48800000001</v>
      </c>
      <c r="AS143" s="8">
        <v>192926.177</v>
      </c>
      <c r="AT143" s="8">
        <v>202571.35699999999</v>
      </c>
      <c r="AU143" s="8">
        <v>211851.13399999999</v>
      </c>
      <c r="AV143" s="8">
        <v>228721.976</v>
      </c>
      <c r="AW143" s="8">
        <v>254270.86799999999</v>
      </c>
      <c r="AX143" s="8">
        <v>287300.06099999999</v>
      </c>
      <c r="AY143" s="8">
        <v>315521.80699999997</v>
      </c>
      <c r="AZ143" s="8">
        <v>344527.40899999999</v>
      </c>
      <c r="BA143" s="8">
        <v>369450.685</v>
      </c>
      <c r="BB143" s="8">
        <v>393238.24900000001</v>
      </c>
      <c r="BC143" s="8">
        <v>413686.27500000002</v>
      </c>
      <c r="BD143" s="8">
        <v>428247.79100000003</v>
      </c>
      <c r="BE143" s="8">
        <v>432923.86099999998</v>
      </c>
      <c r="BF143" s="8">
        <v>433871.74400000001</v>
      </c>
      <c r="BG143" s="8">
        <v>432992.82900000003</v>
      </c>
      <c r="BH143" s="8">
        <v>429239.38799999998</v>
      </c>
      <c r="BI143">
        <v>429239.38799999998</v>
      </c>
    </row>
    <row r="144" spans="1:80" x14ac:dyDescent="0.35">
      <c r="A144" s="6" t="str">
        <f t="shared" si="123"/>
        <v>Rajhi</v>
      </c>
      <c r="B144" s="6" t="str">
        <f>VLOOKUP(A144,References!$A$2:$B$11,2,FALSE)</f>
        <v>RJHI AB Equity</v>
      </c>
      <c r="C144" s="6" t="str">
        <f t="shared" ref="C144:E144" si="126">C121</f>
        <v>Total Loans</v>
      </c>
      <c r="D144" s="6" t="str">
        <f t="shared" si="126"/>
        <v>loans</v>
      </c>
      <c r="E144" s="6" t="str">
        <f t="shared" si="126"/>
        <v>BS_TOT_LOAN</v>
      </c>
      <c r="F144" s="8">
        <f>_xll.BDH($B144,$E144,"CQ1 2010","","Dir=H","Per=Q","Days=A","Dts=H","cols=56;rows=1")</f>
        <v>118400.215</v>
      </c>
      <c r="G144" s="8">
        <v>119488.931</v>
      </c>
      <c r="H144" s="8">
        <v>125510.57399999999</v>
      </c>
      <c r="I144" s="8">
        <v>124042.802</v>
      </c>
      <c r="J144" s="8">
        <v>128157.77099999999</v>
      </c>
      <c r="K144" s="8">
        <v>131468.66899999999</v>
      </c>
      <c r="L144" s="8">
        <v>138478.546</v>
      </c>
      <c r="M144" s="8">
        <v>144349.16</v>
      </c>
      <c r="N144" s="8">
        <v>155970.55499999999</v>
      </c>
      <c r="O144" s="8">
        <v>162623.15599999999</v>
      </c>
      <c r="P144" s="8">
        <v>170679.40100000001</v>
      </c>
      <c r="Q144" s="8">
        <v>177066.29699999999</v>
      </c>
      <c r="R144" s="8">
        <v>184878.04300000001</v>
      </c>
      <c r="S144" s="8">
        <v>188628.04500000001</v>
      </c>
      <c r="T144" s="8">
        <v>189407.64300000001</v>
      </c>
      <c r="U144" s="8">
        <v>191132.076</v>
      </c>
      <c r="V144" s="8">
        <v>197849.83100000001</v>
      </c>
      <c r="W144" s="8">
        <v>206079.052</v>
      </c>
      <c r="X144" s="8">
        <v>209040.927</v>
      </c>
      <c r="Y144" s="8">
        <v>211134.28599999999</v>
      </c>
      <c r="Z144" s="8">
        <v>210551.935</v>
      </c>
      <c r="AA144" s="8">
        <v>215916.052</v>
      </c>
      <c r="AB144" s="8">
        <v>215480.09400000001</v>
      </c>
      <c r="AC144" s="8">
        <v>216234.62299999999</v>
      </c>
      <c r="AD144" s="8">
        <v>222388.473</v>
      </c>
      <c r="AE144" s="8">
        <v>230936.13200000001</v>
      </c>
      <c r="AF144" s="8">
        <v>232308.79500000001</v>
      </c>
      <c r="AG144" s="8">
        <v>231626.82500000001</v>
      </c>
      <c r="AH144" s="8">
        <v>235523.236</v>
      </c>
      <c r="AI144" s="8">
        <v>238481.80100000001</v>
      </c>
      <c r="AJ144" s="8">
        <v>238831.747</v>
      </c>
      <c r="AK144" s="8">
        <v>239090.783</v>
      </c>
      <c r="AL144" s="8">
        <v>236471.69899999999</v>
      </c>
      <c r="AM144" s="8">
        <v>234623.769</v>
      </c>
      <c r="AN144" s="8">
        <v>240166.72700000001</v>
      </c>
      <c r="AO144" s="8">
        <v>239590.677</v>
      </c>
      <c r="AP144" s="8">
        <v>242752.139</v>
      </c>
      <c r="AQ144" s="8">
        <v>245911.511</v>
      </c>
      <c r="AR144" s="8">
        <v>251846.96400000001</v>
      </c>
      <c r="AS144" s="8">
        <v>256702.40100000001</v>
      </c>
      <c r="AT144" s="8">
        <v>268688.527</v>
      </c>
      <c r="AU144" s="8">
        <v>282234.783</v>
      </c>
      <c r="AV144" s="8">
        <v>296935.26400000002</v>
      </c>
      <c r="AW144" s="8">
        <v>323183.45699999999</v>
      </c>
      <c r="AX144" s="8">
        <v>364265.37199999997</v>
      </c>
      <c r="AY144" s="8">
        <v>398768.07699999999</v>
      </c>
      <c r="AZ144" s="8">
        <v>429839.02100000001</v>
      </c>
      <c r="BA144" s="8">
        <v>462028.81099999999</v>
      </c>
      <c r="BB144" s="8">
        <v>493948.15999999997</v>
      </c>
      <c r="BC144" s="8">
        <v>528561.97199999995</v>
      </c>
      <c r="BD144" s="8">
        <v>566490.16099999996</v>
      </c>
      <c r="BE144" s="8">
        <v>576365.772</v>
      </c>
      <c r="BF144" s="8">
        <v>585093.16099999996</v>
      </c>
      <c r="BG144" s="8">
        <v>587121.32299999997</v>
      </c>
      <c r="BH144" s="8">
        <v>599438.41700000002</v>
      </c>
      <c r="BI144">
        <v>599438.41700000002</v>
      </c>
    </row>
    <row r="145" spans="1:80" x14ac:dyDescent="0.35">
      <c r="A145" s="6" t="str">
        <f t="shared" si="123"/>
        <v>Rajhi</v>
      </c>
      <c r="B145" s="6" t="str">
        <f>VLOOKUP(A145,References!$A$2:$B$11,2,FALSE)</f>
        <v>RJHI AB Equity</v>
      </c>
      <c r="C145" s="6" t="str">
        <f t="shared" ref="C145:E145" si="127">C122</f>
        <v>Reserve for Loan Losses</v>
      </c>
      <c r="D145" s="6" t="str">
        <f t="shared" si="127"/>
        <v>loan_loss_reserves</v>
      </c>
      <c r="E145" s="6" t="str">
        <f t="shared" si="127"/>
        <v>BS_RSRV_LOAN_LOSS</v>
      </c>
      <c r="F145" s="8">
        <f>_xll.BDH($B145,$E145,"CQ1 2010","","Dir=H","Per=Q","Days=A","Dts=H","cols=56;rows=1")</f>
        <v>4237.4799999999996</v>
      </c>
      <c r="G145" s="8">
        <v>4237.4799999999996</v>
      </c>
      <c r="H145" s="8">
        <v>5039.9840000000004</v>
      </c>
      <c r="I145" s="8">
        <v>3666.0729999999999</v>
      </c>
      <c r="J145" s="8">
        <v>3636.8690000000001</v>
      </c>
      <c r="K145" s="8">
        <v>3396.2809999999999</v>
      </c>
      <c r="L145" s="8">
        <v>3468.7640000000001</v>
      </c>
      <c r="M145" s="8">
        <v>3659.9270000000001</v>
      </c>
      <c r="N145" s="8">
        <v>3817.194</v>
      </c>
      <c r="O145" s="8">
        <v>4077.5369999999998</v>
      </c>
      <c r="P145" s="8">
        <v>4594.1350000000002</v>
      </c>
      <c r="Q145" s="8">
        <v>4832.6809999999996</v>
      </c>
      <c r="R145" s="8">
        <v>4184.1139999999996</v>
      </c>
      <c r="S145" s="8">
        <v>3545.2669999999998</v>
      </c>
      <c r="T145" s="8">
        <v>3745.848</v>
      </c>
      <c r="U145" s="8">
        <v>4318.8509999999997</v>
      </c>
      <c r="V145" s="8">
        <v>4801.8050000000003</v>
      </c>
      <c r="W145" s="8">
        <v>5153.3630000000003</v>
      </c>
      <c r="X145" s="8">
        <v>5393.4229999999998</v>
      </c>
      <c r="Y145" s="8">
        <v>5194.326</v>
      </c>
      <c r="Z145" s="8">
        <v>5436.6760000000004</v>
      </c>
      <c r="AA145" s="8">
        <v>5295.2650000000003</v>
      </c>
      <c r="AB145" s="8">
        <v>5569.7619999999997</v>
      </c>
      <c r="AC145" s="8">
        <v>5773.3990000000003</v>
      </c>
      <c r="AD145" s="8">
        <v>5994.4769999999999</v>
      </c>
      <c r="AE145" s="8">
        <v>6413.0810000000001</v>
      </c>
      <c r="AF145" s="8">
        <v>6445.598</v>
      </c>
      <c r="AG145" s="8">
        <v>6632.701</v>
      </c>
      <c r="AH145" s="8">
        <v>6102.3429999999998</v>
      </c>
      <c r="AI145" s="8">
        <v>5685.058</v>
      </c>
      <c r="AJ145" s="8">
        <v>5650.8530000000001</v>
      </c>
      <c r="AK145" s="8">
        <v>5555.21</v>
      </c>
      <c r="AL145" s="8">
        <v>8241.9410000000007</v>
      </c>
      <c r="AM145" s="8">
        <v>8081.5839999999998</v>
      </c>
      <c r="AN145" s="8">
        <v>8142.9309999999996</v>
      </c>
      <c r="AO145" s="8">
        <v>7832.4709999999995</v>
      </c>
      <c r="AP145" s="8">
        <v>7926.0280000000002</v>
      </c>
      <c r="AQ145" s="8">
        <v>7415.2870000000003</v>
      </c>
      <c r="AR145" s="8">
        <v>7260.9989999999998</v>
      </c>
      <c r="AS145" s="8">
        <v>7019.5959999999995</v>
      </c>
      <c r="AT145" s="8">
        <v>7303.1819999999998</v>
      </c>
      <c r="AU145" s="8">
        <v>7306.5219999999999</v>
      </c>
      <c r="AV145" s="8">
        <v>7206.5439999999999</v>
      </c>
      <c r="AW145" s="8">
        <v>7471.3559999999998</v>
      </c>
      <c r="AX145" s="8">
        <v>8121.46</v>
      </c>
      <c r="AY145" s="8">
        <v>8472.3220000000001</v>
      </c>
      <c r="AZ145" s="8">
        <v>8885.2469999999994</v>
      </c>
      <c r="BA145" s="8">
        <v>9198.1540000000005</v>
      </c>
      <c r="BB145" s="8">
        <v>9421.7350000000006</v>
      </c>
      <c r="BC145" s="8">
        <v>8861.2420000000002</v>
      </c>
      <c r="BD145" s="8">
        <v>8992.0580000000009</v>
      </c>
      <c r="BE145" s="8">
        <v>8027.6580000000004</v>
      </c>
      <c r="BF145" s="8">
        <v>8082.39</v>
      </c>
      <c r="BG145" s="8">
        <v>8041.116</v>
      </c>
      <c r="BH145" s="8">
        <v>8612.52</v>
      </c>
      <c r="BI145">
        <v>8612.52</v>
      </c>
    </row>
    <row r="146" spans="1:80" x14ac:dyDescent="0.35">
      <c r="A146" s="6" t="str">
        <f t="shared" si="123"/>
        <v>Rajhi</v>
      </c>
      <c r="B146" s="6" t="str">
        <f>VLOOKUP(A146,References!$A$2:$B$11,2,FALSE)</f>
        <v>RJHI AB Equity</v>
      </c>
      <c r="C146" s="6" t="str">
        <f t="shared" ref="C146:E146" si="128">C123</f>
        <v>Net Loans</v>
      </c>
      <c r="D146" s="6" t="str">
        <f t="shared" si="128"/>
        <v>net_loans</v>
      </c>
      <c r="E146" s="6" t="str">
        <f t="shared" si="128"/>
        <v>BS_LOAN_MTG</v>
      </c>
      <c r="F146" s="8">
        <f>_xll.BDH($B146,$E146,"CQ1 2010","","Dir=H","Per=Q","Days=A","Dts=H","cols=56;rows=1")</f>
        <v>118400.215</v>
      </c>
      <c r="G146" s="8">
        <v>119488.931</v>
      </c>
      <c r="H146" s="8">
        <v>120470.59</v>
      </c>
      <c r="I146" s="8">
        <v>120376.72900000001</v>
      </c>
      <c r="J146" s="8">
        <v>124520.902</v>
      </c>
      <c r="K146" s="8">
        <v>128072.38800000001</v>
      </c>
      <c r="L146" s="8">
        <v>135009.78200000001</v>
      </c>
      <c r="M146" s="8">
        <v>140689.23300000001</v>
      </c>
      <c r="N146" s="8">
        <v>152153.361</v>
      </c>
      <c r="O146" s="8">
        <v>158545.61900000001</v>
      </c>
      <c r="P146" s="8">
        <v>166085.266</v>
      </c>
      <c r="Q146" s="8">
        <v>172233.61600000001</v>
      </c>
      <c r="R146" s="8">
        <v>180693.929</v>
      </c>
      <c r="S146" s="8">
        <v>185082.77799999999</v>
      </c>
      <c r="T146" s="8">
        <v>185661.79500000001</v>
      </c>
      <c r="U146" s="8">
        <v>186813.22500000001</v>
      </c>
      <c r="V146" s="8">
        <v>193048.02600000001</v>
      </c>
      <c r="W146" s="8">
        <v>200925.68900000001</v>
      </c>
      <c r="X146" s="8">
        <v>203647.50399999999</v>
      </c>
      <c r="Y146" s="8">
        <v>205939.96</v>
      </c>
      <c r="Z146" s="8">
        <v>205115.25899999999</v>
      </c>
      <c r="AA146" s="8">
        <v>210620.78700000001</v>
      </c>
      <c r="AB146" s="8">
        <v>209910.33199999999</v>
      </c>
      <c r="AC146" s="8">
        <v>210461.22399999999</v>
      </c>
      <c r="AD146" s="8">
        <v>216393.99600000001</v>
      </c>
      <c r="AE146" s="8">
        <v>224523.05100000001</v>
      </c>
      <c r="AF146" s="8">
        <v>225863.19699999999</v>
      </c>
      <c r="AG146" s="8">
        <v>224994.12400000001</v>
      </c>
      <c r="AH146" s="8">
        <v>229420.89300000001</v>
      </c>
      <c r="AI146" s="8">
        <v>232796.74299999999</v>
      </c>
      <c r="AJ146" s="8">
        <v>233180.894</v>
      </c>
      <c r="AK146" s="8">
        <v>233535.573</v>
      </c>
      <c r="AL146" s="8">
        <v>228229.758</v>
      </c>
      <c r="AM146" s="8">
        <v>226542.185</v>
      </c>
      <c r="AN146" s="8">
        <v>232023.796</v>
      </c>
      <c r="AO146" s="8">
        <v>231758.20600000001</v>
      </c>
      <c r="AP146" s="8">
        <v>234826.111</v>
      </c>
      <c r="AQ146" s="8">
        <v>238496.22399999999</v>
      </c>
      <c r="AR146" s="8">
        <v>244585.965</v>
      </c>
      <c r="AS146" s="8">
        <v>249682.80499999999</v>
      </c>
      <c r="AT146" s="8">
        <v>261385.345</v>
      </c>
      <c r="AU146" s="8">
        <v>274928.261</v>
      </c>
      <c r="AV146" s="8">
        <v>289728.71999999997</v>
      </c>
      <c r="AW146" s="8">
        <v>315712.10100000002</v>
      </c>
      <c r="AX146" s="8">
        <v>356143.91200000001</v>
      </c>
      <c r="AY146" s="8">
        <v>390295.755</v>
      </c>
      <c r="AZ146" s="8">
        <v>420953.77399999998</v>
      </c>
      <c r="BA146" s="8">
        <v>452830.65700000001</v>
      </c>
      <c r="BB146" s="8">
        <v>484526.42499999999</v>
      </c>
      <c r="BC146" s="8">
        <v>519700.73</v>
      </c>
      <c r="BD146" s="8">
        <v>557498.103</v>
      </c>
      <c r="BE146" s="8">
        <v>568338.11399999994</v>
      </c>
      <c r="BF146" s="8">
        <v>577010.77099999995</v>
      </c>
      <c r="BG146" s="8">
        <v>579080.20700000005</v>
      </c>
      <c r="BH146" s="8">
        <v>590825.897</v>
      </c>
      <c r="BI146">
        <v>590825.897</v>
      </c>
    </row>
    <row r="147" spans="1:80" x14ac:dyDescent="0.35">
      <c r="A147" s="6" t="str">
        <f t="shared" si="123"/>
        <v>Rajhi</v>
      </c>
      <c r="B147" s="6" t="str">
        <f>VLOOKUP(A147,References!$A$2:$B$11,2,FALSE)</f>
        <v>RJHI AB Equity</v>
      </c>
      <c r="C147" s="6" t="str">
        <f t="shared" ref="C147:E147" si="129">C124</f>
        <v>Total Assets</v>
      </c>
      <c r="D147" s="6" t="str">
        <f t="shared" si="129"/>
        <v>assets</v>
      </c>
      <c r="E147" s="6" t="str">
        <f t="shared" si="129"/>
        <v>BS_TOT_ASSET</v>
      </c>
      <c r="F147" s="8">
        <f>_xll.BDH($B147,$E147,"CQ1 2010","","Dir=H","Per=Q","Days=A","Dts=H","cols=56;rows=1")</f>
        <v>172423.897</v>
      </c>
      <c r="G147" s="8">
        <v>177287.90599999999</v>
      </c>
      <c r="H147" s="8">
        <v>181523.448</v>
      </c>
      <c r="I147" s="8">
        <v>184840.91</v>
      </c>
      <c r="J147" s="8">
        <v>203031.511</v>
      </c>
      <c r="K147" s="8">
        <v>214646.43799999999</v>
      </c>
      <c r="L147" s="8">
        <v>212887.00599999999</v>
      </c>
      <c r="M147" s="8">
        <v>220731.08499999999</v>
      </c>
      <c r="N147" s="8">
        <v>234165.348</v>
      </c>
      <c r="O147" s="8">
        <v>238211.93</v>
      </c>
      <c r="P147" s="8">
        <v>247248.17199999999</v>
      </c>
      <c r="Q147" s="8">
        <v>267382.56199999998</v>
      </c>
      <c r="R147" s="8">
        <v>275614.57199999999</v>
      </c>
      <c r="S147" s="8">
        <v>273275.75400000002</v>
      </c>
      <c r="T147" s="8">
        <v>272983.12800000003</v>
      </c>
      <c r="U147" s="8">
        <v>279870.685</v>
      </c>
      <c r="V147" s="8">
        <v>288036.11499999999</v>
      </c>
      <c r="W147" s="8">
        <v>295154.52</v>
      </c>
      <c r="X147" s="8">
        <v>298713.64199999999</v>
      </c>
      <c r="Y147" s="8">
        <v>307711.55499999999</v>
      </c>
      <c r="Z147" s="8">
        <v>320425.80099999998</v>
      </c>
      <c r="AA147" s="8">
        <v>327070.32699999999</v>
      </c>
      <c r="AB147" s="8">
        <v>325212.62900000002</v>
      </c>
      <c r="AC147" s="8">
        <v>315619.64799999999</v>
      </c>
      <c r="AD147" s="8">
        <v>323297.02399999998</v>
      </c>
      <c r="AE147" s="8">
        <v>331380.83</v>
      </c>
      <c r="AF147" s="8">
        <v>330516.21899999998</v>
      </c>
      <c r="AG147" s="8">
        <v>339711.81699999998</v>
      </c>
      <c r="AH147" s="8">
        <v>337229.67200000002</v>
      </c>
      <c r="AI147" s="8">
        <v>345597.22700000001</v>
      </c>
      <c r="AJ147" s="8">
        <v>338029.85600000003</v>
      </c>
      <c r="AK147" s="8">
        <v>343116.52799999999</v>
      </c>
      <c r="AL147" s="8">
        <v>348429.56400000001</v>
      </c>
      <c r="AM147" s="8">
        <v>347586.82900000003</v>
      </c>
      <c r="AN147" s="8">
        <v>355581.45799999998</v>
      </c>
      <c r="AO147" s="8">
        <v>364030.84399999998</v>
      </c>
      <c r="AP147" s="8">
        <v>363054.34399999998</v>
      </c>
      <c r="AQ147" s="8">
        <v>369196.39399999997</v>
      </c>
      <c r="AR147" s="8">
        <v>367870.50400000002</v>
      </c>
      <c r="AS147" s="8">
        <v>384086.576</v>
      </c>
      <c r="AT147" s="8">
        <v>391901.36900000001</v>
      </c>
      <c r="AU147" s="8">
        <v>417684.20699999999</v>
      </c>
      <c r="AV147" s="8">
        <v>430300.39199999999</v>
      </c>
      <c r="AW147" s="8">
        <v>468824.723</v>
      </c>
      <c r="AX147" s="8">
        <v>512233.60499999998</v>
      </c>
      <c r="AY147" s="8">
        <v>546139.23699999996</v>
      </c>
      <c r="AZ147" s="8">
        <v>582657.15</v>
      </c>
      <c r="BA147" s="8">
        <v>623644.62800000003</v>
      </c>
      <c r="BB147" s="8">
        <v>657338.69299999997</v>
      </c>
      <c r="BC147" s="8">
        <v>709278.25</v>
      </c>
      <c r="BD147" s="8">
        <v>739961.56499999994</v>
      </c>
      <c r="BE147" s="8">
        <v>762366.022</v>
      </c>
      <c r="BF147" s="8">
        <v>776196.37100000004</v>
      </c>
      <c r="BG147" s="8">
        <v>784520.25</v>
      </c>
      <c r="BH147" s="8">
        <v>801483.26899999997</v>
      </c>
      <c r="BI147">
        <v>801483.26899999997</v>
      </c>
    </row>
    <row r="148" spans="1:80" x14ac:dyDescent="0.35">
      <c r="A148" s="6" t="str">
        <f t="shared" si="123"/>
        <v>Rajhi</v>
      </c>
      <c r="B148" s="6" t="str">
        <f>VLOOKUP(A148,References!$A$2:$B$11,2,FALSE)</f>
        <v>RJHI AB Equity</v>
      </c>
      <c r="C148" s="6" t="str">
        <f t="shared" ref="C148:E148" si="130">C125</f>
        <v>Retail Assets</v>
      </c>
      <c r="D148" s="6" t="str">
        <f t="shared" si="130"/>
        <v>retail_assets</v>
      </c>
      <c r="E148" s="6" t="str">
        <f t="shared" si="130"/>
        <v>NA</v>
      </c>
      <c r="F148" s="8">
        <f>Segments_Q!I40/1000000</f>
        <v>74314.039000000004</v>
      </c>
      <c r="G148" s="8">
        <f>Segments_Q!J40/1000000</f>
        <v>77843.554000000004</v>
      </c>
      <c r="H148" s="8">
        <f>Segments_Q!K40/1000000</f>
        <v>80400.770999999993</v>
      </c>
      <c r="I148" s="8">
        <f>Segments_Q!L40/1000000</f>
        <v>82397.368000000002</v>
      </c>
      <c r="J148" s="8">
        <f>Segments_Q!M40/1000000</f>
        <v>84822.962</v>
      </c>
      <c r="K148" s="8">
        <f>Segments_Q!N40/1000000</f>
        <v>88570.698000000004</v>
      </c>
      <c r="L148" s="8">
        <f>Segments_Q!O40/1000000</f>
        <v>95907.1</v>
      </c>
      <c r="M148" s="8">
        <f>Segments_Q!P40/1000000</f>
        <v>103331.875</v>
      </c>
      <c r="N148" s="8">
        <f>Segments_Q!Q40/1000000</f>
        <v>109135.8</v>
      </c>
      <c r="O148" s="8">
        <f>Segments_Q!R40/1000000</f>
        <v>118235.61900000001</v>
      </c>
      <c r="P148" s="8">
        <f>Segments_Q!S40/1000000</f>
        <v>122148.106</v>
      </c>
      <c r="Q148" s="8">
        <f>Segments_Q!T40/1000000</f>
        <v>128452.44</v>
      </c>
      <c r="R148" s="8">
        <f>Segments_Q!U40/1000000</f>
        <v>135994</v>
      </c>
      <c r="S148" s="8">
        <f>Segments_Q!V40/1000000</f>
        <v>140094.03599999999</v>
      </c>
      <c r="T148" s="8">
        <f>Segments_Q!W40/1000000</f>
        <v>140820.61499999999</v>
      </c>
      <c r="U148" s="8">
        <f>Segments_Q!X40/1000000</f>
        <v>141604.24</v>
      </c>
      <c r="V148" s="8">
        <f>Segments_Q!Y40/1000000</f>
        <v>142943.60999999999</v>
      </c>
      <c r="W148" s="8">
        <f>Segments_Q!Z40/1000000</f>
        <v>153847.902</v>
      </c>
      <c r="X148" s="8">
        <f>Segments_Q!AA40/1000000</f>
        <v>158294.342</v>
      </c>
      <c r="Y148" s="8">
        <f>Segments_Q!AB40/1000000</f>
        <v>158098.603</v>
      </c>
      <c r="Z148" s="8">
        <f>Segments_Q!AC40/1000000</f>
        <v>160098.26800000001</v>
      </c>
      <c r="AA148" s="8">
        <f>Segments_Q!AD40/1000000</f>
        <v>164885.31</v>
      </c>
      <c r="AB148" s="8">
        <f>Segments_Q!AE40/1000000</f>
        <v>170618.005</v>
      </c>
      <c r="AC148" s="8">
        <f>Segments_Q!AF40/1000000</f>
        <v>165964.00700000001</v>
      </c>
      <c r="AD148" s="8">
        <f>Segments_Q!AG40/1000000</f>
        <v>170224.6</v>
      </c>
      <c r="AE148" s="8">
        <f>Segments_Q!AH40/1000000</f>
        <v>176911.06700000001</v>
      </c>
      <c r="AF148" s="8">
        <f>Segments_Q!AI40/1000000</f>
        <v>178423.87299999999</v>
      </c>
      <c r="AG148" s="8">
        <f>Segments_Q!AJ40/1000000</f>
        <v>177178.353</v>
      </c>
      <c r="AH148" s="8">
        <f>Segments_Q!AK40/1000000</f>
        <v>179089.54800000001</v>
      </c>
      <c r="AI148" s="8">
        <f>Segments_Q!AL40/1000000</f>
        <v>184109.45199999999</v>
      </c>
      <c r="AJ148" s="8">
        <f>Segments_Q!AM40/1000000</f>
        <v>183142.24</v>
      </c>
      <c r="AK148" s="8">
        <f>Segments_Q!AN40/1000000</f>
        <v>183538.671</v>
      </c>
      <c r="AL148" s="8">
        <f>Segments_Q!AO40/1000000</f>
        <v>183831.89799999999</v>
      </c>
      <c r="AM148" s="8">
        <f>Segments_Q!AP40/1000000</f>
        <v>186279.35399999999</v>
      </c>
      <c r="AN148" s="8">
        <f>Segments_Q!AQ40/1000000</f>
        <v>189912.78</v>
      </c>
      <c r="AO148" s="8">
        <f>Segments_Q!AR40/1000000</f>
        <v>186924.99100000001</v>
      </c>
      <c r="AP148" s="8">
        <f>Segments_Q!AS40/1000000</f>
        <v>190732.56400000001</v>
      </c>
      <c r="AQ148" s="8">
        <f>Segments_Q!AT40/1000000</f>
        <v>194605.51500000001</v>
      </c>
      <c r="AR148" s="8">
        <f>Segments_Q!AU40/1000000</f>
        <v>197605.63399999999</v>
      </c>
      <c r="AS148" s="8">
        <f>Segments_Q!AV40/1000000</f>
        <v>208945.66800000001</v>
      </c>
      <c r="AT148" s="8">
        <f>Segments_Q!AW40/1000000</f>
        <v>221170.13800000001</v>
      </c>
      <c r="AU148" s="8">
        <f>Segments_Q!AX40/1000000</f>
        <v>231641.52900000001</v>
      </c>
      <c r="AV148" s="8">
        <f>Segments_Q!AY40/1000000</f>
        <v>246751.554</v>
      </c>
      <c r="AW148" s="8">
        <f>Segments_Q!AZ40/1000000</f>
        <v>268108.81699999998</v>
      </c>
      <c r="AX148" s="8">
        <f>Segments_Q!BA40/1000000</f>
        <v>302291.70299999998</v>
      </c>
      <c r="AY148" s="8">
        <f>Segments_Q!BB40/1000000</f>
        <v>332207.30800000002</v>
      </c>
      <c r="AZ148" s="8">
        <f>Segments_Q!BC40/1000000</f>
        <v>358558.99</v>
      </c>
      <c r="BA148" s="8">
        <f>Segments_Q!BD40/1000000</f>
        <v>381273.64</v>
      </c>
      <c r="BB148" s="8">
        <f>Segments_Q!BE40/1000000</f>
        <v>412008.96100000001</v>
      </c>
      <c r="BC148" s="8">
        <f>Segments_Q!BF40/1000000</f>
        <v>436556.13900000002</v>
      </c>
      <c r="BD148" s="8">
        <f>Segments_Q!BG40/1000000</f>
        <v>446073.658</v>
      </c>
      <c r="BE148" s="8">
        <f>Segments_Q!BH40/1000000</f>
        <v>458403.446</v>
      </c>
      <c r="BF148" s="8">
        <f>Segments_Q!BI40/1000000</f>
        <v>454719.67099999997</v>
      </c>
      <c r="BG148" s="8">
        <f>Segments_Q!BJ40/1000000</f>
        <v>458449.28200000001</v>
      </c>
      <c r="BH148" s="8">
        <f>Segments_Q!BK40/1000000</f>
        <v>458818.03499999997</v>
      </c>
      <c r="BI148" s="8">
        <f>Segments_Q!BL40/1000000</f>
        <v>0</v>
      </c>
      <c r="BJ148" s="8">
        <f>Segments_Q!BM40/1000000</f>
        <v>0</v>
      </c>
      <c r="BK148" s="8">
        <f>Segments_Q!BN40/1000000</f>
        <v>0</v>
      </c>
      <c r="BL148" s="8">
        <f>Segments_Q!BO40/1000000</f>
        <v>0</v>
      </c>
      <c r="BM148" s="8">
        <f>Segments_Q!BP40/1000000</f>
        <v>0</v>
      </c>
      <c r="BN148" s="8">
        <f>Segments_Q!BQ40/1000000</f>
        <v>0</v>
      </c>
      <c r="BO148" s="8">
        <f>Segments_Q!BR40/1000000</f>
        <v>0</v>
      </c>
      <c r="BP148" s="8">
        <f>Segments_Q!BS40/1000000</f>
        <v>0</v>
      </c>
      <c r="BQ148" s="8">
        <f>Segments_Q!BT40/1000000</f>
        <v>0</v>
      </c>
      <c r="BR148" s="8">
        <f>Segments_Q!BU40/1000000</f>
        <v>0</v>
      </c>
      <c r="BS148" s="8">
        <f>Segments_Q!BV40/1000000</f>
        <v>0</v>
      </c>
      <c r="BT148" s="8">
        <f>Segments_Q!BW40/1000000</f>
        <v>0</v>
      </c>
      <c r="BU148" s="8">
        <f>Segments_Q!BX40/1000000</f>
        <v>0</v>
      </c>
      <c r="BV148" s="8">
        <f>Segments_Q!BY40/1000000</f>
        <v>0</v>
      </c>
      <c r="BW148" s="8">
        <f>Segments_Q!BZ40/1000000</f>
        <v>0</v>
      </c>
      <c r="BX148" s="8">
        <f>Segments_Q!CA40/1000000</f>
        <v>0</v>
      </c>
      <c r="BY148" s="8">
        <f>Segments_Q!CB40/1000000</f>
        <v>0</v>
      </c>
      <c r="BZ148" s="8">
        <f>Segments_Q!CC40/1000000</f>
        <v>0</v>
      </c>
      <c r="CA148" s="8">
        <f>Segments_Q!CD40/1000000</f>
        <v>0</v>
      </c>
      <c r="CB148" s="8">
        <f>Segments_Q!CE40/1000000</f>
        <v>0</v>
      </c>
    </row>
    <row r="149" spans="1:80" x14ac:dyDescent="0.35">
      <c r="A149" s="6" t="str">
        <f t="shared" si="123"/>
        <v>Rajhi</v>
      </c>
      <c r="B149" s="6" t="str">
        <f>VLOOKUP(A149,References!$A$2:$B$11,2,FALSE)</f>
        <v>RJHI AB Equity</v>
      </c>
      <c r="C149" s="6" t="str">
        <f t="shared" ref="C149:E149" si="131">C126</f>
        <v>Wholesale Assets</v>
      </c>
      <c r="D149" s="6" t="str">
        <f t="shared" si="131"/>
        <v>wholesale_assets</v>
      </c>
      <c r="E149" s="6" t="str">
        <f t="shared" si="131"/>
        <v>NA</v>
      </c>
      <c r="F149" s="8">
        <f>Segments_Q!I41/1000000</f>
        <v>50582.184999999998</v>
      </c>
      <c r="G149" s="8">
        <f>Segments_Q!J41/1000000</f>
        <v>50052.663</v>
      </c>
      <c r="H149" s="8">
        <f>Segments_Q!K41/1000000</f>
        <v>48803.194000000003</v>
      </c>
      <c r="I149" s="8">
        <f>Segments_Q!L41/1000000</f>
        <v>47568.053</v>
      </c>
      <c r="J149" s="8">
        <f>Segments_Q!M41/1000000</f>
        <v>49200.891000000003</v>
      </c>
      <c r="K149" s="8">
        <f>Segments_Q!N41/1000000</f>
        <v>48736.370999999999</v>
      </c>
      <c r="L149" s="8">
        <f>Segments_Q!O41/1000000</f>
        <v>49020.131000000001</v>
      </c>
      <c r="M149" s="8">
        <f>Segments_Q!P41/1000000</f>
        <v>47548.618999999999</v>
      </c>
      <c r="N149" s="8">
        <f>Segments_Q!Q41/1000000</f>
        <v>52121.68</v>
      </c>
      <c r="O149" s="8">
        <f>Segments_Q!R41/1000000</f>
        <v>52388.517</v>
      </c>
      <c r="P149" s="8">
        <f>Segments_Q!S41/1000000</f>
        <v>54831.614000000001</v>
      </c>
      <c r="Q149" s="8">
        <f>Segments_Q!T41/1000000</f>
        <v>54591.453000000001</v>
      </c>
      <c r="R149" s="8">
        <f>Segments_Q!U41/1000000</f>
        <v>56661</v>
      </c>
      <c r="S149" s="8">
        <f>Segments_Q!V41/1000000</f>
        <v>56647.319000000003</v>
      </c>
      <c r="T149" s="8">
        <f>Segments_Q!W41/1000000</f>
        <v>57643.639000000003</v>
      </c>
      <c r="U149" s="8">
        <f>Segments_Q!X41/1000000</f>
        <v>58082.364999999998</v>
      </c>
      <c r="V149" s="8">
        <f>Segments_Q!Y41/1000000</f>
        <v>59249.442999999999</v>
      </c>
      <c r="W149" s="8">
        <f>Segments_Q!Z41/1000000</f>
        <v>61337.898000000001</v>
      </c>
      <c r="X149" s="8">
        <f>Segments_Q!AA41/1000000</f>
        <v>61579.838000000003</v>
      </c>
      <c r="Y149" s="8">
        <f>Segments_Q!AB41/1000000</f>
        <v>62393.737999999998</v>
      </c>
      <c r="Z149" s="8">
        <f>Segments_Q!AC41/1000000</f>
        <v>60141.665000000001</v>
      </c>
      <c r="AA149" s="8">
        <f>Segments_Q!AD41/1000000</f>
        <v>62254.44</v>
      </c>
      <c r="AB149" s="8">
        <f>Segments_Q!AE41/1000000</f>
        <v>60963.241000000002</v>
      </c>
      <c r="AC149" s="8">
        <f>Segments_Q!AF41/1000000</f>
        <v>55517.678</v>
      </c>
      <c r="AD149" s="8">
        <f>Segments_Q!AG41/1000000</f>
        <v>58088.593000000001</v>
      </c>
      <c r="AE149" s="8">
        <f>Segments_Q!AH41/1000000</f>
        <v>64377.053999999996</v>
      </c>
      <c r="AF149" s="8">
        <f>Segments_Q!AI41/1000000</f>
        <v>63778.347999999998</v>
      </c>
      <c r="AG149" s="8">
        <f>Segments_Q!AJ41/1000000</f>
        <v>61796.699000000001</v>
      </c>
      <c r="AH149" s="8">
        <f>Segments_Q!AK41/1000000</f>
        <v>64599.784</v>
      </c>
      <c r="AI149" s="8">
        <f>Segments_Q!AL41/1000000</f>
        <v>66196.516000000003</v>
      </c>
      <c r="AJ149" s="8">
        <f>Segments_Q!AM41/1000000</f>
        <v>66224.577999999994</v>
      </c>
      <c r="AK149" s="8">
        <f>Segments_Q!AN41/1000000</f>
        <v>63535.243999999999</v>
      </c>
      <c r="AL149" s="8">
        <f>Segments_Q!AO41/1000000</f>
        <v>59852.021000000001</v>
      </c>
      <c r="AM149" s="8">
        <f>Segments_Q!AP41/1000000</f>
        <v>60589.648999999998</v>
      </c>
      <c r="AN149" s="8">
        <f>Segments_Q!AQ41/1000000</f>
        <v>60339.794999999998</v>
      </c>
      <c r="AO149" s="8">
        <f>Segments_Q!AR41/1000000</f>
        <v>62102.305999999997</v>
      </c>
      <c r="AP149" s="8">
        <f>Segments_Q!AS41/1000000</f>
        <v>64683.383999999998</v>
      </c>
      <c r="AQ149" s="8">
        <f>Segments_Q!AT41/1000000</f>
        <v>63917.474000000002</v>
      </c>
      <c r="AR149" s="8">
        <f>Segments_Q!AU41/1000000</f>
        <v>64264.781999999999</v>
      </c>
      <c r="AS149" s="8">
        <f>Segments_Q!AV41/1000000</f>
        <v>59406.741000000002</v>
      </c>
      <c r="AT149" s="8">
        <f>Segments_Q!AW41/1000000</f>
        <v>59218.216999999997</v>
      </c>
      <c r="AU149" s="8">
        <f>Segments_Q!AX41/1000000</f>
        <v>63611.218999999997</v>
      </c>
      <c r="AV149" s="8">
        <f>Segments_Q!AY41/1000000</f>
        <v>63954.116999999998</v>
      </c>
      <c r="AW149" s="8">
        <f>Segments_Q!AZ41/1000000</f>
        <v>66837.087</v>
      </c>
      <c r="AX149" s="8">
        <f>Segments_Q!BA41/1000000</f>
        <v>73935.394</v>
      </c>
      <c r="AY149" s="8">
        <f>Segments_Q!BB41/1000000</f>
        <v>77762.808000000005</v>
      </c>
      <c r="AZ149" s="8">
        <f>Segments_Q!BC41/1000000</f>
        <v>80657.557000000001</v>
      </c>
      <c r="BA149" s="8">
        <f>Segments_Q!BD41/1000000</f>
        <v>91815.182000000001</v>
      </c>
      <c r="BB149" s="8">
        <f>Segments_Q!BE41/1000000</f>
        <v>95455.18</v>
      </c>
      <c r="BC149" s="8">
        <f>Segments_Q!BF41/1000000</f>
        <v>109207.25199999999</v>
      </c>
      <c r="BD149" s="8">
        <f>Segments_Q!BG41/1000000</f>
        <v>132424.01</v>
      </c>
      <c r="BE149" s="8">
        <f>Segments_Q!BH41/1000000</f>
        <v>133149.99</v>
      </c>
      <c r="BF149" s="8">
        <f>Segments_Q!BI41/1000000</f>
        <v>146740.53700000001</v>
      </c>
      <c r="BG149" s="8">
        <f>Segments_Q!BJ41/1000000</f>
        <v>149817.769</v>
      </c>
      <c r="BH149" s="8">
        <f>Segments_Q!BK41/1000000</f>
        <v>164381.04399999999</v>
      </c>
      <c r="BI149" s="8">
        <f>Segments_Q!BL41/1000000</f>
        <v>0</v>
      </c>
      <c r="BJ149" s="8">
        <f>Segments_Q!BM41/1000000</f>
        <v>0</v>
      </c>
      <c r="BK149" s="8">
        <f>Segments_Q!BN41/1000000</f>
        <v>0</v>
      </c>
      <c r="BL149" s="8">
        <f>Segments_Q!BO41/1000000</f>
        <v>0</v>
      </c>
      <c r="BM149" s="8">
        <f>Segments_Q!BP41/1000000</f>
        <v>0</v>
      </c>
      <c r="BN149" s="8">
        <f>Segments_Q!BQ41/1000000</f>
        <v>0</v>
      </c>
      <c r="BO149" s="8">
        <f>Segments_Q!BR41/1000000</f>
        <v>0</v>
      </c>
      <c r="BP149" s="8">
        <f>Segments_Q!BS41/1000000</f>
        <v>0</v>
      </c>
      <c r="BQ149" s="8">
        <f>Segments_Q!BT41/1000000</f>
        <v>0</v>
      </c>
      <c r="BR149" s="8">
        <f>Segments_Q!BU41/1000000</f>
        <v>0</v>
      </c>
      <c r="BS149" s="8">
        <f>Segments_Q!BV41/1000000</f>
        <v>0</v>
      </c>
      <c r="BT149" s="8">
        <f>Segments_Q!BW41/1000000</f>
        <v>0</v>
      </c>
      <c r="BU149" s="8">
        <f>Segments_Q!BX41/1000000</f>
        <v>0</v>
      </c>
      <c r="BV149" s="8">
        <f>Segments_Q!BY41/1000000</f>
        <v>0</v>
      </c>
      <c r="BW149" s="8">
        <f>Segments_Q!BZ41/1000000</f>
        <v>0</v>
      </c>
      <c r="BX149" s="8">
        <f>Segments_Q!CA41/1000000</f>
        <v>0</v>
      </c>
      <c r="BY149" s="8">
        <f>Segments_Q!CB41/1000000</f>
        <v>0</v>
      </c>
      <c r="BZ149" s="8">
        <f>Segments_Q!CC41/1000000</f>
        <v>0</v>
      </c>
      <c r="CA149" s="8">
        <f>Segments_Q!CD41/1000000</f>
        <v>0</v>
      </c>
      <c r="CB149" s="8">
        <f>Segments_Q!CE41/1000000</f>
        <v>0</v>
      </c>
    </row>
    <row r="150" spans="1:80" x14ac:dyDescent="0.35">
      <c r="A150" s="6" t="str">
        <f t="shared" si="123"/>
        <v>Rajhi</v>
      </c>
      <c r="B150" s="6" t="str">
        <f>VLOOKUP(A150,References!$A$2:$B$11,2,FALSE)</f>
        <v>RJHI AB Equity</v>
      </c>
      <c r="C150" s="6" t="str">
        <f t="shared" ref="C150:E150" si="132">C127</f>
        <v>NCBDs</v>
      </c>
      <c r="D150" s="6" t="str">
        <f t="shared" si="132"/>
        <v>ncbds</v>
      </c>
      <c r="E150" s="6" t="str">
        <f t="shared" si="132"/>
        <v>BS_DEMAND_DPST</v>
      </c>
      <c r="F150" s="8">
        <f>_xll.BDH($B150,$E150,"CQ1 2010","","Dir=H","Per=Q","Days=A","Dts=H","cols=56;rows=1")</f>
        <v>107004.245</v>
      </c>
      <c r="G150" s="8">
        <v>107004.245</v>
      </c>
      <c r="H150" s="8">
        <v>126256.52499999999</v>
      </c>
      <c r="I150" s="8">
        <v>130902.99400000001</v>
      </c>
      <c r="J150" s="8">
        <v>149335.34299999999</v>
      </c>
      <c r="K150" s="8">
        <v>159649.44099999999</v>
      </c>
      <c r="L150" s="8">
        <v>160376.24</v>
      </c>
      <c r="M150" s="8">
        <v>164817.55799999999</v>
      </c>
      <c r="N150" s="8">
        <v>175495.587</v>
      </c>
      <c r="O150" s="8">
        <v>175600.758</v>
      </c>
      <c r="P150" s="8">
        <v>177286.386</v>
      </c>
      <c r="Q150" s="8">
        <v>189817.66800000001</v>
      </c>
      <c r="R150" s="8">
        <v>198264.41</v>
      </c>
      <c r="S150" s="8">
        <v>200859.09400000001</v>
      </c>
      <c r="T150" s="8">
        <v>198542.35</v>
      </c>
      <c r="U150" s="8">
        <v>206275.54300000001</v>
      </c>
      <c r="V150" s="8">
        <v>215857.56299999999</v>
      </c>
      <c r="W150" s="8">
        <v>220843.978</v>
      </c>
      <c r="X150" s="8">
        <v>224460.35</v>
      </c>
      <c r="Y150" s="8">
        <v>228791.014</v>
      </c>
      <c r="Z150" s="8">
        <v>250803.50899999999</v>
      </c>
      <c r="AA150" s="8">
        <v>253234.77299999999</v>
      </c>
      <c r="AB150" s="8">
        <v>253193.01300000001</v>
      </c>
      <c r="AC150" s="8">
        <v>240988.12</v>
      </c>
      <c r="AD150" s="8">
        <v>247226.09599999999</v>
      </c>
      <c r="AE150" s="8">
        <v>248864.38699999999</v>
      </c>
      <c r="AF150" s="8">
        <v>244519.82699999999</v>
      </c>
      <c r="AG150" s="8">
        <v>245707.815</v>
      </c>
      <c r="AH150" s="8">
        <v>248456.72399999999</v>
      </c>
      <c r="AI150" s="8">
        <v>250818.217</v>
      </c>
      <c r="AJ150" s="8">
        <v>248470.783</v>
      </c>
      <c r="AK150" s="8">
        <v>251729.76800000001</v>
      </c>
      <c r="AL150" s="8">
        <v>263613.22499999998</v>
      </c>
      <c r="AM150" s="8">
        <v>261374.875</v>
      </c>
      <c r="AN150" s="8">
        <v>269249.95899999997</v>
      </c>
      <c r="AO150" s="8">
        <v>268416.842</v>
      </c>
      <c r="AP150" s="8">
        <v>276963.79300000001</v>
      </c>
      <c r="AQ150" s="8">
        <v>284771.766</v>
      </c>
      <c r="AR150" s="8">
        <v>283569.11499999999</v>
      </c>
      <c r="AS150" s="8">
        <v>284299.85100000002</v>
      </c>
      <c r="AT150" s="8">
        <v>291187.685</v>
      </c>
      <c r="AU150" s="8">
        <v>313612.08</v>
      </c>
      <c r="AV150" s="8">
        <v>317149.74200000003</v>
      </c>
      <c r="AW150" s="8">
        <v>327572.511</v>
      </c>
      <c r="AX150" s="8">
        <v>358741.663</v>
      </c>
      <c r="AY150" s="8">
        <v>358010.783</v>
      </c>
      <c r="AZ150" s="8">
        <v>364297.98599999998</v>
      </c>
      <c r="BA150" s="8">
        <v>374725.35200000001</v>
      </c>
      <c r="BB150" s="8">
        <v>362266.07400000002</v>
      </c>
      <c r="BC150" s="8">
        <v>388505.31</v>
      </c>
      <c r="BD150" s="8">
        <v>378822.73800000001</v>
      </c>
      <c r="BE150" s="8">
        <v>351549.46799999999</v>
      </c>
      <c r="BF150" s="8">
        <v>360780.59399999998</v>
      </c>
      <c r="BG150" s="8">
        <v>367940.53700000001</v>
      </c>
      <c r="BH150" s="8">
        <v>365089.75599999999</v>
      </c>
      <c r="BI150">
        <v>365089.75599999999</v>
      </c>
    </row>
    <row r="151" spans="1:80" x14ac:dyDescent="0.35">
      <c r="A151" s="6" t="str">
        <f t="shared" si="123"/>
        <v>Rajhi</v>
      </c>
      <c r="B151" s="6" t="str">
        <f>VLOOKUP(A151,References!$A$2:$B$11,2,FALSE)</f>
        <v>RJHI AB Equity</v>
      </c>
      <c r="C151" s="6" t="str">
        <f t="shared" ref="C151:E151" si="133">C128</f>
        <v>CBDs</v>
      </c>
      <c r="D151" s="6" t="str">
        <f t="shared" si="133"/>
        <v>cbds</v>
      </c>
      <c r="E151" s="6" t="str">
        <f t="shared" si="133"/>
        <v>INTEREST_BEARING_DEPOSITS_RATIO</v>
      </c>
      <c r="F151" s="8">
        <f>_xll.BDH($B151,$E151,"CQ1 2010","","Dir=H","Per=Q","Days=A","Dts=H","cols=56;rows=1")</f>
        <v>13528.775</v>
      </c>
      <c r="G151" s="8">
        <v>13528.775</v>
      </c>
      <c r="H151" s="8">
        <v>13225.545</v>
      </c>
      <c r="I151" s="8">
        <v>9527.0959999999995</v>
      </c>
      <c r="J151" s="8">
        <v>8320.7099999999991</v>
      </c>
      <c r="K151" s="8">
        <v>4069.8809999999999</v>
      </c>
      <c r="L151" s="8">
        <v>4095.2950000000001</v>
      </c>
      <c r="M151" s="8">
        <v>10029.948</v>
      </c>
      <c r="N151" s="8">
        <v>8213.2729999999992</v>
      </c>
      <c r="O151" s="8">
        <v>7234.6490000000003</v>
      </c>
      <c r="P151" s="8">
        <v>20823.196</v>
      </c>
      <c r="Q151" s="8">
        <v>27945.242999999999</v>
      </c>
      <c r="R151" s="8">
        <v>28943.243999999999</v>
      </c>
      <c r="S151" s="8">
        <v>22991.34</v>
      </c>
      <c r="T151" s="8">
        <v>22802.003000000001</v>
      </c>
      <c r="U151" s="8">
        <v>20723.082999999999</v>
      </c>
      <c r="V151" s="8">
        <v>18655.575000000001</v>
      </c>
      <c r="W151" s="8">
        <v>20716.988000000001</v>
      </c>
      <c r="X151" s="8">
        <v>21519.539000000001</v>
      </c>
      <c r="Y151" s="8">
        <v>22513.661</v>
      </c>
      <c r="Z151" s="8">
        <v>11429.134</v>
      </c>
      <c r="AA151" s="8">
        <v>8682.5859999999993</v>
      </c>
      <c r="AB151" s="8">
        <v>8400.39</v>
      </c>
      <c r="AC151" s="8">
        <v>10389.516</v>
      </c>
      <c r="AD151" s="8">
        <v>12342.323</v>
      </c>
      <c r="AE151" s="8">
        <v>18421.579000000002</v>
      </c>
      <c r="AF151" s="8">
        <v>22343.26</v>
      </c>
      <c r="AG151" s="8">
        <v>21645.585999999999</v>
      </c>
      <c r="AH151" s="8">
        <v>17032.03</v>
      </c>
      <c r="AI151" s="8">
        <v>28931.98</v>
      </c>
      <c r="AJ151" s="8">
        <v>16568.809000000001</v>
      </c>
      <c r="AK151" s="8">
        <v>15917.263000000001</v>
      </c>
      <c r="AL151" s="8">
        <v>15905.717000000001</v>
      </c>
      <c r="AM151" s="8">
        <v>14586.279</v>
      </c>
      <c r="AN151" s="8">
        <v>14395.864</v>
      </c>
      <c r="AO151" s="8">
        <v>18689.224999999999</v>
      </c>
      <c r="AP151" s="8">
        <v>11173.46</v>
      </c>
      <c r="AQ151" s="8">
        <v>10284.103999999999</v>
      </c>
      <c r="AR151" s="8">
        <v>9559.3140000000003</v>
      </c>
      <c r="AS151" s="8">
        <v>22126.225999999999</v>
      </c>
      <c r="AT151" s="8">
        <v>18632.780999999999</v>
      </c>
      <c r="AU151" s="8">
        <v>13255.279</v>
      </c>
      <c r="AV151" s="8">
        <v>20804.46</v>
      </c>
      <c r="AW151" s="8">
        <v>43017.281999999999</v>
      </c>
      <c r="AX151" s="8">
        <v>55066.639000000003</v>
      </c>
      <c r="AY151" s="8">
        <v>82873.024000000005</v>
      </c>
      <c r="AZ151" s="8">
        <v>107265.258</v>
      </c>
      <c r="BA151" s="8">
        <v>130293.061</v>
      </c>
      <c r="BB151" s="8">
        <v>136718.59899999999</v>
      </c>
      <c r="BC151" s="8">
        <v>155750.34599999999</v>
      </c>
      <c r="BD151" s="8">
        <v>165756.05499999999</v>
      </c>
      <c r="BE151" s="8">
        <v>202039.26</v>
      </c>
      <c r="BF151" s="8">
        <v>184160.39600000001</v>
      </c>
      <c r="BG151" s="8">
        <v>192992.098</v>
      </c>
      <c r="BH151" s="8">
        <v>188609.481</v>
      </c>
      <c r="BI151">
        <v>188609.481</v>
      </c>
    </row>
    <row r="152" spans="1:80" x14ac:dyDescent="0.35">
      <c r="A152" s="6" t="str">
        <f t="shared" si="123"/>
        <v>Rajhi</v>
      </c>
      <c r="B152" s="6" t="str">
        <f>VLOOKUP(A152,References!$A$2:$B$11,2,FALSE)</f>
        <v>RJHI AB Equity</v>
      </c>
      <c r="C152" s="6" t="str">
        <f t="shared" ref="C152:E152" si="134">C129</f>
        <v>Other Deposits</v>
      </c>
      <c r="D152" s="6" t="str">
        <f t="shared" si="134"/>
        <v>other_deposits</v>
      </c>
      <c r="E152" s="6" t="str">
        <f t="shared" si="134"/>
        <v>BS_OTHER_DPST</v>
      </c>
      <c r="F152" s="8">
        <f>_xll.BDH($B152,$E152,"CQ1 2010","","Dir=H","Per=Q","Days=A","Dts=H","cols=56;rows=1")</f>
        <v>131745.66500000001</v>
      </c>
      <c r="G152" s="8">
        <v>137220.46100000001</v>
      </c>
      <c r="H152" s="8">
        <v>2122.4369999999999</v>
      </c>
      <c r="I152" s="8">
        <v>2633.9470000000001</v>
      </c>
      <c r="J152" s="8">
        <v>2779.6239999999998</v>
      </c>
      <c r="K152" s="8">
        <v>2678.0329999999999</v>
      </c>
      <c r="L152" s="8">
        <v>2332.9989999999998</v>
      </c>
      <c r="M152" s="8">
        <v>2885.4459999999999</v>
      </c>
      <c r="N152" s="8">
        <v>2385.4110000000001</v>
      </c>
      <c r="O152" s="8">
        <v>3132.0650000000001</v>
      </c>
      <c r="P152" s="8">
        <v>2896.9270000000001</v>
      </c>
      <c r="Q152" s="8">
        <v>3631.7269999999999</v>
      </c>
      <c r="R152" s="8">
        <v>4600.9560000000001</v>
      </c>
      <c r="S152" s="8">
        <v>3568.2829999999999</v>
      </c>
      <c r="T152" s="8">
        <v>4173.25</v>
      </c>
      <c r="U152" s="8">
        <v>4590.4870000000001</v>
      </c>
      <c r="V152" s="8">
        <v>4002.2330000000002</v>
      </c>
      <c r="W152" s="8">
        <v>3855.288</v>
      </c>
      <c r="X152" s="8">
        <v>4049.1030000000001</v>
      </c>
      <c r="Y152" s="8">
        <v>4772.3720000000003</v>
      </c>
      <c r="Z152" s="8">
        <v>3367.4560000000001</v>
      </c>
      <c r="AA152" s="8">
        <v>4588.2250000000004</v>
      </c>
      <c r="AB152" s="8">
        <v>3887.0239999999999</v>
      </c>
      <c r="AC152" s="8">
        <v>4850.1329999999998</v>
      </c>
      <c r="AD152" s="8">
        <v>5214.1559999999999</v>
      </c>
      <c r="AE152" s="8">
        <v>5364.0870000000004</v>
      </c>
      <c r="AF152" s="8">
        <v>5736.8810000000003</v>
      </c>
      <c r="AG152" s="8">
        <v>5239.7349999999997</v>
      </c>
      <c r="AH152" s="8">
        <v>5800.9520000000002</v>
      </c>
      <c r="AI152" s="8">
        <v>5639.6279999999997</v>
      </c>
      <c r="AJ152" s="8">
        <v>5062.6239999999998</v>
      </c>
      <c r="AK152" s="8">
        <v>5409.4139999999998</v>
      </c>
      <c r="AL152" s="8">
        <v>4417.4380000000001</v>
      </c>
      <c r="AM152" s="8">
        <v>4425.47</v>
      </c>
      <c r="AN152" s="8">
        <v>5190.5469999999996</v>
      </c>
      <c r="AO152" s="8">
        <v>6803.058</v>
      </c>
      <c r="AP152" s="8">
        <v>5366.5649999999996</v>
      </c>
      <c r="AQ152" s="8">
        <v>5507.3</v>
      </c>
      <c r="AR152" s="8">
        <v>5682.5889999999999</v>
      </c>
      <c r="AS152" s="8">
        <v>5979.7460000000001</v>
      </c>
      <c r="AT152" s="8">
        <v>5840.4269999999997</v>
      </c>
      <c r="AU152" s="8">
        <v>7797.4709999999995</v>
      </c>
      <c r="AV152" s="8">
        <v>7368.076</v>
      </c>
      <c r="AW152" s="8">
        <v>12041.21</v>
      </c>
      <c r="AX152" s="8">
        <v>7460.6710000000003</v>
      </c>
      <c r="AY152" s="8">
        <v>6622.375</v>
      </c>
      <c r="AZ152" s="8">
        <v>6767.5429999999997</v>
      </c>
      <c r="BA152" s="8">
        <v>7053.8</v>
      </c>
      <c r="BB152" s="8">
        <v>8907.3829999999998</v>
      </c>
      <c r="BC152" s="8">
        <v>8701.1859999999997</v>
      </c>
      <c r="BD152" s="8">
        <v>11188.275</v>
      </c>
      <c r="BE152" s="8">
        <v>11335.96</v>
      </c>
      <c r="BF152" s="8">
        <v>11255.759</v>
      </c>
      <c r="BG152" s="8">
        <v>9732.6509999999998</v>
      </c>
      <c r="BH152" s="8">
        <v>12019.573</v>
      </c>
      <c r="BI152">
        <v>12019.573</v>
      </c>
    </row>
    <row r="153" spans="1:80" x14ac:dyDescent="0.35">
      <c r="A153" s="6" t="str">
        <f t="shared" si="123"/>
        <v>Rajhi</v>
      </c>
      <c r="B153" s="6" t="str">
        <f>VLOOKUP(A153,References!$A$2:$B$11,2,FALSE)</f>
        <v>RJHI AB Equity</v>
      </c>
      <c r="C153" s="6" t="str">
        <f t="shared" ref="C153:E153" si="135">C130</f>
        <v>Total Deposits</v>
      </c>
      <c r="D153" s="6" t="str">
        <f t="shared" si="135"/>
        <v>deposits</v>
      </c>
      <c r="E153" s="6" t="str">
        <f t="shared" si="135"/>
        <v>BS_CUSTOMER_DEPOSITS</v>
      </c>
      <c r="F153" s="8">
        <f>_xll.BDH($B153,$E153,"CQ1 2010","","Dir=H","Per=Q","Days=A","Dts=H","cols=56;rows=1")</f>
        <v>131745.66500000001</v>
      </c>
      <c r="G153" s="8">
        <v>137220.46100000001</v>
      </c>
      <c r="H153" s="8">
        <v>141604.50700000001</v>
      </c>
      <c r="I153" s="8">
        <v>143064.03700000001</v>
      </c>
      <c r="J153" s="8">
        <v>160435.677</v>
      </c>
      <c r="K153" s="8">
        <v>166397.35500000001</v>
      </c>
      <c r="L153" s="8">
        <v>166804.53400000001</v>
      </c>
      <c r="M153" s="8">
        <v>177732.95199999999</v>
      </c>
      <c r="N153" s="8">
        <v>186094.27100000001</v>
      </c>
      <c r="O153" s="8">
        <v>185967.47200000001</v>
      </c>
      <c r="P153" s="8">
        <v>201006.50899999999</v>
      </c>
      <c r="Q153" s="8">
        <v>221394.63800000001</v>
      </c>
      <c r="R153" s="8">
        <v>231808.61</v>
      </c>
      <c r="S153" s="8">
        <v>227418.717</v>
      </c>
      <c r="T153" s="8">
        <v>225517.603</v>
      </c>
      <c r="U153" s="8">
        <v>231589.11300000001</v>
      </c>
      <c r="V153" s="8">
        <v>238515.37100000001</v>
      </c>
      <c r="W153" s="8">
        <v>245416.25399999999</v>
      </c>
      <c r="X153" s="8">
        <v>250028.992</v>
      </c>
      <c r="Y153" s="8">
        <v>256077.04699999999</v>
      </c>
      <c r="Z153" s="8">
        <v>265600.09899999999</v>
      </c>
      <c r="AA153" s="8">
        <v>266505.58399999997</v>
      </c>
      <c r="AB153" s="8">
        <v>265480.42700000003</v>
      </c>
      <c r="AC153" s="8">
        <v>256227.769</v>
      </c>
      <c r="AD153" s="8">
        <v>264782.57500000001</v>
      </c>
      <c r="AE153" s="8">
        <v>272650.05300000001</v>
      </c>
      <c r="AF153" s="8">
        <v>272599.96799999999</v>
      </c>
      <c r="AG153" s="8">
        <v>272593.136</v>
      </c>
      <c r="AH153" s="8">
        <v>271289.70600000001</v>
      </c>
      <c r="AI153" s="8">
        <v>285389.82500000001</v>
      </c>
      <c r="AJ153" s="8">
        <v>270102.21600000001</v>
      </c>
      <c r="AK153" s="8">
        <v>273056.44500000001</v>
      </c>
      <c r="AL153" s="8">
        <v>283936.38</v>
      </c>
      <c r="AM153" s="8">
        <v>280386.62400000001</v>
      </c>
      <c r="AN153" s="8">
        <v>288836.37</v>
      </c>
      <c r="AO153" s="8">
        <v>293909.125</v>
      </c>
      <c r="AP153" s="8">
        <v>293503.81800000003</v>
      </c>
      <c r="AQ153" s="8">
        <v>300563.17</v>
      </c>
      <c r="AR153" s="8">
        <v>298811.01799999998</v>
      </c>
      <c r="AS153" s="8">
        <v>312405.82299999997</v>
      </c>
      <c r="AT153" s="8">
        <v>315660.89299999998</v>
      </c>
      <c r="AU153" s="8">
        <v>334664.83</v>
      </c>
      <c r="AV153" s="8">
        <v>345322.27799999999</v>
      </c>
      <c r="AW153" s="8">
        <v>382631.00300000003</v>
      </c>
      <c r="AX153" s="8">
        <v>421268.973</v>
      </c>
      <c r="AY153" s="8">
        <v>447506.18199999997</v>
      </c>
      <c r="AZ153" s="8">
        <v>478330.78700000001</v>
      </c>
      <c r="BA153" s="8">
        <v>512072.21299999999</v>
      </c>
      <c r="BB153" s="8">
        <v>507892.05599999998</v>
      </c>
      <c r="BC153" s="8">
        <v>552956.84199999995</v>
      </c>
      <c r="BD153" s="8">
        <v>555767.06799999997</v>
      </c>
      <c r="BE153" s="8">
        <v>564924.68799999997</v>
      </c>
      <c r="BF153" s="8">
        <v>556196.74899999995</v>
      </c>
      <c r="BG153" s="8">
        <v>570665.28599999996</v>
      </c>
      <c r="BH153" s="8">
        <v>565718.81000000006</v>
      </c>
      <c r="BI153">
        <v>565718.81000000006</v>
      </c>
    </row>
    <row r="154" spans="1:80" x14ac:dyDescent="0.35">
      <c r="A154" s="6" t="str">
        <f t="shared" si="123"/>
        <v>Rajhi</v>
      </c>
      <c r="B154" s="6" t="str">
        <f>VLOOKUP(A154,References!$A$2:$B$11,2,FALSE)</f>
        <v>RJHI AB Equity</v>
      </c>
      <c r="C154" s="6" t="str">
        <f t="shared" ref="C154:E154" si="136">C131</f>
        <v>Short Term Debt</v>
      </c>
      <c r="D154" s="6" t="str">
        <f t="shared" si="136"/>
        <v>short_term_debt</v>
      </c>
      <c r="E154" s="6" t="str">
        <f t="shared" si="136"/>
        <v>ST_BORROW_SECS_SOLD_UNDER_REPO</v>
      </c>
      <c r="F154" s="8">
        <f>_xll.BDH($B154,$E154,"CQ1 2010","","Dir=H","Per=Q","Days=A","Dts=H","cols=56;rows=1")</f>
        <v>4085.3679999999999</v>
      </c>
      <c r="G154" s="8">
        <v>3956.0729999999999</v>
      </c>
      <c r="H154" s="8">
        <v>5100.6930000000002</v>
      </c>
      <c r="I154" s="8">
        <v>5414.1809999999996</v>
      </c>
      <c r="J154" s="8">
        <v>5964.6530000000002</v>
      </c>
      <c r="K154" s="8">
        <v>7170.8410000000003</v>
      </c>
      <c r="L154" s="8">
        <v>6528.73</v>
      </c>
      <c r="M154" s="8">
        <v>2717.2939999999999</v>
      </c>
      <c r="N154" s="8">
        <v>7711.5519999999997</v>
      </c>
      <c r="O154" s="8">
        <v>10469.096</v>
      </c>
      <c r="P154" s="8">
        <v>4956.9849999999997</v>
      </c>
      <c r="Q154" s="8">
        <v>2235.2449999999999</v>
      </c>
      <c r="R154" s="8">
        <v>1785.683</v>
      </c>
      <c r="S154" s="8">
        <v>1503.2809999999999</v>
      </c>
      <c r="T154" s="8">
        <v>3687.9270000000001</v>
      </c>
      <c r="U154" s="8">
        <v>3639.7089999999998</v>
      </c>
      <c r="V154" s="8">
        <v>2496.366</v>
      </c>
      <c r="W154" s="8">
        <v>2235.62</v>
      </c>
      <c r="X154" s="8">
        <v>1512.288</v>
      </c>
      <c r="Y154" s="8">
        <v>2135.2370000000001</v>
      </c>
      <c r="Z154" s="8">
        <v>4729.8909999999996</v>
      </c>
      <c r="AA154" s="8">
        <v>8322.0020000000004</v>
      </c>
      <c r="AB154" s="8">
        <v>5432.9560000000001</v>
      </c>
      <c r="AC154" s="8">
        <v>4558.2240000000002</v>
      </c>
      <c r="AD154" s="8">
        <v>2942.04</v>
      </c>
      <c r="AE154" s="8">
        <v>3693.125</v>
      </c>
      <c r="AF154" s="8">
        <v>2003.51</v>
      </c>
      <c r="AG154" s="8">
        <v>8916.9699999999993</v>
      </c>
      <c r="AH154" s="8">
        <v>7932.6760000000004</v>
      </c>
      <c r="AI154" s="8">
        <v>1194.779</v>
      </c>
      <c r="AJ154" s="8">
        <v>7043.4250000000002</v>
      </c>
      <c r="AK154" s="8">
        <v>5522.567</v>
      </c>
      <c r="AL154" s="8">
        <v>1895.443</v>
      </c>
      <c r="AM154" s="8">
        <v>4076.1329999999998</v>
      </c>
      <c r="AN154" s="8">
        <v>6544.0969999999998</v>
      </c>
      <c r="AO154" s="8">
        <v>7289.6239999999998</v>
      </c>
      <c r="AP154" s="8">
        <v>2558.4749999999999</v>
      </c>
      <c r="AQ154" s="8">
        <v>2138.9059999999999</v>
      </c>
      <c r="AR154" s="8">
        <v>3172.8130000000001</v>
      </c>
      <c r="AS154" s="8">
        <v>2219.6039999999998</v>
      </c>
      <c r="AT154" s="8">
        <v>5510.5479999999998</v>
      </c>
      <c r="AU154" s="8">
        <v>10325.168</v>
      </c>
      <c r="AV154" s="8">
        <v>11294.28</v>
      </c>
      <c r="AW154" s="8">
        <v>10764.061</v>
      </c>
      <c r="AX154" s="8">
        <v>9730.8850000000002</v>
      </c>
      <c r="AY154" s="8">
        <v>14085.255999999999</v>
      </c>
      <c r="AZ154" s="8">
        <v>14733.09</v>
      </c>
      <c r="BA154" s="8">
        <v>17952.14</v>
      </c>
      <c r="BB154" s="8">
        <v>38827.305</v>
      </c>
      <c r="BC154" s="8">
        <v>42532.023999999998</v>
      </c>
      <c r="BD154" s="8">
        <v>71828.451000000001</v>
      </c>
      <c r="BE154" s="8">
        <v>70839.116999999998</v>
      </c>
      <c r="BF154" s="8">
        <v>88085.785000000003</v>
      </c>
      <c r="BG154" s="8">
        <v>81591.131999999998</v>
      </c>
      <c r="BH154" s="8">
        <v>100125.69100000001</v>
      </c>
      <c r="BI154">
        <v>100125.69100000001</v>
      </c>
    </row>
    <row r="155" spans="1:80" x14ac:dyDescent="0.35">
      <c r="A155" s="6" t="str">
        <f t="shared" si="123"/>
        <v>Rajhi</v>
      </c>
      <c r="B155" s="6" t="str">
        <f>VLOOKUP(A155,References!$A$2:$B$11,2,FALSE)</f>
        <v>RJHI AB Equity</v>
      </c>
      <c r="C155" s="6" t="str">
        <f t="shared" ref="C155:E155" si="137">C132</f>
        <v>Long Term Debt</v>
      </c>
      <c r="D155" s="6" t="str">
        <f t="shared" si="137"/>
        <v>long_term_debt</v>
      </c>
      <c r="E155" s="6" t="str">
        <f t="shared" si="137"/>
        <v>BS_LT_BORROW</v>
      </c>
      <c r="F155" s="8">
        <f>_xll.BDH($B155,$E155,"CQ1 2010","","Dir=H","Per=Q","Days=A","Dts=H","cols=56;rows=1")</f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1294.6890000000001</v>
      </c>
      <c r="AT155" s="8">
        <v>0</v>
      </c>
      <c r="AU155" s="8">
        <v>0</v>
      </c>
      <c r="AV155" s="8">
        <v>0</v>
      </c>
      <c r="AW155" s="8">
        <v>1128.1410000000001</v>
      </c>
      <c r="AX155" s="8">
        <v>0</v>
      </c>
      <c r="AY155" s="8">
        <v>0</v>
      </c>
      <c r="AZ155" s="8">
        <v>0</v>
      </c>
      <c r="BA155" s="8">
        <v>927.76400000000001</v>
      </c>
      <c r="BB155" s="8">
        <v>0</v>
      </c>
      <c r="BC155" s="8">
        <v>0</v>
      </c>
      <c r="BD155" s="8">
        <v>0</v>
      </c>
      <c r="BE155" s="8">
        <v>723.12199999999996</v>
      </c>
      <c r="BF155" s="8">
        <v>0</v>
      </c>
      <c r="BG155" s="8">
        <v>3789.8780000000002</v>
      </c>
      <c r="BH155" s="8">
        <v>3834.009</v>
      </c>
      <c r="BI155">
        <v>3834.009</v>
      </c>
    </row>
    <row r="156" spans="1:80" x14ac:dyDescent="0.35">
      <c r="A156" s="6" t="str">
        <f t="shared" si="123"/>
        <v>Rajhi</v>
      </c>
      <c r="B156" s="6" t="str">
        <f>VLOOKUP(A156,References!$A$2:$B$11,2,FALSE)</f>
        <v>RJHI AB Equity</v>
      </c>
      <c r="C156" s="6" t="str">
        <f t="shared" ref="C156:E156" si="138">C133</f>
        <v>Total Liabilities</v>
      </c>
      <c r="D156" s="6" t="str">
        <f t="shared" si="138"/>
        <v>liabilities</v>
      </c>
      <c r="E156" s="6" t="str">
        <f t="shared" si="138"/>
        <v>BS_TOT_LIAB2</v>
      </c>
      <c r="F156" s="8">
        <f>_xll.BDH($B156,$E156,"CQ1 2010","","Dir=H","Per=Q","Days=A","Dts=H","cols=56;rows=1")</f>
        <v>144576.37599999999</v>
      </c>
      <c r="G156" s="8">
        <v>147661.774</v>
      </c>
      <c r="H156" s="8">
        <v>152507.32199999999</v>
      </c>
      <c r="I156" s="8">
        <v>154523.12100000001</v>
      </c>
      <c r="J156" s="8">
        <v>173263.43700000001</v>
      </c>
      <c r="K156" s="8">
        <v>183035.3</v>
      </c>
      <c r="L156" s="8">
        <v>181215.065</v>
      </c>
      <c r="M156" s="8">
        <v>187242.35500000001</v>
      </c>
      <c r="N156" s="8">
        <v>201581.71100000001</v>
      </c>
      <c r="O156" s="8">
        <v>203534.06200000001</v>
      </c>
      <c r="P156" s="8">
        <v>212609.46100000001</v>
      </c>
      <c r="Q156" s="8">
        <v>230913.82500000001</v>
      </c>
      <c r="R156" s="8">
        <v>239936.44500000001</v>
      </c>
      <c r="S156" s="8">
        <v>235752.44</v>
      </c>
      <c r="T156" s="8">
        <v>236009.883</v>
      </c>
      <c r="U156" s="8">
        <v>241372.97</v>
      </c>
      <c r="V156" s="8">
        <v>247829.823</v>
      </c>
      <c r="W156" s="8">
        <v>254489.15299999999</v>
      </c>
      <c r="X156" s="8">
        <v>258274.04500000001</v>
      </c>
      <c r="Y156" s="8">
        <v>265815.36099999998</v>
      </c>
      <c r="Z156" s="8">
        <v>278281.08100000001</v>
      </c>
      <c r="AA156" s="8">
        <v>282973.02</v>
      </c>
      <c r="AB156" s="8">
        <v>280252.88500000001</v>
      </c>
      <c r="AC156" s="8">
        <v>268980.59399999998</v>
      </c>
      <c r="AD156" s="8">
        <v>276293.17800000001</v>
      </c>
      <c r="AE156" s="8">
        <v>282332.47399999999</v>
      </c>
      <c r="AF156" s="8">
        <v>280733.07799999998</v>
      </c>
      <c r="AG156" s="8">
        <v>287764.94500000001</v>
      </c>
      <c r="AH156" s="8">
        <v>285799.07900000003</v>
      </c>
      <c r="AI156" s="8">
        <v>291991.734</v>
      </c>
      <c r="AJ156" s="8">
        <v>284653.46500000003</v>
      </c>
      <c r="AK156" s="8">
        <v>287365.61</v>
      </c>
      <c r="AL156" s="8">
        <v>297989.34600000002</v>
      </c>
      <c r="AM156" s="8">
        <v>294796.31800000003</v>
      </c>
      <c r="AN156" s="8">
        <v>303606.402</v>
      </c>
      <c r="AO156" s="8">
        <v>315724.978</v>
      </c>
      <c r="AP156" s="8">
        <v>312079.78600000002</v>
      </c>
      <c r="AQ156" s="8">
        <v>319379.86599999998</v>
      </c>
      <c r="AR156" s="8">
        <v>319103.34399999998</v>
      </c>
      <c r="AS156" s="8">
        <v>332894.91899999999</v>
      </c>
      <c r="AT156" s="8">
        <v>342314.62699999998</v>
      </c>
      <c r="AU156" s="8">
        <v>365754.18099999998</v>
      </c>
      <c r="AV156" s="8">
        <v>375381.39</v>
      </c>
      <c r="AW156" s="8">
        <v>410706.20500000002</v>
      </c>
      <c r="AX156" s="8">
        <v>453011.46</v>
      </c>
      <c r="AY156" s="8">
        <v>486469.16600000003</v>
      </c>
      <c r="AZ156" s="8">
        <v>519047.90399999998</v>
      </c>
      <c r="BA156" s="8">
        <v>556363.06400000001</v>
      </c>
      <c r="BB156" s="8">
        <v>578970.22600000002</v>
      </c>
      <c r="BC156" s="8">
        <v>627365.06700000004</v>
      </c>
      <c r="BD156" s="8">
        <v>653860.32700000005</v>
      </c>
      <c r="BE156" s="8">
        <v>662140.98699999996</v>
      </c>
      <c r="BF156" s="8">
        <v>676969.05299999996</v>
      </c>
      <c r="BG156" s="8">
        <v>681332.804</v>
      </c>
      <c r="BH156" s="8">
        <v>699203.67500000005</v>
      </c>
      <c r="BI156">
        <v>699203.67500000005</v>
      </c>
    </row>
    <row r="157" spans="1:80" x14ac:dyDescent="0.35">
      <c r="A157" s="6" t="str">
        <f t="shared" si="123"/>
        <v>Rajhi</v>
      </c>
      <c r="B157" s="6" t="str">
        <f>VLOOKUP(A157,References!$A$2:$B$11,2,FALSE)</f>
        <v>RJHI AB Equity</v>
      </c>
      <c r="C157" s="6" t="str">
        <f t="shared" ref="C157:E157" si="139">C134</f>
        <v>Retail Liabilities</v>
      </c>
      <c r="D157" s="6" t="str">
        <f t="shared" si="139"/>
        <v>retail_liabilities</v>
      </c>
      <c r="E157" s="6" t="str">
        <f t="shared" si="139"/>
        <v>NA</v>
      </c>
      <c r="F157" s="8">
        <f>Segments_Q!I42/1000000</f>
        <v>99044.262000000002</v>
      </c>
      <c r="G157" s="8">
        <f>Segments_Q!J42/1000000</f>
        <v>101909.455</v>
      </c>
      <c r="H157" s="8">
        <f>Segments_Q!K42/1000000</f>
        <v>102432.228</v>
      </c>
      <c r="I157" s="8">
        <f>Segments_Q!L42/1000000</f>
        <v>135608.23499999999</v>
      </c>
      <c r="J157" s="8">
        <f>Segments_Q!M42/1000000</f>
        <v>121686.171</v>
      </c>
      <c r="K157" s="8">
        <f>Segments_Q!N42/1000000</f>
        <v>136191.61799999999</v>
      </c>
      <c r="L157" s="8">
        <f>Segments_Q!O42/1000000</f>
        <v>131516.149</v>
      </c>
      <c r="M157" s="8">
        <f>Segments_Q!P42/1000000</f>
        <v>135608.23499999999</v>
      </c>
      <c r="N157" s="8">
        <f>Segments_Q!Q42/1000000</f>
        <v>143183.20199999999</v>
      </c>
      <c r="O157" s="8">
        <f>Segments_Q!R42/1000000</f>
        <v>163204.63399999999</v>
      </c>
      <c r="P157" s="8">
        <f>Segments_Q!S42/1000000</f>
        <v>162868.72</v>
      </c>
      <c r="Q157" s="8">
        <f>Segments_Q!T42/1000000</f>
        <v>173997.75899999999</v>
      </c>
      <c r="R157" s="8">
        <f>Segments_Q!U42/1000000</f>
        <v>177800</v>
      </c>
      <c r="S157" s="8">
        <f>Segments_Q!V42/1000000</f>
        <v>181865.38200000001</v>
      </c>
      <c r="T157" s="8">
        <f>Segments_Q!W42/1000000</f>
        <v>175748.72099999999</v>
      </c>
      <c r="U157" s="8">
        <f>Segments_Q!X42/1000000</f>
        <v>191041.33900000001</v>
      </c>
      <c r="V157" s="8">
        <f>Segments_Q!Y42/1000000</f>
        <v>183366.98699999999</v>
      </c>
      <c r="W157" s="8">
        <f>Segments_Q!Z42/1000000</f>
        <v>199034.18900000001</v>
      </c>
      <c r="X157" s="8">
        <f>Segments_Q!AA42/1000000</f>
        <v>195253.231</v>
      </c>
      <c r="Y157" s="8">
        <f>Segments_Q!AB42/1000000</f>
        <v>211093.97899999999</v>
      </c>
      <c r="Z157" s="8">
        <f>Segments_Q!AC42/1000000</f>
        <v>207992.467</v>
      </c>
      <c r="AA157" s="8">
        <f>Segments_Q!AD42/1000000</f>
        <v>230244.372</v>
      </c>
      <c r="AB157" s="8">
        <f>Segments_Q!AE42/1000000</f>
        <v>228037.49799999999</v>
      </c>
      <c r="AC157" s="8">
        <f>Segments_Q!AF42/1000000</f>
        <v>242821.617</v>
      </c>
      <c r="AD157" s="8">
        <f>Segments_Q!AG42/1000000</f>
        <v>246654.93599999999</v>
      </c>
      <c r="AE157" s="8">
        <f>Segments_Q!AH42/1000000</f>
        <v>245363.598</v>
      </c>
      <c r="AF157" s="8">
        <f>Segments_Q!AI42/1000000</f>
        <v>241353.22200000001</v>
      </c>
      <c r="AG157" s="8">
        <f>Segments_Q!AJ42/1000000</f>
        <v>243517.07399999999</v>
      </c>
      <c r="AH157" s="8">
        <f>Segments_Q!AK42/1000000</f>
        <v>245174.60500000001</v>
      </c>
      <c r="AI157" s="8">
        <f>Segments_Q!AL42/1000000</f>
        <v>246445.76</v>
      </c>
      <c r="AJ157" s="8">
        <f>Segments_Q!AM42/1000000</f>
        <v>244011.636</v>
      </c>
      <c r="AK157" s="8">
        <f>Segments_Q!AN42/1000000</f>
        <v>249098.60399999999</v>
      </c>
      <c r="AL157" s="8">
        <f>Segments_Q!AO42/1000000</f>
        <v>261326.171</v>
      </c>
      <c r="AM157" s="8">
        <f>Segments_Q!AP42/1000000</f>
        <v>260379.24</v>
      </c>
      <c r="AN157" s="8">
        <f>Segments_Q!AQ42/1000000</f>
        <v>269212.76899999997</v>
      </c>
      <c r="AO157" s="8">
        <f>Segments_Q!AR42/1000000</f>
        <v>273115.32</v>
      </c>
      <c r="AP157" s="8">
        <f>Segments_Q!AS42/1000000</f>
        <v>278944.12900000002</v>
      </c>
      <c r="AQ157" s="8">
        <f>Segments_Q!AT42/1000000</f>
        <v>286307.70199999999</v>
      </c>
      <c r="AR157" s="8">
        <f>Segments_Q!AU42/1000000</f>
        <v>287101.15399999998</v>
      </c>
      <c r="AS157" s="8">
        <f>Segments_Q!AV42/1000000</f>
        <v>289628.30900000001</v>
      </c>
      <c r="AT157" s="8">
        <f>Segments_Q!AW42/1000000</f>
        <v>295290.02500000002</v>
      </c>
      <c r="AU157" s="8">
        <f>Segments_Q!AX42/1000000</f>
        <v>313944.973</v>
      </c>
      <c r="AV157" s="8">
        <f>Segments_Q!AY42/1000000</f>
        <v>284147.91499999998</v>
      </c>
      <c r="AW157" s="8">
        <f>Segments_Q!AZ42/1000000</f>
        <v>289583.83600000001</v>
      </c>
      <c r="AX157" s="8">
        <f>Segments_Q!BA42/1000000</f>
        <v>307060.39399999997</v>
      </c>
      <c r="AY157" s="8">
        <f>Segments_Q!BB42/1000000</f>
        <v>313166.77899999998</v>
      </c>
      <c r="AZ157" s="8">
        <f>Segments_Q!BC42/1000000</f>
        <v>310016.06099999999</v>
      </c>
      <c r="BA157" s="8">
        <f>Segments_Q!BD42/1000000</f>
        <v>319479.16700000002</v>
      </c>
      <c r="BB157" s="8">
        <f>Segments_Q!BE42/1000000</f>
        <v>318641.65000000002</v>
      </c>
      <c r="BC157" s="8">
        <f>Segments_Q!BF42/1000000</f>
        <v>315823.32500000001</v>
      </c>
      <c r="BD157" s="8">
        <f>Segments_Q!BG42/1000000</f>
        <v>306743.06300000002</v>
      </c>
      <c r="BE157" s="8">
        <f>Segments_Q!BH42/1000000</f>
        <v>294470.41600000003</v>
      </c>
      <c r="BF157" s="8">
        <f>Segments_Q!BI42/1000000</f>
        <v>297533.315</v>
      </c>
      <c r="BG157" s="8">
        <f>Segments_Q!BJ42/1000000</f>
        <v>314757.22100000002</v>
      </c>
      <c r="BH157" s="8">
        <f>Segments_Q!BK42/1000000</f>
        <v>289754.18800000002</v>
      </c>
      <c r="BI157" s="8">
        <f>Segments_Q!BL42/1000000</f>
        <v>0</v>
      </c>
      <c r="BJ157" s="8">
        <f>Segments_Q!BM42/1000000</f>
        <v>0</v>
      </c>
      <c r="BK157" s="8">
        <f>Segments_Q!BN42/1000000</f>
        <v>0</v>
      </c>
      <c r="BL157" s="8">
        <f>Segments_Q!BO42/1000000</f>
        <v>0</v>
      </c>
      <c r="BM157" s="8">
        <f>Segments_Q!BP42/1000000</f>
        <v>0</v>
      </c>
      <c r="BN157" s="8">
        <f>Segments_Q!BQ42/1000000</f>
        <v>0</v>
      </c>
      <c r="BO157" s="8">
        <f>Segments_Q!BR42/1000000</f>
        <v>0</v>
      </c>
      <c r="BP157" s="8">
        <f>Segments_Q!BS42/1000000</f>
        <v>0</v>
      </c>
      <c r="BQ157" s="8">
        <f>Segments_Q!BT42/1000000</f>
        <v>0</v>
      </c>
      <c r="BR157" s="8">
        <f>Segments_Q!BU42/1000000</f>
        <v>0</v>
      </c>
      <c r="BS157" s="8">
        <f>Segments_Q!BV42/1000000</f>
        <v>0</v>
      </c>
      <c r="BT157" s="8">
        <f>Segments_Q!BW42/1000000</f>
        <v>0</v>
      </c>
      <c r="BU157" s="8">
        <f>Segments_Q!BX42/1000000</f>
        <v>0</v>
      </c>
      <c r="BV157" s="8">
        <f>Segments_Q!BY42/1000000</f>
        <v>0</v>
      </c>
      <c r="BW157" s="8">
        <f>Segments_Q!BZ42/1000000</f>
        <v>0</v>
      </c>
      <c r="BX157" s="8">
        <f>Segments_Q!CA42/1000000</f>
        <v>0</v>
      </c>
      <c r="BY157" s="8">
        <f>Segments_Q!CB42/1000000</f>
        <v>0</v>
      </c>
      <c r="BZ157" s="8">
        <f>Segments_Q!CC42/1000000</f>
        <v>0</v>
      </c>
      <c r="CA157" s="8">
        <f>Segments_Q!CD42/1000000</f>
        <v>0</v>
      </c>
      <c r="CB157" s="8">
        <f>Segments_Q!CE42/1000000</f>
        <v>0</v>
      </c>
    </row>
    <row r="158" spans="1:80" x14ac:dyDescent="0.35">
      <c r="A158" s="6" t="str">
        <f t="shared" si="123"/>
        <v>Rajhi</v>
      </c>
      <c r="B158" s="6" t="str">
        <f>VLOOKUP(A158,References!$A$2:$B$11,2,FALSE)</f>
        <v>RJHI AB Equity</v>
      </c>
      <c r="C158" s="6" t="str">
        <f t="shared" ref="C158:E158" si="140">C135</f>
        <v>Wholesale Liabilities</v>
      </c>
      <c r="D158" s="6" t="str">
        <f t="shared" si="140"/>
        <v>wholesale_liabilities</v>
      </c>
      <c r="E158" s="6" t="str">
        <f t="shared" si="140"/>
        <v>NA</v>
      </c>
      <c r="F158" s="8">
        <f>Segments_Q!I43/1000000</f>
        <v>37687.953999999998</v>
      </c>
      <c r="G158" s="8">
        <f>Segments_Q!J43/1000000</f>
        <v>41650.152999999998</v>
      </c>
      <c r="H158" s="8">
        <f>Segments_Q!K43/1000000</f>
        <v>45779.961000000003</v>
      </c>
      <c r="I158" s="8">
        <f>Segments_Q!L43/1000000</f>
        <v>45570.953000000001</v>
      </c>
      <c r="J158" s="8">
        <f>Segments_Q!M43/1000000</f>
        <v>46198.139000000003</v>
      </c>
      <c r="K158" s="8">
        <f>Segments_Q!N43/1000000</f>
        <v>41795.228000000003</v>
      </c>
      <c r="L158" s="8">
        <f>Segments_Q!O43/1000000</f>
        <v>46381.317999999999</v>
      </c>
      <c r="M158" s="8">
        <f>Segments_Q!P43/1000000</f>
        <v>45570.953000000001</v>
      </c>
      <c r="N158" s="8">
        <f>Segments_Q!Q43/1000000</f>
        <v>48744.447999999997</v>
      </c>
      <c r="O158" s="8">
        <f>Segments_Q!R43/1000000</f>
        <v>32564.535</v>
      </c>
      <c r="P158" s="8">
        <f>Segments_Q!S43/1000000</f>
        <v>42764.531999999999</v>
      </c>
      <c r="Q158" s="8">
        <f>Segments_Q!T43/1000000</f>
        <v>54324.760999999999</v>
      </c>
      <c r="R158" s="8">
        <f>Segments_Q!U43/1000000</f>
        <v>59329</v>
      </c>
      <c r="S158" s="8">
        <f>Segments_Q!V43/1000000</f>
        <v>52622.112000000001</v>
      </c>
      <c r="T158" s="8">
        <f>Segments_Q!W43/1000000</f>
        <v>56211.57</v>
      </c>
      <c r="U158" s="8">
        <f>Segments_Q!X43/1000000</f>
        <v>45810.275999999998</v>
      </c>
      <c r="V158" s="8">
        <f>Segments_Q!Y43/1000000</f>
        <v>60905.767</v>
      </c>
      <c r="W158" s="8">
        <f>Segments_Q!Z43/1000000</f>
        <v>53916.644999999997</v>
      </c>
      <c r="X158" s="8">
        <f>Segments_Q!AA43/1000000</f>
        <v>58528.661</v>
      </c>
      <c r="Y158" s="8">
        <f>Segments_Q!AB43/1000000</f>
        <v>50906.847999999998</v>
      </c>
      <c r="Z158" s="8">
        <f>Segments_Q!AC43/1000000</f>
        <v>66275.915999999997</v>
      </c>
      <c r="AA158" s="8">
        <f>Segments_Q!AD43/1000000</f>
        <v>51785.436999999998</v>
      </c>
      <c r="AB158" s="8">
        <f>Segments_Q!AE43/1000000</f>
        <v>48431.697999999997</v>
      </c>
      <c r="AC158" s="8">
        <f>Segments_Q!AF43/1000000</f>
        <v>16418.368999999999</v>
      </c>
      <c r="AD158" s="8">
        <f>Segments_Q!AG43/1000000</f>
        <v>17910.866999999998</v>
      </c>
      <c r="AE158" s="8">
        <f>Segments_Q!AH43/1000000</f>
        <v>29506.216</v>
      </c>
      <c r="AF158" s="8">
        <f>Segments_Q!AI43/1000000</f>
        <v>34339.347999999998</v>
      </c>
      <c r="AG158" s="8">
        <f>Segments_Q!AJ43/1000000</f>
        <v>33307.548999999999</v>
      </c>
      <c r="AH158" s="8">
        <f>Segments_Q!AK43/1000000</f>
        <v>28724.309000000001</v>
      </c>
      <c r="AI158" s="8">
        <f>Segments_Q!AL43/1000000</f>
        <v>41371.949000000001</v>
      </c>
      <c r="AJ158" s="8">
        <f>Segments_Q!AM43/1000000</f>
        <v>30320.240000000002</v>
      </c>
      <c r="AK158" s="8">
        <f>Segments_Q!AN43/1000000</f>
        <v>27343.603999999999</v>
      </c>
      <c r="AL158" s="8">
        <f>Segments_Q!AO43/1000000</f>
        <v>30418.207999999999</v>
      </c>
      <c r="AM158" s="8">
        <f>Segments_Q!AP43/1000000</f>
        <v>25639.967000000001</v>
      </c>
      <c r="AN158" s="8">
        <f>Segments_Q!AQ43/1000000</f>
        <v>23758.019</v>
      </c>
      <c r="AO158" s="8">
        <f>Segments_Q!AR43/1000000</f>
        <v>28763.133000000002</v>
      </c>
      <c r="AP158" s="8">
        <f>Segments_Q!AS43/1000000</f>
        <v>22412.638999999999</v>
      </c>
      <c r="AQ158" s="8">
        <f>Segments_Q!AT43/1000000</f>
        <v>25057.309000000001</v>
      </c>
      <c r="AR158" s="8">
        <f>Segments_Q!AU43/1000000</f>
        <v>23163.777999999998</v>
      </c>
      <c r="AS158" s="8">
        <f>Segments_Q!AV43/1000000</f>
        <v>34753.212</v>
      </c>
      <c r="AT158" s="8">
        <f>Segments_Q!AW43/1000000</f>
        <v>33108.120000000003</v>
      </c>
      <c r="AU158" s="8">
        <f>Segments_Q!AX43/1000000</f>
        <v>34085.074999999997</v>
      </c>
      <c r="AV158" s="8">
        <f>Segments_Q!AY43/1000000</f>
        <v>75542.937000000005</v>
      </c>
      <c r="AW158" s="8">
        <f>Segments_Q!AZ43/1000000</f>
        <v>108514.833</v>
      </c>
      <c r="AX158" s="8">
        <f>Segments_Q!BA43/1000000</f>
        <v>129956.11599999999</v>
      </c>
      <c r="AY158" s="8">
        <f>Segments_Q!BB43/1000000</f>
        <v>152025.046</v>
      </c>
      <c r="AZ158" s="8">
        <f>Segments_Q!BC43/1000000</f>
        <v>182564.747</v>
      </c>
      <c r="BA158" s="8">
        <f>Segments_Q!BD43/1000000</f>
        <v>207879.26500000001</v>
      </c>
      <c r="BB158" s="8">
        <f>Segments_Q!BE43/1000000</f>
        <v>211180.78899999999</v>
      </c>
      <c r="BC158" s="8">
        <f>Segments_Q!BF43/1000000</f>
        <v>253815.304</v>
      </c>
      <c r="BD158" s="8">
        <f>Segments_Q!BG43/1000000</f>
        <v>262988.51400000002</v>
      </c>
      <c r="BE158" s="8">
        <f>Segments_Q!BH43/1000000</f>
        <v>278627.53499999997</v>
      </c>
      <c r="BF158" s="8">
        <f>Segments_Q!BI43/1000000</f>
        <v>265651.95699999999</v>
      </c>
      <c r="BG158" s="8">
        <f>Segments_Q!BJ43/1000000</f>
        <v>261364.77299999999</v>
      </c>
      <c r="BH158" s="8">
        <f>Segments_Q!BK43/1000000</f>
        <v>271795.23700000002</v>
      </c>
      <c r="BI158" s="8">
        <f>Segments_Q!BL43/1000000</f>
        <v>0</v>
      </c>
      <c r="BJ158" s="8">
        <f>Segments_Q!BM43/1000000</f>
        <v>0</v>
      </c>
      <c r="BK158" s="8">
        <f>Segments_Q!BN43/1000000</f>
        <v>0</v>
      </c>
      <c r="BL158" s="8">
        <f>Segments_Q!BO43/1000000</f>
        <v>0</v>
      </c>
      <c r="BM158" s="8">
        <f>Segments_Q!BP43/1000000</f>
        <v>0</v>
      </c>
      <c r="BN158" s="8">
        <f>Segments_Q!BQ43/1000000</f>
        <v>0</v>
      </c>
      <c r="BO158" s="8">
        <f>Segments_Q!BR43/1000000</f>
        <v>0</v>
      </c>
      <c r="BP158" s="8">
        <f>Segments_Q!BS43/1000000</f>
        <v>0</v>
      </c>
      <c r="BQ158" s="8">
        <f>Segments_Q!BT43/1000000</f>
        <v>0</v>
      </c>
      <c r="BR158" s="8">
        <f>Segments_Q!BU43/1000000</f>
        <v>0</v>
      </c>
      <c r="BS158" s="8">
        <f>Segments_Q!BV43/1000000</f>
        <v>0</v>
      </c>
      <c r="BT158" s="8">
        <f>Segments_Q!BW43/1000000</f>
        <v>0</v>
      </c>
      <c r="BU158" s="8">
        <f>Segments_Q!BX43/1000000</f>
        <v>0</v>
      </c>
      <c r="BV158" s="8">
        <f>Segments_Q!BY43/1000000</f>
        <v>0</v>
      </c>
      <c r="BW158" s="8">
        <f>Segments_Q!BZ43/1000000</f>
        <v>0</v>
      </c>
      <c r="BX158" s="8">
        <f>Segments_Q!CA43/1000000</f>
        <v>0</v>
      </c>
      <c r="BY158" s="8">
        <f>Segments_Q!CB43/1000000</f>
        <v>0</v>
      </c>
      <c r="BZ158" s="8">
        <f>Segments_Q!CC43/1000000</f>
        <v>0</v>
      </c>
      <c r="CA158" s="8">
        <f>Segments_Q!CD43/1000000</f>
        <v>0</v>
      </c>
      <c r="CB158" s="8">
        <f>Segments_Q!CE43/1000000</f>
        <v>0</v>
      </c>
    </row>
    <row r="159" spans="1:80" x14ac:dyDescent="0.35">
      <c r="A159" s="6" t="str">
        <f t="shared" si="123"/>
        <v>Rajhi</v>
      </c>
      <c r="B159" s="6" t="str">
        <f>VLOOKUP(A159,References!$A$2:$B$11,2,FALSE)</f>
        <v>RJHI AB Equity</v>
      </c>
      <c r="C159" s="6" t="str">
        <f t="shared" ref="C159:E159" si="141">C136</f>
        <v>Retained Earnings</v>
      </c>
      <c r="D159" s="6" t="str">
        <f t="shared" si="141"/>
        <v>retained_earnings</v>
      </c>
      <c r="E159" s="6" t="str">
        <f t="shared" si="141"/>
        <v>BS_PURE_RETAINED_EARNINGS</v>
      </c>
      <c r="F159" s="8">
        <f>_xll.BDH($B159,$E159,"CQ1 2010","","Dir=H","Per=Q","Days=A","Dts=H","cols=56;rows=1")</f>
        <v>2061.8789999999999</v>
      </c>
      <c r="G159" s="8">
        <v>3840.49</v>
      </c>
      <c r="H159" s="8">
        <v>3230.4839999999999</v>
      </c>
      <c r="I159" s="8">
        <v>205.905</v>
      </c>
      <c r="J159" s="8">
        <v>1906.19</v>
      </c>
      <c r="K159" s="8">
        <v>3749.2539999999999</v>
      </c>
      <c r="L159" s="8">
        <v>3810.0569999999998</v>
      </c>
      <c r="M159" s="8">
        <v>32.279000000000003</v>
      </c>
      <c r="N159" s="8">
        <v>2125.933</v>
      </c>
      <c r="O159" s="8">
        <v>4218.9110000000001</v>
      </c>
      <c r="P159" s="8">
        <v>4213.2120000000004</v>
      </c>
      <c r="Q159" s="8">
        <v>1148.4359999999999</v>
      </c>
      <c r="R159" s="8">
        <v>3200.1260000000002</v>
      </c>
      <c r="S159" s="8">
        <v>5322.8410000000003</v>
      </c>
      <c r="T159" s="8">
        <v>4789.8609999999999</v>
      </c>
      <c r="U159" s="8">
        <v>4086.4229999999998</v>
      </c>
      <c r="V159" s="8">
        <v>5792.2219999999998</v>
      </c>
      <c r="W159" s="8">
        <v>5241.1750000000002</v>
      </c>
      <c r="X159" s="8">
        <v>5277.7889999999998</v>
      </c>
      <c r="Y159" s="8">
        <v>4828.8450000000003</v>
      </c>
      <c r="Z159" s="8">
        <v>6347.39</v>
      </c>
      <c r="AA159" s="8">
        <v>8283.6350000000002</v>
      </c>
      <c r="AB159" s="8">
        <v>9192.5349999999999</v>
      </c>
      <c r="AC159" s="8">
        <v>8666.2999999999993</v>
      </c>
      <c r="AD159" s="8">
        <v>10683.567999999999</v>
      </c>
      <c r="AE159" s="8">
        <v>12735.5</v>
      </c>
      <c r="AF159" s="8">
        <v>13526.24</v>
      </c>
      <c r="AG159" s="8">
        <v>12236.01</v>
      </c>
      <c r="AH159" s="8">
        <v>14408.907999999999</v>
      </c>
      <c r="AI159" s="8">
        <v>16542.560000000001</v>
      </c>
      <c r="AJ159" s="8">
        <v>16322.269</v>
      </c>
      <c r="AK159" s="8">
        <v>13906.736000000001</v>
      </c>
      <c r="AL159" s="8">
        <v>12702.596</v>
      </c>
      <c r="AM159" s="8">
        <v>15134.986000000001</v>
      </c>
      <c r="AN159" s="8">
        <v>14400.968999999999</v>
      </c>
      <c r="AO159" s="8">
        <v>12499.171</v>
      </c>
      <c r="AP159" s="8">
        <v>15067.156000000001</v>
      </c>
      <c r="AQ159" s="8">
        <v>2101.0639999999999</v>
      </c>
      <c r="AR159" s="8">
        <v>4839.8860000000004</v>
      </c>
      <c r="AS159" s="8">
        <v>868.06600000000003</v>
      </c>
      <c r="AT159" s="8">
        <v>3248.2179999999998</v>
      </c>
      <c r="AU159" s="8">
        <v>5684.3190000000004</v>
      </c>
      <c r="AV159" s="8">
        <v>8342.1669999999995</v>
      </c>
      <c r="AW159" s="8">
        <v>8253.2459999999992</v>
      </c>
      <c r="AX159" s="8">
        <v>9088.7309999999998</v>
      </c>
      <c r="AY159" s="8">
        <v>9193.4179999999997</v>
      </c>
      <c r="AZ159" s="8">
        <v>12987.169</v>
      </c>
      <c r="BA159" s="8">
        <v>16999.456999999999</v>
      </c>
      <c r="BB159" s="8">
        <v>21132.789000000001</v>
      </c>
      <c r="BC159" s="8">
        <v>10657.710999999999</v>
      </c>
      <c r="BD159" s="8">
        <v>14957.138000000001</v>
      </c>
      <c r="BE159" s="8">
        <v>9864.8979999999992</v>
      </c>
      <c r="BF159" s="8">
        <v>13810.666999999999</v>
      </c>
      <c r="BG159" s="8">
        <v>17731.928</v>
      </c>
      <c r="BH159" s="8">
        <v>17092.697</v>
      </c>
      <c r="BI159">
        <v>17092.697</v>
      </c>
    </row>
    <row r="160" spans="1:80" x14ac:dyDescent="0.35">
      <c r="A160" s="6" t="str">
        <f t="shared" si="123"/>
        <v>Rajhi</v>
      </c>
      <c r="B160" s="6" t="str">
        <f>VLOOKUP(A160,References!$A$2:$B$11,2,FALSE)</f>
        <v>RJHI AB Equity</v>
      </c>
      <c r="C160" s="6" t="str">
        <f t="shared" ref="C160:E160" si="142">C137</f>
        <v>Equity Before Minority</v>
      </c>
      <c r="D160" s="6" t="str">
        <f t="shared" si="142"/>
        <v>equity_before_minority</v>
      </c>
      <c r="E160" s="6" t="str">
        <f t="shared" si="142"/>
        <v>EQTY_BEF_MINORITY_INT_DETAILED</v>
      </c>
      <c r="F160" s="8">
        <f>_xll.BDH($B160,$E160,"CQ1 2010","","Dir=H","Per=Q","Days=A","Dts=H","cols=56;rows=1")</f>
        <v>27847.521000000001</v>
      </c>
      <c r="G160" s="8">
        <v>29626.132000000001</v>
      </c>
      <c r="H160" s="8">
        <v>29016.126</v>
      </c>
      <c r="I160" s="8">
        <v>30317.789000000001</v>
      </c>
      <c r="J160" s="8">
        <v>29768.074000000001</v>
      </c>
      <c r="K160" s="8">
        <v>31611.137999999999</v>
      </c>
      <c r="L160" s="8">
        <v>31671.940999999999</v>
      </c>
      <c r="M160" s="8">
        <v>33488.730000000003</v>
      </c>
      <c r="N160" s="8">
        <v>32583.636999999999</v>
      </c>
      <c r="O160" s="8">
        <v>34677.868000000002</v>
      </c>
      <c r="P160" s="8">
        <v>34638.711000000003</v>
      </c>
      <c r="Q160" s="8">
        <v>36468.737000000001</v>
      </c>
      <c r="R160" s="8">
        <v>35678.127</v>
      </c>
      <c r="S160" s="8">
        <v>37523.313999999998</v>
      </c>
      <c r="T160" s="8">
        <v>36973.245000000003</v>
      </c>
      <c r="U160" s="8">
        <v>38497.714999999997</v>
      </c>
      <c r="V160" s="8">
        <v>40206.292000000001</v>
      </c>
      <c r="W160" s="8">
        <v>40665.366999999998</v>
      </c>
      <c r="X160" s="8">
        <v>40439.597000000002</v>
      </c>
      <c r="Y160" s="8">
        <v>41896.194000000003</v>
      </c>
      <c r="Z160" s="8">
        <v>42144.72</v>
      </c>
      <c r="AA160" s="8">
        <v>44097.307000000001</v>
      </c>
      <c r="AB160" s="8">
        <v>44959.743999999999</v>
      </c>
      <c r="AC160" s="8">
        <v>46639.053999999996</v>
      </c>
      <c r="AD160" s="8">
        <v>47003.845999999998</v>
      </c>
      <c r="AE160" s="8">
        <v>49048.356</v>
      </c>
      <c r="AF160" s="8">
        <v>49783.141000000003</v>
      </c>
      <c r="AG160" s="8">
        <v>51946.872000000003</v>
      </c>
      <c r="AH160" s="8">
        <v>51430.593000000001</v>
      </c>
      <c r="AI160" s="8">
        <v>53605.493000000002</v>
      </c>
      <c r="AJ160" s="8">
        <v>53376.391000000003</v>
      </c>
      <c r="AK160" s="8">
        <v>55750.917999999998</v>
      </c>
      <c r="AL160" s="8">
        <v>50440.218000000001</v>
      </c>
      <c r="AM160" s="8">
        <v>52790.510999999999</v>
      </c>
      <c r="AN160" s="8">
        <v>51975.055999999997</v>
      </c>
      <c r="AO160" s="8">
        <v>48305.866000000002</v>
      </c>
      <c r="AP160" s="8">
        <v>50974.557999999997</v>
      </c>
      <c r="AQ160" s="8">
        <v>49816.527999999998</v>
      </c>
      <c r="AR160" s="8">
        <v>48767.16</v>
      </c>
      <c r="AS160" s="8">
        <v>51191.656999999999</v>
      </c>
      <c r="AT160" s="8">
        <v>49586.741999999998</v>
      </c>
      <c r="AU160" s="8">
        <v>51930.025999999998</v>
      </c>
      <c r="AV160" s="8">
        <v>54919.002</v>
      </c>
      <c r="AW160" s="8">
        <v>58118.517999999996</v>
      </c>
      <c r="AX160" s="8">
        <v>59222.144999999997</v>
      </c>
      <c r="AY160" s="8">
        <v>59670.071000000004</v>
      </c>
      <c r="AZ160" s="8">
        <v>63609.245999999999</v>
      </c>
      <c r="BA160" s="8">
        <v>67281.563999999998</v>
      </c>
      <c r="BB160" s="8">
        <v>78368.467000000004</v>
      </c>
      <c r="BC160" s="8">
        <v>81913.183000000005</v>
      </c>
      <c r="BD160" s="8">
        <v>86101.237999999998</v>
      </c>
      <c r="BE160" s="8">
        <v>100225.035</v>
      </c>
      <c r="BF160" s="8">
        <v>99227.317999999999</v>
      </c>
      <c r="BG160" s="8">
        <v>103187.446</v>
      </c>
      <c r="BH160" s="8">
        <v>102279.594</v>
      </c>
      <c r="BI160">
        <v>102279.594</v>
      </c>
    </row>
    <row r="161" spans="1:80" x14ac:dyDescent="0.35">
      <c r="A161" s="6" t="str">
        <f t="shared" si="123"/>
        <v>Rajhi</v>
      </c>
      <c r="B161" s="6" t="str">
        <f>VLOOKUP(A161,References!$A$2:$B$11,2,FALSE)</f>
        <v>RJHI AB Equity</v>
      </c>
      <c r="C161" s="6" t="str">
        <f t="shared" ref="C161:E161" si="143">C138</f>
        <v>Sukuk</v>
      </c>
      <c r="D161" s="6" t="str">
        <f t="shared" si="143"/>
        <v>skuk</v>
      </c>
      <c r="E161" s="6" t="str">
        <f t="shared" si="143"/>
        <v>PFD_EQTY_HYBRID_CAPITAL</v>
      </c>
      <c r="F161" s="8">
        <f>_xll.BDH($B161,$E161,"CQ1 2010","","Dir=H","Per=Q","Days=A","Dts=H","cols=56;rows=1")</f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6500</v>
      </c>
      <c r="BC161" s="8">
        <v>6500</v>
      </c>
      <c r="BD161" s="8">
        <v>6500</v>
      </c>
      <c r="BE161" s="8">
        <v>16500</v>
      </c>
      <c r="BF161" s="8">
        <v>16500</v>
      </c>
      <c r="BG161" s="8">
        <v>16500</v>
      </c>
      <c r="BH161" s="8">
        <v>16500</v>
      </c>
      <c r="BI161">
        <v>16500</v>
      </c>
    </row>
    <row r="162" spans="1:80" x14ac:dyDescent="0.35">
      <c r="A162" s="7" t="str">
        <f>A159</f>
        <v>Rajhi</v>
      </c>
      <c r="B162" s="7" t="str">
        <f>VLOOKUP(A162,References!$A$2:$B$11,2,FALSE)</f>
        <v>RJHI AB Equity</v>
      </c>
      <c r="C162" s="7" t="str">
        <f t="shared" ref="C162:E162" si="144">C139</f>
        <v>Total Equity</v>
      </c>
      <c r="D162" s="7" t="str">
        <f t="shared" si="144"/>
        <v>equity</v>
      </c>
      <c r="E162" s="7" t="str">
        <f t="shared" si="144"/>
        <v>TOTAL_EQUITY</v>
      </c>
      <c r="F162" s="11">
        <f>_xll.BDH($B162,$E162,"CQ1 2010","","Dir=H","Per=Q","Days=A","Dts=H","cols=56;rows=1")</f>
        <v>27847.521000000001</v>
      </c>
      <c r="G162" s="11">
        <v>29626.132000000001</v>
      </c>
      <c r="H162" s="11">
        <v>29016.126</v>
      </c>
      <c r="I162" s="11">
        <v>30317.789000000001</v>
      </c>
      <c r="J162" s="11">
        <v>29768.074000000001</v>
      </c>
      <c r="K162" s="11">
        <v>31611.137999999999</v>
      </c>
      <c r="L162" s="11">
        <v>31671.940999999999</v>
      </c>
      <c r="M162" s="11">
        <v>33488.730000000003</v>
      </c>
      <c r="N162" s="11">
        <v>32583.636999999999</v>
      </c>
      <c r="O162" s="11">
        <v>34677.868000000002</v>
      </c>
      <c r="P162" s="11">
        <v>34638.711000000003</v>
      </c>
      <c r="Q162" s="11">
        <v>36468.737000000001</v>
      </c>
      <c r="R162" s="11">
        <v>35678.127</v>
      </c>
      <c r="S162" s="11">
        <v>37523.313999999998</v>
      </c>
      <c r="T162" s="11">
        <v>36973.245000000003</v>
      </c>
      <c r="U162" s="11">
        <v>38497.714999999997</v>
      </c>
      <c r="V162" s="11">
        <v>40206.292000000001</v>
      </c>
      <c r="W162" s="11">
        <v>40665.366999999998</v>
      </c>
      <c r="X162" s="11">
        <v>40439.597000000002</v>
      </c>
      <c r="Y162" s="11">
        <v>41896.194000000003</v>
      </c>
      <c r="Z162" s="11">
        <v>42144.72</v>
      </c>
      <c r="AA162" s="11">
        <v>44097.307000000001</v>
      </c>
      <c r="AB162" s="11">
        <v>44959.743999999999</v>
      </c>
      <c r="AC162" s="11">
        <v>46639.053999999996</v>
      </c>
      <c r="AD162" s="11">
        <v>47003.845999999998</v>
      </c>
      <c r="AE162" s="11">
        <v>49048.356</v>
      </c>
      <c r="AF162" s="11">
        <v>49783.141000000003</v>
      </c>
      <c r="AG162" s="11">
        <v>51946.872000000003</v>
      </c>
      <c r="AH162" s="11">
        <v>51430.593000000001</v>
      </c>
      <c r="AI162" s="11">
        <v>53605.493000000002</v>
      </c>
      <c r="AJ162" s="11">
        <v>53376.391000000003</v>
      </c>
      <c r="AK162" s="11">
        <v>55750.917999999998</v>
      </c>
      <c r="AL162" s="11">
        <v>50440.218000000001</v>
      </c>
      <c r="AM162" s="11">
        <v>52790.510999999999</v>
      </c>
      <c r="AN162" s="11">
        <v>51975.055999999997</v>
      </c>
      <c r="AO162" s="11">
        <v>48305.866000000002</v>
      </c>
      <c r="AP162" s="11">
        <v>50974.557999999997</v>
      </c>
      <c r="AQ162" s="11">
        <v>49816.527999999998</v>
      </c>
      <c r="AR162" s="11">
        <v>48767.16</v>
      </c>
      <c r="AS162" s="11">
        <v>51191.656999999999</v>
      </c>
      <c r="AT162" s="11">
        <v>49586.741999999998</v>
      </c>
      <c r="AU162" s="11">
        <v>51930.025999999998</v>
      </c>
      <c r="AV162" s="11">
        <v>54919.002</v>
      </c>
      <c r="AW162" s="11">
        <v>58118.517999999996</v>
      </c>
      <c r="AX162" s="11">
        <v>59222.144999999997</v>
      </c>
      <c r="AY162" s="11">
        <v>59670.071000000004</v>
      </c>
      <c r="AZ162" s="11">
        <v>63609.245999999999</v>
      </c>
      <c r="BA162" s="11">
        <v>67281.563999999998</v>
      </c>
      <c r="BB162" s="11">
        <v>78368.467000000004</v>
      </c>
      <c r="BC162" s="11">
        <v>81913.183000000005</v>
      </c>
      <c r="BD162" s="11">
        <v>86101.237999999998</v>
      </c>
      <c r="BE162" s="11">
        <v>100225.035</v>
      </c>
      <c r="BF162" s="11">
        <v>99227.317999999999</v>
      </c>
      <c r="BG162" s="11">
        <v>103187.446</v>
      </c>
      <c r="BH162" s="11">
        <v>102279.594</v>
      </c>
      <c r="BI162">
        <v>102279.594</v>
      </c>
    </row>
    <row r="163" spans="1:80" x14ac:dyDescent="0.35">
      <c r="A163" s="9" t="s">
        <v>22</v>
      </c>
      <c r="B163" s="9" t="str">
        <f>VLOOKUP(A163,References!$A$2:$B$11,2,FALSE)</f>
        <v>BJAZ AB Equity</v>
      </c>
      <c r="C163" s="9" t="str">
        <f t="shared" ref="C163:E163" si="145">C140</f>
        <v>Cash and Cash Equivalents</v>
      </c>
      <c r="D163" s="9" t="str">
        <f t="shared" si="145"/>
        <v>cash_cash_equivalents</v>
      </c>
      <c r="E163" s="9" t="str">
        <f t="shared" si="145"/>
        <v>BS_CASH_NEAR_CASH_ITEM</v>
      </c>
      <c r="F163" s="8">
        <f>_xll.BDH($B163,$E163,"CQ1 2010","","Dir=H","Per=Q","Days=A","Dts=H","cols=56;rows=1")</f>
        <v>1376.3130000000001</v>
      </c>
      <c r="G163" s="8">
        <v>1465.9880000000001</v>
      </c>
      <c r="H163" s="8">
        <v>1664.9280000000001</v>
      </c>
      <c r="I163" s="8">
        <v>2607.89</v>
      </c>
      <c r="J163" s="8">
        <v>3411.7849999999999</v>
      </c>
      <c r="K163" s="8">
        <v>3542.21</v>
      </c>
      <c r="L163" s="8">
        <v>5391.61</v>
      </c>
      <c r="M163" s="8">
        <v>4379.0429999999997</v>
      </c>
      <c r="N163" s="8">
        <v>6102.7619999999997</v>
      </c>
      <c r="O163" s="8">
        <v>5644.4089999999997</v>
      </c>
      <c r="P163" s="8">
        <v>5418.2389999999996</v>
      </c>
      <c r="Q163" s="8">
        <v>7082.4210000000003</v>
      </c>
      <c r="R163" s="8">
        <v>7200.4690000000001</v>
      </c>
      <c r="S163" s="8">
        <v>5190.8819999999996</v>
      </c>
      <c r="T163" s="8">
        <v>4660.2139999999999</v>
      </c>
      <c r="U163" s="8">
        <v>7306.1580000000004</v>
      </c>
      <c r="V163" s="8">
        <v>5839.2759999999998</v>
      </c>
      <c r="W163" s="8">
        <v>7646.3</v>
      </c>
      <c r="X163" s="8">
        <v>8410.8549999999996</v>
      </c>
      <c r="Y163" s="8">
        <v>6552.1409999999996</v>
      </c>
      <c r="Z163" s="8">
        <v>9148.7430000000004</v>
      </c>
      <c r="AA163" s="8">
        <v>5594.0460000000003</v>
      </c>
      <c r="AB163" s="8">
        <v>7315.4690000000001</v>
      </c>
      <c r="AC163" s="8">
        <v>3728.0439999999999</v>
      </c>
      <c r="AD163" s="8">
        <v>3805.6709999999998</v>
      </c>
      <c r="AE163" s="8">
        <v>4389.3670000000002</v>
      </c>
      <c r="AF163" s="8">
        <v>3824.3690000000001</v>
      </c>
      <c r="AG163" s="8">
        <v>5196.8149999999996</v>
      </c>
      <c r="AH163" s="8">
        <v>4002.4360000000001</v>
      </c>
      <c r="AI163" s="8">
        <v>5285.2879999999996</v>
      </c>
      <c r="AJ163" s="8">
        <v>3841.7060000000001</v>
      </c>
      <c r="AK163" s="8">
        <v>5975.067</v>
      </c>
      <c r="AL163" s="8">
        <v>4205.8990000000003</v>
      </c>
      <c r="AM163" s="8">
        <v>4134.2790000000005</v>
      </c>
      <c r="AN163" s="8">
        <v>4560.067</v>
      </c>
      <c r="AO163" s="8">
        <v>4965.1220000000003</v>
      </c>
      <c r="AP163" s="8">
        <v>4407.6329999999998</v>
      </c>
      <c r="AQ163" s="8">
        <v>4290.4040000000005</v>
      </c>
      <c r="AR163" s="8">
        <v>4600.9160000000002</v>
      </c>
      <c r="AS163" s="8">
        <v>5477.6869999999999</v>
      </c>
      <c r="AT163" s="8">
        <v>4748.902</v>
      </c>
      <c r="AU163" s="8">
        <v>5265.1710000000003</v>
      </c>
      <c r="AV163" s="8">
        <v>4926.1000000000004</v>
      </c>
      <c r="AW163" s="8">
        <v>5248.2939999999999</v>
      </c>
      <c r="AX163" s="8">
        <v>7152.89</v>
      </c>
      <c r="AY163" s="8">
        <v>5124.835</v>
      </c>
      <c r="AZ163" s="8">
        <v>6090.2550000000001</v>
      </c>
      <c r="BA163" s="8">
        <v>5386.8710000000001</v>
      </c>
      <c r="BB163" s="8">
        <v>5942.4970000000003</v>
      </c>
      <c r="BC163" s="8">
        <v>12176.415999999999</v>
      </c>
      <c r="BD163" s="8">
        <v>5308.8509999999997</v>
      </c>
      <c r="BE163" s="8">
        <v>6243.2209999999995</v>
      </c>
      <c r="BF163" s="8">
        <v>6149.7389999999996</v>
      </c>
      <c r="BG163" s="8">
        <v>6560.3590000000004</v>
      </c>
      <c r="BH163" s="8">
        <v>5840.6840000000002</v>
      </c>
      <c r="BI163">
        <v>5840.6840000000002</v>
      </c>
    </row>
    <row r="164" spans="1:80" x14ac:dyDescent="0.35">
      <c r="A164" s="9" t="str">
        <f>A163</f>
        <v>Aljazira</v>
      </c>
      <c r="B164" s="9" t="str">
        <f>VLOOKUP(A164,References!$A$2:$B$11,2,FALSE)</f>
        <v>BJAZ AB Equity</v>
      </c>
      <c r="C164" s="9" t="str">
        <f t="shared" ref="C164:E164" si="146">C141</f>
        <v>ST And LT Investments</v>
      </c>
      <c r="D164" s="9" t="str">
        <f t="shared" si="146"/>
        <v>st_lt_investments</v>
      </c>
      <c r="E164" s="9" t="str">
        <f t="shared" si="146"/>
        <v>ST_AND_LT_INVEST</v>
      </c>
      <c r="F164" s="8">
        <f>_xll.BDH($B164,$E164,"CQ1 2010","","Dir=H","Per=Q","Days=A","Dts=H","cols=56;rows=1")</f>
        <v>4215.6940000000004</v>
      </c>
      <c r="G164" s="8">
        <v>4426.4399999999996</v>
      </c>
      <c r="H164" s="8">
        <v>4313.0870000000004</v>
      </c>
      <c r="I164" s="8">
        <v>4546.1710000000003</v>
      </c>
      <c r="J164" s="8">
        <v>4618.16</v>
      </c>
      <c r="K164" s="8">
        <v>5299.4709999999995</v>
      </c>
      <c r="L164" s="8">
        <v>5080.134</v>
      </c>
      <c r="M164" s="8">
        <v>5396.915</v>
      </c>
      <c r="N164" s="8">
        <v>7287.2380000000003</v>
      </c>
      <c r="O164" s="8">
        <v>8715.9670000000006</v>
      </c>
      <c r="P164" s="8">
        <v>8707.2049999999999</v>
      </c>
      <c r="Q164" s="8">
        <v>8994.3940000000002</v>
      </c>
      <c r="R164" s="8">
        <v>9165.3919999999998</v>
      </c>
      <c r="S164" s="8">
        <v>9863.0820000000003</v>
      </c>
      <c r="T164" s="8">
        <v>8697.65</v>
      </c>
      <c r="U164" s="8">
        <v>12597.125</v>
      </c>
      <c r="V164" s="8">
        <v>12431.032999999999</v>
      </c>
      <c r="W164" s="8">
        <v>12554.475</v>
      </c>
      <c r="X164" s="8">
        <v>12159.473</v>
      </c>
      <c r="Y164" s="8">
        <v>11334.97</v>
      </c>
      <c r="Z164" s="8">
        <v>11377.116</v>
      </c>
      <c r="AA164" s="8">
        <v>11460.415000000001</v>
      </c>
      <c r="AB164" s="8">
        <v>11391.444</v>
      </c>
      <c r="AC164" s="8">
        <v>11272.601000000001</v>
      </c>
      <c r="AD164" s="8">
        <v>13642.19</v>
      </c>
      <c r="AE164" s="8">
        <v>16434.133999999998</v>
      </c>
      <c r="AF164" s="8">
        <v>16474.008999999998</v>
      </c>
      <c r="AG164" s="8">
        <v>16292.744000000001</v>
      </c>
      <c r="AH164" s="8">
        <v>16253.724</v>
      </c>
      <c r="AI164" s="8">
        <v>17337.446</v>
      </c>
      <c r="AJ164" s="8">
        <v>20401.370999999999</v>
      </c>
      <c r="AK164" s="8">
        <v>20360.546999999999</v>
      </c>
      <c r="AL164" s="8">
        <v>21804.761999999999</v>
      </c>
      <c r="AM164" s="8">
        <v>23320.353999999999</v>
      </c>
      <c r="AN164" s="8">
        <v>24645.392</v>
      </c>
      <c r="AO164" s="8">
        <v>24052.275000000001</v>
      </c>
      <c r="AP164" s="8">
        <v>24186.375</v>
      </c>
      <c r="AQ164" s="8">
        <v>25985.311000000002</v>
      </c>
      <c r="AR164" s="8">
        <v>27578.184000000001</v>
      </c>
      <c r="AS164" s="8">
        <v>27618.763999999999</v>
      </c>
      <c r="AT164" s="8">
        <v>28656.651999999998</v>
      </c>
      <c r="AU164" s="8">
        <v>29631.103999999999</v>
      </c>
      <c r="AV164" s="8">
        <v>30093.830999999998</v>
      </c>
      <c r="AW164" s="8">
        <v>29895.473000000002</v>
      </c>
      <c r="AX164" s="8">
        <v>29050.169000000002</v>
      </c>
      <c r="AY164" s="8">
        <v>30573.62</v>
      </c>
      <c r="AZ164" s="8">
        <v>30994.656999999999</v>
      </c>
      <c r="BA164" s="8">
        <v>31433.805</v>
      </c>
      <c r="BB164" s="8">
        <v>31941.128000000001</v>
      </c>
      <c r="BC164" s="8">
        <v>32040.727999999999</v>
      </c>
      <c r="BD164" s="8">
        <v>33005.589</v>
      </c>
      <c r="BE164" s="8">
        <v>34634.053</v>
      </c>
      <c r="BF164" s="8">
        <v>36040.154000000002</v>
      </c>
      <c r="BG164" s="8">
        <v>36339.567000000003</v>
      </c>
      <c r="BH164" s="8">
        <v>36483.279999999999</v>
      </c>
      <c r="BI164">
        <v>36483.279999999999</v>
      </c>
    </row>
    <row r="165" spans="1:80" x14ac:dyDescent="0.35">
      <c r="A165" s="9" t="str">
        <f t="shared" ref="A165:A184" si="147">A164</f>
        <v>Aljazira</v>
      </c>
      <c r="B165" s="9" t="str">
        <f>VLOOKUP(A165,References!$A$2:$B$11,2,FALSE)</f>
        <v>BJAZ AB Equity</v>
      </c>
      <c r="C165" s="9" t="str">
        <f t="shared" ref="C165:E165" si="148">C142</f>
        <v>Total Commercial Loans</v>
      </c>
      <c r="D165" s="9" t="str">
        <f t="shared" si="148"/>
        <v>commercial_loans</v>
      </c>
      <c r="E165" s="9" t="str">
        <f t="shared" si="148"/>
        <v>BS_COMM_LOAN</v>
      </c>
      <c r="F165" s="8">
        <f>_xll.BDH($B165,$E165,"CQ1 2010","","Dir=H","Per=Q","Days=A","Dts=H","cols=56;rows=1")</f>
        <v>14100.511</v>
      </c>
      <c r="G165" s="8">
        <v>14100.511</v>
      </c>
      <c r="H165" s="8">
        <v>14100.511</v>
      </c>
      <c r="I165" s="8">
        <v>15194.843999999999</v>
      </c>
      <c r="J165" s="8">
        <v>15194.843999999999</v>
      </c>
      <c r="K165" s="8">
        <v>15194.843999999999</v>
      </c>
      <c r="L165" s="8">
        <v>15132.424000000001</v>
      </c>
      <c r="M165" s="8">
        <v>16169.004999999999</v>
      </c>
      <c r="N165" s="8">
        <v>8228.5889999999999</v>
      </c>
      <c r="O165" s="8">
        <v>18129.867999999999</v>
      </c>
      <c r="P165" s="8">
        <v>18611.669000000002</v>
      </c>
      <c r="Q165" s="8">
        <v>19593.526000000002</v>
      </c>
      <c r="R165" s="8">
        <v>21189.922999999999</v>
      </c>
      <c r="S165" s="8">
        <v>21646.383000000002</v>
      </c>
      <c r="T165" s="8">
        <v>23481.300999999999</v>
      </c>
      <c r="U165" s="8">
        <v>22822.891</v>
      </c>
      <c r="V165" s="8">
        <v>24086.545999999998</v>
      </c>
      <c r="W165" s="8">
        <v>25285.842000000001</v>
      </c>
      <c r="X165" s="8">
        <v>26307.919000000002</v>
      </c>
      <c r="Y165" s="8">
        <v>26360.157999999999</v>
      </c>
      <c r="Z165" s="8">
        <v>25435.821</v>
      </c>
      <c r="AA165" s="8">
        <v>26466.922999999999</v>
      </c>
      <c r="AB165" s="8">
        <v>26308.179</v>
      </c>
      <c r="AC165" s="8">
        <v>25930.633000000002</v>
      </c>
      <c r="AD165" s="8">
        <v>26135.901000000002</v>
      </c>
      <c r="AE165" s="8">
        <v>26699.119999999999</v>
      </c>
      <c r="AF165" s="8">
        <v>25444.678</v>
      </c>
      <c r="AG165" s="8">
        <v>24329.749</v>
      </c>
      <c r="AH165" s="8">
        <v>23489.449000000001</v>
      </c>
      <c r="AI165" s="8">
        <v>23012.623</v>
      </c>
      <c r="AJ165" s="8">
        <v>22851.16</v>
      </c>
      <c r="AK165" s="8">
        <v>21550.526999999998</v>
      </c>
      <c r="AL165" s="8">
        <v>20614.812999999998</v>
      </c>
      <c r="AM165" s="8">
        <v>21216.008000000002</v>
      </c>
      <c r="AN165" s="8">
        <v>20861.850999999999</v>
      </c>
      <c r="AO165" s="8">
        <v>21137.891</v>
      </c>
      <c r="AP165" s="8">
        <v>21216.589</v>
      </c>
      <c r="AQ165" s="8">
        <v>21482.498</v>
      </c>
      <c r="AR165" s="8">
        <v>21473.882000000001</v>
      </c>
      <c r="AS165" s="8">
        <v>25486.098999999998</v>
      </c>
      <c r="AT165" s="8">
        <v>27121.108</v>
      </c>
      <c r="AU165" s="8">
        <v>28428.452000000001</v>
      </c>
      <c r="AV165" s="8">
        <v>27678.383000000002</v>
      </c>
      <c r="AW165" s="8">
        <v>27303.432000000001</v>
      </c>
      <c r="AX165" s="8">
        <v>28355.787</v>
      </c>
      <c r="AY165" s="8">
        <v>29746.562000000002</v>
      </c>
      <c r="AZ165" s="8">
        <v>30956.79</v>
      </c>
      <c r="BA165" s="8">
        <v>34844.008000000002</v>
      </c>
      <c r="BB165" s="8">
        <v>35024.457999999999</v>
      </c>
      <c r="BC165" s="8">
        <v>36499.237999999998</v>
      </c>
      <c r="BD165" s="8">
        <v>38395.678999999996</v>
      </c>
      <c r="BE165" s="8">
        <v>40953.561000000002</v>
      </c>
      <c r="BF165" s="8">
        <v>43037.531999999999</v>
      </c>
      <c r="BG165" s="8">
        <v>46629.785000000003</v>
      </c>
      <c r="BH165" s="8">
        <v>51159.553999999996</v>
      </c>
      <c r="BI165">
        <v>51159.553999999996</v>
      </c>
    </row>
    <row r="166" spans="1:80" x14ac:dyDescent="0.35">
      <c r="A166" s="9" t="str">
        <f t="shared" si="147"/>
        <v>Aljazira</v>
      </c>
      <c r="B166" s="9" t="str">
        <f>VLOOKUP(A166,References!$A$2:$B$11,2,FALSE)</f>
        <v>BJAZ AB Equity</v>
      </c>
      <c r="C166" s="9" t="str">
        <f t="shared" ref="C166:E166" si="149">C143</f>
        <v>Total Consumer Loans</v>
      </c>
      <c r="D166" s="9" t="str">
        <f t="shared" si="149"/>
        <v>consumer_loans</v>
      </c>
      <c r="E166" s="9" t="str">
        <f t="shared" si="149"/>
        <v>BS_CONS_LOAN</v>
      </c>
      <c r="F166" s="8">
        <f>_xll.BDH($B166,$E166,"CQ1 2010","","Dir=H","Per=Q","Days=A","Dts=H","cols=56;rows=1")</f>
        <v>2123.9870000000001</v>
      </c>
      <c r="G166" s="8">
        <v>2123.9870000000001</v>
      </c>
      <c r="H166" s="8">
        <v>2123.9870000000001</v>
      </c>
      <c r="I166" s="8">
        <v>4559.6480000000001</v>
      </c>
      <c r="J166" s="8">
        <v>4559.6480000000001</v>
      </c>
      <c r="K166" s="8">
        <v>4559.6480000000001</v>
      </c>
      <c r="L166" s="8">
        <v>6706.585</v>
      </c>
      <c r="M166" s="8">
        <v>7230.96</v>
      </c>
      <c r="N166" s="8">
        <v>16965.284</v>
      </c>
      <c r="O166" s="8">
        <v>9247.723</v>
      </c>
      <c r="P166" s="8">
        <v>9859.1020000000008</v>
      </c>
      <c r="Q166" s="8">
        <v>10498.093000000001</v>
      </c>
      <c r="R166" s="8">
        <v>11418.687</v>
      </c>
      <c r="S166" s="8">
        <v>11868.53</v>
      </c>
      <c r="T166" s="8">
        <v>12055.2</v>
      </c>
      <c r="U166" s="8">
        <v>12184.052</v>
      </c>
      <c r="V166" s="8">
        <v>12634.312</v>
      </c>
      <c r="W166" s="8">
        <v>13477.049000000001</v>
      </c>
      <c r="X166" s="8">
        <v>13915.423000000001</v>
      </c>
      <c r="Y166" s="8">
        <v>14868.491</v>
      </c>
      <c r="Z166" s="8">
        <v>15426.017</v>
      </c>
      <c r="AA166" s="8">
        <v>15707.406000000001</v>
      </c>
      <c r="AB166" s="8">
        <v>15866.527</v>
      </c>
      <c r="AC166" s="8">
        <v>16151.645</v>
      </c>
      <c r="AD166" s="8">
        <v>17101.707999999999</v>
      </c>
      <c r="AE166" s="8">
        <v>17388.361000000001</v>
      </c>
      <c r="AF166" s="8">
        <v>17618.955999999998</v>
      </c>
      <c r="AG166" s="8">
        <v>17650.96</v>
      </c>
      <c r="AH166" s="8">
        <v>17765.928</v>
      </c>
      <c r="AI166" s="8">
        <v>17764.706999999999</v>
      </c>
      <c r="AJ166" s="8">
        <v>17891.400000000001</v>
      </c>
      <c r="AK166" s="8">
        <v>18016.579000000002</v>
      </c>
      <c r="AL166" s="8">
        <v>18108.807000000001</v>
      </c>
      <c r="AM166" s="8">
        <v>18388.103999999999</v>
      </c>
      <c r="AN166" s="8">
        <v>19210.819</v>
      </c>
      <c r="AO166" s="8">
        <v>19596.752</v>
      </c>
      <c r="AP166" s="8">
        <v>20797.152999999998</v>
      </c>
      <c r="AQ166" s="8">
        <v>21995.862000000001</v>
      </c>
      <c r="AR166" s="8">
        <v>22959.03</v>
      </c>
      <c r="AS166" s="8">
        <v>24102.559000000001</v>
      </c>
      <c r="AT166" s="8">
        <v>24892.588</v>
      </c>
      <c r="AU166" s="8">
        <v>25423.885999999999</v>
      </c>
      <c r="AV166" s="8">
        <v>26534.238000000001</v>
      </c>
      <c r="AW166" s="8">
        <v>27237.63</v>
      </c>
      <c r="AX166" s="8">
        <v>27302.799999999999</v>
      </c>
      <c r="AY166" s="8">
        <v>27792.177</v>
      </c>
      <c r="AZ166" s="8">
        <v>28236.983</v>
      </c>
      <c r="BA166" s="8">
        <v>28512.513999999999</v>
      </c>
      <c r="BB166" s="8">
        <v>29159.427</v>
      </c>
      <c r="BC166" s="8">
        <v>30120.210999999999</v>
      </c>
      <c r="BD166" s="8">
        <v>30417.210999999999</v>
      </c>
      <c r="BE166" s="8">
        <v>30824.659</v>
      </c>
      <c r="BF166" s="8">
        <v>30168.589</v>
      </c>
      <c r="BG166" s="8">
        <v>29527.976999999999</v>
      </c>
      <c r="BH166" s="8">
        <v>29337.774000000001</v>
      </c>
      <c r="BI166">
        <v>29337.774000000001</v>
      </c>
    </row>
    <row r="167" spans="1:80" x14ac:dyDescent="0.35">
      <c r="A167" s="9" t="str">
        <f t="shared" si="147"/>
        <v>Aljazira</v>
      </c>
      <c r="B167" s="9" t="str">
        <f>VLOOKUP(A167,References!$A$2:$B$11,2,FALSE)</f>
        <v>BJAZ AB Equity</v>
      </c>
      <c r="C167" s="9" t="str">
        <f t="shared" ref="C167:E167" si="150">C144</f>
        <v>Total Loans</v>
      </c>
      <c r="D167" s="9" t="str">
        <f t="shared" si="150"/>
        <v>loans</v>
      </c>
      <c r="E167" s="9" t="str">
        <f t="shared" si="150"/>
        <v>BS_TOT_LOAN</v>
      </c>
      <c r="F167" s="8">
        <f>_xll.BDH($B167,$E167,"CQ1 2010","","Dir=H","Per=Q","Days=A","Dts=H","cols=56;rows=1")</f>
        <v>16297.700999999999</v>
      </c>
      <c r="G167" s="8">
        <v>16297.700999999999</v>
      </c>
      <c r="H167" s="8">
        <v>16297.700999999999</v>
      </c>
      <c r="I167" s="8">
        <v>19828.506000000001</v>
      </c>
      <c r="J167" s="8">
        <v>19828.506000000001</v>
      </c>
      <c r="K167" s="8">
        <v>19828.506000000001</v>
      </c>
      <c r="L167" s="8">
        <v>22971.992999999999</v>
      </c>
      <c r="M167" s="8">
        <v>24517.895</v>
      </c>
      <c r="N167" s="8">
        <v>26328.073</v>
      </c>
      <c r="O167" s="8">
        <v>28542.071</v>
      </c>
      <c r="P167" s="8">
        <v>29660.118999999999</v>
      </c>
      <c r="Q167" s="8">
        <v>31274.552</v>
      </c>
      <c r="R167" s="8">
        <v>33838.432999999997</v>
      </c>
      <c r="S167" s="8">
        <v>34768.010999999999</v>
      </c>
      <c r="T167" s="8">
        <v>36677.33</v>
      </c>
      <c r="U167" s="8">
        <v>35656.186000000002</v>
      </c>
      <c r="V167" s="8">
        <v>37404.129999999997</v>
      </c>
      <c r="W167" s="8">
        <v>39791.029000000002</v>
      </c>
      <c r="X167" s="8">
        <v>40863.158000000003</v>
      </c>
      <c r="Y167" s="8">
        <v>41883.048000000003</v>
      </c>
      <c r="Z167" s="8">
        <v>41549.845999999998</v>
      </c>
      <c r="AA167" s="8">
        <v>42906.578999999998</v>
      </c>
      <c r="AB167" s="8">
        <v>42945.173999999999</v>
      </c>
      <c r="AC167" s="8">
        <v>42788.451000000001</v>
      </c>
      <c r="AD167" s="8">
        <v>43972.309000000001</v>
      </c>
      <c r="AE167" s="8">
        <v>44840.777999999998</v>
      </c>
      <c r="AF167" s="8">
        <v>43939.434999999998</v>
      </c>
      <c r="AG167" s="8">
        <v>42855.262999999999</v>
      </c>
      <c r="AH167" s="8">
        <v>42141.644999999997</v>
      </c>
      <c r="AI167" s="8">
        <v>41714.379000000001</v>
      </c>
      <c r="AJ167" s="8">
        <v>41667.582000000002</v>
      </c>
      <c r="AK167" s="8">
        <v>40494.574999999997</v>
      </c>
      <c r="AL167" s="8">
        <v>40084.855000000003</v>
      </c>
      <c r="AM167" s="8">
        <v>40835.457999999999</v>
      </c>
      <c r="AN167" s="8">
        <v>41305.534</v>
      </c>
      <c r="AO167" s="8">
        <v>41830.396000000001</v>
      </c>
      <c r="AP167" s="8">
        <v>43079.451999999997</v>
      </c>
      <c r="AQ167" s="8">
        <v>44656.652999999998</v>
      </c>
      <c r="AR167" s="8">
        <v>45457.008999999998</v>
      </c>
      <c r="AS167" s="8">
        <v>50669.286</v>
      </c>
      <c r="AT167" s="8">
        <v>53031.887000000002</v>
      </c>
      <c r="AU167" s="8">
        <v>54933.438000000002</v>
      </c>
      <c r="AV167" s="8">
        <v>55415.620999999999</v>
      </c>
      <c r="AW167" s="8">
        <v>56154.207999999999</v>
      </c>
      <c r="AX167" s="8">
        <v>57442.019</v>
      </c>
      <c r="AY167" s="8">
        <v>59286.862000000001</v>
      </c>
      <c r="AZ167" s="8">
        <v>60940.883000000002</v>
      </c>
      <c r="BA167" s="8">
        <v>65072.472999999998</v>
      </c>
      <c r="BB167" s="8">
        <v>65931.407000000007</v>
      </c>
      <c r="BC167" s="8">
        <v>68341.675000000003</v>
      </c>
      <c r="BD167" s="8">
        <v>70582.823999999993</v>
      </c>
      <c r="BE167" s="8">
        <v>73317.653999999995</v>
      </c>
      <c r="BF167" s="8">
        <v>74800.540999999997</v>
      </c>
      <c r="BG167" s="8">
        <v>77742.472999999998</v>
      </c>
      <c r="BH167" s="8">
        <v>82150.627999999997</v>
      </c>
      <c r="BI167">
        <v>82150.627999999997</v>
      </c>
    </row>
    <row r="168" spans="1:80" x14ac:dyDescent="0.35">
      <c r="A168" s="9" t="str">
        <f t="shared" si="147"/>
        <v>Aljazira</v>
      </c>
      <c r="B168" s="9" t="str">
        <f>VLOOKUP(A168,References!$A$2:$B$11,2,FALSE)</f>
        <v>BJAZ AB Equity</v>
      </c>
      <c r="C168" s="9" t="str">
        <f t="shared" ref="C168:E168" si="151">C145</f>
        <v>Reserve for Loan Losses</v>
      </c>
      <c r="D168" s="9" t="str">
        <f t="shared" si="151"/>
        <v>loan_loss_reserves</v>
      </c>
      <c r="E168" s="9" t="str">
        <f t="shared" si="151"/>
        <v>BS_RSRV_LOAN_LOSS</v>
      </c>
      <c r="F168" s="8">
        <f>_xll.BDH($B168,$E168,"CQ1 2010","","Dir=H","Per=Q","Days=A","Dts=H","cols=56;rows=1")</f>
        <v>793.60699999999997</v>
      </c>
      <c r="G168" s="8">
        <v>793.60699999999997</v>
      </c>
      <c r="H168" s="8">
        <v>793.60699999999997</v>
      </c>
      <c r="I168" s="8">
        <v>1124.0640000000001</v>
      </c>
      <c r="J168" s="8">
        <v>1124.0640000000001</v>
      </c>
      <c r="K168" s="8">
        <v>1124.0640000000001</v>
      </c>
      <c r="L168" s="8">
        <v>1188.846</v>
      </c>
      <c r="M168" s="8">
        <v>1210.444</v>
      </c>
      <c r="N168" s="8">
        <v>1258.17</v>
      </c>
      <c r="O168" s="8">
        <v>1310.28</v>
      </c>
      <c r="P168" s="8">
        <v>1345.951</v>
      </c>
      <c r="Q168" s="8">
        <v>1377.77</v>
      </c>
      <c r="R168" s="8">
        <v>1430</v>
      </c>
      <c r="S168" s="8">
        <v>1456.046</v>
      </c>
      <c r="T168" s="8">
        <v>1283.152</v>
      </c>
      <c r="U168" s="8">
        <v>661.42700000000002</v>
      </c>
      <c r="V168" s="8">
        <v>720.83100000000002</v>
      </c>
      <c r="W168" s="8">
        <v>820.56200000000001</v>
      </c>
      <c r="X168" s="8">
        <v>609.84699999999998</v>
      </c>
      <c r="Y168" s="8">
        <v>638.49699999999996</v>
      </c>
      <c r="Z168" s="8">
        <v>676.85299999999995</v>
      </c>
      <c r="AA168" s="8">
        <v>774.673</v>
      </c>
      <c r="AB168" s="8">
        <v>739.18499999999995</v>
      </c>
      <c r="AC168" s="8">
        <v>614.60400000000004</v>
      </c>
      <c r="AD168" s="8">
        <v>649.93499999999995</v>
      </c>
      <c r="AE168" s="8">
        <v>628.36699999999996</v>
      </c>
      <c r="AF168" s="8">
        <v>744.726</v>
      </c>
      <c r="AG168" s="8">
        <v>756.56799999999998</v>
      </c>
      <c r="AH168" s="8">
        <v>814.00699999999995</v>
      </c>
      <c r="AI168" s="8">
        <v>743.053</v>
      </c>
      <c r="AJ168" s="8">
        <v>741.25900000000001</v>
      </c>
      <c r="AK168" s="8">
        <v>704.72900000000004</v>
      </c>
      <c r="AL168" s="8">
        <v>947.02499999999998</v>
      </c>
      <c r="AM168" s="8">
        <v>996.64499999999998</v>
      </c>
      <c r="AN168" s="8">
        <v>1050.3499999999999</v>
      </c>
      <c r="AO168" s="8">
        <v>933.505</v>
      </c>
      <c r="AP168" s="8">
        <v>951.54399999999998</v>
      </c>
      <c r="AQ168" s="8">
        <v>1057.288</v>
      </c>
      <c r="AR168" s="8">
        <v>927.18399999999997</v>
      </c>
      <c r="AS168" s="8">
        <v>1009.167</v>
      </c>
      <c r="AT168" s="8">
        <v>1052.8679999999999</v>
      </c>
      <c r="AU168" s="8">
        <v>1177.415</v>
      </c>
      <c r="AV168" s="8">
        <v>1277.68</v>
      </c>
      <c r="AW168" s="8">
        <v>2192.9969999999998</v>
      </c>
      <c r="AX168" s="8">
        <v>2267.386</v>
      </c>
      <c r="AY168" s="8">
        <v>2386.181</v>
      </c>
      <c r="AZ168" s="8">
        <v>2501.5650000000001</v>
      </c>
      <c r="BA168" s="8">
        <v>2637.9969999999998</v>
      </c>
      <c r="BB168" s="8">
        <v>2727.63</v>
      </c>
      <c r="BC168" s="8">
        <v>2766.931</v>
      </c>
      <c r="BD168" s="8">
        <v>2931.7910000000002</v>
      </c>
      <c r="BE168" s="8">
        <v>2718.645</v>
      </c>
      <c r="BF168" s="8">
        <v>2770.4520000000002</v>
      </c>
      <c r="BG168" s="8">
        <v>2800.7620000000002</v>
      </c>
      <c r="BH168" s="8">
        <v>2735.9189999999999</v>
      </c>
      <c r="BI168">
        <v>2735.9189999999999</v>
      </c>
    </row>
    <row r="169" spans="1:80" x14ac:dyDescent="0.35">
      <c r="A169" s="9" t="str">
        <f t="shared" si="147"/>
        <v>Aljazira</v>
      </c>
      <c r="B169" s="9" t="str">
        <f>VLOOKUP(A169,References!$A$2:$B$11,2,FALSE)</f>
        <v>BJAZ AB Equity</v>
      </c>
      <c r="C169" s="9" t="str">
        <f t="shared" ref="C169:E169" si="152">C146</f>
        <v>Net Loans</v>
      </c>
      <c r="D169" s="9" t="str">
        <f t="shared" si="152"/>
        <v>net_loans</v>
      </c>
      <c r="E169" s="9" t="str">
        <f t="shared" si="152"/>
        <v>BS_LOAN_MTG</v>
      </c>
      <c r="F169" s="8">
        <f>_xll.BDH($B169,$E169,"CQ1 2010","","Dir=H","Per=Q","Days=A","Dts=H","cols=56;rows=1")</f>
        <v>16338.949000000001</v>
      </c>
      <c r="G169" s="8">
        <v>17413.603999999999</v>
      </c>
      <c r="H169" s="8">
        <v>18265.342000000001</v>
      </c>
      <c r="I169" s="8">
        <v>18704.441999999999</v>
      </c>
      <c r="J169" s="8">
        <v>19942.197</v>
      </c>
      <c r="K169" s="8">
        <v>22034.472000000002</v>
      </c>
      <c r="L169" s="8">
        <v>21783.147000000001</v>
      </c>
      <c r="M169" s="8">
        <v>23307.451000000001</v>
      </c>
      <c r="N169" s="8">
        <v>25069.902999999998</v>
      </c>
      <c r="O169" s="8">
        <v>27231.791000000001</v>
      </c>
      <c r="P169" s="8">
        <v>28314.168000000001</v>
      </c>
      <c r="Q169" s="8">
        <v>29896.781999999999</v>
      </c>
      <c r="R169" s="8">
        <v>32408.433000000001</v>
      </c>
      <c r="S169" s="8">
        <v>33311.964999999997</v>
      </c>
      <c r="T169" s="8">
        <v>35394.178</v>
      </c>
      <c r="U169" s="8">
        <v>34994.758999999998</v>
      </c>
      <c r="V169" s="8">
        <v>36683.298999999999</v>
      </c>
      <c r="W169" s="8">
        <v>38970.466999999997</v>
      </c>
      <c r="X169" s="8">
        <v>40253.311000000002</v>
      </c>
      <c r="Y169" s="8">
        <v>41244.550999999999</v>
      </c>
      <c r="Z169" s="8">
        <v>40872.993000000002</v>
      </c>
      <c r="AA169" s="8">
        <v>42131.906000000003</v>
      </c>
      <c r="AB169" s="8">
        <v>42205.989000000001</v>
      </c>
      <c r="AC169" s="8">
        <v>42173.847000000002</v>
      </c>
      <c r="AD169" s="8">
        <v>43322.374000000003</v>
      </c>
      <c r="AE169" s="8">
        <v>44212.411</v>
      </c>
      <c r="AF169" s="8">
        <v>43194.709000000003</v>
      </c>
      <c r="AG169" s="8">
        <v>42098.695</v>
      </c>
      <c r="AH169" s="8">
        <v>41327.637999999999</v>
      </c>
      <c r="AI169" s="8">
        <v>40971.326000000001</v>
      </c>
      <c r="AJ169" s="8">
        <v>40926.322999999997</v>
      </c>
      <c r="AK169" s="8">
        <v>39789.845999999998</v>
      </c>
      <c r="AL169" s="8">
        <v>39137.83</v>
      </c>
      <c r="AM169" s="8">
        <v>39838.813000000002</v>
      </c>
      <c r="AN169" s="8">
        <v>40255.184000000001</v>
      </c>
      <c r="AO169" s="8">
        <v>40896.891000000003</v>
      </c>
      <c r="AP169" s="8">
        <v>42127.908000000003</v>
      </c>
      <c r="AQ169" s="8">
        <v>43599.364999999998</v>
      </c>
      <c r="AR169" s="8">
        <v>44529.824999999997</v>
      </c>
      <c r="AS169" s="8">
        <v>49660.118999999999</v>
      </c>
      <c r="AT169" s="8">
        <v>51979.019</v>
      </c>
      <c r="AU169" s="8">
        <v>53756.023000000001</v>
      </c>
      <c r="AV169" s="8">
        <v>54137.940999999999</v>
      </c>
      <c r="AW169" s="8">
        <v>53961.211000000003</v>
      </c>
      <c r="AX169" s="8">
        <v>55174.633000000002</v>
      </c>
      <c r="AY169" s="8">
        <v>56900.680999999997</v>
      </c>
      <c r="AZ169" s="8">
        <v>58439.317999999999</v>
      </c>
      <c r="BA169" s="8">
        <v>62434.476000000002</v>
      </c>
      <c r="BB169" s="8">
        <v>63203.777000000002</v>
      </c>
      <c r="BC169" s="8">
        <v>65574.744000000006</v>
      </c>
      <c r="BD169" s="8">
        <v>67651.032999999996</v>
      </c>
      <c r="BE169" s="8">
        <v>70599.009000000005</v>
      </c>
      <c r="BF169" s="8">
        <v>72030.089000000007</v>
      </c>
      <c r="BG169" s="8">
        <v>74941.710999999996</v>
      </c>
      <c r="BH169" s="8">
        <v>79414.709000000003</v>
      </c>
      <c r="BI169">
        <v>79414.709000000003</v>
      </c>
    </row>
    <row r="170" spans="1:80" x14ac:dyDescent="0.35">
      <c r="A170" s="9" t="str">
        <f t="shared" si="147"/>
        <v>Aljazira</v>
      </c>
      <c r="B170" s="9" t="str">
        <f>VLOOKUP(A170,References!$A$2:$B$11,2,FALSE)</f>
        <v>BJAZ AB Equity</v>
      </c>
      <c r="C170" s="9" t="str">
        <f t="shared" ref="C170:E170" si="153">C147</f>
        <v>Total Assets</v>
      </c>
      <c r="D170" s="9" t="str">
        <f t="shared" si="153"/>
        <v>assets</v>
      </c>
      <c r="E170" s="9" t="str">
        <f t="shared" si="153"/>
        <v>BS_TOT_ASSET</v>
      </c>
      <c r="F170" s="8">
        <f>_xll.BDH($B170,$E170,"CQ1 2010","","Dir=H","Per=Q","Days=A","Dts=H","cols=56;rows=1")</f>
        <v>27790.651999999998</v>
      </c>
      <c r="G170" s="8">
        <v>29166.804</v>
      </c>
      <c r="H170" s="8">
        <v>29851.465</v>
      </c>
      <c r="I170" s="8">
        <v>33018.220999999998</v>
      </c>
      <c r="J170" s="8">
        <v>35912.754999999997</v>
      </c>
      <c r="K170" s="8">
        <v>36741.794999999998</v>
      </c>
      <c r="L170" s="8">
        <v>37554.485999999997</v>
      </c>
      <c r="M170" s="8">
        <v>38898.25</v>
      </c>
      <c r="N170" s="8">
        <v>43099.203999999998</v>
      </c>
      <c r="O170" s="8">
        <v>47116.061000000002</v>
      </c>
      <c r="P170" s="8">
        <v>47840.97</v>
      </c>
      <c r="Q170" s="8">
        <v>50781.402000000002</v>
      </c>
      <c r="R170" s="8">
        <v>54135.582999999999</v>
      </c>
      <c r="S170" s="8">
        <v>56251.413999999997</v>
      </c>
      <c r="T170" s="8">
        <v>55529.538999999997</v>
      </c>
      <c r="U170" s="8">
        <v>59976.408000000003</v>
      </c>
      <c r="V170" s="8">
        <v>60640.985999999997</v>
      </c>
      <c r="W170" s="8">
        <v>65800.523000000001</v>
      </c>
      <c r="X170" s="8">
        <v>65632.92</v>
      </c>
      <c r="Y170" s="8">
        <v>66553.929000000004</v>
      </c>
      <c r="Z170" s="8">
        <v>69373.440000000002</v>
      </c>
      <c r="AA170" s="8">
        <v>67629.551999999996</v>
      </c>
      <c r="AB170" s="8">
        <v>68308.346000000005</v>
      </c>
      <c r="AC170" s="8">
        <v>63264.133999999998</v>
      </c>
      <c r="AD170" s="8">
        <v>65622.797000000006</v>
      </c>
      <c r="AE170" s="8">
        <v>68267.243000000002</v>
      </c>
      <c r="AF170" s="8">
        <v>65952.290999999997</v>
      </c>
      <c r="AG170" s="8">
        <v>66319.368000000002</v>
      </c>
      <c r="AH170" s="8">
        <v>65114.377</v>
      </c>
      <c r="AI170" s="8">
        <v>67004.236999999994</v>
      </c>
      <c r="AJ170" s="8">
        <v>67528.331999999995</v>
      </c>
      <c r="AK170" s="8">
        <v>68287.455000000002</v>
      </c>
      <c r="AL170" s="8">
        <v>67976.486999999994</v>
      </c>
      <c r="AM170" s="8">
        <v>69764.536999999997</v>
      </c>
      <c r="AN170" s="8">
        <v>71731.023000000001</v>
      </c>
      <c r="AO170" s="8">
        <v>73003.198000000004</v>
      </c>
      <c r="AP170" s="8">
        <v>73926.164000000004</v>
      </c>
      <c r="AQ170" s="8">
        <v>77014.781000000003</v>
      </c>
      <c r="AR170" s="8">
        <v>80614.491999999998</v>
      </c>
      <c r="AS170" s="8">
        <v>86544.343999999997</v>
      </c>
      <c r="AT170" s="8">
        <v>89733.603000000003</v>
      </c>
      <c r="AU170" s="8">
        <v>91869.350999999995</v>
      </c>
      <c r="AV170" s="8">
        <v>91910.782999999996</v>
      </c>
      <c r="AW170" s="8">
        <v>92088.873999999996</v>
      </c>
      <c r="AX170" s="8">
        <v>94583.338000000003</v>
      </c>
      <c r="AY170" s="8">
        <v>95896.054999999993</v>
      </c>
      <c r="AZ170" s="8">
        <v>98577.745999999999</v>
      </c>
      <c r="BA170" s="8">
        <v>102827.321</v>
      </c>
      <c r="BB170" s="8">
        <v>104256.079</v>
      </c>
      <c r="BC170" s="8">
        <v>114649.549</v>
      </c>
      <c r="BD170" s="8">
        <v>110279.466</v>
      </c>
      <c r="BE170" s="8">
        <v>115848.79700000001</v>
      </c>
      <c r="BF170" s="8">
        <v>119429.92</v>
      </c>
      <c r="BG170" s="8">
        <v>124443.738</v>
      </c>
      <c r="BH170" s="8">
        <v>129254.71400000001</v>
      </c>
      <c r="BI170">
        <v>129254.71400000001</v>
      </c>
    </row>
    <row r="171" spans="1:80" x14ac:dyDescent="0.35">
      <c r="A171" s="9" t="str">
        <f t="shared" si="147"/>
        <v>Aljazira</v>
      </c>
      <c r="B171" s="9" t="str">
        <f>VLOOKUP(A171,References!$A$2:$B$11,2,FALSE)</f>
        <v>BJAZ AB Equity</v>
      </c>
      <c r="C171" s="9" t="str">
        <f t="shared" ref="C171:E171" si="154">C148</f>
        <v>Retail Assets</v>
      </c>
      <c r="D171" s="9" t="str">
        <f t="shared" si="154"/>
        <v>retail_assets</v>
      </c>
      <c r="E171" s="9" t="str">
        <f t="shared" si="154"/>
        <v>NA</v>
      </c>
      <c r="F171" s="8">
        <f>Segments_Q!I46/1000000</f>
        <v>4041.8009999999999</v>
      </c>
      <c r="G171" s="8">
        <f>Segments_Q!J46/1000000</f>
        <v>4822.192</v>
      </c>
      <c r="H171" s="8">
        <f>Segments_Q!K46/1000000</f>
        <v>5523.2070000000003</v>
      </c>
      <c r="I171" s="8">
        <f>Segments_Q!L46/1000000</f>
        <v>6228.8760000000002</v>
      </c>
      <c r="J171" s="8">
        <f>Segments_Q!M46/1000000</f>
        <v>7215.7420000000002</v>
      </c>
      <c r="K171" s="8">
        <f>Segments_Q!N46/1000000</f>
        <v>8053.1239999999998</v>
      </c>
      <c r="L171" s="8">
        <f>Segments_Q!O46/1000000</f>
        <v>8457.0390000000007</v>
      </c>
      <c r="M171" s="8">
        <f>Segments_Q!P46/1000000</f>
        <v>9303.0280000000002</v>
      </c>
      <c r="N171" s="8">
        <f>Segments_Q!Q46/1000000</f>
        <v>10739.49</v>
      </c>
      <c r="O171" s="8">
        <f>Segments_Q!R46/1000000</f>
        <v>11820.127</v>
      </c>
      <c r="P171" s="8">
        <f>Segments_Q!S46/1000000</f>
        <v>12507.653</v>
      </c>
      <c r="Q171" s="8">
        <f>Segments_Q!T46/1000000</f>
        <v>13062.986999999999</v>
      </c>
      <c r="R171" s="8">
        <f>Segments_Q!U46/1000000</f>
        <v>14413.201999999999</v>
      </c>
      <c r="S171" s="8">
        <f>Segments_Q!V46/1000000</f>
        <v>14828.395</v>
      </c>
      <c r="T171" s="8">
        <f>Segments_Q!W46/1000000</f>
        <v>15320.489</v>
      </c>
      <c r="U171" s="8">
        <f>Segments_Q!X46/1000000</f>
        <v>17379.558000000001</v>
      </c>
      <c r="V171" s="8">
        <f>Segments_Q!Y46/1000000</f>
        <v>16892.742999999999</v>
      </c>
      <c r="W171" s="8">
        <f>Segments_Q!Z46/1000000</f>
        <v>17673.77</v>
      </c>
      <c r="X171" s="8">
        <f>Segments_Q!AA46/1000000</f>
        <v>18962.632000000001</v>
      </c>
      <c r="Y171" s="8">
        <f>Segments_Q!AB46/1000000</f>
        <v>18939.307000000001</v>
      </c>
      <c r="Z171" s="8">
        <f>Segments_Q!AC46/1000000</f>
        <v>19328.335999999999</v>
      </c>
      <c r="AA171" s="8">
        <f>Segments_Q!AD46/1000000</f>
        <v>19652.100999999999</v>
      </c>
      <c r="AB171" s="8">
        <f>Segments_Q!AE46/1000000</f>
        <v>19452.205000000002</v>
      </c>
      <c r="AC171" s="8">
        <f>Segments_Q!AF46/1000000</f>
        <v>19624.233</v>
      </c>
      <c r="AD171" s="8">
        <f>Segments_Q!AG46/1000000</f>
        <v>20850.665000000001</v>
      </c>
      <c r="AE171" s="8">
        <f>Segments_Q!AH46/1000000</f>
        <v>20616.031999999999</v>
      </c>
      <c r="AF171" s="8">
        <f>Segments_Q!AI46/1000000</f>
        <v>20201.192999999999</v>
      </c>
      <c r="AG171" s="8">
        <f>Segments_Q!AJ46/1000000</f>
        <v>20166.78</v>
      </c>
      <c r="AH171" s="8">
        <f>Segments_Q!AK46/1000000</f>
        <v>19205.695</v>
      </c>
      <c r="AI171" s="8">
        <f>Segments_Q!AL46/1000000</f>
        <v>20115.993999999999</v>
      </c>
      <c r="AJ171" s="8">
        <f>Segments_Q!AM46/1000000</f>
        <v>20037.659</v>
      </c>
      <c r="AK171" s="8">
        <f>Segments_Q!AN46/1000000</f>
        <v>19810.851999999999</v>
      </c>
      <c r="AL171" s="8">
        <f>Segments_Q!AO46/1000000</f>
        <v>20159.687999999998</v>
      </c>
      <c r="AM171" s="8">
        <f>Segments_Q!AP46/1000000</f>
        <v>20834.114000000001</v>
      </c>
      <c r="AN171" s="8">
        <f>Segments_Q!AQ46/1000000</f>
        <v>21634.100999999999</v>
      </c>
      <c r="AO171" s="8">
        <f>Segments_Q!AR46/1000000</f>
        <v>21658.835999999999</v>
      </c>
      <c r="AP171" s="8">
        <f>Segments_Q!AS46/1000000</f>
        <v>23454.99</v>
      </c>
      <c r="AQ171" s="8">
        <f>Segments_Q!AT46/1000000</f>
        <v>24370.082999999999</v>
      </c>
      <c r="AR171" s="8">
        <f>Segments_Q!AU46/1000000</f>
        <v>25639.361000000001</v>
      </c>
      <c r="AS171" s="8">
        <f>Segments_Q!AV46/1000000</f>
        <v>27568.359</v>
      </c>
      <c r="AT171" s="8">
        <f>Segments_Q!AW46/1000000</f>
        <v>27902.275000000001</v>
      </c>
      <c r="AU171" s="8">
        <f>Segments_Q!AX46/1000000</f>
        <v>29171.494999999999</v>
      </c>
      <c r="AV171" s="8">
        <f>Segments_Q!AY46/1000000</f>
        <v>29649.995999999999</v>
      </c>
      <c r="AW171" s="8">
        <f>Segments_Q!AZ46/1000000</f>
        <v>30563.365000000002</v>
      </c>
      <c r="AX171" s="8">
        <f>Segments_Q!BA46/1000000</f>
        <v>30975.995999999999</v>
      </c>
      <c r="AY171" s="8">
        <f>Segments_Q!BB46/1000000</f>
        <v>32086.866999999998</v>
      </c>
      <c r="AZ171" s="8">
        <f>Segments_Q!BC46/1000000</f>
        <v>32188.526000000002</v>
      </c>
      <c r="BA171" s="8">
        <f>Segments_Q!BD46/1000000</f>
        <v>34768.519999999997</v>
      </c>
      <c r="BB171" s="8">
        <f>Segments_Q!BE46/1000000</f>
        <v>33269.608</v>
      </c>
      <c r="BC171" s="8">
        <f>Segments_Q!BF46/1000000</f>
        <v>34650.353000000003</v>
      </c>
      <c r="BD171" s="8">
        <f>Segments_Q!BG46/1000000</f>
        <v>34908.601000000002</v>
      </c>
      <c r="BE171" s="8">
        <f>Segments_Q!BH46/1000000</f>
        <v>35719.470999999998</v>
      </c>
      <c r="BF171" s="8">
        <f>Segments_Q!BI46/1000000</f>
        <v>35644.012000000002</v>
      </c>
      <c r="BG171" s="8">
        <f>Segments_Q!BJ46/1000000</f>
        <v>36120.042000000001</v>
      </c>
      <c r="BH171" s="8">
        <f>Segments_Q!BK46/1000000</f>
        <v>36081.764999999999</v>
      </c>
      <c r="BI171" s="8">
        <f>Segments_Q!BL46/1000000</f>
        <v>0</v>
      </c>
      <c r="BJ171" s="8">
        <f>Segments_Q!BM46/1000000</f>
        <v>0</v>
      </c>
      <c r="BK171" s="8">
        <f>Segments_Q!BN46/1000000</f>
        <v>0</v>
      </c>
      <c r="BL171" s="8">
        <f>Segments_Q!BO46/1000000</f>
        <v>0</v>
      </c>
      <c r="BM171" s="8">
        <f>Segments_Q!BP46/1000000</f>
        <v>0</v>
      </c>
      <c r="BN171" s="8">
        <f>Segments_Q!BQ46/1000000</f>
        <v>0</v>
      </c>
      <c r="BO171" s="8">
        <f>Segments_Q!BR46/1000000</f>
        <v>0</v>
      </c>
      <c r="BP171" s="8">
        <f>Segments_Q!BS46/1000000</f>
        <v>0</v>
      </c>
      <c r="BQ171" s="8">
        <f>Segments_Q!BT46/1000000</f>
        <v>0</v>
      </c>
      <c r="BR171" s="8">
        <f>Segments_Q!BU46/1000000</f>
        <v>0</v>
      </c>
      <c r="BS171" s="8">
        <f>Segments_Q!BV46/1000000</f>
        <v>0</v>
      </c>
      <c r="BT171" s="8">
        <f>Segments_Q!BW46/1000000</f>
        <v>0</v>
      </c>
      <c r="BU171" s="8">
        <f>Segments_Q!BX46/1000000</f>
        <v>0</v>
      </c>
      <c r="BV171" s="8">
        <f>Segments_Q!BY46/1000000</f>
        <v>0</v>
      </c>
      <c r="BW171" s="8">
        <f>Segments_Q!BZ46/1000000</f>
        <v>0</v>
      </c>
      <c r="BX171" s="8">
        <f>Segments_Q!CA46/1000000</f>
        <v>0</v>
      </c>
      <c r="BY171" s="8">
        <f>Segments_Q!CB46/1000000</f>
        <v>0</v>
      </c>
      <c r="BZ171" s="8">
        <f>Segments_Q!CC46/1000000</f>
        <v>0</v>
      </c>
      <c r="CA171" s="8">
        <f>Segments_Q!CD46/1000000</f>
        <v>0</v>
      </c>
      <c r="CB171" s="8">
        <f>Segments_Q!CE46/1000000</f>
        <v>0</v>
      </c>
    </row>
    <row r="172" spans="1:80" x14ac:dyDescent="0.35">
      <c r="A172" s="9" t="str">
        <f t="shared" si="147"/>
        <v>Aljazira</v>
      </c>
      <c r="B172" s="9" t="str">
        <f>VLOOKUP(A172,References!$A$2:$B$11,2,FALSE)</f>
        <v>BJAZ AB Equity</v>
      </c>
      <c r="C172" s="9" t="str">
        <f t="shared" ref="C172:E172" si="155">C149</f>
        <v>Wholesale Assets</v>
      </c>
      <c r="D172" s="9" t="str">
        <f t="shared" si="155"/>
        <v>wholesale_assets</v>
      </c>
      <c r="E172" s="9" t="str">
        <f t="shared" si="155"/>
        <v>NA</v>
      </c>
      <c r="F172" s="8">
        <f>Segments_Q!I47/1000000</f>
        <v>13660.703</v>
      </c>
      <c r="G172" s="8">
        <f>Segments_Q!J47/1000000</f>
        <v>13842.742</v>
      </c>
      <c r="H172" s="8">
        <f>Segments_Q!K47/1000000</f>
        <v>14169.918</v>
      </c>
      <c r="I172" s="8">
        <f>Segments_Q!L47/1000000</f>
        <v>13986.811</v>
      </c>
      <c r="J172" s="8">
        <f>Segments_Q!M47/1000000</f>
        <v>14215.16</v>
      </c>
      <c r="K172" s="8">
        <f>Segments_Q!N47/1000000</f>
        <v>15247.441999999999</v>
      </c>
      <c r="L172" s="8">
        <f>Segments_Q!O47/1000000</f>
        <v>14587.074000000001</v>
      </c>
      <c r="M172" s="8">
        <f>Segments_Q!P47/1000000</f>
        <v>15465.984</v>
      </c>
      <c r="N172" s="8">
        <f>Segments_Q!Q47/1000000</f>
        <v>15659.028</v>
      </c>
      <c r="O172" s="8">
        <f>Segments_Q!R47/1000000</f>
        <v>16654.196</v>
      </c>
      <c r="P172" s="8">
        <f>Segments_Q!S47/1000000</f>
        <v>17164.996999999999</v>
      </c>
      <c r="Q172" s="8">
        <f>Segments_Q!T47/1000000</f>
        <v>18140.294000000002</v>
      </c>
      <c r="R172" s="8">
        <f>Segments_Q!U47/1000000</f>
        <v>19408.263999999999</v>
      </c>
      <c r="S172" s="8">
        <f>Segments_Q!V47/1000000</f>
        <v>19846.157999999999</v>
      </c>
      <c r="T172" s="8">
        <f>Segments_Q!W47/1000000</f>
        <v>21639.457999999999</v>
      </c>
      <c r="U172" s="8">
        <f>Segments_Q!X47/1000000</f>
        <v>20558.555</v>
      </c>
      <c r="V172" s="8">
        <f>Segments_Q!Y47/1000000</f>
        <v>21422.973999999998</v>
      </c>
      <c r="W172" s="8">
        <f>Segments_Q!Z47/1000000</f>
        <v>22886.507000000001</v>
      </c>
      <c r="X172" s="8">
        <f>Segments_Q!AA47/1000000</f>
        <v>23200.094000000001</v>
      </c>
      <c r="Y172" s="8">
        <f>Segments_Q!AB47/1000000</f>
        <v>23577.234</v>
      </c>
      <c r="Z172" s="8">
        <f>Segments_Q!AC47/1000000</f>
        <v>22936.811000000002</v>
      </c>
      <c r="AA172" s="8">
        <f>Segments_Q!AD47/1000000</f>
        <v>23185.67</v>
      </c>
      <c r="AB172" s="8">
        <f>Segments_Q!AE47/1000000</f>
        <v>23298.217000000001</v>
      </c>
      <c r="AC172" s="8">
        <f>Segments_Q!AF47/1000000</f>
        <v>23027.684000000001</v>
      </c>
      <c r="AD172" s="8">
        <f>Segments_Q!AG47/1000000</f>
        <v>23287.280999999999</v>
      </c>
      <c r="AE172" s="8">
        <f>Segments_Q!AH47/1000000</f>
        <v>24282.78</v>
      </c>
      <c r="AF172" s="8">
        <f>Segments_Q!AI47/1000000</f>
        <v>23359.415000000001</v>
      </c>
      <c r="AG172" s="8">
        <f>Segments_Q!AJ47/1000000</f>
        <v>22681.991000000002</v>
      </c>
      <c r="AH172" s="8">
        <f>Segments_Q!AK47/1000000</f>
        <v>21946.062999999998</v>
      </c>
      <c r="AI172" s="8">
        <f>Segments_Q!AL47/1000000</f>
        <v>21058.246999999999</v>
      </c>
      <c r="AJ172" s="8">
        <f>Segments_Q!AM47/1000000</f>
        <v>20884.918000000001</v>
      </c>
      <c r="AK172" s="8">
        <f>Segments_Q!AN47/1000000</f>
        <v>19820.983</v>
      </c>
      <c r="AL172" s="8">
        <f>Segments_Q!AO47/1000000</f>
        <v>18581.419999999998</v>
      </c>
      <c r="AM172" s="8">
        <f>Segments_Q!AP47/1000000</f>
        <v>18937.067999999999</v>
      </c>
      <c r="AN172" s="8">
        <f>Segments_Q!AQ47/1000000</f>
        <v>18695.594000000001</v>
      </c>
      <c r="AO172" s="8">
        <f>Segments_Q!AR47/1000000</f>
        <v>18738.072</v>
      </c>
      <c r="AP172" s="8">
        <f>Segments_Q!AS47/1000000</f>
        <v>18864.701000000001</v>
      </c>
      <c r="AQ172" s="8">
        <f>Segments_Q!AT47/1000000</f>
        <v>19557.11</v>
      </c>
      <c r="AR172" s="8">
        <f>Segments_Q!AU47/1000000</f>
        <v>19291.105</v>
      </c>
      <c r="AS172" s="8">
        <f>Segments_Q!AV47/1000000</f>
        <v>22083.463</v>
      </c>
      <c r="AT172" s="8">
        <f>Segments_Q!AW47/1000000</f>
        <v>24106.050999999999</v>
      </c>
      <c r="AU172" s="8">
        <f>Segments_Q!AX47/1000000</f>
        <v>25160.893</v>
      </c>
      <c r="AV172" s="8">
        <f>Segments_Q!AY47/1000000</f>
        <v>24617.971000000001</v>
      </c>
      <c r="AW172" s="8">
        <f>Segments_Q!AZ47/1000000</f>
        <v>23467.253000000001</v>
      </c>
      <c r="AX172" s="8">
        <f>Segments_Q!BA47/1000000</f>
        <v>24467.386999999999</v>
      </c>
      <c r="AY172" s="8">
        <f>Segments_Q!BB47/1000000</f>
        <v>24719.972000000002</v>
      </c>
      <c r="AZ172" s="8">
        <f>Segments_Q!BC47/1000000</f>
        <v>25524.126</v>
      </c>
      <c r="BA172" s="8">
        <f>Segments_Q!BD47/1000000</f>
        <v>28579.132000000001</v>
      </c>
      <c r="BB172" s="8">
        <f>Segments_Q!BE47/1000000</f>
        <v>28465.508000000002</v>
      </c>
      <c r="BC172" s="8">
        <f>Segments_Q!BF47/1000000</f>
        <v>29710.542000000001</v>
      </c>
      <c r="BD172" s="8">
        <f>Segments_Q!BG47/1000000</f>
        <v>31471.811000000002</v>
      </c>
      <c r="BE172" s="8">
        <f>Segments_Q!BH47/1000000</f>
        <v>33694.784</v>
      </c>
      <c r="BF172" s="8">
        <f>Segments_Q!BI47/1000000</f>
        <v>35191.915999999997</v>
      </c>
      <c r="BG172" s="8">
        <f>Segments_Q!BJ47/1000000</f>
        <v>37770.192000000003</v>
      </c>
      <c r="BH172" s="8">
        <f>Segments_Q!BK47/1000000</f>
        <v>42007.076999999997</v>
      </c>
      <c r="BI172" s="8">
        <f>Segments_Q!BL47/1000000</f>
        <v>0</v>
      </c>
      <c r="BJ172" s="8">
        <f>Segments_Q!BM47/1000000</f>
        <v>0</v>
      </c>
      <c r="BK172" s="8">
        <f>Segments_Q!BN47/1000000</f>
        <v>0</v>
      </c>
      <c r="BL172" s="8">
        <f>Segments_Q!BO47/1000000</f>
        <v>0</v>
      </c>
      <c r="BM172" s="8">
        <f>Segments_Q!BP47/1000000</f>
        <v>0</v>
      </c>
      <c r="BN172" s="8">
        <f>Segments_Q!BQ47/1000000</f>
        <v>0</v>
      </c>
      <c r="BO172" s="8">
        <f>Segments_Q!BR47/1000000</f>
        <v>0</v>
      </c>
      <c r="BP172" s="8">
        <f>Segments_Q!BS47/1000000</f>
        <v>0</v>
      </c>
      <c r="BQ172" s="8">
        <f>Segments_Q!BT47/1000000</f>
        <v>0</v>
      </c>
      <c r="BR172" s="8">
        <f>Segments_Q!BU47/1000000</f>
        <v>0</v>
      </c>
      <c r="BS172" s="8">
        <f>Segments_Q!BV47/1000000</f>
        <v>0</v>
      </c>
      <c r="BT172" s="8">
        <f>Segments_Q!BW47/1000000</f>
        <v>0</v>
      </c>
      <c r="BU172" s="8">
        <f>Segments_Q!BX47/1000000</f>
        <v>0</v>
      </c>
      <c r="BV172" s="8">
        <f>Segments_Q!BY47/1000000</f>
        <v>0</v>
      </c>
      <c r="BW172" s="8">
        <f>Segments_Q!BZ47/1000000</f>
        <v>0</v>
      </c>
      <c r="BX172" s="8">
        <f>Segments_Q!CA47/1000000</f>
        <v>0</v>
      </c>
      <c r="BY172" s="8">
        <f>Segments_Q!CB47/1000000</f>
        <v>0</v>
      </c>
      <c r="BZ172" s="8">
        <f>Segments_Q!CC47/1000000</f>
        <v>0</v>
      </c>
      <c r="CA172" s="8">
        <f>Segments_Q!CD47/1000000</f>
        <v>0</v>
      </c>
      <c r="CB172" s="8">
        <f>Segments_Q!CE47/1000000</f>
        <v>0</v>
      </c>
    </row>
    <row r="173" spans="1:80" x14ac:dyDescent="0.35">
      <c r="A173" s="9" t="str">
        <f t="shared" si="147"/>
        <v>Aljazira</v>
      </c>
      <c r="B173" s="9" t="str">
        <f>VLOOKUP(A173,References!$A$2:$B$11,2,FALSE)</f>
        <v>BJAZ AB Equity</v>
      </c>
      <c r="C173" s="9" t="str">
        <f t="shared" ref="C173:E173" si="156">C150</f>
        <v>NCBDs</v>
      </c>
      <c r="D173" s="9" t="str">
        <f t="shared" si="156"/>
        <v>ncbds</v>
      </c>
      <c r="E173" s="9" t="str">
        <f t="shared" si="156"/>
        <v>BS_DEMAND_DPST</v>
      </c>
      <c r="F173" s="8">
        <f>_xll.BDH($B173,$E173,"CQ1 2010","","Dir=H","Per=Q","Days=A","Dts=H","cols=56;rows=1")</f>
        <v>6053.1109999999999</v>
      </c>
      <c r="G173" s="8">
        <v>6053.1109999999999</v>
      </c>
      <c r="H173" s="8">
        <v>6053.1109999999999</v>
      </c>
      <c r="I173" s="8">
        <v>7522.24</v>
      </c>
      <c r="J173" s="8">
        <v>7522.24</v>
      </c>
      <c r="K173" s="8">
        <v>7522.24</v>
      </c>
      <c r="L173" s="8">
        <v>9555.3790000000008</v>
      </c>
      <c r="M173" s="8">
        <v>10052.986000000001</v>
      </c>
      <c r="N173" s="8">
        <v>13479.874</v>
      </c>
      <c r="O173" s="8">
        <v>14313.673000000001</v>
      </c>
      <c r="P173" s="8">
        <v>15803.758</v>
      </c>
      <c r="Q173" s="8">
        <v>16697.066999999999</v>
      </c>
      <c r="R173" s="8">
        <v>16166.605</v>
      </c>
      <c r="S173" s="8">
        <v>18334.808000000001</v>
      </c>
      <c r="T173" s="8">
        <v>17937.326000000001</v>
      </c>
      <c r="U173" s="8">
        <v>19158.001</v>
      </c>
      <c r="V173" s="8">
        <v>21316.626</v>
      </c>
      <c r="W173" s="8">
        <v>24380.075000000001</v>
      </c>
      <c r="X173" s="8">
        <v>24329.044000000002</v>
      </c>
      <c r="Y173" s="8">
        <v>26436.758999999998</v>
      </c>
      <c r="Z173" s="8">
        <v>26269.702000000001</v>
      </c>
      <c r="AA173" s="8">
        <v>26592.175999999999</v>
      </c>
      <c r="AB173" s="8">
        <v>27190.937000000002</v>
      </c>
      <c r="AC173" s="8">
        <v>24945.425999999999</v>
      </c>
      <c r="AD173" s="8">
        <v>25836.345000000001</v>
      </c>
      <c r="AE173" s="8">
        <v>24664.170999999998</v>
      </c>
      <c r="AF173" s="8">
        <v>23694.417000000001</v>
      </c>
      <c r="AG173" s="8">
        <v>25522.256000000001</v>
      </c>
      <c r="AH173" s="8">
        <v>25938.742999999999</v>
      </c>
      <c r="AI173" s="8">
        <v>25866.98</v>
      </c>
      <c r="AJ173" s="8">
        <v>26070.152999999998</v>
      </c>
      <c r="AK173" s="8">
        <v>24990.18</v>
      </c>
      <c r="AL173" s="8">
        <v>27285.73</v>
      </c>
      <c r="AM173" s="8">
        <v>26291.954000000002</v>
      </c>
      <c r="AN173" s="8">
        <v>25694.852999999999</v>
      </c>
      <c r="AO173" s="8">
        <v>26607.39</v>
      </c>
      <c r="AP173" s="8">
        <v>27169.506000000001</v>
      </c>
      <c r="AQ173" s="8">
        <v>29087.646000000001</v>
      </c>
      <c r="AR173" s="8">
        <v>29127.567999999999</v>
      </c>
      <c r="AS173" s="8">
        <v>30839.375</v>
      </c>
      <c r="AT173" s="8">
        <v>31815.526000000002</v>
      </c>
      <c r="AU173" s="8">
        <v>33214.182999999997</v>
      </c>
      <c r="AV173" s="8">
        <v>35721.603999999999</v>
      </c>
      <c r="AW173" s="8">
        <v>37411.39</v>
      </c>
      <c r="AX173" s="8">
        <v>38434.167999999998</v>
      </c>
      <c r="AY173" s="8">
        <v>37459.601999999999</v>
      </c>
      <c r="AZ173" s="8">
        <v>37269.678999999996</v>
      </c>
      <c r="BA173" s="8">
        <v>38504.625</v>
      </c>
      <c r="BB173" s="8">
        <v>40062.027999999998</v>
      </c>
      <c r="BC173" s="8">
        <v>47061.99</v>
      </c>
      <c r="BD173" s="8">
        <v>41636.811000000002</v>
      </c>
      <c r="BE173" s="8">
        <v>38217.209000000003</v>
      </c>
      <c r="BF173" s="8">
        <v>37446.127</v>
      </c>
      <c r="BG173" s="8">
        <v>35462.762000000002</v>
      </c>
      <c r="BH173" s="8">
        <v>35065.159</v>
      </c>
      <c r="BI173">
        <v>35065.159</v>
      </c>
    </row>
    <row r="174" spans="1:80" x14ac:dyDescent="0.35">
      <c r="A174" s="9" t="str">
        <f t="shared" si="147"/>
        <v>Aljazira</v>
      </c>
      <c r="B174" s="9" t="str">
        <f>VLOOKUP(A174,References!$A$2:$B$11,2,FALSE)</f>
        <v>BJAZ AB Equity</v>
      </c>
      <c r="C174" s="9" t="str">
        <f t="shared" ref="C174:E174" si="157">C151</f>
        <v>CBDs</v>
      </c>
      <c r="D174" s="9" t="str">
        <f t="shared" si="157"/>
        <v>cbds</v>
      </c>
      <c r="E174" s="9" t="str">
        <f t="shared" si="157"/>
        <v>INTEREST_BEARING_DEPOSITS_RATIO</v>
      </c>
      <c r="F174" s="8">
        <f>_xll.BDH($B174,$E174,"CQ1 2010","","Dir=H","Per=Q","Days=A","Dts=H","cols=56;rows=1")</f>
        <v>15532.64</v>
      </c>
      <c r="G174" s="8">
        <v>15532.64</v>
      </c>
      <c r="H174" s="8">
        <v>15532.64</v>
      </c>
      <c r="I174" s="8">
        <v>19233.170999999998</v>
      </c>
      <c r="J174" s="8">
        <v>19233.170999999998</v>
      </c>
      <c r="K174" s="8">
        <v>19233.170999999998</v>
      </c>
      <c r="L174" s="8">
        <v>20610.647000000001</v>
      </c>
      <c r="M174" s="8">
        <v>20639.89</v>
      </c>
      <c r="N174" s="8">
        <v>20000.098000000002</v>
      </c>
      <c r="O174" s="8">
        <v>22253.239000000001</v>
      </c>
      <c r="P174" s="8">
        <v>22694.386999999999</v>
      </c>
      <c r="Q174" s="8">
        <v>23135.13</v>
      </c>
      <c r="R174" s="8">
        <v>24025.311000000002</v>
      </c>
      <c r="S174" s="8">
        <v>25841.145</v>
      </c>
      <c r="T174" s="8">
        <v>26055.327000000001</v>
      </c>
      <c r="U174" s="8">
        <v>27432.544000000002</v>
      </c>
      <c r="V174" s="8">
        <v>26175.157999999999</v>
      </c>
      <c r="W174" s="8">
        <v>26660.875</v>
      </c>
      <c r="X174" s="8">
        <v>28480.266</v>
      </c>
      <c r="Y174" s="8">
        <v>27129.742999999999</v>
      </c>
      <c r="Z174" s="8">
        <v>27951.65</v>
      </c>
      <c r="AA174" s="8">
        <v>28033.865000000002</v>
      </c>
      <c r="AB174" s="8">
        <v>27824.835999999999</v>
      </c>
      <c r="AC174" s="8">
        <v>23587.187000000002</v>
      </c>
      <c r="AD174" s="8">
        <v>23817.473000000002</v>
      </c>
      <c r="AE174" s="8">
        <v>25189.648000000001</v>
      </c>
      <c r="AF174" s="8">
        <v>25798.643</v>
      </c>
      <c r="AG174" s="8">
        <v>25167.026999999998</v>
      </c>
      <c r="AH174" s="8">
        <v>22569.602999999999</v>
      </c>
      <c r="AI174" s="8">
        <v>21627.343000000001</v>
      </c>
      <c r="AJ174" s="8">
        <v>22489.692999999999</v>
      </c>
      <c r="AK174" s="8">
        <v>24172.492999999999</v>
      </c>
      <c r="AL174" s="8">
        <v>22496.037</v>
      </c>
      <c r="AM174" s="8">
        <v>20523.339</v>
      </c>
      <c r="AN174" s="8">
        <v>23512.832999999999</v>
      </c>
      <c r="AO174" s="8">
        <v>23907.276000000002</v>
      </c>
      <c r="AP174" s="8">
        <v>22770.51</v>
      </c>
      <c r="AQ174" s="8">
        <v>25102.966</v>
      </c>
      <c r="AR174" s="8">
        <v>28151.942999999999</v>
      </c>
      <c r="AS174" s="8">
        <v>30259.54</v>
      </c>
      <c r="AT174" s="8">
        <v>28957.409</v>
      </c>
      <c r="AU174" s="8">
        <v>28498.413</v>
      </c>
      <c r="AV174" s="8">
        <v>25415.74</v>
      </c>
      <c r="AW174" s="8">
        <v>28827.823</v>
      </c>
      <c r="AX174" s="8">
        <v>30399.510999999999</v>
      </c>
      <c r="AY174" s="8">
        <v>31301.902999999998</v>
      </c>
      <c r="AZ174" s="8">
        <v>35162.608</v>
      </c>
      <c r="BA174" s="8">
        <v>38041.385000000002</v>
      </c>
      <c r="BB174" s="8">
        <v>37026.072999999997</v>
      </c>
      <c r="BC174" s="8">
        <v>37493.938000000002</v>
      </c>
      <c r="BD174" s="8">
        <v>38546.697</v>
      </c>
      <c r="BE174" s="8">
        <v>45661.284</v>
      </c>
      <c r="BF174" s="8">
        <v>47434.817999999999</v>
      </c>
      <c r="BG174" s="8">
        <v>54337.788999999997</v>
      </c>
      <c r="BH174" s="8">
        <v>52840.9</v>
      </c>
      <c r="BI174">
        <v>52840.9</v>
      </c>
    </row>
    <row r="175" spans="1:80" x14ac:dyDescent="0.35">
      <c r="A175" s="9" t="str">
        <f t="shared" si="147"/>
        <v>Aljazira</v>
      </c>
      <c r="B175" s="9" t="str">
        <f>VLOOKUP(A175,References!$A$2:$B$11,2,FALSE)</f>
        <v>BJAZ AB Equity</v>
      </c>
      <c r="C175" s="9" t="str">
        <f t="shared" ref="C175:E175" si="158">C152</f>
        <v>Other Deposits</v>
      </c>
      <c r="D175" s="9" t="str">
        <f t="shared" si="158"/>
        <v>other_deposits</v>
      </c>
      <c r="E175" s="9" t="str">
        <f t="shared" si="158"/>
        <v>BS_OTHER_DPST</v>
      </c>
      <c r="F175" s="8">
        <f>_xll.BDH($B175,$E175,"CQ1 2010","","Dir=H","Per=Q","Days=A","Dts=H","cols=56;rows=1")</f>
        <v>556.72500000000002</v>
      </c>
      <c r="G175" s="8">
        <v>556.72500000000002</v>
      </c>
      <c r="H175" s="8">
        <v>556.72500000000002</v>
      </c>
      <c r="I175" s="8">
        <v>589.50699999999995</v>
      </c>
      <c r="J175" s="8">
        <v>589.50699999999995</v>
      </c>
      <c r="K175" s="8">
        <v>589.50699999999995</v>
      </c>
      <c r="L175" s="8">
        <v>432.041</v>
      </c>
      <c r="M175" s="8">
        <v>465.65499999999997</v>
      </c>
      <c r="N175" s="8">
        <v>1122.117</v>
      </c>
      <c r="O175" s="8">
        <v>687.298</v>
      </c>
      <c r="P175" s="8">
        <v>916.53800000000001</v>
      </c>
      <c r="Q175" s="8">
        <v>843.09299999999996</v>
      </c>
      <c r="R175" s="8">
        <v>1229.646</v>
      </c>
      <c r="S175" s="8">
        <v>1021.821</v>
      </c>
      <c r="T175" s="8">
        <v>1560.319</v>
      </c>
      <c r="U175" s="8">
        <v>1491.98</v>
      </c>
      <c r="V175" s="8">
        <v>976.50800000000004</v>
      </c>
      <c r="W175" s="8">
        <v>794.298</v>
      </c>
      <c r="X175" s="8">
        <v>897.6</v>
      </c>
      <c r="Y175" s="8">
        <v>1002.771</v>
      </c>
      <c r="Z175" s="8">
        <v>1198.9490000000001</v>
      </c>
      <c r="AA175" s="8">
        <v>1256.4159999999999</v>
      </c>
      <c r="AB175" s="8">
        <v>981.15899999999999</v>
      </c>
      <c r="AC175" s="8">
        <v>1232.58</v>
      </c>
      <c r="AD175" s="8">
        <v>1001.242</v>
      </c>
      <c r="AE175" s="8">
        <v>875.94899999999996</v>
      </c>
      <c r="AF175" s="8">
        <v>841.89</v>
      </c>
      <c r="AG175" s="8">
        <v>913.07100000000003</v>
      </c>
      <c r="AH175" s="8">
        <v>1304.011</v>
      </c>
      <c r="AI175" s="8">
        <v>1675.434</v>
      </c>
      <c r="AJ175" s="8">
        <v>1116.26</v>
      </c>
      <c r="AK175" s="8">
        <v>1115.693</v>
      </c>
      <c r="AL175" s="8">
        <v>813.226</v>
      </c>
      <c r="AM175" s="8">
        <v>952.78099999999995</v>
      </c>
      <c r="AN175" s="8">
        <v>1003.059</v>
      </c>
      <c r="AO175" s="8">
        <v>1289.432</v>
      </c>
      <c r="AP175" s="8">
        <v>1492.4770000000001</v>
      </c>
      <c r="AQ175" s="8">
        <v>1491.9380000000001</v>
      </c>
      <c r="AR175" s="8">
        <v>1772.78</v>
      </c>
      <c r="AS175" s="8">
        <v>1597.8789999999999</v>
      </c>
      <c r="AT175" s="8">
        <v>1895.74</v>
      </c>
      <c r="AU175" s="8">
        <v>1944.425</v>
      </c>
      <c r="AV175" s="8">
        <v>1839.0429999999999</v>
      </c>
      <c r="AW175" s="8">
        <v>1764.3989999999999</v>
      </c>
      <c r="AX175" s="8">
        <v>1847.1959999999999</v>
      </c>
      <c r="AY175" s="8">
        <v>1929.2750000000001</v>
      </c>
      <c r="AZ175" s="8">
        <v>1831.462</v>
      </c>
      <c r="BA175" s="8">
        <v>1819.1389999999999</v>
      </c>
      <c r="BB175" s="8">
        <v>2189.2910000000002</v>
      </c>
      <c r="BC175" s="8">
        <v>2027.7239999999999</v>
      </c>
      <c r="BD175" s="8">
        <v>2096.2919999999999</v>
      </c>
      <c r="BE175" s="8">
        <v>2144.346</v>
      </c>
      <c r="BF175" s="8">
        <v>1986.28</v>
      </c>
      <c r="BG175" s="8">
        <v>2280.9879999999998</v>
      </c>
      <c r="BH175" s="8">
        <v>2740.7939999999999</v>
      </c>
      <c r="BI175">
        <v>2740.7939999999999</v>
      </c>
    </row>
    <row r="176" spans="1:80" x14ac:dyDescent="0.35">
      <c r="A176" s="9" t="str">
        <f t="shared" si="147"/>
        <v>Aljazira</v>
      </c>
      <c r="B176" s="9" t="str">
        <f>VLOOKUP(A176,References!$A$2:$B$11,2,FALSE)</f>
        <v>BJAZ AB Equity</v>
      </c>
      <c r="C176" s="9" t="str">
        <f t="shared" ref="C176:E176" si="159">C153</f>
        <v>Total Deposits</v>
      </c>
      <c r="D176" s="9" t="str">
        <f t="shared" si="159"/>
        <v>deposits</v>
      </c>
      <c r="E176" s="9" t="str">
        <f t="shared" si="159"/>
        <v>BS_CUSTOMER_DEPOSITS</v>
      </c>
      <c r="F176" s="8">
        <f>_xll.BDH($B176,$E176,"CQ1 2010","","Dir=H","Per=Q","Days=A","Dts=H","cols=56;rows=1")</f>
        <v>19202.923999999999</v>
      </c>
      <c r="G176" s="8">
        <v>22664.564999999999</v>
      </c>
      <c r="H176" s="8">
        <v>22608.813999999998</v>
      </c>
      <c r="I176" s="8">
        <v>27344.918000000001</v>
      </c>
      <c r="J176" s="8">
        <v>28758.407999999999</v>
      </c>
      <c r="K176" s="8">
        <v>29081.698</v>
      </c>
      <c r="L176" s="8">
        <v>30598.066999999999</v>
      </c>
      <c r="M176" s="8">
        <v>31158.530999999999</v>
      </c>
      <c r="N176" s="8">
        <v>34602.089</v>
      </c>
      <c r="O176" s="8">
        <v>37254.21</v>
      </c>
      <c r="P176" s="8">
        <v>39414.682999999997</v>
      </c>
      <c r="Q176" s="8">
        <v>40675.29</v>
      </c>
      <c r="R176" s="8">
        <v>41421.561999999998</v>
      </c>
      <c r="S176" s="8">
        <v>45197.773999999998</v>
      </c>
      <c r="T176" s="8">
        <v>45552.972000000002</v>
      </c>
      <c r="U176" s="8">
        <v>48082.525000000001</v>
      </c>
      <c r="V176" s="8">
        <v>48468.292000000001</v>
      </c>
      <c r="W176" s="8">
        <v>51835.248</v>
      </c>
      <c r="X176" s="8">
        <v>53706.91</v>
      </c>
      <c r="Y176" s="8">
        <v>54569.273000000001</v>
      </c>
      <c r="Z176" s="8">
        <v>55420.300999999999</v>
      </c>
      <c r="AA176" s="8">
        <v>55882.457000000002</v>
      </c>
      <c r="AB176" s="8">
        <v>55996.932000000001</v>
      </c>
      <c r="AC176" s="8">
        <v>49765.192999999999</v>
      </c>
      <c r="AD176" s="8">
        <v>50655.06</v>
      </c>
      <c r="AE176" s="8">
        <v>50729.767999999996</v>
      </c>
      <c r="AF176" s="8">
        <v>50334.95</v>
      </c>
      <c r="AG176" s="8">
        <v>51602.353999999999</v>
      </c>
      <c r="AH176" s="8">
        <v>49812.357000000004</v>
      </c>
      <c r="AI176" s="8">
        <v>49169.756999999998</v>
      </c>
      <c r="AJ176" s="8">
        <v>49676.106</v>
      </c>
      <c r="AK176" s="8">
        <v>50278.366000000002</v>
      </c>
      <c r="AL176" s="8">
        <v>50594.993000000002</v>
      </c>
      <c r="AM176" s="8">
        <v>47768.074000000001</v>
      </c>
      <c r="AN176" s="8">
        <v>50210.745000000003</v>
      </c>
      <c r="AO176" s="8">
        <v>51804.097999999998</v>
      </c>
      <c r="AP176" s="8">
        <v>51432.493000000002</v>
      </c>
      <c r="AQ176" s="8">
        <v>55682.55</v>
      </c>
      <c r="AR176" s="8">
        <v>59052.290999999997</v>
      </c>
      <c r="AS176" s="8">
        <v>62696.794000000002</v>
      </c>
      <c r="AT176" s="8">
        <v>62668.675000000003</v>
      </c>
      <c r="AU176" s="8">
        <v>63657.021000000001</v>
      </c>
      <c r="AV176" s="8">
        <v>62976.387000000002</v>
      </c>
      <c r="AW176" s="8">
        <v>68003.611999999994</v>
      </c>
      <c r="AX176" s="8">
        <v>70680.875</v>
      </c>
      <c r="AY176" s="8">
        <v>70690.78</v>
      </c>
      <c r="AZ176" s="8">
        <v>74263.748999999996</v>
      </c>
      <c r="BA176" s="8">
        <v>78365.149000000005</v>
      </c>
      <c r="BB176" s="8">
        <v>79277.392000000007</v>
      </c>
      <c r="BC176" s="8">
        <v>86583.652000000002</v>
      </c>
      <c r="BD176" s="8">
        <v>82279.8</v>
      </c>
      <c r="BE176" s="8">
        <v>86022.839000000007</v>
      </c>
      <c r="BF176" s="8">
        <v>86867.225000000006</v>
      </c>
      <c r="BG176" s="8">
        <v>92081.539000000004</v>
      </c>
      <c r="BH176" s="8">
        <v>90646.853000000003</v>
      </c>
      <c r="BI176">
        <v>90646.853000000003</v>
      </c>
    </row>
    <row r="177" spans="1:80" x14ac:dyDescent="0.35">
      <c r="A177" s="9" t="str">
        <f t="shared" si="147"/>
        <v>Aljazira</v>
      </c>
      <c r="B177" s="9" t="str">
        <f>VLOOKUP(A177,References!$A$2:$B$11,2,FALSE)</f>
        <v>BJAZ AB Equity</v>
      </c>
      <c r="C177" s="9" t="str">
        <f t="shared" ref="C177:E177" si="160">C154</f>
        <v>Short Term Debt</v>
      </c>
      <c r="D177" s="9" t="str">
        <f t="shared" si="160"/>
        <v>short_term_debt</v>
      </c>
      <c r="E177" s="9" t="str">
        <f t="shared" si="160"/>
        <v>ST_BORROW_SECS_SOLD_UNDER_REPO</v>
      </c>
      <c r="F177" s="8">
        <f>_xll.BDH($B177,$E177,"CQ1 2010","","Dir=H","Per=Q","Days=A","Dts=H","cols=56;rows=1")</f>
        <v>3430.9650000000001</v>
      </c>
      <c r="G177" s="8">
        <v>1365.06</v>
      </c>
      <c r="H177" s="8">
        <v>2016.307</v>
      </c>
      <c r="I177" s="8">
        <v>388.71899999999999</v>
      </c>
      <c r="J177" s="8">
        <v>928.06</v>
      </c>
      <c r="K177" s="8">
        <v>1410.047</v>
      </c>
      <c r="L177" s="8">
        <v>686.81799999999998</v>
      </c>
      <c r="M177" s="8">
        <v>1305.778</v>
      </c>
      <c r="N177" s="8">
        <v>2101.5129999999999</v>
      </c>
      <c r="O177" s="8">
        <v>3389.625</v>
      </c>
      <c r="P177" s="8">
        <v>1702.127</v>
      </c>
      <c r="Q177" s="8">
        <v>3286.0439999999999</v>
      </c>
      <c r="R177" s="8">
        <v>5810.5860000000002</v>
      </c>
      <c r="S177" s="8">
        <v>3967.66</v>
      </c>
      <c r="T177" s="8">
        <v>2749.2640000000001</v>
      </c>
      <c r="U177" s="8">
        <v>4358.7380000000003</v>
      </c>
      <c r="V177" s="8">
        <v>4535.9740000000002</v>
      </c>
      <c r="W177" s="8">
        <v>6103.8149999999996</v>
      </c>
      <c r="X177" s="8">
        <v>3910.002</v>
      </c>
      <c r="Y177" s="8">
        <v>3736.4760000000001</v>
      </c>
      <c r="Z177" s="8">
        <v>5413.39</v>
      </c>
      <c r="AA177" s="8">
        <v>2601.6460000000002</v>
      </c>
      <c r="AB177" s="8">
        <v>3041.3240000000001</v>
      </c>
      <c r="AC177" s="8">
        <v>4057.3110000000001</v>
      </c>
      <c r="AD177" s="8">
        <v>6305.28</v>
      </c>
      <c r="AE177" s="8">
        <v>6643.9880000000003</v>
      </c>
      <c r="AF177" s="8">
        <v>4612.232</v>
      </c>
      <c r="AG177" s="8">
        <v>3545.1120000000001</v>
      </c>
      <c r="AH177" s="8">
        <v>3872.7840000000001</v>
      </c>
      <c r="AI177" s="8">
        <v>6465.2960000000003</v>
      </c>
      <c r="AJ177" s="8">
        <v>6216.8239999999996</v>
      </c>
      <c r="AK177" s="8">
        <v>6172.5450000000001</v>
      </c>
      <c r="AL177" s="8">
        <v>5881.8969999999999</v>
      </c>
      <c r="AM177" s="8">
        <v>7570.7359999999999</v>
      </c>
      <c r="AN177" s="8">
        <v>6798.3389999999999</v>
      </c>
      <c r="AO177" s="8">
        <v>6423.43</v>
      </c>
      <c r="AP177" s="8">
        <v>6995.2920000000004</v>
      </c>
      <c r="AQ177" s="8">
        <v>6053.1409999999996</v>
      </c>
      <c r="AR177" s="8">
        <v>6124.3919999999998</v>
      </c>
      <c r="AS177" s="8">
        <v>8320.5769999999993</v>
      </c>
      <c r="AT177" s="8">
        <v>11219.481</v>
      </c>
      <c r="AU177" s="8">
        <v>12188.587</v>
      </c>
      <c r="AV177" s="8">
        <v>12667.171</v>
      </c>
      <c r="AW177" s="8">
        <v>8602.61</v>
      </c>
      <c r="AX177" s="8">
        <v>8121.0540000000001</v>
      </c>
      <c r="AY177" s="8">
        <v>9112.3259999999991</v>
      </c>
      <c r="AZ177" s="8">
        <v>8323.8130000000001</v>
      </c>
      <c r="BA177" s="8">
        <v>6477.93</v>
      </c>
      <c r="BB177" s="8">
        <v>7015.77</v>
      </c>
      <c r="BC177" s="8">
        <v>9914.5519999999997</v>
      </c>
      <c r="BD177" s="8">
        <v>10250.861000000001</v>
      </c>
      <c r="BE177" s="8">
        <v>12175.689</v>
      </c>
      <c r="BF177" s="8">
        <v>14468.109</v>
      </c>
      <c r="BG177" s="8">
        <v>12096.869000000001</v>
      </c>
      <c r="BH177" s="8">
        <v>18192.538</v>
      </c>
      <c r="BI177">
        <v>18192.538</v>
      </c>
    </row>
    <row r="178" spans="1:80" x14ac:dyDescent="0.35">
      <c r="A178" s="9" t="str">
        <f t="shared" si="147"/>
        <v>Aljazira</v>
      </c>
      <c r="B178" s="9" t="str">
        <f>VLOOKUP(A178,References!$A$2:$B$11,2,FALSE)</f>
        <v>BJAZ AB Equity</v>
      </c>
      <c r="C178" s="9" t="str">
        <f t="shared" ref="C178:E178" si="161">C155</f>
        <v>Long Term Debt</v>
      </c>
      <c r="D178" s="9" t="str">
        <f t="shared" si="161"/>
        <v>long_term_debt</v>
      </c>
      <c r="E178" s="9" t="str">
        <f t="shared" si="161"/>
        <v>BS_LT_BORROW</v>
      </c>
      <c r="F178" s="8">
        <f>_xll.BDH($B178,$E178,"CQ1 2010","","Dir=H","Per=Q","Days=A","Dts=H","cols=56;rows=1")</f>
        <v>0</v>
      </c>
      <c r="G178" s="8">
        <v>0</v>
      </c>
      <c r="H178" s="8">
        <v>0</v>
      </c>
      <c r="I178" s="8">
        <v>0</v>
      </c>
      <c r="J178" s="8">
        <v>1000</v>
      </c>
      <c r="K178" s="8">
        <v>1000</v>
      </c>
      <c r="L178" s="8">
        <v>1000</v>
      </c>
      <c r="M178" s="8">
        <v>1000</v>
      </c>
      <c r="N178" s="8">
        <v>1000</v>
      </c>
      <c r="O178" s="8">
        <v>1000</v>
      </c>
      <c r="P178" s="8">
        <v>1000</v>
      </c>
      <c r="Q178" s="8">
        <v>1000</v>
      </c>
      <c r="R178" s="8">
        <v>1000</v>
      </c>
      <c r="S178" s="8">
        <v>1000</v>
      </c>
      <c r="T178" s="8">
        <v>1000</v>
      </c>
      <c r="U178" s="8">
        <v>1000</v>
      </c>
      <c r="V178" s="8">
        <v>1000</v>
      </c>
      <c r="W178" s="8">
        <v>1000</v>
      </c>
      <c r="X178" s="8">
        <v>1000</v>
      </c>
      <c r="Y178" s="8">
        <v>1000</v>
      </c>
      <c r="Z178" s="8">
        <v>1000</v>
      </c>
      <c r="AA178" s="8">
        <v>1000</v>
      </c>
      <c r="AB178" s="8">
        <v>1000.148</v>
      </c>
      <c r="AC178" s="8">
        <v>1006.936</v>
      </c>
      <c r="AD178" s="8">
        <v>0</v>
      </c>
      <c r="AE178" s="8">
        <v>2006.6489999999999</v>
      </c>
      <c r="AF178" s="8">
        <v>2027.7439999999999</v>
      </c>
      <c r="AG178" s="8">
        <v>2006.471</v>
      </c>
      <c r="AH178" s="8">
        <v>2027.271</v>
      </c>
      <c r="AI178" s="8">
        <v>2005.8520000000001</v>
      </c>
      <c r="AJ178" s="8">
        <v>2025.7919999999999</v>
      </c>
      <c r="AK178" s="8">
        <v>2006.3820000000001</v>
      </c>
      <c r="AL178" s="8">
        <v>2026.1880000000001</v>
      </c>
      <c r="AM178" s="8">
        <v>2007.0409999999999</v>
      </c>
      <c r="AN178" s="8">
        <v>2030.175</v>
      </c>
      <c r="AO178" s="8">
        <v>2008.202</v>
      </c>
      <c r="AP178" s="8">
        <v>2032.808</v>
      </c>
      <c r="AQ178" s="8">
        <v>2005.923</v>
      </c>
      <c r="AR178" s="8">
        <v>2030.693</v>
      </c>
      <c r="AS178" s="8">
        <v>2311.7109999999998</v>
      </c>
      <c r="AT178" s="8">
        <v>2027.9159999999999</v>
      </c>
      <c r="AU178" s="8">
        <v>2004.914</v>
      </c>
      <c r="AV178" s="8">
        <v>2020.5029999999999</v>
      </c>
      <c r="AW178" s="8">
        <v>2257.1210000000001</v>
      </c>
      <c r="AX178" s="8">
        <v>2018.5329999999999</v>
      </c>
      <c r="AY178" s="8">
        <v>0</v>
      </c>
      <c r="AZ178" s="8">
        <v>0</v>
      </c>
      <c r="BA178" s="8">
        <v>2216.6999999999998</v>
      </c>
      <c r="BB178" s="8">
        <v>2007.373</v>
      </c>
      <c r="BC178" s="8">
        <v>1997.6679999999999</v>
      </c>
      <c r="BD178" s="8">
        <v>2023.5039999999999</v>
      </c>
      <c r="BE178" s="8">
        <v>2165.8180000000002</v>
      </c>
      <c r="BF178" s="8">
        <v>2039.9</v>
      </c>
      <c r="BG178" s="8">
        <v>2003.527</v>
      </c>
      <c r="BH178" s="8">
        <v>2041.8679999999999</v>
      </c>
      <c r="BI178">
        <v>2041.8679999999999</v>
      </c>
    </row>
    <row r="179" spans="1:80" x14ac:dyDescent="0.35">
      <c r="A179" s="9" t="str">
        <f t="shared" si="147"/>
        <v>Aljazira</v>
      </c>
      <c r="B179" s="9" t="str">
        <f>VLOOKUP(A179,References!$A$2:$B$11,2,FALSE)</f>
        <v>BJAZ AB Equity</v>
      </c>
      <c r="C179" s="9" t="str">
        <f t="shared" ref="C179:E179" si="162">C156</f>
        <v>Total Liabilities</v>
      </c>
      <c r="D179" s="9" t="str">
        <f t="shared" si="162"/>
        <v>liabilities</v>
      </c>
      <c r="E179" s="9" t="str">
        <f t="shared" si="162"/>
        <v>BS_TOT_LIAB2</v>
      </c>
      <c r="F179" s="8">
        <f>_xll.BDH($B179,$E179,"CQ1 2010","","Dir=H","Per=Q","Days=A","Dts=H","cols=56;rows=1")</f>
        <v>23062.25</v>
      </c>
      <c r="G179" s="8">
        <v>24431.665000000001</v>
      </c>
      <c r="H179" s="8">
        <v>25055.258000000002</v>
      </c>
      <c r="I179" s="8">
        <v>28212.539000000001</v>
      </c>
      <c r="J179" s="8">
        <v>31171.703000000001</v>
      </c>
      <c r="K179" s="8">
        <v>31958.732</v>
      </c>
      <c r="L179" s="8">
        <v>32760.405999999999</v>
      </c>
      <c r="M179" s="8">
        <v>33961.387000000002</v>
      </c>
      <c r="N179" s="8">
        <v>38161.023000000001</v>
      </c>
      <c r="O179" s="8">
        <v>42309.093999999997</v>
      </c>
      <c r="P179" s="8">
        <v>42914.021999999997</v>
      </c>
      <c r="Q179" s="8">
        <v>45769.548999999999</v>
      </c>
      <c r="R179" s="8">
        <v>48972.7</v>
      </c>
      <c r="S179" s="8">
        <v>50873.45</v>
      </c>
      <c r="T179" s="8">
        <v>49981.254999999997</v>
      </c>
      <c r="U179" s="8">
        <v>54247.862999999998</v>
      </c>
      <c r="V179" s="8">
        <v>54783.536999999997</v>
      </c>
      <c r="W179" s="8">
        <v>59822.125999999997</v>
      </c>
      <c r="X179" s="8">
        <v>59600.499000000003</v>
      </c>
      <c r="Y179" s="8">
        <v>60395.883000000002</v>
      </c>
      <c r="Z179" s="8">
        <v>63059.324999999997</v>
      </c>
      <c r="AA179" s="8">
        <v>60485.55</v>
      </c>
      <c r="AB179" s="8">
        <v>61093.519</v>
      </c>
      <c r="AC179" s="8">
        <v>55850.665000000001</v>
      </c>
      <c r="AD179" s="8">
        <v>58014.406000000003</v>
      </c>
      <c r="AE179" s="8">
        <v>60560.644999999997</v>
      </c>
      <c r="AF179" s="8">
        <v>58150.296000000002</v>
      </c>
      <c r="AG179" s="8">
        <v>58215.841999999997</v>
      </c>
      <c r="AH179" s="8">
        <v>56787.542999999998</v>
      </c>
      <c r="AI179" s="8">
        <v>58673.887999999999</v>
      </c>
      <c r="AJ179" s="8">
        <v>58921.027999999998</v>
      </c>
      <c r="AK179" s="8">
        <v>59458.616000000002</v>
      </c>
      <c r="AL179" s="8">
        <v>59506.873</v>
      </c>
      <c r="AM179" s="8">
        <v>58370.161</v>
      </c>
      <c r="AN179" s="8">
        <v>60085.226000000002</v>
      </c>
      <c r="AO179" s="8">
        <v>61758.726000000002</v>
      </c>
      <c r="AP179" s="8">
        <v>62430.909</v>
      </c>
      <c r="AQ179" s="8">
        <v>65702.657000000007</v>
      </c>
      <c r="AR179" s="8">
        <v>69299.822</v>
      </c>
      <c r="AS179" s="8">
        <v>74954.827000000005</v>
      </c>
      <c r="AT179" s="8">
        <v>78062.91</v>
      </c>
      <c r="AU179" s="8">
        <v>80233.028000000006</v>
      </c>
      <c r="AV179" s="8">
        <v>80108.808999999994</v>
      </c>
      <c r="AW179" s="8">
        <v>80724.375</v>
      </c>
      <c r="AX179" s="8">
        <v>82857.217000000004</v>
      </c>
      <c r="AY179" s="8">
        <v>82087.263999999996</v>
      </c>
      <c r="AZ179" s="8">
        <v>84907.803</v>
      </c>
      <c r="BA179" s="8">
        <v>88932.25</v>
      </c>
      <c r="BB179" s="8">
        <v>90460.036999999997</v>
      </c>
      <c r="BC179" s="8">
        <v>100797.25</v>
      </c>
      <c r="BD179" s="8">
        <v>96666.498999999996</v>
      </c>
      <c r="BE179" s="8">
        <v>102239.75599999999</v>
      </c>
      <c r="BF179" s="8">
        <v>105462.417</v>
      </c>
      <c r="BG179" s="8">
        <v>108175.901</v>
      </c>
      <c r="BH179" s="8">
        <v>112923.409</v>
      </c>
      <c r="BI179">
        <v>112923.409</v>
      </c>
    </row>
    <row r="180" spans="1:80" x14ac:dyDescent="0.35">
      <c r="A180" s="9" t="str">
        <f t="shared" si="147"/>
        <v>Aljazira</v>
      </c>
      <c r="B180" s="9" t="str">
        <f>VLOOKUP(A180,References!$A$2:$B$11,2,FALSE)</f>
        <v>BJAZ AB Equity</v>
      </c>
      <c r="C180" s="9" t="str">
        <f t="shared" ref="C180:E180" si="163">C157</f>
        <v>Retail Liabilities</v>
      </c>
      <c r="D180" s="9" t="str">
        <f t="shared" si="163"/>
        <v>retail_liabilities</v>
      </c>
      <c r="E180" s="9" t="str">
        <f t="shared" si="163"/>
        <v>NA</v>
      </c>
      <c r="F180" s="8">
        <f>Segments_Q!I48/1000000</f>
        <v>10362.656999999999</v>
      </c>
      <c r="G180" s="8">
        <f>Segments_Q!J48/1000000</f>
        <v>11817.165000000001</v>
      </c>
      <c r="H180" s="8">
        <f>Segments_Q!K48/1000000</f>
        <v>10478.894</v>
      </c>
      <c r="I180" s="8">
        <f>Segments_Q!L48/1000000</f>
        <v>11276.2</v>
      </c>
      <c r="J180" s="8">
        <f>Segments_Q!M48/1000000</f>
        <v>10877.573</v>
      </c>
      <c r="K180" s="8">
        <f>Segments_Q!N48/1000000</f>
        <v>10796.412</v>
      </c>
      <c r="L180" s="8">
        <f>Segments_Q!O48/1000000</f>
        <v>11211.316000000001</v>
      </c>
      <c r="M180" s="8">
        <f>Segments_Q!P48/1000000</f>
        <v>12565.174999999999</v>
      </c>
      <c r="N180" s="8">
        <f>Segments_Q!Q48/1000000</f>
        <v>14495.972</v>
      </c>
      <c r="O180" s="8">
        <f>Segments_Q!R48/1000000</f>
        <v>15739.262000000001</v>
      </c>
      <c r="P180" s="8">
        <f>Segments_Q!S48/1000000</f>
        <v>16405.285</v>
      </c>
      <c r="Q180" s="8">
        <f>Segments_Q!T48/1000000</f>
        <v>15767.984</v>
      </c>
      <c r="R180" s="8">
        <f>Segments_Q!U48/1000000</f>
        <v>15321.897999999999</v>
      </c>
      <c r="S180" s="8">
        <f>Segments_Q!V48/1000000</f>
        <v>17444.731</v>
      </c>
      <c r="T180" s="8">
        <f>Segments_Q!W48/1000000</f>
        <v>16859.928</v>
      </c>
      <c r="U180" s="8">
        <f>Segments_Q!X48/1000000</f>
        <v>19038.108</v>
      </c>
      <c r="V180" s="8">
        <f>Segments_Q!Y48/1000000</f>
        <v>21197.044999999998</v>
      </c>
      <c r="W180" s="8">
        <f>Segments_Q!Z48/1000000</f>
        <v>23993.466</v>
      </c>
      <c r="X180" s="8">
        <f>Segments_Q!AA48/1000000</f>
        <v>24576.633000000002</v>
      </c>
      <c r="Y180" s="8">
        <f>Segments_Q!AB48/1000000</f>
        <v>26094.025000000001</v>
      </c>
      <c r="Z180" s="8">
        <f>Segments_Q!AC48/1000000</f>
        <v>27943.796999999999</v>
      </c>
      <c r="AA180" s="8">
        <f>Segments_Q!AD48/1000000</f>
        <v>27609.909</v>
      </c>
      <c r="AB180" s="8">
        <f>Segments_Q!AE48/1000000</f>
        <v>28079.870999999999</v>
      </c>
      <c r="AC180" s="8">
        <f>Segments_Q!AF48/1000000</f>
        <v>26115.784</v>
      </c>
      <c r="AD180" s="8">
        <f>Segments_Q!AG48/1000000</f>
        <v>27350.226999999999</v>
      </c>
      <c r="AE180" s="8">
        <f>Segments_Q!AH48/1000000</f>
        <v>25801.040000000001</v>
      </c>
      <c r="AF180" s="8">
        <f>Segments_Q!AI48/1000000</f>
        <v>25664.487000000001</v>
      </c>
      <c r="AG180" s="8">
        <f>Segments_Q!AJ48/1000000</f>
        <v>28108.647000000001</v>
      </c>
      <c r="AH180" s="8">
        <f>Segments_Q!AK48/1000000</f>
        <v>35978.612999999998</v>
      </c>
      <c r="AI180" s="8">
        <f>Segments_Q!AL48/1000000</f>
        <v>36585.014999999999</v>
      </c>
      <c r="AJ180" s="8">
        <f>Segments_Q!AM48/1000000</f>
        <v>36467.180999999997</v>
      </c>
      <c r="AK180" s="8">
        <f>Segments_Q!AN48/1000000</f>
        <v>35539.607000000004</v>
      </c>
      <c r="AL180" s="8">
        <f>Segments_Q!AO48/1000000</f>
        <v>37180.614000000001</v>
      </c>
      <c r="AM180" s="8">
        <f>Segments_Q!AP48/1000000</f>
        <v>34470.866000000002</v>
      </c>
      <c r="AN180" s="8">
        <f>Segments_Q!AQ48/1000000</f>
        <v>34149.082999999999</v>
      </c>
      <c r="AO180" s="8">
        <f>Segments_Q!AR48/1000000</f>
        <v>33317.305999999997</v>
      </c>
      <c r="AP180" s="8">
        <f>Segments_Q!AS48/1000000</f>
        <v>37077.644</v>
      </c>
      <c r="AQ180" s="8">
        <f>Segments_Q!AT48/1000000</f>
        <v>33621.06</v>
      </c>
      <c r="AR180" s="8">
        <f>Segments_Q!AU48/1000000</f>
        <v>36409.824000000001</v>
      </c>
      <c r="AS180" s="8">
        <f>Segments_Q!AV48/1000000</f>
        <v>42038.284</v>
      </c>
      <c r="AT180" s="8">
        <f>Segments_Q!AW48/1000000</f>
        <v>41847.987000000001</v>
      </c>
      <c r="AU180" s="8">
        <f>Segments_Q!AX48/1000000</f>
        <v>38946.512000000002</v>
      </c>
      <c r="AV180" s="8">
        <f>Segments_Q!AY48/1000000</f>
        <v>40658.631999999998</v>
      </c>
      <c r="AW180" s="8">
        <f>Segments_Q!AZ48/1000000</f>
        <v>42056.851000000002</v>
      </c>
      <c r="AX180" s="8">
        <f>Segments_Q!BA48/1000000</f>
        <v>43390.686000000002</v>
      </c>
      <c r="AY180" s="8">
        <f>Segments_Q!BB48/1000000</f>
        <v>45471.31</v>
      </c>
      <c r="AZ180" s="8">
        <f>Segments_Q!BC48/1000000</f>
        <v>46116.01</v>
      </c>
      <c r="BA180" s="8">
        <f>Segments_Q!BD48/1000000</f>
        <v>49372.447999999997</v>
      </c>
      <c r="BB180" s="8">
        <f>Segments_Q!BE48/1000000</f>
        <v>49057.339</v>
      </c>
      <c r="BC180" s="8" t="e">
        <f>Segments_Q!BF48/1000000</f>
        <v>#N/A</v>
      </c>
      <c r="BD180" s="8">
        <f>Segments_Q!BG48/1000000</f>
        <v>48694.302000000003</v>
      </c>
      <c r="BE180" s="8">
        <f>Segments_Q!BH48/1000000</f>
        <v>49072.703000000001</v>
      </c>
      <c r="BF180" s="8">
        <f>Segments_Q!BI48/1000000</f>
        <v>48599.868999999999</v>
      </c>
      <c r="BG180" s="8">
        <f>Segments_Q!BJ48/1000000</f>
        <v>53171.811999999998</v>
      </c>
      <c r="BH180" s="8">
        <f>Segments_Q!BK48/1000000</f>
        <v>47675.76</v>
      </c>
      <c r="BI180" s="8">
        <f>Segments_Q!BL48/1000000</f>
        <v>0</v>
      </c>
      <c r="BJ180" s="8">
        <f>Segments_Q!BM48/1000000</f>
        <v>0</v>
      </c>
      <c r="BK180" s="8">
        <f>Segments_Q!BN48/1000000</f>
        <v>0</v>
      </c>
      <c r="BL180" s="8">
        <f>Segments_Q!BO48/1000000</f>
        <v>0</v>
      </c>
      <c r="BM180" s="8">
        <f>Segments_Q!BP48/1000000</f>
        <v>0</v>
      </c>
      <c r="BN180" s="8">
        <f>Segments_Q!BQ48/1000000</f>
        <v>0</v>
      </c>
      <c r="BO180" s="8">
        <f>Segments_Q!BR48/1000000</f>
        <v>0</v>
      </c>
      <c r="BP180" s="8">
        <f>Segments_Q!BS48/1000000</f>
        <v>0</v>
      </c>
      <c r="BQ180" s="8">
        <f>Segments_Q!BT48/1000000</f>
        <v>0</v>
      </c>
      <c r="BR180" s="8">
        <f>Segments_Q!BU48/1000000</f>
        <v>0</v>
      </c>
      <c r="BS180" s="8">
        <f>Segments_Q!BV48/1000000</f>
        <v>0</v>
      </c>
      <c r="BT180" s="8">
        <f>Segments_Q!BW48/1000000</f>
        <v>0</v>
      </c>
      <c r="BU180" s="8">
        <f>Segments_Q!BX48/1000000</f>
        <v>0</v>
      </c>
      <c r="BV180" s="8">
        <f>Segments_Q!BY48/1000000</f>
        <v>0</v>
      </c>
      <c r="BW180" s="8">
        <f>Segments_Q!BZ48/1000000</f>
        <v>0</v>
      </c>
      <c r="BX180" s="8">
        <f>Segments_Q!CA48/1000000</f>
        <v>0</v>
      </c>
      <c r="BY180" s="8">
        <f>Segments_Q!CB48/1000000</f>
        <v>0</v>
      </c>
      <c r="BZ180" s="8">
        <f>Segments_Q!CC48/1000000</f>
        <v>0</v>
      </c>
      <c r="CA180" s="8">
        <f>Segments_Q!CD48/1000000</f>
        <v>0</v>
      </c>
      <c r="CB180" s="8">
        <f>Segments_Q!CE48/1000000</f>
        <v>0</v>
      </c>
    </row>
    <row r="181" spans="1:80" x14ac:dyDescent="0.35">
      <c r="A181" s="9" t="str">
        <f t="shared" si="147"/>
        <v>Aljazira</v>
      </c>
      <c r="B181" s="9" t="str">
        <f>VLOOKUP(A181,References!$A$2:$B$11,2,FALSE)</f>
        <v>BJAZ AB Equity</v>
      </c>
      <c r="C181" s="9" t="str">
        <f t="shared" ref="C181:E181" si="164">C158</f>
        <v>Wholesale Liabilities</v>
      </c>
      <c r="D181" s="9" t="str">
        <f t="shared" si="164"/>
        <v>wholesale_liabilities</v>
      </c>
      <c r="E181" s="9" t="str">
        <f t="shared" si="164"/>
        <v>NA</v>
      </c>
      <c r="F181" s="8">
        <f>Segments_Q!I49/1000000</f>
        <v>1591.365</v>
      </c>
      <c r="G181" s="8">
        <f>Segments_Q!J49/1000000</f>
        <v>1795.1959999999999</v>
      </c>
      <c r="H181" s="8">
        <f>Segments_Q!K49/1000000</f>
        <v>2207.6179999999999</v>
      </c>
      <c r="I181" s="8">
        <f>Segments_Q!L49/1000000</f>
        <v>3151.6039999999998</v>
      </c>
      <c r="J181" s="8">
        <f>Segments_Q!M49/1000000</f>
        <v>2756.3159999999998</v>
      </c>
      <c r="K181" s="8">
        <f>Segments_Q!N49/1000000</f>
        <v>10120.266</v>
      </c>
      <c r="L181" s="8">
        <f>Segments_Q!O49/1000000</f>
        <v>16239.895</v>
      </c>
      <c r="M181" s="8">
        <f>Segments_Q!P49/1000000</f>
        <v>18419.473999999998</v>
      </c>
      <c r="N181" s="8">
        <f>Segments_Q!Q49/1000000</f>
        <v>19202.629000000001</v>
      </c>
      <c r="O181" s="8">
        <f>Segments_Q!R49/1000000</f>
        <v>20823.469000000001</v>
      </c>
      <c r="P181" s="8">
        <f>Segments_Q!S49/1000000</f>
        <v>22552.208999999999</v>
      </c>
      <c r="Q181" s="8">
        <f>Segments_Q!T49/1000000</f>
        <v>24366.949000000001</v>
      </c>
      <c r="R181" s="8">
        <f>Segments_Q!U49/1000000</f>
        <v>25145.514999999999</v>
      </c>
      <c r="S181" s="8">
        <f>Segments_Q!V49/1000000</f>
        <v>27015.785</v>
      </c>
      <c r="T181" s="8">
        <f>Segments_Q!W49/1000000</f>
        <v>26629.210999999999</v>
      </c>
      <c r="U181" s="8">
        <f>Segments_Q!X49/1000000</f>
        <v>27287.895</v>
      </c>
      <c r="V181" s="8">
        <f>Segments_Q!Y49/1000000</f>
        <v>25933.583999999999</v>
      </c>
      <c r="W181" s="8">
        <f>Segments_Q!Z49/1000000</f>
        <v>26461.523000000001</v>
      </c>
      <c r="X181" s="8">
        <f>Segments_Q!AA49/1000000</f>
        <v>26304.864000000001</v>
      </c>
      <c r="Y181" s="8">
        <f>Segments_Q!AB49/1000000</f>
        <v>24601.413</v>
      </c>
      <c r="Z181" s="8">
        <f>Segments_Q!AC49/1000000</f>
        <v>22353.97</v>
      </c>
      <c r="AA181" s="8">
        <f>Segments_Q!AD49/1000000</f>
        <v>21493.587</v>
      </c>
      <c r="AB181" s="8">
        <f>Segments_Q!AE49/1000000</f>
        <v>22471.281999999999</v>
      </c>
      <c r="AC181" s="8">
        <f>Segments_Q!AF49/1000000</f>
        <v>21097.563999999998</v>
      </c>
      <c r="AD181" s="8">
        <f>Segments_Q!AG49/1000000</f>
        <v>21465.105</v>
      </c>
      <c r="AE181" s="8">
        <f>Segments_Q!AH49/1000000</f>
        <v>23034.819</v>
      </c>
      <c r="AF181" s="8">
        <f>Segments_Q!AI49/1000000</f>
        <v>22733.19</v>
      </c>
      <c r="AG181" s="8">
        <f>Segments_Q!AJ49/1000000</f>
        <v>19347.975999999999</v>
      </c>
      <c r="AH181" s="8">
        <f>Segments_Q!AK49/1000000</f>
        <v>13594</v>
      </c>
      <c r="AI181" s="8">
        <f>Segments_Q!AL49/1000000</f>
        <v>12493.477000000001</v>
      </c>
      <c r="AJ181" s="8">
        <f>Segments_Q!AM49/1000000</f>
        <v>13244.779</v>
      </c>
      <c r="AK181" s="8">
        <f>Segments_Q!AN49/1000000</f>
        <v>14563.513999999999</v>
      </c>
      <c r="AL181" s="8">
        <f>Segments_Q!AO49/1000000</f>
        <v>13712.745999999999</v>
      </c>
      <c r="AM181" s="8">
        <f>Segments_Q!AP49/1000000</f>
        <v>13567.502</v>
      </c>
      <c r="AN181" s="8">
        <f>Segments_Q!AQ49/1000000</f>
        <v>16358.968000000001</v>
      </c>
      <c r="AO181" s="8">
        <f>Segments_Q!AR49/1000000</f>
        <v>18666.181</v>
      </c>
      <c r="AP181" s="8">
        <f>Segments_Q!AS49/1000000</f>
        <v>14882.700999999999</v>
      </c>
      <c r="AQ181" s="8">
        <f>Segments_Q!AT49/1000000</f>
        <v>22419.807000000001</v>
      </c>
      <c r="AR181" s="8">
        <f>Segments_Q!AU49/1000000</f>
        <v>22873.436000000002</v>
      </c>
      <c r="AS181" s="8">
        <f>Segments_Q!AV49/1000000</f>
        <v>20757.629000000001</v>
      </c>
      <c r="AT181" s="8">
        <f>Segments_Q!AW49/1000000</f>
        <v>21433.896000000001</v>
      </c>
      <c r="AU181" s="8">
        <f>Segments_Q!AX49/1000000</f>
        <v>24201.721000000001</v>
      </c>
      <c r="AV181" s="8">
        <f>Segments_Q!AY49/1000000</f>
        <v>21189.350999999999</v>
      </c>
      <c r="AW181" s="8">
        <f>Segments_Q!AZ49/1000000</f>
        <v>24398.194</v>
      </c>
      <c r="AX181" s="8">
        <f>Segments_Q!BA49/1000000</f>
        <v>25601.491999999998</v>
      </c>
      <c r="AY181" s="8">
        <f>Segments_Q!BB49/1000000</f>
        <v>23574.011999999999</v>
      </c>
      <c r="AZ181" s="8">
        <f>Segments_Q!BC49/1000000</f>
        <v>26359.616000000002</v>
      </c>
      <c r="BA181" s="8">
        <f>Segments_Q!BD49/1000000</f>
        <v>27578.632000000001</v>
      </c>
      <c r="BB181" s="8">
        <f>Segments_Q!BE49/1000000</f>
        <v>27243.848000000002</v>
      </c>
      <c r="BC181" s="8" t="e">
        <f>Segments_Q!BF49/1000000</f>
        <v>#N/A</v>
      </c>
      <c r="BD181" s="8">
        <f>Segments_Q!BG49/1000000</f>
        <v>31821.526999999998</v>
      </c>
      <c r="BE181" s="8">
        <f>Segments_Q!BH49/1000000</f>
        <v>35339.718000000001</v>
      </c>
      <c r="BF181" s="8">
        <f>Segments_Q!BI49/1000000</f>
        <v>36407.436999999998</v>
      </c>
      <c r="BG181" s="8">
        <f>Segments_Q!BJ49/1000000</f>
        <v>37305.491999999998</v>
      </c>
      <c r="BH181" s="8">
        <f>Segments_Q!BK49/1000000</f>
        <v>40669.514000000003</v>
      </c>
      <c r="BI181" s="8">
        <f>Segments_Q!BL49/1000000</f>
        <v>0</v>
      </c>
      <c r="BJ181" s="8">
        <f>Segments_Q!BM49/1000000</f>
        <v>0</v>
      </c>
      <c r="BK181" s="8">
        <f>Segments_Q!BN49/1000000</f>
        <v>0</v>
      </c>
      <c r="BL181" s="8">
        <f>Segments_Q!BO49/1000000</f>
        <v>0</v>
      </c>
      <c r="BM181" s="8">
        <f>Segments_Q!BP49/1000000</f>
        <v>0</v>
      </c>
      <c r="BN181" s="8">
        <f>Segments_Q!BQ49/1000000</f>
        <v>0</v>
      </c>
      <c r="BO181" s="8">
        <f>Segments_Q!BR49/1000000</f>
        <v>0</v>
      </c>
      <c r="BP181" s="8">
        <f>Segments_Q!BS49/1000000</f>
        <v>0</v>
      </c>
      <c r="BQ181" s="8">
        <f>Segments_Q!BT49/1000000</f>
        <v>0</v>
      </c>
      <c r="BR181" s="8">
        <f>Segments_Q!BU49/1000000</f>
        <v>0</v>
      </c>
      <c r="BS181" s="8">
        <f>Segments_Q!BV49/1000000</f>
        <v>0</v>
      </c>
      <c r="BT181" s="8">
        <f>Segments_Q!BW49/1000000</f>
        <v>0</v>
      </c>
      <c r="BU181" s="8">
        <f>Segments_Q!BX49/1000000</f>
        <v>0</v>
      </c>
      <c r="BV181" s="8">
        <f>Segments_Q!BY49/1000000</f>
        <v>0</v>
      </c>
      <c r="BW181" s="8">
        <f>Segments_Q!BZ49/1000000</f>
        <v>0</v>
      </c>
      <c r="BX181" s="8">
        <f>Segments_Q!CA49/1000000</f>
        <v>0</v>
      </c>
      <c r="BY181" s="8">
        <f>Segments_Q!CB49/1000000</f>
        <v>0</v>
      </c>
      <c r="BZ181" s="8">
        <f>Segments_Q!CC49/1000000</f>
        <v>0</v>
      </c>
      <c r="CA181" s="8">
        <f>Segments_Q!CD49/1000000</f>
        <v>0</v>
      </c>
      <c r="CB181" s="8">
        <f>Segments_Q!CE49/1000000</f>
        <v>0</v>
      </c>
    </row>
    <row r="182" spans="1:80" x14ac:dyDescent="0.35">
      <c r="A182" s="9" t="str">
        <f t="shared" si="147"/>
        <v>Aljazira</v>
      </c>
      <c r="B182" s="9" t="str">
        <f>VLOOKUP(A182,References!$A$2:$B$11,2,FALSE)</f>
        <v>BJAZ AB Equity</v>
      </c>
      <c r="C182" s="9" t="str">
        <f t="shared" ref="C182:E182" si="165">C159</f>
        <v>Retained Earnings</v>
      </c>
      <c r="D182" s="9" t="str">
        <f t="shared" si="165"/>
        <v>retained_earnings</v>
      </c>
      <c r="E182" s="9" t="str">
        <f t="shared" si="165"/>
        <v>BS_PURE_RETAINED_EARNINGS</v>
      </c>
      <c r="F182" s="8">
        <f>_xll.BDH($B182,$E182,"CQ1 2010","","Dir=H","Per=Q","Days=A","Dts=H","cols=56;rows=1")</f>
        <v>40.478000000000002</v>
      </c>
      <c r="G182" s="8">
        <v>61.789000000000001</v>
      </c>
      <c r="H182" s="8">
        <v>83.921999999999997</v>
      </c>
      <c r="I182" s="8">
        <v>48.779000000000003</v>
      </c>
      <c r="J182" s="8">
        <v>1.72</v>
      </c>
      <c r="K182" s="8">
        <v>65.923000000000002</v>
      </c>
      <c r="L182" s="8">
        <v>131.93799999999999</v>
      </c>
      <c r="M182" s="8">
        <v>6.2869999999999999</v>
      </c>
      <c r="N182" s="8">
        <v>149.32499999999999</v>
      </c>
      <c r="O182" s="8">
        <v>278.49400000000003</v>
      </c>
      <c r="P182" s="8">
        <v>408.95699999999999</v>
      </c>
      <c r="Q182" s="8">
        <v>381.99700000000001</v>
      </c>
      <c r="R182" s="8">
        <v>528.15800000000002</v>
      </c>
      <c r="S182" s="8">
        <v>700.33</v>
      </c>
      <c r="T182" s="8">
        <v>901.101</v>
      </c>
      <c r="U182" s="8">
        <v>896.39599999999996</v>
      </c>
      <c r="V182" s="8">
        <v>1055.722</v>
      </c>
      <c r="W182" s="8">
        <v>722.43499999999995</v>
      </c>
      <c r="X182" s="8">
        <v>769.673</v>
      </c>
      <c r="Y182" s="8">
        <v>825.86300000000006</v>
      </c>
      <c r="Z182" s="8">
        <v>1052.8620000000001</v>
      </c>
      <c r="AA182" s="8">
        <v>1788.6130000000001</v>
      </c>
      <c r="AB182" s="8">
        <v>1954.1410000000001</v>
      </c>
      <c r="AC182" s="8">
        <v>1791.0060000000001</v>
      </c>
      <c r="AD182" s="8">
        <v>2077.848</v>
      </c>
      <c r="AE182" s="8">
        <v>2245.23</v>
      </c>
      <c r="AF182" s="8">
        <v>2403.5839999999998</v>
      </c>
      <c r="AG182" s="8">
        <v>2302.2109999999998</v>
      </c>
      <c r="AH182" s="8">
        <v>2310.5349999999999</v>
      </c>
      <c r="AI182" s="8">
        <v>1329.348</v>
      </c>
      <c r="AJ182" s="8">
        <v>1548.538</v>
      </c>
      <c r="AK182" s="8">
        <v>1526.5409999999999</v>
      </c>
      <c r="AL182" s="8">
        <v>864.57100000000003</v>
      </c>
      <c r="AM182" s="8">
        <v>1015.749</v>
      </c>
      <c r="AN182" s="8">
        <v>1263.1110000000001</v>
      </c>
      <c r="AO182" s="8">
        <v>253.196</v>
      </c>
      <c r="AP182" s="8">
        <v>488.202</v>
      </c>
      <c r="AQ182" s="8">
        <v>740.56299999999999</v>
      </c>
      <c r="AR182" s="8">
        <v>629.72500000000002</v>
      </c>
      <c r="AS182" s="8">
        <v>505.005</v>
      </c>
      <c r="AT182" s="8">
        <v>686.61400000000003</v>
      </c>
      <c r="AU182" s="8">
        <v>852.38099999999997</v>
      </c>
      <c r="AV182" s="8">
        <v>1034.0129999999999</v>
      </c>
      <c r="AW182" s="8">
        <v>598.32100000000003</v>
      </c>
      <c r="AX182" s="8">
        <v>919.91399999999999</v>
      </c>
      <c r="AY182" s="8">
        <v>1161.412</v>
      </c>
      <c r="AZ182" s="8">
        <v>916.60199999999998</v>
      </c>
      <c r="BA182" s="8">
        <v>1017.35</v>
      </c>
      <c r="BB182" s="8">
        <v>1023.74</v>
      </c>
      <c r="BC182" s="8">
        <v>1262.1189999999999</v>
      </c>
      <c r="BD182" s="8">
        <v>1009.029</v>
      </c>
      <c r="BE182" s="8">
        <v>1094.7929999999999</v>
      </c>
      <c r="BF182" s="8">
        <v>1298.828</v>
      </c>
      <c r="BG182" s="8">
        <v>1517.3019999999999</v>
      </c>
      <c r="BH182" s="8">
        <v>1803.953</v>
      </c>
      <c r="BI182">
        <v>1803.953</v>
      </c>
    </row>
    <row r="183" spans="1:80" x14ac:dyDescent="0.35">
      <c r="A183" s="9" t="str">
        <f t="shared" si="147"/>
        <v>Aljazira</v>
      </c>
      <c r="B183" s="9" t="str">
        <f>VLOOKUP(A183,References!$A$2:$B$11,2,FALSE)</f>
        <v>BJAZ AB Equity</v>
      </c>
      <c r="C183" s="9" t="str">
        <f t="shared" ref="C183:E183" si="166">C160</f>
        <v>Equity Before Minority</v>
      </c>
      <c r="D183" s="9" t="str">
        <f t="shared" si="166"/>
        <v>equity_before_minority</v>
      </c>
      <c r="E183" s="9" t="str">
        <f t="shared" si="166"/>
        <v>EQTY_BEF_MINORITY_INT_DETAILED</v>
      </c>
      <c r="F183" s="8">
        <f>_xll.BDH($B183,$E183,"CQ1 2010","","Dir=H","Per=Q","Days=A","Dts=H","cols=56;rows=1")</f>
        <v>4498.4780000000001</v>
      </c>
      <c r="G183" s="8">
        <v>4520.67</v>
      </c>
      <c r="H183" s="8">
        <v>4542.8029999999999</v>
      </c>
      <c r="I183" s="8">
        <v>4515.518</v>
      </c>
      <c r="J183" s="8">
        <v>4549.5240000000003</v>
      </c>
      <c r="K183" s="8">
        <v>4573.1329999999998</v>
      </c>
      <c r="L183" s="8">
        <v>4602.3019999999997</v>
      </c>
      <c r="M183" s="8">
        <v>4732.5370000000003</v>
      </c>
      <c r="N183" s="8">
        <v>4938.1809999999996</v>
      </c>
      <c r="O183" s="8">
        <v>4806.9669999999996</v>
      </c>
      <c r="P183" s="8">
        <v>4926.9480000000003</v>
      </c>
      <c r="Q183" s="8">
        <v>5011.8530000000001</v>
      </c>
      <c r="R183" s="8">
        <v>5162.8829999999998</v>
      </c>
      <c r="S183" s="8">
        <v>5377.9639999999999</v>
      </c>
      <c r="T183" s="8">
        <v>5548.2839999999997</v>
      </c>
      <c r="U183" s="8">
        <v>5728.5450000000001</v>
      </c>
      <c r="V183" s="8">
        <v>5857.4489999999996</v>
      </c>
      <c r="W183" s="8">
        <v>5978.3969999999999</v>
      </c>
      <c r="X183" s="8">
        <v>6032.4210000000003</v>
      </c>
      <c r="Y183" s="8">
        <v>6158.0460000000003</v>
      </c>
      <c r="Z183" s="8">
        <v>6314.1149999999998</v>
      </c>
      <c r="AA183" s="8">
        <v>7144.0020000000004</v>
      </c>
      <c r="AB183" s="8">
        <v>7214.8270000000002</v>
      </c>
      <c r="AC183" s="8">
        <v>7413.4690000000001</v>
      </c>
      <c r="AD183" s="8">
        <v>7608.3909999999996</v>
      </c>
      <c r="AE183" s="8">
        <v>7706.598</v>
      </c>
      <c r="AF183" s="8">
        <v>7801.9949999999999</v>
      </c>
      <c r="AG183" s="8">
        <v>8103.5259999999998</v>
      </c>
      <c r="AH183" s="8">
        <v>8326.8340000000007</v>
      </c>
      <c r="AI183" s="8">
        <v>8330.3490000000002</v>
      </c>
      <c r="AJ183" s="8">
        <v>8607.3040000000001</v>
      </c>
      <c r="AK183" s="8">
        <v>8828.8389999999999</v>
      </c>
      <c r="AL183" s="8">
        <v>8469.6139999999996</v>
      </c>
      <c r="AM183" s="8">
        <v>11394.376</v>
      </c>
      <c r="AN183" s="8">
        <v>11645.797</v>
      </c>
      <c r="AO183" s="8">
        <v>11244.472</v>
      </c>
      <c r="AP183" s="8">
        <v>11495.254999999999</v>
      </c>
      <c r="AQ183" s="8">
        <v>11312.124</v>
      </c>
      <c r="AR183" s="8">
        <v>11314.67</v>
      </c>
      <c r="AS183" s="8">
        <v>11589.517</v>
      </c>
      <c r="AT183" s="8">
        <v>11670.692999999999</v>
      </c>
      <c r="AU183" s="8">
        <v>11636.323</v>
      </c>
      <c r="AV183" s="8">
        <v>11801.974</v>
      </c>
      <c r="AW183" s="8">
        <v>11364.499</v>
      </c>
      <c r="AX183" s="8">
        <v>11726.120999999999</v>
      </c>
      <c r="AY183" s="8">
        <v>13808.790999999999</v>
      </c>
      <c r="AZ183" s="8">
        <v>13669.942999999999</v>
      </c>
      <c r="BA183" s="8">
        <v>13895.071</v>
      </c>
      <c r="BB183" s="8">
        <v>13796.041999999999</v>
      </c>
      <c r="BC183" s="8">
        <v>13852.299000000001</v>
      </c>
      <c r="BD183" s="8">
        <v>13612.967000000001</v>
      </c>
      <c r="BE183" s="8">
        <v>13609.040999999999</v>
      </c>
      <c r="BF183" s="8">
        <v>13967.503000000001</v>
      </c>
      <c r="BG183" s="8">
        <v>16267.837</v>
      </c>
      <c r="BH183" s="8">
        <v>16331.305</v>
      </c>
      <c r="BI183">
        <v>16331.305</v>
      </c>
    </row>
    <row r="184" spans="1:80" x14ac:dyDescent="0.35">
      <c r="A184" s="9" t="str">
        <f t="shared" si="147"/>
        <v>Aljazira</v>
      </c>
      <c r="B184" s="9" t="str">
        <f>VLOOKUP(A184,References!$A$2:$B$11,2,FALSE)</f>
        <v>BJAZ AB Equity</v>
      </c>
      <c r="C184" s="9" t="str">
        <f t="shared" ref="C184:E184" si="167">C161</f>
        <v>Sukuk</v>
      </c>
      <c r="D184" s="9" t="str">
        <f t="shared" si="167"/>
        <v>skuk</v>
      </c>
      <c r="E184" s="9" t="str">
        <f t="shared" si="167"/>
        <v>PFD_EQTY_HYBRID_CAPITAL</v>
      </c>
      <c r="F184" s="8">
        <f>_xll.BDH($B184,$E184,"CQ1 2010","","Dir=H","Per=Q","Days=A","Dts=H","cols=56;rows=1")</f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1875</v>
      </c>
      <c r="AZ184" s="8">
        <v>1875</v>
      </c>
      <c r="BA184" s="8">
        <v>1875</v>
      </c>
      <c r="BB184" s="8">
        <v>1875</v>
      </c>
      <c r="BC184" s="8">
        <v>1875</v>
      </c>
      <c r="BD184" s="8">
        <v>1875</v>
      </c>
      <c r="BE184" s="8">
        <v>1875</v>
      </c>
      <c r="BF184" s="8">
        <v>1875</v>
      </c>
      <c r="BG184" s="8">
        <v>3875</v>
      </c>
      <c r="BH184" s="8">
        <v>3875</v>
      </c>
      <c r="BI184">
        <v>3875</v>
      </c>
    </row>
    <row r="185" spans="1:80" x14ac:dyDescent="0.35">
      <c r="A185" s="10" t="str">
        <f>A182</f>
        <v>Aljazira</v>
      </c>
      <c r="B185" s="10" t="str">
        <f>VLOOKUP(A185,References!$A$2:$B$11,2,FALSE)</f>
        <v>BJAZ AB Equity</v>
      </c>
      <c r="C185" s="9" t="str">
        <f t="shared" ref="C185:E185" si="168">C162</f>
        <v>Total Equity</v>
      </c>
      <c r="D185" s="9" t="str">
        <f t="shared" si="168"/>
        <v>equity</v>
      </c>
      <c r="E185" s="9" t="str">
        <f t="shared" si="168"/>
        <v>TOTAL_EQUITY</v>
      </c>
      <c r="F185" s="11">
        <f>_xll.BDH($B185,$E185,"CQ1 2010","","Dir=H","Per=Q","Days=A","Dts=H","cols=56;rows=1")</f>
        <v>4728.402</v>
      </c>
      <c r="G185" s="11">
        <v>4735.1390000000001</v>
      </c>
      <c r="H185" s="11">
        <v>4796.2070000000003</v>
      </c>
      <c r="I185" s="11">
        <v>4805.6819999999998</v>
      </c>
      <c r="J185" s="11">
        <v>4741.0519999999997</v>
      </c>
      <c r="K185" s="11">
        <v>4783.0630000000001</v>
      </c>
      <c r="L185" s="11">
        <v>4794.08</v>
      </c>
      <c r="M185" s="11">
        <v>4936.8630000000003</v>
      </c>
      <c r="N185" s="11">
        <v>4938.1809999999996</v>
      </c>
      <c r="O185" s="11">
        <v>4806.9669999999996</v>
      </c>
      <c r="P185" s="11">
        <v>4926.9480000000003</v>
      </c>
      <c r="Q185" s="11">
        <v>5011.8530000000001</v>
      </c>
      <c r="R185" s="11">
        <v>5162.8829999999998</v>
      </c>
      <c r="S185" s="11">
        <v>5377.9639999999999</v>
      </c>
      <c r="T185" s="11">
        <v>5548.2839999999997</v>
      </c>
      <c r="U185" s="11">
        <v>5728.5450000000001</v>
      </c>
      <c r="V185" s="11">
        <v>5857.4489999999996</v>
      </c>
      <c r="W185" s="11">
        <v>5978.3969999999999</v>
      </c>
      <c r="X185" s="11">
        <v>6032.4210000000003</v>
      </c>
      <c r="Y185" s="11">
        <v>6158.0460000000003</v>
      </c>
      <c r="Z185" s="11">
        <v>6314.1149999999998</v>
      </c>
      <c r="AA185" s="11">
        <v>7144.0020000000004</v>
      </c>
      <c r="AB185" s="11">
        <v>7214.8270000000002</v>
      </c>
      <c r="AC185" s="11">
        <v>7413.4690000000001</v>
      </c>
      <c r="AD185" s="11">
        <v>7608.3909999999996</v>
      </c>
      <c r="AE185" s="11">
        <v>7706.598</v>
      </c>
      <c r="AF185" s="11">
        <v>7801.9949999999999</v>
      </c>
      <c r="AG185" s="11">
        <v>8103.5259999999998</v>
      </c>
      <c r="AH185" s="11">
        <v>8326.8340000000007</v>
      </c>
      <c r="AI185" s="11">
        <v>8330.3490000000002</v>
      </c>
      <c r="AJ185" s="11">
        <v>8607.3040000000001</v>
      </c>
      <c r="AK185" s="11">
        <v>8828.8389999999999</v>
      </c>
      <c r="AL185" s="11">
        <v>8469.6139999999996</v>
      </c>
      <c r="AM185" s="11">
        <v>11394.376</v>
      </c>
      <c r="AN185" s="11">
        <v>11645.797</v>
      </c>
      <c r="AO185" s="11">
        <v>11244.472</v>
      </c>
      <c r="AP185" s="11">
        <v>11495.254999999999</v>
      </c>
      <c r="AQ185" s="11">
        <v>11312.124</v>
      </c>
      <c r="AR185" s="11">
        <v>11314.67</v>
      </c>
      <c r="AS185" s="11">
        <v>11589.517</v>
      </c>
      <c r="AT185" s="11">
        <v>11670.692999999999</v>
      </c>
      <c r="AU185" s="11">
        <v>11636.323</v>
      </c>
      <c r="AV185" s="11">
        <v>11801.974</v>
      </c>
      <c r="AW185" s="11">
        <v>11364.499</v>
      </c>
      <c r="AX185" s="11">
        <v>11726.120999999999</v>
      </c>
      <c r="AY185" s="11">
        <v>13808.790999999999</v>
      </c>
      <c r="AZ185" s="11">
        <v>13669.942999999999</v>
      </c>
      <c r="BA185" s="11">
        <v>13895.071</v>
      </c>
      <c r="BB185" s="11">
        <v>13796.041999999999</v>
      </c>
      <c r="BC185" s="11">
        <v>13852.299000000001</v>
      </c>
      <c r="BD185" s="11">
        <v>13612.967000000001</v>
      </c>
      <c r="BE185" s="11">
        <v>13609.040999999999</v>
      </c>
      <c r="BF185" s="11">
        <v>13967.503000000001</v>
      </c>
      <c r="BG185" s="11">
        <v>16267.837</v>
      </c>
      <c r="BH185" s="11">
        <v>16331.305</v>
      </c>
      <c r="BI185">
        <v>16331.305</v>
      </c>
    </row>
    <row r="186" spans="1:80" x14ac:dyDescent="0.35">
      <c r="A186" s="6" t="s">
        <v>23</v>
      </c>
      <c r="B186" s="6" t="str">
        <f>VLOOKUP(A186,References!$A$2:$B$11,2,FALSE)</f>
        <v>ALBI AB Equity</v>
      </c>
      <c r="C186" s="6" t="str">
        <f t="shared" ref="C186:E186" si="169">C163</f>
        <v>Cash and Cash Equivalents</v>
      </c>
      <c r="D186" s="6" t="str">
        <f t="shared" si="169"/>
        <v>cash_cash_equivalents</v>
      </c>
      <c r="E186" s="6" t="str">
        <f t="shared" si="169"/>
        <v>BS_CASH_NEAR_CASH_ITEM</v>
      </c>
      <c r="F186" s="8">
        <f>_xll.BDH($B186,$E186,"CQ1 2010","","Dir=H","Per=Q","Days=A","Dts=H","cols=56;rows=1")</f>
        <v>1594.0440000000001</v>
      </c>
      <c r="G186" s="8">
        <v>1588.671</v>
      </c>
      <c r="H186" s="8">
        <v>1674.1479999999999</v>
      </c>
      <c r="I186" s="8">
        <v>2497.2820000000002</v>
      </c>
      <c r="J186" s="8">
        <v>2265.6320000000001</v>
      </c>
      <c r="K186" s="8">
        <v>2226.5790000000002</v>
      </c>
      <c r="L186" s="8">
        <v>2234.3420000000001</v>
      </c>
      <c r="M186" s="8">
        <v>5834.7020000000002</v>
      </c>
      <c r="N186" s="8">
        <v>2616.6489999999999</v>
      </c>
      <c r="O186" s="8">
        <v>3329.54</v>
      </c>
      <c r="P186" s="8">
        <v>3465.319</v>
      </c>
      <c r="Q186" s="8">
        <v>2932.3690000000001</v>
      </c>
      <c r="R186" s="8">
        <v>3123.1480000000001</v>
      </c>
      <c r="S186" s="8">
        <v>3653.739</v>
      </c>
      <c r="T186" s="8">
        <v>3583.22</v>
      </c>
      <c r="U186" s="8">
        <v>4186.9979999999996</v>
      </c>
      <c r="V186" s="8">
        <v>4717.7969999999996</v>
      </c>
      <c r="W186" s="8">
        <v>4610.9669999999996</v>
      </c>
      <c r="X186" s="8">
        <v>5236.5039999999999</v>
      </c>
      <c r="Y186" s="8">
        <v>4467.7039999999997</v>
      </c>
      <c r="Z186" s="8">
        <v>4246.1099999999997</v>
      </c>
      <c r="AA186" s="8">
        <v>4302.0420000000004</v>
      </c>
      <c r="AB186" s="8">
        <v>4312.9189999999999</v>
      </c>
      <c r="AC186" s="8">
        <v>4602.1210000000001</v>
      </c>
      <c r="AD186" s="8">
        <v>4168.2049999999999</v>
      </c>
      <c r="AE186" s="8">
        <v>4464.5309999999999</v>
      </c>
      <c r="AF186" s="8">
        <v>5339.1419999999998</v>
      </c>
      <c r="AG186" s="8">
        <v>4528.8249999999998</v>
      </c>
      <c r="AH186" s="8">
        <v>4019.0880000000002</v>
      </c>
      <c r="AI186" s="8">
        <v>4992.5720000000001</v>
      </c>
      <c r="AJ186" s="8">
        <v>5021.027</v>
      </c>
      <c r="AK186" s="8">
        <v>5688.9309999999996</v>
      </c>
      <c r="AL186" s="8">
        <v>5081.991</v>
      </c>
      <c r="AM186" s="8">
        <v>5428.0789999999997</v>
      </c>
      <c r="AN186" s="8">
        <v>5427.5</v>
      </c>
      <c r="AO186" s="8">
        <v>6438.201</v>
      </c>
      <c r="AP186" s="8">
        <v>5412.81</v>
      </c>
      <c r="AQ186" s="8">
        <v>6110.2920000000004</v>
      </c>
      <c r="AR186" s="8">
        <v>5604.8010000000004</v>
      </c>
      <c r="AS186" s="8">
        <v>7915.8519999999999</v>
      </c>
      <c r="AT186" s="8">
        <v>5569.4690000000001</v>
      </c>
      <c r="AU186" s="8">
        <v>5351.8249999999998</v>
      </c>
      <c r="AV186" s="8">
        <v>5356.5309999999999</v>
      </c>
      <c r="AW186" s="8">
        <v>5745.3530000000001</v>
      </c>
      <c r="AX186" s="8">
        <v>6393.5429999999997</v>
      </c>
      <c r="AY186" s="8">
        <v>6665.9620000000004</v>
      </c>
      <c r="AZ186" s="8">
        <v>6532.4129999999996</v>
      </c>
      <c r="BA186" s="8">
        <v>6096.6440000000002</v>
      </c>
      <c r="BB186" s="8">
        <v>6184.1959999999999</v>
      </c>
      <c r="BC186" s="8">
        <v>7081.0559999999996</v>
      </c>
      <c r="BD186" s="8">
        <v>7889.0590000000002</v>
      </c>
      <c r="BE186" s="8">
        <v>8710.9159999999993</v>
      </c>
      <c r="BF186" s="8">
        <v>7889.16</v>
      </c>
      <c r="BG186" s="8">
        <v>7741.8329999999996</v>
      </c>
      <c r="BH186" s="8">
        <v>7437.34</v>
      </c>
      <c r="BI186">
        <v>7437.34</v>
      </c>
    </row>
    <row r="187" spans="1:80" x14ac:dyDescent="0.35">
      <c r="A187" s="6" t="str">
        <f>A186</f>
        <v>Albilad</v>
      </c>
      <c r="B187" s="6" t="str">
        <f>VLOOKUP(A187,References!$A$2:$B$11,2,FALSE)</f>
        <v>ALBI AB Equity</v>
      </c>
      <c r="C187" s="6" t="str">
        <f t="shared" ref="C187:E187" si="170">C164</f>
        <v>ST And LT Investments</v>
      </c>
      <c r="D187" s="6" t="str">
        <f t="shared" si="170"/>
        <v>st_lt_investments</v>
      </c>
      <c r="E187" s="6" t="str">
        <f t="shared" si="170"/>
        <v>ST_AND_LT_INVEST</v>
      </c>
      <c r="F187" s="8">
        <f>_xll.BDH($B187,$E187,"CQ1 2010","","Dir=H","Per=Q","Days=A","Dts=H","cols=56;rows=1")</f>
        <v>1709.6030000000001</v>
      </c>
      <c r="G187" s="8">
        <v>1484.61</v>
      </c>
      <c r="H187" s="8">
        <v>1287.415</v>
      </c>
      <c r="I187" s="8">
        <v>1610.9179999999999</v>
      </c>
      <c r="J187" s="8">
        <v>1998.1849999999999</v>
      </c>
      <c r="K187" s="8">
        <v>1903.0519999999999</v>
      </c>
      <c r="L187" s="8">
        <v>1383.231</v>
      </c>
      <c r="M187" s="8">
        <v>951.45799999999997</v>
      </c>
      <c r="N187" s="8">
        <v>802.95299999999997</v>
      </c>
      <c r="O187" s="8">
        <v>347.95600000000002</v>
      </c>
      <c r="P187" s="8">
        <v>1370.355</v>
      </c>
      <c r="Q187" s="8">
        <v>1537.26</v>
      </c>
      <c r="R187" s="8">
        <v>2438.9389999999999</v>
      </c>
      <c r="S187" s="8">
        <v>2743.819</v>
      </c>
      <c r="T187" s="8">
        <v>1772.5640000000001</v>
      </c>
      <c r="U187" s="8">
        <v>1667.069</v>
      </c>
      <c r="V187" s="8">
        <v>2796.9389999999999</v>
      </c>
      <c r="W187" s="8">
        <v>3479.53</v>
      </c>
      <c r="X187" s="8">
        <v>4055.6669999999999</v>
      </c>
      <c r="Y187" s="8">
        <v>2635.33</v>
      </c>
      <c r="Z187" s="8">
        <v>1906.3219999999999</v>
      </c>
      <c r="AA187" s="8">
        <v>2350.8739999999998</v>
      </c>
      <c r="AB187" s="8">
        <v>3163.3090000000002</v>
      </c>
      <c r="AC187" s="8">
        <v>2948.9349999999999</v>
      </c>
      <c r="AD187" s="8">
        <v>3001.9119999999998</v>
      </c>
      <c r="AE187" s="8">
        <v>2992.8519999999999</v>
      </c>
      <c r="AF187" s="8">
        <v>4042.654</v>
      </c>
      <c r="AG187" s="8">
        <v>4080.9450000000002</v>
      </c>
      <c r="AH187" s="8">
        <v>4744.0230000000001</v>
      </c>
      <c r="AI187" s="8">
        <v>5491.5929999999998</v>
      </c>
      <c r="AJ187" s="8">
        <v>5871.5619999999999</v>
      </c>
      <c r="AK187" s="8">
        <v>5140.0169999999998</v>
      </c>
      <c r="AL187" s="8">
        <v>5145.6840000000002</v>
      </c>
      <c r="AM187" s="8">
        <v>5408.2</v>
      </c>
      <c r="AN187" s="8">
        <v>6146.9459999999999</v>
      </c>
      <c r="AO187" s="8">
        <v>6465.71</v>
      </c>
      <c r="AP187" s="8">
        <v>8332.3950000000004</v>
      </c>
      <c r="AQ187" s="8">
        <v>9210.8529999999992</v>
      </c>
      <c r="AR187" s="8">
        <v>9991.8449999999993</v>
      </c>
      <c r="AS187" s="8">
        <v>10988.226000000001</v>
      </c>
      <c r="AT187" s="8">
        <v>11940.129000000001</v>
      </c>
      <c r="AU187" s="8">
        <v>12859.508</v>
      </c>
      <c r="AV187" s="8">
        <v>14041.985000000001</v>
      </c>
      <c r="AW187" s="8">
        <v>14883.679</v>
      </c>
      <c r="AX187" s="8">
        <v>15880.99</v>
      </c>
      <c r="AY187" s="8">
        <v>16788.445</v>
      </c>
      <c r="AZ187" s="8">
        <v>17343.335999999999</v>
      </c>
      <c r="BA187" s="8">
        <v>17092.232</v>
      </c>
      <c r="BB187" s="8">
        <v>17975.055</v>
      </c>
      <c r="BC187" s="8">
        <v>18274.974999999999</v>
      </c>
      <c r="BD187" s="8">
        <v>19050.401999999998</v>
      </c>
      <c r="BE187" s="8">
        <v>20600.125</v>
      </c>
      <c r="BF187" s="8">
        <v>21316.341</v>
      </c>
      <c r="BG187" s="8">
        <v>22420.506000000001</v>
      </c>
      <c r="BH187" s="8">
        <v>21583.772000000001</v>
      </c>
      <c r="BI187">
        <v>21583.772000000001</v>
      </c>
    </row>
    <row r="188" spans="1:80" x14ac:dyDescent="0.35">
      <c r="A188" s="6" t="str">
        <f t="shared" ref="A188:A207" si="171">A187</f>
        <v>Albilad</v>
      </c>
      <c r="B188" s="6" t="str">
        <f>VLOOKUP(A188,References!$A$2:$B$11,2,FALSE)</f>
        <v>ALBI AB Equity</v>
      </c>
      <c r="C188" s="6" t="str">
        <f t="shared" ref="C188:E188" si="172">C165</f>
        <v>Total Commercial Loans</v>
      </c>
      <c r="D188" s="6" t="str">
        <f t="shared" si="172"/>
        <v>commercial_loans</v>
      </c>
      <c r="E188" s="6" t="str">
        <f t="shared" si="172"/>
        <v>BS_COMM_LOAN</v>
      </c>
      <c r="F188" s="8">
        <f>_xll.BDH($B188,$E188,"CQ1 2010","","Dir=H","Per=Q","Days=A","Dts=H","cols=56;rows=1")</f>
        <v>7178.5140000000001</v>
      </c>
      <c r="G188" s="8">
        <v>7178.5140000000001</v>
      </c>
      <c r="H188" s="8">
        <v>7178.5140000000001</v>
      </c>
      <c r="I188" s="8">
        <v>7008.0479999999998</v>
      </c>
      <c r="J188" s="8">
        <v>7008.0479999999998</v>
      </c>
      <c r="K188" s="8">
        <v>7008.0479999999998</v>
      </c>
      <c r="L188" s="8">
        <v>7008.0479999999998</v>
      </c>
      <c r="M188" s="8">
        <v>7270.4279999999999</v>
      </c>
      <c r="N188" s="8">
        <v>7270.4279999999999</v>
      </c>
      <c r="O188" s="8">
        <v>7270.4279999999999</v>
      </c>
      <c r="P188" s="8">
        <v>7270.4279999999999</v>
      </c>
      <c r="Q188" s="8">
        <v>9677.8179999999993</v>
      </c>
      <c r="R188" s="8">
        <v>9677.8179999999993</v>
      </c>
      <c r="S188" s="8">
        <v>9677.8179999999993</v>
      </c>
      <c r="T188" s="8">
        <v>9677.8179999999993</v>
      </c>
      <c r="U188" s="8">
        <v>12168.902</v>
      </c>
      <c r="V188" s="8">
        <v>12168.902</v>
      </c>
      <c r="W188" s="8">
        <v>12168.902</v>
      </c>
      <c r="X188" s="8">
        <v>12168.902</v>
      </c>
      <c r="Y188" s="8">
        <v>16441.756000000001</v>
      </c>
      <c r="Z188" s="8">
        <v>19280.633000000002</v>
      </c>
      <c r="AA188" s="8">
        <v>20938.2</v>
      </c>
      <c r="AB188" s="8">
        <v>21324.367999999999</v>
      </c>
      <c r="AC188" s="8">
        <v>22895.129000000001</v>
      </c>
      <c r="AD188" s="8">
        <v>25271.848000000002</v>
      </c>
      <c r="AE188" s="8">
        <v>24773.01</v>
      </c>
      <c r="AF188" s="8">
        <v>24112.865000000002</v>
      </c>
      <c r="AG188" s="8">
        <v>24005.48</v>
      </c>
      <c r="AH188" s="8">
        <v>26332.669000000002</v>
      </c>
      <c r="AI188" s="8">
        <v>27752.958999999999</v>
      </c>
      <c r="AJ188" s="8">
        <v>28336.044999999998</v>
      </c>
      <c r="AK188" s="8">
        <v>28628.698</v>
      </c>
      <c r="AL188" s="8">
        <v>29213.962</v>
      </c>
      <c r="AM188" s="8">
        <v>29719.822</v>
      </c>
      <c r="AN188" s="8">
        <v>30590.968000000001</v>
      </c>
      <c r="AO188" s="8">
        <v>30235.332999999999</v>
      </c>
      <c r="AP188" s="8">
        <v>29556.245999999999</v>
      </c>
      <c r="AQ188" s="8">
        <v>30440.207999999999</v>
      </c>
      <c r="AR188" s="8">
        <v>31456.514999999999</v>
      </c>
      <c r="AS188" s="8">
        <v>32229.091</v>
      </c>
      <c r="AT188" s="8">
        <v>33657.580999999998</v>
      </c>
      <c r="AU188" s="8">
        <v>34462.199000000001</v>
      </c>
      <c r="AV188" s="8">
        <v>35610.184999999998</v>
      </c>
      <c r="AW188" s="8">
        <v>35812.044999999998</v>
      </c>
      <c r="AX188" s="8">
        <v>38733.148000000001</v>
      </c>
      <c r="AY188" s="8">
        <v>41272.171999999999</v>
      </c>
      <c r="AZ188" s="8">
        <v>43074.322999999997</v>
      </c>
      <c r="BA188" s="8">
        <v>43442.370999999999</v>
      </c>
      <c r="BB188" s="8">
        <v>45562.559000000001</v>
      </c>
      <c r="BC188" s="8">
        <v>48919.665000000001</v>
      </c>
      <c r="BD188" s="8">
        <v>48645.661999999997</v>
      </c>
      <c r="BE188" s="8">
        <v>46469.072</v>
      </c>
      <c r="BF188" s="8">
        <v>49718.014999999999</v>
      </c>
      <c r="BG188" s="8">
        <v>52006.343000000001</v>
      </c>
      <c r="BH188" s="8">
        <v>53490.290999999997</v>
      </c>
      <c r="BI188">
        <v>53490.290999999997</v>
      </c>
    </row>
    <row r="189" spans="1:80" x14ac:dyDescent="0.35">
      <c r="A189" s="6" t="str">
        <f t="shared" si="171"/>
        <v>Albilad</v>
      </c>
      <c r="B189" s="6" t="str">
        <f>VLOOKUP(A189,References!$A$2:$B$11,2,FALSE)</f>
        <v>ALBI AB Equity</v>
      </c>
      <c r="C189" s="6" t="str">
        <f t="shared" ref="C189:E189" si="173">C166</f>
        <v>Total Consumer Loans</v>
      </c>
      <c r="D189" s="6" t="str">
        <f t="shared" si="173"/>
        <v>consumer_loans</v>
      </c>
      <c r="E189" s="6" t="str">
        <f t="shared" si="173"/>
        <v>BS_CONS_LOAN</v>
      </c>
      <c r="F189" s="8">
        <f>_xll.BDH($B189,$E189,"CQ1 2010","","Dir=H","Per=Q","Days=A","Dts=H","cols=56;rows=1")</f>
        <v>2911.4540000000002</v>
      </c>
      <c r="G189" s="8">
        <v>5.3029999999999999</v>
      </c>
      <c r="H189" s="8">
        <v>9.0459999999999994</v>
      </c>
      <c r="I189" s="8">
        <v>4481.5519999999997</v>
      </c>
      <c r="J189" s="8">
        <v>8.1059999999999999</v>
      </c>
      <c r="K189" s="8">
        <v>9.4009999999999998</v>
      </c>
      <c r="L189" s="8">
        <v>7.0890000000000004</v>
      </c>
      <c r="M189" s="8">
        <v>5641.9120000000003</v>
      </c>
      <c r="N189" s="8">
        <v>0.90800000000000003</v>
      </c>
      <c r="O189" s="8">
        <v>22.154</v>
      </c>
      <c r="P189" s="8">
        <v>12.662000000000001</v>
      </c>
      <c r="Q189" s="8">
        <v>7750.2749999999996</v>
      </c>
      <c r="R189" s="8">
        <v>20.800999999999998</v>
      </c>
      <c r="S189" s="8">
        <v>29.446000000000002</v>
      </c>
      <c r="T189" s="8">
        <v>71.066000000000003</v>
      </c>
      <c r="U189" s="8">
        <v>9609.83</v>
      </c>
      <c r="V189" s="8">
        <v>9609.83</v>
      </c>
      <c r="W189" s="8">
        <v>9609.83</v>
      </c>
      <c r="X189" s="8">
        <v>9609.83</v>
      </c>
      <c r="Y189" s="8">
        <v>10280.608</v>
      </c>
      <c r="Z189" s="8">
        <v>10171.896000000001</v>
      </c>
      <c r="AA189" s="8">
        <v>11116.262000000001</v>
      </c>
      <c r="AB189" s="8">
        <v>11313.82</v>
      </c>
      <c r="AC189" s="8">
        <v>11708.958000000001</v>
      </c>
      <c r="AD189" s="8">
        <v>12455.94</v>
      </c>
      <c r="AE189" s="8">
        <v>12609.869000000001</v>
      </c>
      <c r="AF189" s="8">
        <v>12597.772999999999</v>
      </c>
      <c r="AG189" s="8">
        <v>12671.433000000001</v>
      </c>
      <c r="AH189" s="8">
        <v>12922.236000000001</v>
      </c>
      <c r="AI189" s="8">
        <v>13542.55</v>
      </c>
      <c r="AJ189" s="8">
        <v>14128.216</v>
      </c>
      <c r="AK189" s="8">
        <v>15535.505999999999</v>
      </c>
      <c r="AL189" s="8">
        <v>17237.733</v>
      </c>
      <c r="AM189" s="8">
        <v>18557.416000000001</v>
      </c>
      <c r="AN189" s="8">
        <v>20159.154999999999</v>
      </c>
      <c r="AO189" s="8">
        <v>21339.772000000001</v>
      </c>
      <c r="AP189" s="8">
        <v>22824.025000000001</v>
      </c>
      <c r="AQ189" s="8">
        <v>24157.004000000001</v>
      </c>
      <c r="AR189" s="8">
        <v>26028.273000000001</v>
      </c>
      <c r="AS189" s="8">
        <v>28168.32</v>
      </c>
      <c r="AT189" s="8">
        <v>29992.94</v>
      </c>
      <c r="AU189" s="8">
        <v>31696.778999999999</v>
      </c>
      <c r="AV189" s="8">
        <v>33543.048000000003</v>
      </c>
      <c r="AW189" s="8">
        <v>35821.656000000003</v>
      </c>
      <c r="AX189" s="8">
        <v>38489.031999999999</v>
      </c>
      <c r="AY189" s="8">
        <v>39466.603000000003</v>
      </c>
      <c r="AZ189" s="8">
        <v>40411.677000000003</v>
      </c>
      <c r="BA189" s="8">
        <v>41189.659</v>
      </c>
      <c r="BB189" s="8">
        <v>42620.283000000003</v>
      </c>
      <c r="BC189" s="8">
        <v>43743.917000000001</v>
      </c>
      <c r="BD189" s="8">
        <v>45248.243000000002</v>
      </c>
      <c r="BE189" s="8">
        <v>46309.328999999998</v>
      </c>
      <c r="BF189" s="8">
        <v>47217.302000000003</v>
      </c>
      <c r="BG189" s="8">
        <v>48222.337</v>
      </c>
      <c r="BH189" s="8">
        <v>49539.02</v>
      </c>
      <c r="BI189">
        <v>49539.02</v>
      </c>
    </row>
    <row r="190" spans="1:80" x14ac:dyDescent="0.35">
      <c r="A190" s="6" t="str">
        <f t="shared" si="171"/>
        <v>Albilad</v>
      </c>
      <c r="B190" s="6" t="str">
        <f>VLOOKUP(A190,References!$A$2:$B$11,2,FALSE)</f>
        <v>ALBI AB Equity</v>
      </c>
      <c r="C190" s="6" t="str">
        <f t="shared" ref="C190:E190" si="174">C167</f>
        <v>Total Loans</v>
      </c>
      <c r="D190" s="6" t="str">
        <f t="shared" si="174"/>
        <v>loans</v>
      </c>
      <c r="E190" s="6" t="str">
        <f t="shared" si="174"/>
        <v>BS_TOT_LOAN</v>
      </c>
      <c r="F190" s="8">
        <f>_xll.BDH($B190,$E190,"CQ1 2010","","Dir=H","Per=Q","Days=A","Dts=H","cols=56;rows=1")</f>
        <v>11190.2</v>
      </c>
      <c r="G190" s="8">
        <v>12308.210999999999</v>
      </c>
      <c r="H190" s="8">
        <v>12227.907999999999</v>
      </c>
      <c r="I190" s="8">
        <v>12922.855</v>
      </c>
      <c r="J190" s="8">
        <v>13298.763000000001</v>
      </c>
      <c r="K190" s="8">
        <v>13746.016</v>
      </c>
      <c r="L190" s="8">
        <v>13800.727999999999</v>
      </c>
      <c r="M190" s="8">
        <v>14663.825000000001</v>
      </c>
      <c r="N190" s="8">
        <v>16011.857</v>
      </c>
      <c r="O190" s="8">
        <v>17215.797999999999</v>
      </c>
      <c r="P190" s="8">
        <v>18302.037</v>
      </c>
      <c r="Q190" s="8">
        <v>19349.695</v>
      </c>
      <c r="R190" s="8">
        <v>19847.057000000001</v>
      </c>
      <c r="S190" s="8">
        <v>21140.909</v>
      </c>
      <c r="T190" s="8">
        <v>22088.059000000001</v>
      </c>
      <c r="U190" s="8">
        <v>24310.734</v>
      </c>
      <c r="V190" s="8">
        <v>25159.52</v>
      </c>
      <c r="W190" s="8">
        <v>27661.752</v>
      </c>
      <c r="X190" s="8">
        <v>28418.253000000001</v>
      </c>
      <c r="Y190" s="8">
        <v>29180.368999999999</v>
      </c>
      <c r="Z190" s="8">
        <v>29931.198</v>
      </c>
      <c r="AA190" s="8">
        <v>32553.15</v>
      </c>
      <c r="AB190" s="8">
        <v>33185.247000000003</v>
      </c>
      <c r="AC190" s="8">
        <v>35118.849000000002</v>
      </c>
      <c r="AD190" s="8">
        <v>38251.285000000003</v>
      </c>
      <c r="AE190" s="8">
        <v>37904.722000000002</v>
      </c>
      <c r="AF190" s="8">
        <v>37258.913999999997</v>
      </c>
      <c r="AG190" s="8">
        <v>37184.038</v>
      </c>
      <c r="AH190" s="8">
        <v>39635.203999999998</v>
      </c>
      <c r="AI190" s="8">
        <v>41674.254999999997</v>
      </c>
      <c r="AJ190" s="8">
        <v>42940.569000000003</v>
      </c>
      <c r="AK190" s="8">
        <v>44696.38</v>
      </c>
      <c r="AL190" s="8">
        <v>47022.898999999998</v>
      </c>
      <c r="AM190" s="8">
        <v>48859.175000000003</v>
      </c>
      <c r="AN190" s="8">
        <v>51410.044000000002</v>
      </c>
      <c r="AO190" s="8">
        <v>52303.731</v>
      </c>
      <c r="AP190" s="8">
        <v>53104.834000000003</v>
      </c>
      <c r="AQ190" s="8">
        <v>55380.843999999997</v>
      </c>
      <c r="AR190" s="8">
        <v>58277.957999999999</v>
      </c>
      <c r="AS190" s="8">
        <v>61133.324000000001</v>
      </c>
      <c r="AT190" s="8">
        <v>64484.692000000003</v>
      </c>
      <c r="AU190" s="8">
        <v>67040.123000000007</v>
      </c>
      <c r="AV190" s="8">
        <v>70021.019</v>
      </c>
      <c r="AW190" s="8">
        <v>72478.892999999996</v>
      </c>
      <c r="AX190" s="8">
        <v>78072.111999999994</v>
      </c>
      <c r="AY190" s="8">
        <v>81751.274000000005</v>
      </c>
      <c r="AZ190" s="8">
        <v>84539.062999999995</v>
      </c>
      <c r="BA190" s="8">
        <v>85574.812000000005</v>
      </c>
      <c r="BB190" s="8">
        <v>89176.612999999998</v>
      </c>
      <c r="BC190" s="8">
        <v>93847.236999999994</v>
      </c>
      <c r="BD190" s="8">
        <v>95077.070999999996</v>
      </c>
      <c r="BE190" s="8">
        <v>94024.835999999996</v>
      </c>
      <c r="BF190" s="8">
        <v>98341.558999999994</v>
      </c>
      <c r="BG190" s="8">
        <v>101743.72199999999</v>
      </c>
      <c r="BH190" s="8">
        <v>104559.571</v>
      </c>
      <c r="BI190">
        <v>104559.571</v>
      </c>
    </row>
    <row r="191" spans="1:80" x14ac:dyDescent="0.35">
      <c r="A191" s="6" t="str">
        <f t="shared" si="171"/>
        <v>Albilad</v>
      </c>
      <c r="B191" s="6" t="str">
        <f>VLOOKUP(A191,References!$A$2:$B$11,2,FALSE)</f>
        <v>ALBI AB Equity</v>
      </c>
      <c r="C191" s="6" t="str">
        <f t="shared" ref="C191:E191" si="175">C168</f>
        <v>Reserve for Loan Losses</v>
      </c>
      <c r="D191" s="6" t="str">
        <f t="shared" si="175"/>
        <v>loan_loss_reserves</v>
      </c>
      <c r="E191" s="6" t="str">
        <f t="shared" si="175"/>
        <v>BS_RSRV_LOAN_LOSS</v>
      </c>
      <c r="F191" s="8">
        <f>_xll.BDH($B191,$E191,"CQ1 2010","","Dir=H","Per=Q","Days=A","Dts=H","cols=56;rows=1")</f>
        <v>390.77499999999998</v>
      </c>
      <c r="G191" s="8">
        <v>495.92200000000003</v>
      </c>
      <c r="H191" s="8">
        <v>571.55899999999997</v>
      </c>
      <c r="I191" s="8">
        <v>633.029</v>
      </c>
      <c r="J191" s="8">
        <v>682.87099999999998</v>
      </c>
      <c r="K191" s="8">
        <v>733.13199999999995</v>
      </c>
      <c r="L191" s="8">
        <v>784.05799999999999</v>
      </c>
      <c r="M191" s="8">
        <v>884.07899999999995</v>
      </c>
      <c r="N191" s="8">
        <v>949.82</v>
      </c>
      <c r="O191" s="8">
        <v>1007.657</v>
      </c>
      <c r="P191" s="8">
        <v>1094.019</v>
      </c>
      <c r="Q191" s="8">
        <v>1094.019</v>
      </c>
      <c r="R191" s="8">
        <v>1158.6690000000001</v>
      </c>
      <c r="S191" s="8">
        <v>829.46699999999998</v>
      </c>
      <c r="T191" s="8">
        <v>874.09699999999998</v>
      </c>
      <c r="U191" s="8">
        <v>895.31100000000004</v>
      </c>
      <c r="V191" s="8">
        <v>882.04</v>
      </c>
      <c r="W191" s="8">
        <v>906.44899999999996</v>
      </c>
      <c r="X191" s="8">
        <v>897.31299999999999</v>
      </c>
      <c r="Y191" s="8">
        <v>825.09900000000005</v>
      </c>
      <c r="Z191" s="8">
        <v>841.21500000000003</v>
      </c>
      <c r="AA191" s="8">
        <v>870.34199999999998</v>
      </c>
      <c r="AB191" s="8">
        <v>896.07500000000005</v>
      </c>
      <c r="AC191" s="8">
        <v>864.226</v>
      </c>
      <c r="AD191" s="8">
        <v>920.63699999999994</v>
      </c>
      <c r="AE191" s="8">
        <v>974.56299999999999</v>
      </c>
      <c r="AF191" s="8">
        <v>1012.2430000000001</v>
      </c>
      <c r="AG191" s="8">
        <v>1005.651</v>
      </c>
      <c r="AH191" s="8">
        <v>933.15499999999997</v>
      </c>
      <c r="AI191" s="8">
        <v>1009.622</v>
      </c>
      <c r="AJ191" s="8">
        <v>1125.6010000000001</v>
      </c>
      <c r="AK191" s="8">
        <v>1248.951</v>
      </c>
      <c r="AL191" s="8">
        <v>1407.095</v>
      </c>
      <c r="AM191" s="8">
        <v>1519.182</v>
      </c>
      <c r="AN191" s="8">
        <v>1671.7829999999999</v>
      </c>
      <c r="AO191" s="8">
        <v>1715.616</v>
      </c>
      <c r="AP191" s="8">
        <v>1700.7049999999999</v>
      </c>
      <c r="AQ191" s="8">
        <v>1759.1120000000001</v>
      </c>
      <c r="AR191" s="8">
        <v>1881.067</v>
      </c>
      <c r="AS191" s="8">
        <v>1842.787</v>
      </c>
      <c r="AT191" s="8">
        <v>2020.0709999999999</v>
      </c>
      <c r="AU191" s="8">
        <v>2117.4639999999999</v>
      </c>
      <c r="AV191" s="8">
        <v>2258.7179999999998</v>
      </c>
      <c r="AW191" s="8">
        <v>2363.913</v>
      </c>
      <c r="AX191" s="8">
        <v>2540.723</v>
      </c>
      <c r="AY191" s="8">
        <v>2621.2820000000002</v>
      </c>
      <c r="AZ191" s="8">
        <v>2740.5329999999999</v>
      </c>
      <c r="BA191" s="8">
        <v>2641.498</v>
      </c>
      <c r="BB191" s="8">
        <v>2785.79</v>
      </c>
      <c r="BC191" s="8">
        <v>2641.3679999999999</v>
      </c>
      <c r="BD191" s="8">
        <v>2788.953</v>
      </c>
      <c r="BE191" s="8">
        <v>2845.6309999999999</v>
      </c>
      <c r="BF191" s="8">
        <v>2858.6309999999999</v>
      </c>
      <c r="BG191" s="8">
        <v>2889.95</v>
      </c>
      <c r="BH191" s="8">
        <v>2956.93</v>
      </c>
      <c r="BI191">
        <v>2956.93</v>
      </c>
    </row>
    <row r="192" spans="1:80" x14ac:dyDescent="0.35">
      <c r="A192" s="6" t="str">
        <f t="shared" si="171"/>
        <v>Albilad</v>
      </c>
      <c r="B192" s="6" t="str">
        <f>VLOOKUP(A192,References!$A$2:$B$11,2,FALSE)</f>
        <v>ALBI AB Equity</v>
      </c>
      <c r="C192" s="6" t="str">
        <f t="shared" ref="C192:E192" si="176">C169</f>
        <v>Net Loans</v>
      </c>
      <c r="D192" s="6" t="str">
        <f t="shared" si="176"/>
        <v>net_loans</v>
      </c>
      <c r="E192" s="6" t="str">
        <f t="shared" si="176"/>
        <v>BS_LOAN_MTG</v>
      </c>
      <c r="F192" s="8">
        <f>_xll.BDH($B192,$E192,"CQ1 2010","","Dir=H","Per=Q","Days=A","Dts=H","cols=56;rows=1")</f>
        <v>11190.2</v>
      </c>
      <c r="G192" s="8">
        <v>11812.289000000001</v>
      </c>
      <c r="H192" s="8">
        <v>11656.349</v>
      </c>
      <c r="I192" s="8">
        <v>12289.825999999999</v>
      </c>
      <c r="J192" s="8">
        <v>12615.892</v>
      </c>
      <c r="K192" s="8">
        <v>13012.884</v>
      </c>
      <c r="L192" s="8">
        <v>13016.67</v>
      </c>
      <c r="M192" s="8">
        <v>13779.745999999999</v>
      </c>
      <c r="N192" s="8">
        <v>15062.037</v>
      </c>
      <c r="O192" s="8">
        <v>16208.141</v>
      </c>
      <c r="P192" s="8">
        <v>17208.018</v>
      </c>
      <c r="Q192" s="8">
        <v>18255.675999999999</v>
      </c>
      <c r="R192" s="8">
        <v>18688.387999999999</v>
      </c>
      <c r="S192" s="8">
        <v>20311.441999999999</v>
      </c>
      <c r="T192" s="8">
        <v>21213.962</v>
      </c>
      <c r="U192" s="8">
        <v>23415.422999999999</v>
      </c>
      <c r="V192" s="8">
        <v>24277.48</v>
      </c>
      <c r="W192" s="8">
        <v>26755.303</v>
      </c>
      <c r="X192" s="8">
        <v>27520.94</v>
      </c>
      <c r="Y192" s="8">
        <v>28355.27</v>
      </c>
      <c r="Z192" s="8">
        <v>29089.983</v>
      </c>
      <c r="AA192" s="8">
        <v>31682.808000000001</v>
      </c>
      <c r="AB192" s="8">
        <v>32289.171999999999</v>
      </c>
      <c r="AC192" s="8">
        <v>34254.623</v>
      </c>
      <c r="AD192" s="8">
        <v>37330.648000000001</v>
      </c>
      <c r="AE192" s="8">
        <v>36930.159</v>
      </c>
      <c r="AF192" s="8">
        <v>36246.671000000002</v>
      </c>
      <c r="AG192" s="8">
        <v>36178.387000000002</v>
      </c>
      <c r="AH192" s="8">
        <v>38702.048999999999</v>
      </c>
      <c r="AI192" s="8">
        <v>40664.633000000002</v>
      </c>
      <c r="AJ192" s="8">
        <v>41814.968000000001</v>
      </c>
      <c r="AK192" s="8">
        <v>43447.428999999996</v>
      </c>
      <c r="AL192" s="8">
        <v>45615.803999999996</v>
      </c>
      <c r="AM192" s="8">
        <v>47339.993000000002</v>
      </c>
      <c r="AN192" s="8">
        <v>49738.260999999999</v>
      </c>
      <c r="AO192" s="8">
        <v>50588.114999999998</v>
      </c>
      <c r="AP192" s="8">
        <v>51404.129000000001</v>
      </c>
      <c r="AQ192" s="8">
        <v>53621.732000000004</v>
      </c>
      <c r="AR192" s="8">
        <v>56396.891000000003</v>
      </c>
      <c r="AS192" s="8">
        <v>59290.536999999997</v>
      </c>
      <c r="AT192" s="8">
        <v>62464.620999999999</v>
      </c>
      <c r="AU192" s="8">
        <v>64922.659</v>
      </c>
      <c r="AV192" s="8">
        <v>67762.301000000007</v>
      </c>
      <c r="AW192" s="8">
        <v>70114.98</v>
      </c>
      <c r="AX192" s="8">
        <v>75531.388999999996</v>
      </c>
      <c r="AY192" s="8">
        <v>79129.991999999998</v>
      </c>
      <c r="AZ192" s="8">
        <v>81798.53</v>
      </c>
      <c r="BA192" s="8">
        <v>82933.313999999998</v>
      </c>
      <c r="BB192" s="8">
        <v>86390.823000000004</v>
      </c>
      <c r="BC192" s="8">
        <v>91205.869000000006</v>
      </c>
      <c r="BD192" s="8">
        <v>92288.118000000002</v>
      </c>
      <c r="BE192" s="8">
        <v>91179.205000000002</v>
      </c>
      <c r="BF192" s="8">
        <v>95482.928</v>
      </c>
      <c r="BG192" s="8">
        <v>98853.771999999997</v>
      </c>
      <c r="BH192" s="8">
        <v>101602.641</v>
      </c>
      <c r="BI192">
        <v>101602.641</v>
      </c>
    </row>
    <row r="193" spans="1:80" x14ac:dyDescent="0.35">
      <c r="A193" s="6" t="str">
        <f t="shared" si="171"/>
        <v>Albilad</v>
      </c>
      <c r="B193" s="6" t="str">
        <f>VLOOKUP(A193,References!$A$2:$B$11,2,FALSE)</f>
        <v>ALBI AB Equity</v>
      </c>
      <c r="C193" s="6" t="str">
        <f t="shared" ref="C193:E193" si="177">C170</f>
        <v>Total Assets</v>
      </c>
      <c r="D193" s="6" t="str">
        <f t="shared" si="177"/>
        <v>assets</v>
      </c>
      <c r="E193" s="6" t="str">
        <f t="shared" si="177"/>
        <v>BS_TOT_ASSET</v>
      </c>
      <c r="F193" s="8">
        <f>_xll.BDH($B193,$E193,"CQ1 2010","","Dir=H","Per=Q","Days=A","Dts=H","cols=56;rows=1")</f>
        <v>18978.019</v>
      </c>
      <c r="G193" s="8">
        <v>18915.696</v>
      </c>
      <c r="H193" s="8">
        <v>19175.364000000001</v>
      </c>
      <c r="I193" s="8">
        <v>21116.686000000002</v>
      </c>
      <c r="J193" s="8">
        <v>21887.141</v>
      </c>
      <c r="K193" s="8">
        <v>22459.877</v>
      </c>
      <c r="L193" s="8">
        <v>22782.374</v>
      </c>
      <c r="M193" s="8">
        <v>27727.169000000002</v>
      </c>
      <c r="N193" s="8">
        <v>28539.691999999999</v>
      </c>
      <c r="O193" s="8">
        <v>29058.133999999998</v>
      </c>
      <c r="P193" s="8">
        <v>29528.232</v>
      </c>
      <c r="Q193" s="8">
        <v>29777.501</v>
      </c>
      <c r="R193" s="8">
        <v>31327.544000000002</v>
      </c>
      <c r="S193" s="8">
        <v>33347.58</v>
      </c>
      <c r="T193" s="8">
        <v>33583.894</v>
      </c>
      <c r="U193" s="8">
        <v>36323.307999999997</v>
      </c>
      <c r="V193" s="8">
        <v>39010.654999999999</v>
      </c>
      <c r="W193" s="8">
        <v>40977.642999999996</v>
      </c>
      <c r="X193" s="8">
        <v>44061.716</v>
      </c>
      <c r="Y193" s="8">
        <v>45229.913999999997</v>
      </c>
      <c r="Z193" s="8">
        <v>46313.03</v>
      </c>
      <c r="AA193" s="8">
        <v>49143.241999999998</v>
      </c>
      <c r="AB193" s="8">
        <v>49495.95</v>
      </c>
      <c r="AC193" s="8">
        <v>51220.41</v>
      </c>
      <c r="AD193" s="8">
        <v>54298.972999999998</v>
      </c>
      <c r="AE193" s="8">
        <v>54327.586000000003</v>
      </c>
      <c r="AF193" s="8">
        <v>55645.671000000002</v>
      </c>
      <c r="AG193" s="8">
        <v>53748.67</v>
      </c>
      <c r="AH193" s="8">
        <v>57290.406999999999</v>
      </c>
      <c r="AI193" s="8">
        <v>59731.633999999998</v>
      </c>
      <c r="AJ193" s="8">
        <v>62532.913</v>
      </c>
      <c r="AK193" s="8">
        <v>63207.675999999999</v>
      </c>
      <c r="AL193" s="8">
        <v>65778.334000000003</v>
      </c>
      <c r="AM193" s="8">
        <v>68406.881999999998</v>
      </c>
      <c r="AN193" s="8">
        <v>70707.231</v>
      </c>
      <c r="AO193" s="8">
        <v>73636.126000000004</v>
      </c>
      <c r="AP193" s="8">
        <v>72901.535999999993</v>
      </c>
      <c r="AQ193" s="8">
        <v>76965.820999999996</v>
      </c>
      <c r="AR193" s="8">
        <v>81163.623999999996</v>
      </c>
      <c r="AS193" s="8">
        <v>86003.432000000001</v>
      </c>
      <c r="AT193" s="8">
        <v>88398.926999999996</v>
      </c>
      <c r="AU193" s="8">
        <v>88857.721000000005</v>
      </c>
      <c r="AV193" s="8">
        <v>92309.112999999998</v>
      </c>
      <c r="AW193" s="8">
        <v>95754.285999999993</v>
      </c>
      <c r="AX193" s="8">
        <v>102519.693</v>
      </c>
      <c r="AY193" s="8">
        <v>107652.139</v>
      </c>
      <c r="AZ193" s="8">
        <v>111606.289</v>
      </c>
      <c r="BA193" s="8">
        <v>110853.704</v>
      </c>
      <c r="BB193" s="8">
        <v>116441.951</v>
      </c>
      <c r="BC193" s="8">
        <v>121510.72100000001</v>
      </c>
      <c r="BD193" s="8">
        <v>127020.148</v>
      </c>
      <c r="BE193" s="8">
        <v>129542.856</v>
      </c>
      <c r="BF193" s="8">
        <v>135368.34700000001</v>
      </c>
      <c r="BG193" s="8">
        <v>135404.33600000001</v>
      </c>
      <c r="BH193" s="8">
        <v>137573.15700000001</v>
      </c>
      <c r="BI193">
        <v>137573.15700000001</v>
      </c>
    </row>
    <row r="194" spans="1:80" x14ac:dyDescent="0.35">
      <c r="A194" s="6" t="str">
        <f t="shared" si="171"/>
        <v>Albilad</v>
      </c>
      <c r="B194" s="6" t="str">
        <f>VLOOKUP(A194,References!$A$2:$B$11,2,FALSE)</f>
        <v>ALBI AB Equity</v>
      </c>
      <c r="C194" s="6" t="str">
        <f t="shared" ref="C194:E194" si="178">C171</f>
        <v>Retail Assets</v>
      </c>
      <c r="D194" s="6" t="str">
        <f t="shared" si="178"/>
        <v>retail_assets</v>
      </c>
      <c r="E194" s="6" t="str">
        <f t="shared" si="178"/>
        <v>NA</v>
      </c>
      <c r="F194" s="23">
        <f>Segments_Q!I52/1000000</f>
        <v>4483.5209999999997</v>
      </c>
      <c r="G194" s="23">
        <f>Segments_Q!J52/1000000</f>
        <v>5698.4859999999999</v>
      </c>
      <c r="H194" s="8">
        <f>Segments_Q!K52/1000000</f>
        <v>5816.5659999999998</v>
      </c>
      <c r="I194" s="8">
        <f>Segments_Q!L52/1000000</f>
        <v>6194.8159999999998</v>
      </c>
      <c r="J194" s="8">
        <f>Segments_Q!M52/1000000</f>
        <v>6059.0590000000002</v>
      </c>
      <c r="K194" s="8">
        <f>Segments_Q!N52/1000000</f>
        <v>6995.9390000000003</v>
      </c>
      <c r="L194" s="8">
        <f>Segments_Q!O52/1000000</f>
        <v>7230.7610000000004</v>
      </c>
      <c r="M194" s="8">
        <f>Segments_Q!P52/1000000</f>
        <v>7507.8190000000004</v>
      </c>
      <c r="N194" s="8">
        <f>Segments_Q!Q52/1000000</f>
        <v>7871.3209999999999</v>
      </c>
      <c r="O194" s="8">
        <f>Segments_Q!R52/1000000</f>
        <v>8769.6990000000005</v>
      </c>
      <c r="P194" s="8">
        <f>Segments_Q!S52/1000000</f>
        <v>9325.5490000000009</v>
      </c>
      <c r="Q194" s="8">
        <f>Segments_Q!T52/1000000</f>
        <v>9780.4979999999996</v>
      </c>
      <c r="R194" s="8">
        <f>Segments_Q!U52/1000000</f>
        <v>10701.624</v>
      </c>
      <c r="S194" s="8">
        <f>Segments_Q!V52/1000000</f>
        <v>11221.264999999999</v>
      </c>
      <c r="T194" s="8">
        <f>Segments_Q!W52/1000000</f>
        <v>11598.956</v>
      </c>
      <c r="U194" s="8">
        <f>Segments_Q!X52/1000000</f>
        <v>12229.036</v>
      </c>
      <c r="V194" s="8">
        <f>Segments_Q!Y52/1000000</f>
        <v>12912.1</v>
      </c>
      <c r="W194" s="8">
        <f>Segments_Q!Z52/1000000</f>
        <v>13488.217000000001</v>
      </c>
      <c r="X194" s="8">
        <f>Segments_Q!AA52/1000000</f>
        <v>13838.053</v>
      </c>
      <c r="Y194" s="8">
        <f>Segments_Q!AB52/1000000</f>
        <v>13141.895</v>
      </c>
      <c r="Z194" s="8">
        <f>Segments_Q!AC52/1000000</f>
        <v>14105.029</v>
      </c>
      <c r="AA194" s="8">
        <f>Segments_Q!AD52/1000000</f>
        <v>15324.703</v>
      </c>
      <c r="AB194" s="8">
        <f>Segments_Q!AE52/1000000</f>
        <v>15604.164000000001</v>
      </c>
      <c r="AC194" s="8">
        <f>Segments_Q!AF52/1000000</f>
        <v>15818.492</v>
      </c>
      <c r="AD194" s="8">
        <f>Segments_Q!AG52/1000000</f>
        <v>16971.585999999999</v>
      </c>
      <c r="AE194" s="8">
        <f>Segments_Q!AH52/1000000</f>
        <v>17932.332999999999</v>
      </c>
      <c r="AF194" s="8">
        <f>Segments_Q!AI52/1000000</f>
        <v>18077.968000000001</v>
      </c>
      <c r="AG194" s="8">
        <f>Segments_Q!AJ52/1000000</f>
        <v>18343.093000000001</v>
      </c>
      <c r="AH194" s="8">
        <f>Segments_Q!AK52/1000000</f>
        <v>16355.996999999999</v>
      </c>
      <c r="AI194" s="8">
        <f>Segments_Q!AL52/1000000</f>
        <v>17302.664000000001</v>
      </c>
      <c r="AJ194" s="8">
        <f>Segments_Q!AM52/1000000</f>
        <v>17813.41</v>
      </c>
      <c r="AK194" s="8">
        <f>Segments_Q!AN52/1000000</f>
        <v>19226.563999999998</v>
      </c>
      <c r="AL194" s="8">
        <f>Segments_Q!AO52/1000000</f>
        <v>20924.191999999999</v>
      </c>
      <c r="AM194" s="8">
        <f>Segments_Q!AP52/1000000</f>
        <v>24647.581999999999</v>
      </c>
      <c r="AN194" s="8">
        <f>Segments_Q!AQ52/1000000</f>
        <v>26512.061000000002</v>
      </c>
      <c r="AO194" s="8">
        <f>Segments_Q!AR52/1000000</f>
        <v>28182.812000000002</v>
      </c>
      <c r="AP194" s="8">
        <f>Segments_Q!AS52/1000000</f>
        <v>30840.514999999999</v>
      </c>
      <c r="AQ194" s="8">
        <f>Segments_Q!AT52/1000000</f>
        <v>32494.096000000001</v>
      </c>
      <c r="AR194" s="8">
        <f>Segments_Q!AU52/1000000</f>
        <v>34511.953999999998</v>
      </c>
      <c r="AS194" s="8">
        <f>Segments_Q!AV52/1000000</f>
        <v>35937.1</v>
      </c>
      <c r="AT194" s="8">
        <f>Segments_Q!AW52/1000000</f>
        <v>37772.089999999997</v>
      </c>
      <c r="AU194" s="8">
        <f>Segments_Q!AX52/1000000</f>
        <v>39535.910000000003</v>
      </c>
      <c r="AV194" s="8">
        <f>Segments_Q!AY52/1000000</f>
        <v>41433.31</v>
      </c>
      <c r="AW194" s="8">
        <f>Segments_Q!AZ52/1000000</f>
        <v>43684.277000000002</v>
      </c>
      <c r="AX194" s="8">
        <f>Segments_Q!BA52/1000000</f>
        <v>46568.23</v>
      </c>
      <c r="AY194" s="8">
        <f>Segments_Q!BB52/1000000</f>
        <v>47032.209000000003</v>
      </c>
      <c r="AZ194" s="8">
        <f>Segments_Q!BC52/1000000</f>
        <v>49351.205999999998</v>
      </c>
      <c r="BA194" s="8">
        <f>Segments_Q!BD52/1000000</f>
        <v>50918.04</v>
      </c>
      <c r="BB194" s="8">
        <f>Segments_Q!BE52/1000000</f>
        <v>52099.803</v>
      </c>
      <c r="BC194" s="8">
        <f>Segments_Q!BF52/1000000</f>
        <v>53413.552000000003</v>
      </c>
      <c r="BD194" s="8">
        <f>Segments_Q!BG52/1000000</f>
        <v>55583.720999999998</v>
      </c>
      <c r="BE194" s="8">
        <f>Segments_Q!BH52/1000000</f>
        <v>58022.131000000001</v>
      </c>
      <c r="BF194" s="8">
        <f>Segments_Q!BI52/1000000</f>
        <v>57319.06</v>
      </c>
      <c r="BG194" s="8">
        <f>Segments_Q!BJ52/1000000</f>
        <v>57835.917000000001</v>
      </c>
      <c r="BH194" s="8">
        <f>Segments_Q!BK52/1000000</f>
        <v>59033.201000000001</v>
      </c>
      <c r="BI194" s="8">
        <f>Segments_Q!BL52/1000000</f>
        <v>0</v>
      </c>
      <c r="BJ194" s="8">
        <f>Segments_Q!BM52/1000000</f>
        <v>0</v>
      </c>
      <c r="BK194" s="8">
        <f>Segments_Q!BN52/1000000</f>
        <v>0</v>
      </c>
      <c r="BL194" s="8">
        <f>Segments_Q!BO52/1000000</f>
        <v>0</v>
      </c>
      <c r="BM194" s="8">
        <f>Segments_Q!BP52/1000000</f>
        <v>0</v>
      </c>
      <c r="BN194" s="8">
        <f>Segments_Q!BQ52/1000000</f>
        <v>0</v>
      </c>
      <c r="BO194" s="8">
        <f>Segments_Q!BR52/1000000</f>
        <v>0</v>
      </c>
      <c r="BP194" s="8">
        <f>Segments_Q!BS52/1000000</f>
        <v>0</v>
      </c>
      <c r="BQ194" s="8">
        <f>Segments_Q!BT52/1000000</f>
        <v>0</v>
      </c>
      <c r="BR194" s="8">
        <f>Segments_Q!BU52/1000000</f>
        <v>0</v>
      </c>
      <c r="BS194" s="8">
        <f>Segments_Q!BV52/1000000</f>
        <v>0</v>
      </c>
      <c r="BT194" s="8">
        <f>Segments_Q!BW52/1000000</f>
        <v>0</v>
      </c>
      <c r="BU194" s="8">
        <f>Segments_Q!BX52/1000000</f>
        <v>0</v>
      </c>
      <c r="BV194" s="8">
        <f>Segments_Q!BY52/1000000</f>
        <v>0</v>
      </c>
      <c r="BW194" s="8">
        <f>Segments_Q!BZ52/1000000</f>
        <v>0</v>
      </c>
      <c r="BX194" s="8">
        <f>Segments_Q!CA52/1000000</f>
        <v>0</v>
      </c>
      <c r="BY194" s="8">
        <f>Segments_Q!CB52/1000000</f>
        <v>0</v>
      </c>
      <c r="BZ194" s="8">
        <f>Segments_Q!CC52/1000000</f>
        <v>0</v>
      </c>
      <c r="CA194" s="8">
        <f>Segments_Q!CD52/1000000</f>
        <v>0</v>
      </c>
      <c r="CB194" s="8">
        <f>Segments_Q!CE52/1000000</f>
        <v>0</v>
      </c>
    </row>
    <row r="195" spans="1:80" x14ac:dyDescent="0.35">
      <c r="A195" s="6" t="str">
        <f t="shared" si="171"/>
        <v>Albilad</v>
      </c>
      <c r="B195" s="6" t="str">
        <f>VLOOKUP(A195,References!$A$2:$B$11,2,FALSE)</f>
        <v>ALBI AB Equity</v>
      </c>
      <c r="C195" s="6" t="str">
        <f t="shared" ref="C195:E195" si="179">C172</f>
        <v>Wholesale Assets</v>
      </c>
      <c r="D195" s="6" t="str">
        <f t="shared" si="179"/>
        <v>wholesale_assets</v>
      </c>
      <c r="E195" s="6" t="str">
        <f t="shared" si="179"/>
        <v>NA</v>
      </c>
      <c r="F195" s="23">
        <f>Segments_Q!I53/1000000</f>
        <v>8157.1229999999996</v>
      </c>
      <c r="G195" s="23">
        <f>Segments_Q!J53/1000000</f>
        <v>7938.3280000000004</v>
      </c>
      <c r="H195" s="8">
        <f>Segments_Q!K53/1000000</f>
        <v>7648.7030000000004</v>
      </c>
      <c r="I195" s="8">
        <f>Segments_Q!L53/1000000</f>
        <v>8047.0320000000002</v>
      </c>
      <c r="J195" s="8">
        <f>Segments_Q!M53/1000000</f>
        <v>7778.6080000000002</v>
      </c>
      <c r="K195" s="8">
        <f>Segments_Q!N53/1000000</f>
        <v>8273.6820000000007</v>
      </c>
      <c r="L195" s="8">
        <f>Segments_Q!O53/1000000</f>
        <v>8151.027</v>
      </c>
      <c r="M195" s="8">
        <f>Segments_Q!P53/1000000</f>
        <v>9832.5030000000006</v>
      </c>
      <c r="N195" s="8">
        <f>Segments_Q!Q53/1000000</f>
        <v>10461.831</v>
      </c>
      <c r="O195" s="8">
        <f>Segments_Q!R53/1000000</f>
        <v>10962.413</v>
      </c>
      <c r="P195" s="8">
        <f>Segments_Q!S53/1000000</f>
        <v>11760.713</v>
      </c>
      <c r="Q195" s="8">
        <f>Segments_Q!T53/1000000</f>
        <v>11572.55</v>
      </c>
      <c r="R195" s="8">
        <f>Segments_Q!U53/1000000</f>
        <v>11274.159</v>
      </c>
      <c r="S195" s="8">
        <f>Segments_Q!V53/1000000</f>
        <v>12705.648999999999</v>
      </c>
      <c r="T195" s="8">
        <f>Segments_Q!W53/1000000</f>
        <v>13181.929</v>
      </c>
      <c r="U195" s="8">
        <f>Segments_Q!X53/1000000</f>
        <v>14777.653</v>
      </c>
      <c r="V195" s="8">
        <f>Segments_Q!Y53/1000000</f>
        <v>15336.995000000001</v>
      </c>
      <c r="W195" s="8">
        <f>Segments_Q!Z53/1000000</f>
        <v>17727.741000000002</v>
      </c>
      <c r="X195" s="8">
        <f>Segments_Q!AA53/1000000</f>
        <v>18327.810000000001</v>
      </c>
      <c r="Y195" s="8">
        <f>Segments_Q!AB53/1000000</f>
        <v>19234.995999999999</v>
      </c>
      <c r="Z195" s="8">
        <f>Segments_Q!AC53/1000000</f>
        <v>19293.098999999998</v>
      </c>
      <c r="AA195" s="8">
        <f>Segments_Q!AD53/1000000</f>
        <v>20808.651999999998</v>
      </c>
      <c r="AB195" s="8">
        <f>Segments_Q!AE53/1000000</f>
        <v>21273.082999999999</v>
      </c>
      <c r="AC195" s="8">
        <f>Segments_Q!AF53/1000000</f>
        <v>22793.026999999998</v>
      </c>
      <c r="AD195" s="8">
        <f>Segments_Q!AG53/1000000</f>
        <v>24575.949000000001</v>
      </c>
      <c r="AE195" s="8">
        <f>Segments_Q!AH53/1000000</f>
        <v>23338.825000000001</v>
      </c>
      <c r="AF195" s="8">
        <f>Segments_Q!AI53/1000000</f>
        <v>23197.202000000001</v>
      </c>
      <c r="AG195" s="8">
        <f>Segments_Q!AJ53/1000000</f>
        <v>22537.142</v>
      </c>
      <c r="AH195" s="8">
        <f>Segments_Q!AK53/1000000</f>
        <v>24516.782999999999</v>
      </c>
      <c r="AI195" s="8">
        <f>Segments_Q!AL53/1000000</f>
        <v>25793.745999999999</v>
      </c>
      <c r="AJ195" s="8">
        <f>Segments_Q!AM53/1000000</f>
        <v>25375.09</v>
      </c>
      <c r="AK195" s="8">
        <f>Segments_Q!AN53/1000000</f>
        <v>25567.342000000001</v>
      </c>
      <c r="AL195" s="8">
        <f>Segments_Q!AO53/1000000</f>
        <v>26997.442999999999</v>
      </c>
      <c r="AM195" s="8">
        <f>Segments_Q!AP53/1000000</f>
        <v>26647.669000000002</v>
      </c>
      <c r="AN195" s="8">
        <f>Segments_Q!AQ53/1000000</f>
        <v>27274.045999999998</v>
      </c>
      <c r="AO195" s="8">
        <f>Segments_Q!AR53/1000000</f>
        <v>27273.496999999999</v>
      </c>
      <c r="AP195" s="8">
        <f>Segments_Q!AS53/1000000</f>
        <v>26734.32</v>
      </c>
      <c r="AQ195" s="8">
        <f>Segments_Q!AT53/1000000</f>
        <v>27630.963</v>
      </c>
      <c r="AR195" s="8">
        <f>Segments_Q!AU53/1000000</f>
        <v>28993.641</v>
      </c>
      <c r="AS195" s="8">
        <f>Segments_Q!AV53/1000000</f>
        <v>30644.541000000001</v>
      </c>
      <c r="AT195" s="8">
        <f>Segments_Q!AW53/1000000</f>
        <v>31946.620999999999</v>
      </c>
      <c r="AU195" s="8">
        <f>Segments_Q!AX53/1000000</f>
        <v>32360.962</v>
      </c>
      <c r="AV195" s="8">
        <f>Segments_Q!AY53/1000000</f>
        <v>33376.629000000001</v>
      </c>
      <c r="AW195" s="8">
        <f>Segments_Q!AZ53/1000000</f>
        <v>33586.851000000002</v>
      </c>
      <c r="AX195" s="8">
        <f>Segments_Q!BA53/1000000</f>
        <v>36318.985000000001</v>
      </c>
      <c r="AY195" s="8">
        <f>Segments_Q!BB53/1000000</f>
        <v>39245.190999999999</v>
      </c>
      <c r="AZ195" s="8">
        <f>Segments_Q!BC53/1000000</f>
        <v>39724.249000000003</v>
      </c>
      <c r="BA195" s="8">
        <f>Segments_Q!BD53/1000000</f>
        <v>38374.069000000003</v>
      </c>
      <c r="BB195" s="8">
        <f>Segments_Q!BE53/1000000</f>
        <v>42376.877</v>
      </c>
      <c r="BC195" s="8">
        <f>Segments_Q!BF53/1000000</f>
        <v>46437.02</v>
      </c>
      <c r="BD195" s="8">
        <f>Segments_Q!BG53/1000000</f>
        <v>46344.250999999997</v>
      </c>
      <c r="BE195" s="8">
        <f>Segments_Q!BH53/1000000</f>
        <v>44450.264000000003</v>
      </c>
      <c r="BF195" s="8">
        <f>Segments_Q!BI53/1000000</f>
        <v>48375.464</v>
      </c>
      <c r="BG195" s="8">
        <f>Segments_Q!BJ53/1000000</f>
        <v>50748.228999999999</v>
      </c>
      <c r="BH195" s="8">
        <f>Segments_Q!BK53/1000000</f>
        <v>52199.267</v>
      </c>
      <c r="BI195" s="8">
        <f>Segments_Q!BL53/1000000</f>
        <v>0</v>
      </c>
      <c r="BJ195" s="8">
        <f>Segments_Q!BM53/1000000</f>
        <v>0</v>
      </c>
      <c r="BK195" s="8">
        <f>Segments_Q!BN53/1000000</f>
        <v>0</v>
      </c>
      <c r="BL195" s="8">
        <f>Segments_Q!BO53/1000000</f>
        <v>0</v>
      </c>
      <c r="BM195" s="8">
        <f>Segments_Q!BP53/1000000</f>
        <v>0</v>
      </c>
      <c r="BN195" s="8">
        <f>Segments_Q!BQ53/1000000</f>
        <v>0</v>
      </c>
      <c r="BO195" s="8">
        <f>Segments_Q!BR53/1000000</f>
        <v>0</v>
      </c>
      <c r="BP195" s="8">
        <f>Segments_Q!BS53/1000000</f>
        <v>0</v>
      </c>
      <c r="BQ195" s="8">
        <f>Segments_Q!BT53/1000000</f>
        <v>0</v>
      </c>
      <c r="BR195" s="8">
        <f>Segments_Q!BU53/1000000</f>
        <v>0</v>
      </c>
      <c r="BS195" s="8">
        <f>Segments_Q!BV53/1000000</f>
        <v>0</v>
      </c>
      <c r="BT195" s="8">
        <f>Segments_Q!BW53/1000000</f>
        <v>0</v>
      </c>
      <c r="BU195" s="8">
        <f>Segments_Q!BX53/1000000</f>
        <v>0</v>
      </c>
      <c r="BV195" s="8">
        <f>Segments_Q!BY53/1000000</f>
        <v>0</v>
      </c>
      <c r="BW195" s="8">
        <f>Segments_Q!BZ53/1000000</f>
        <v>0</v>
      </c>
      <c r="BX195" s="8">
        <f>Segments_Q!CA53/1000000</f>
        <v>0</v>
      </c>
      <c r="BY195" s="8">
        <f>Segments_Q!CB53/1000000</f>
        <v>0</v>
      </c>
      <c r="BZ195" s="8">
        <f>Segments_Q!CC53/1000000</f>
        <v>0</v>
      </c>
      <c r="CA195" s="8">
        <f>Segments_Q!CD53/1000000</f>
        <v>0</v>
      </c>
      <c r="CB195" s="8">
        <f>Segments_Q!CE53/1000000</f>
        <v>0</v>
      </c>
    </row>
    <row r="196" spans="1:80" x14ac:dyDescent="0.35">
      <c r="A196" s="6" t="str">
        <f t="shared" si="171"/>
        <v>Albilad</v>
      </c>
      <c r="B196" s="6" t="str">
        <f>VLOOKUP(A196,References!$A$2:$B$11,2,FALSE)</f>
        <v>ALBI AB Equity</v>
      </c>
      <c r="C196" s="6" t="str">
        <f t="shared" ref="C196:E196" si="180">C173</f>
        <v>NCBDs</v>
      </c>
      <c r="D196" s="6" t="str">
        <f t="shared" si="180"/>
        <v>ncbds</v>
      </c>
      <c r="E196" s="6" t="str">
        <f t="shared" si="180"/>
        <v>BS_DEMAND_DPST</v>
      </c>
      <c r="F196" s="8">
        <f>_xll.BDH($B196,$E196,"CQ1 2010","","Dir=H","Per=Q","Days=A","Dts=H","cols=56;rows=1")</f>
        <v>9532.3349999999991</v>
      </c>
      <c r="G196" s="8">
        <v>10691.948</v>
      </c>
      <c r="H196" s="8">
        <v>10468.886</v>
      </c>
      <c r="I196" s="8">
        <v>11372.005999999999</v>
      </c>
      <c r="J196" s="8">
        <v>12343.034</v>
      </c>
      <c r="K196" s="8">
        <v>12950.308999999999</v>
      </c>
      <c r="L196" s="8">
        <v>13573.326999999999</v>
      </c>
      <c r="M196" s="8">
        <v>18582.335999999999</v>
      </c>
      <c r="N196" s="8">
        <v>17700.732</v>
      </c>
      <c r="O196" s="8">
        <v>18344.794000000002</v>
      </c>
      <c r="P196" s="8">
        <v>18184.543000000001</v>
      </c>
      <c r="Q196" s="8">
        <v>18472.482</v>
      </c>
      <c r="R196" s="8">
        <v>19707.012999999999</v>
      </c>
      <c r="S196" s="8">
        <v>21395.236000000001</v>
      </c>
      <c r="T196" s="8">
        <v>20623.785</v>
      </c>
      <c r="U196" s="8">
        <v>22640.800999999999</v>
      </c>
      <c r="V196" s="8">
        <v>24446.294000000002</v>
      </c>
      <c r="W196" s="8">
        <v>24608.52</v>
      </c>
      <c r="X196" s="8">
        <v>26641.717000000001</v>
      </c>
      <c r="Y196" s="8">
        <v>26867.287</v>
      </c>
      <c r="Z196" s="8">
        <v>29009.532999999999</v>
      </c>
      <c r="AA196" s="8">
        <v>29712.668000000001</v>
      </c>
      <c r="AB196" s="8">
        <v>29205.751</v>
      </c>
      <c r="AC196" s="8">
        <v>28502.322</v>
      </c>
      <c r="AD196" s="8">
        <v>27899.391</v>
      </c>
      <c r="AE196" s="8">
        <v>26719.962</v>
      </c>
      <c r="AF196" s="8">
        <v>26952.502</v>
      </c>
      <c r="AG196" s="8">
        <v>26974.543000000001</v>
      </c>
      <c r="AH196" s="8">
        <v>27434.38</v>
      </c>
      <c r="AI196" s="8">
        <v>27131.918000000001</v>
      </c>
      <c r="AJ196" s="8">
        <v>26937.866000000002</v>
      </c>
      <c r="AK196" s="8">
        <v>27442.213</v>
      </c>
      <c r="AL196" s="8">
        <v>30388.751</v>
      </c>
      <c r="AM196" s="8">
        <v>28710.134999999998</v>
      </c>
      <c r="AN196" s="8">
        <v>29477.87</v>
      </c>
      <c r="AO196" s="8">
        <v>29290.546999999999</v>
      </c>
      <c r="AP196" s="8">
        <v>31535.99</v>
      </c>
      <c r="AQ196" s="8">
        <v>33284.042000000001</v>
      </c>
      <c r="AR196" s="8">
        <v>34971.571000000004</v>
      </c>
      <c r="AS196" s="8">
        <v>33669.862999999998</v>
      </c>
      <c r="AT196" s="8">
        <v>38035.438999999998</v>
      </c>
      <c r="AU196" s="8">
        <v>38260.731</v>
      </c>
      <c r="AV196" s="8">
        <v>40522.296999999999</v>
      </c>
      <c r="AW196" s="8">
        <v>40185.061999999998</v>
      </c>
      <c r="AX196" s="8">
        <v>42833.362000000001</v>
      </c>
      <c r="AY196" s="8">
        <v>43923.03</v>
      </c>
      <c r="AZ196" s="8">
        <v>45493.415999999997</v>
      </c>
      <c r="BA196" s="8">
        <v>41833.517</v>
      </c>
      <c r="BB196" s="8">
        <v>46424.747000000003</v>
      </c>
      <c r="BC196" s="8">
        <v>47353.228999999999</v>
      </c>
      <c r="BD196" s="8">
        <v>48147.13</v>
      </c>
      <c r="BE196" s="8">
        <v>47470.750999999997</v>
      </c>
      <c r="BF196" s="8">
        <v>43729.527000000002</v>
      </c>
      <c r="BG196" s="8">
        <v>44035.892</v>
      </c>
      <c r="BH196" s="8">
        <v>41875.648999999998</v>
      </c>
      <c r="BI196">
        <v>41875.648999999998</v>
      </c>
    </row>
    <row r="197" spans="1:80" x14ac:dyDescent="0.35">
      <c r="A197" s="6" t="str">
        <f t="shared" si="171"/>
        <v>Albilad</v>
      </c>
      <c r="B197" s="6" t="str">
        <f>VLOOKUP(A197,References!$A$2:$B$11,2,FALSE)</f>
        <v>ALBI AB Equity</v>
      </c>
      <c r="C197" s="6" t="str">
        <f t="shared" ref="C197:E197" si="181">C174</f>
        <v>CBDs</v>
      </c>
      <c r="D197" s="6" t="str">
        <f t="shared" si="181"/>
        <v>cbds</v>
      </c>
      <c r="E197" s="6" t="str">
        <f t="shared" si="181"/>
        <v>INTEREST_BEARING_DEPOSITS_RATIO</v>
      </c>
      <c r="F197" s="8">
        <f>_xll.BDH($B197,$E197,"CQ1 2010","","Dir=H","Per=Q","Days=A","Dts=H","cols=56;rows=1")</f>
        <v>4007.2860000000001</v>
      </c>
      <c r="G197" s="8">
        <v>4070.8580000000002</v>
      </c>
      <c r="H197" s="8">
        <v>4097.5550000000003</v>
      </c>
      <c r="I197" s="8">
        <v>5298.2979999999998</v>
      </c>
      <c r="J197" s="8">
        <v>4899.3869999999997</v>
      </c>
      <c r="K197" s="8">
        <v>4073.201</v>
      </c>
      <c r="L197" s="8">
        <v>4085.7379999999998</v>
      </c>
      <c r="M197" s="8">
        <v>4121.42</v>
      </c>
      <c r="N197" s="8">
        <v>4828.9030000000002</v>
      </c>
      <c r="O197" s="8">
        <v>4861.4620000000004</v>
      </c>
      <c r="P197" s="8">
        <v>4938.9080000000004</v>
      </c>
      <c r="Q197" s="8">
        <v>4791.808</v>
      </c>
      <c r="R197" s="8">
        <v>5018.2089999999998</v>
      </c>
      <c r="S197" s="8">
        <v>4837.4939999999997</v>
      </c>
      <c r="T197" s="8">
        <v>5076.9849999999997</v>
      </c>
      <c r="U197" s="8">
        <v>5824.9949999999999</v>
      </c>
      <c r="V197" s="8">
        <v>6211.4530000000004</v>
      </c>
      <c r="W197" s="8">
        <v>7973.8739999999998</v>
      </c>
      <c r="X197" s="8">
        <v>9385.6560000000009</v>
      </c>
      <c r="Y197" s="8">
        <v>9041.23</v>
      </c>
      <c r="Z197" s="8">
        <v>7953.2330000000002</v>
      </c>
      <c r="AA197" s="8">
        <v>7665.2820000000002</v>
      </c>
      <c r="AB197" s="8">
        <v>10588.857</v>
      </c>
      <c r="AC197" s="8">
        <v>12778.909</v>
      </c>
      <c r="AD197" s="8">
        <v>15154.335999999999</v>
      </c>
      <c r="AE197" s="8">
        <v>14519.775</v>
      </c>
      <c r="AF197" s="8">
        <v>13414.772000000001</v>
      </c>
      <c r="AG197" s="8">
        <v>12434.761</v>
      </c>
      <c r="AH197" s="8">
        <v>15304.012000000001</v>
      </c>
      <c r="AI197" s="8">
        <v>16981.559000000001</v>
      </c>
      <c r="AJ197" s="8">
        <v>18572.156999999999</v>
      </c>
      <c r="AK197" s="8">
        <v>19434.232</v>
      </c>
      <c r="AL197" s="8">
        <v>19404.898000000001</v>
      </c>
      <c r="AM197" s="8">
        <v>22420.991000000002</v>
      </c>
      <c r="AN197" s="8">
        <v>23980.663</v>
      </c>
      <c r="AO197" s="8">
        <v>26805.127</v>
      </c>
      <c r="AP197" s="8">
        <v>24965.429</v>
      </c>
      <c r="AQ197" s="8">
        <v>24656.137999999999</v>
      </c>
      <c r="AR197" s="8">
        <v>27737.244999999999</v>
      </c>
      <c r="AS197" s="8">
        <v>31771.365000000002</v>
      </c>
      <c r="AT197" s="8">
        <v>28604.115000000002</v>
      </c>
      <c r="AU197" s="8">
        <v>24851.329000000002</v>
      </c>
      <c r="AV197" s="8">
        <v>26466.215</v>
      </c>
      <c r="AW197" s="8">
        <v>29322.403999999999</v>
      </c>
      <c r="AX197" s="8">
        <v>31484.814999999999</v>
      </c>
      <c r="AY197" s="8">
        <v>34910.913</v>
      </c>
      <c r="AZ197" s="8">
        <v>33933.978999999999</v>
      </c>
      <c r="BA197" s="8">
        <v>36092.184000000001</v>
      </c>
      <c r="BB197" s="8">
        <v>36746.754000000001</v>
      </c>
      <c r="BC197" s="8">
        <v>39017.279000000002</v>
      </c>
      <c r="BD197" s="8">
        <v>42512.504000000001</v>
      </c>
      <c r="BE197" s="8">
        <v>44223.652999999998</v>
      </c>
      <c r="BF197" s="8">
        <v>58934.42</v>
      </c>
      <c r="BG197" s="8">
        <v>59212.694000000003</v>
      </c>
      <c r="BH197" s="8">
        <v>64195.074000000001</v>
      </c>
      <c r="BI197">
        <v>64195.074000000001</v>
      </c>
    </row>
    <row r="198" spans="1:80" x14ac:dyDescent="0.35">
      <c r="A198" s="6" t="str">
        <f t="shared" si="171"/>
        <v>Albilad</v>
      </c>
      <c r="B198" s="6" t="str">
        <f>VLOOKUP(A198,References!$A$2:$B$11,2,FALSE)</f>
        <v>ALBI AB Equity</v>
      </c>
      <c r="C198" s="6" t="str">
        <f t="shared" ref="C198:E198" si="182">C175</f>
        <v>Other Deposits</v>
      </c>
      <c r="D198" s="6" t="str">
        <f t="shared" si="182"/>
        <v>other_deposits</v>
      </c>
      <c r="E198" s="6" t="str">
        <f t="shared" si="182"/>
        <v>BS_OTHER_DPST</v>
      </c>
      <c r="F198" s="8">
        <f>_xll.BDH($B198,$E198,"CQ1 2010","","Dir=H","Per=Q","Days=A","Dts=H","cols=56;rows=1")</f>
        <v>181.006</v>
      </c>
      <c r="G198" s="8">
        <v>239.62799999999999</v>
      </c>
      <c r="H198" s="8">
        <v>243.94399999999999</v>
      </c>
      <c r="I198" s="8">
        <v>262.11099999999999</v>
      </c>
      <c r="J198" s="8">
        <v>271.35599999999999</v>
      </c>
      <c r="K198" s="8">
        <v>279.12900000000002</v>
      </c>
      <c r="L198" s="8">
        <v>300.10000000000002</v>
      </c>
      <c r="M198" s="8">
        <v>334.178</v>
      </c>
      <c r="N198" s="8">
        <v>379.73399999999998</v>
      </c>
      <c r="O198" s="8">
        <v>405.166</v>
      </c>
      <c r="P198" s="8">
        <v>422.98599999999999</v>
      </c>
      <c r="Q198" s="8">
        <v>477.334</v>
      </c>
      <c r="R198" s="8">
        <v>555.41600000000005</v>
      </c>
      <c r="S198" s="8">
        <v>591.77599999999995</v>
      </c>
      <c r="T198" s="8">
        <v>630.428</v>
      </c>
      <c r="U198" s="8">
        <v>641.92200000000003</v>
      </c>
      <c r="V198" s="8">
        <v>734.452</v>
      </c>
      <c r="W198" s="8">
        <v>771.47400000000005</v>
      </c>
      <c r="X198" s="8">
        <v>775.69</v>
      </c>
      <c r="Y198" s="8">
        <v>815.22500000000002</v>
      </c>
      <c r="Z198" s="8">
        <v>893.43299999999999</v>
      </c>
      <c r="AA198" s="8">
        <v>924.16899999999998</v>
      </c>
      <c r="AB198" s="8">
        <v>921.97400000000005</v>
      </c>
      <c r="AC198" s="8">
        <v>898.22900000000004</v>
      </c>
      <c r="AD198" s="8">
        <v>874.31</v>
      </c>
      <c r="AE198" s="8">
        <v>878.64099999999996</v>
      </c>
      <c r="AF198" s="8">
        <v>876.91700000000003</v>
      </c>
      <c r="AG198" s="8">
        <v>825.41099999999994</v>
      </c>
      <c r="AH198" s="8">
        <v>803.23</v>
      </c>
      <c r="AI198" s="8">
        <v>857.3</v>
      </c>
      <c r="AJ198" s="8">
        <v>891.649</v>
      </c>
      <c r="AK198" s="8">
        <v>906.51400000000001</v>
      </c>
      <c r="AL198" s="8">
        <v>980.06</v>
      </c>
      <c r="AM198" s="8">
        <v>1047.7370000000001</v>
      </c>
      <c r="AN198" s="8">
        <v>1115.7460000000001</v>
      </c>
      <c r="AO198" s="8">
        <v>1079.92</v>
      </c>
      <c r="AP198" s="8">
        <v>1089.5129999999999</v>
      </c>
      <c r="AQ198" s="8">
        <v>1375.1959999999999</v>
      </c>
      <c r="AR198" s="8">
        <v>1348.8969999999999</v>
      </c>
      <c r="AS198" s="8">
        <v>1664.3150000000001</v>
      </c>
      <c r="AT198" s="8">
        <v>1737.7850000000001</v>
      </c>
      <c r="AU198" s="8">
        <v>1763.671</v>
      </c>
      <c r="AV198" s="8">
        <v>1894.682</v>
      </c>
      <c r="AW198" s="8">
        <v>2045.423</v>
      </c>
      <c r="AX198" s="8">
        <v>2644.8760000000002</v>
      </c>
      <c r="AY198" s="8">
        <v>2804.1149999999998</v>
      </c>
      <c r="AZ198" s="8">
        <v>2918.2620000000002</v>
      </c>
      <c r="BA198" s="8">
        <v>3184.7930000000001</v>
      </c>
      <c r="BB198" s="8">
        <v>2907.0189999999998</v>
      </c>
      <c r="BC198" s="8">
        <v>2737.453</v>
      </c>
      <c r="BD198" s="8">
        <v>3226.54</v>
      </c>
      <c r="BE198" s="8">
        <v>3148.3429999999998</v>
      </c>
      <c r="BF198" s="8">
        <v>2818.6179999999999</v>
      </c>
      <c r="BG198" s="8">
        <v>3038.335</v>
      </c>
      <c r="BH198" s="8">
        <v>2844.4409999999998</v>
      </c>
      <c r="BI198">
        <v>2844.4409999999998</v>
      </c>
    </row>
    <row r="199" spans="1:80" x14ac:dyDescent="0.35">
      <c r="A199" s="6" t="str">
        <f t="shared" si="171"/>
        <v>Albilad</v>
      </c>
      <c r="B199" s="6" t="str">
        <f>VLOOKUP(A199,References!$A$2:$B$11,2,FALSE)</f>
        <v>ALBI AB Equity</v>
      </c>
      <c r="C199" s="6" t="str">
        <f t="shared" ref="C199:E199" si="183">C176</f>
        <v>Total Deposits</v>
      </c>
      <c r="D199" s="6" t="str">
        <f t="shared" si="183"/>
        <v>deposits</v>
      </c>
      <c r="E199" s="6" t="str">
        <f t="shared" si="183"/>
        <v>BS_CUSTOMER_DEPOSITS</v>
      </c>
      <c r="F199" s="8">
        <f>_xll.BDH($B199,$E199,"CQ1 2010","","Dir=H","Per=Q","Days=A","Dts=H","cols=56;rows=1")</f>
        <v>14317.178</v>
      </c>
      <c r="G199" s="8">
        <v>15002.433999999999</v>
      </c>
      <c r="H199" s="8">
        <v>14810.385</v>
      </c>
      <c r="I199" s="8">
        <v>16932.415000000001</v>
      </c>
      <c r="J199" s="8">
        <v>17513.776999999998</v>
      </c>
      <c r="K199" s="8">
        <v>17302.638999999999</v>
      </c>
      <c r="L199" s="8">
        <v>17959.165000000001</v>
      </c>
      <c r="M199" s="8">
        <v>23037.934000000001</v>
      </c>
      <c r="N199" s="8">
        <v>22909.368999999999</v>
      </c>
      <c r="O199" s="8">
        <v>23611.421999999999</v>
      </c>
      <c r="P199" s="8">
        <v>23546.437000000002</v>
      </c>
      <c r="Q199" s="8">
        <v>23741.624</v>
      </c>
      <c r="R199" s="8">
        <v>25280.637999999999</v>
      </c>
      <c r="S199" s="8">
        <v>26824.506000000001</v>
      </c>
      <c r="T199" s="8">
        <v>26331.198</v>
      </c>
      <c r="U199" s="8">
        <v>29107.718000000001</v>
      </c>
      <c r="V199" s="8">
        <v>31392.199000000001</v>
      </c>
      <c r="W199" s="8">
        <v>33353.868000000002</v>
      </c>
      <c r="X199" s="8">
        <v>36803.063000000002</v>
      </c>
      <c r="Y199" s="8">
        <v>36723.741999999998</v>
      </c>
      <c r="Z199" s="8">
        <v>37856.199000000001</v>
      </c>
      <c r="AA199" s="8">
        <v>38302.118999999999</v>
      </c>
      <c r="AB199" s="8">
        <v>40716.582000000002</v>
      </c>
      <c r="AC199" s="8">
        <v>42179.46</v>
      </c>
      <c r="AD199" s="8">
        <v>43928.036999999997</v>
      </c>
      <c r="AE199" s="8">
        <v>42118.377999999997</v>
      </c>
      <c r="AF199" s="8">
        <v>41244.190999999999</v>
      </c>
      <c r="AG199" s="8">
        <v>40234.714999999997</v>
      </c>
      <c r="AH199" s="8">
        <v>43541.622000000003</v>
      </c>
      <c r="AI199" s="8">
        <v>44970.777000000002</v>
      </c>
      <c r="AJ199" s="8">
        <v>46401.671999999999</v>
      </c>
      <c r="AK199" s="8">
        <v>47782.959000000003</v>
      </c>
      <c r="AL199" s="8">
        <v>50773.709000000003</v>
      </c>
      <c r="AM199" s="8">
        <v>52178.862999999998</v>
      </c>
      <c r="AN199" s="8">
        <v>54574.279000000002</v>
      </c>
      <c r="AO199" s="8">
        <v>57175.593999999997</v>
      </c>
      <c r="AP199" s="8">
        <v>57590.932000000001</v>
      </c>
      <c r="AQ199" s="8">
        <v>59315.375999999997</v>
      </c>
      <c r="AR199" s="8">
        <v>64057.713000000003</v>
      </c>
      <c r="AS199" s="8">
        <v>67105.543000000005</v>
      </c>
      <c r="AT199" s="8">
        <v>68377.339000000007</v>
      </c>
      <c r="AU199" s="8">
        <v>64875.731</v>
      </c>
      <c r="AV199" s="8">
        <v>68883.194000000003</v>
      </c>
      <c r="AW199" s="8">
        <v>71552.888999999996</v>
      </c>
      <c r="AX199" s="8">
        <v>76963.053</v>
      </c>
      <c r="AY199" s="8">
        <v>81638.058000000005</v>
      </c>
      <c r="AZ199" s="8">
        <v>82345.657000000007</v>
      </c>
      <c r="BA199" s="8">
        <v>81110.494000000006</v>
      </c>
      <c r="BB199" s="8">
        <v>86078.52</v>
      </c>
      <c r="BC199" s="8">
        <v>89107.960999999996</v>
      </c>
      <c r="BD199" s="8">
        <v>93886.173999999999</v>
      </c>
      <c r="BE199" s="8">
        <v>94842.747000000003</v>
      </c>
      <c r="BF199" s="8">
        <v>105482.565</v>
      </c>
      <c r="BG199" s="8">
        <v>106286.921</v>
      </c>
      <c r="BH199" s="8">
        <v>108915.164</v>
      </c>
      <c r="BI199">
        <v>108915.164</v>
      </c>
    </row>
    <row r="200" spans="1:80" x14ac:dyDescent="0.35">
      <c r="A200" s="6" t="str">
        <f t="shared" si="171"/>
        <v>Albilad</v>
      </c>
      <c r="B200" s="6" t="str">
        <f>VLOOKUP(A200,References!$A$2:$B$11,2,FALSE)</f>
        <v>ALBI AB Equity</v>
      </c>
      <c r="C200" s="6" t="str">
        <f t="shared" ref="C200:E200" si="184">C177</f>
        <v>Short Term Debt</v>
      </c>
      <c r="D200" s="6" t="str">
        <f t="shared" si="184"/>
        <v>short_term_debt</v>
      </c>
      <c r="E200" s="6" t="str">
        <f t="shared" si="184"/>
        <v>ST_BORROW_SECS_SOLD_UNDER_REPO</v>
      </c>
      <c r="F200" s="8">
        <f>_xll.BDH($B200,$E200,"CQ1 2010","","Dir=H","Per=Q","Days=A","Dts=H","cols=56;rows=1")</f>
        <v>1032.27</v>
      </c>
      <c r="G200" s="8">
        <v>355.22699999999998</v>
      </c>
      <c r="H200" s="8">
        <v>688.87599999999998</v>
      </c>
      <c r="I200" s="8">
        <v>382.42899999999997</v>
      </c>
      <c r="J200" s="8">
        <v>511.12799999999999</v>
      </c>
      <c r="K200" s="8">
        <v>1152.318</v>
      </c>
      <c r="L200" s="8">
        <v>597.48599999999999</v>
      </c>
      <c r="M200" s="8">
        <v>421.83699999999999</v>
      </c>
      <c r="N200" s="8">
        <v>689.07500000000005</v>
      </c>
      <c r="O200" s="8">
        <v>97.143000000000001</v>
      </c>
      <c r="P200" s="8">
        <v>563.23500000000001</v>
      </c>
      <c r="Q200" s="8">
        <v>570.83000000000004</v>
      </c>
      <c r="R200" s="8">
        <v>351.18200000000002</v>
      </c>
      <c r="S200" s="8">
        <v>707.61300000000006</v>
      </c>
      <c r="T200" s="8">
        <v>1105.502</v>
      </c>
      <c r="U200" s="8">
        <v>975.61599999999999</v>
      </c>
      <c r="V200" s="8">
        <v>552.947</v>
      </c>
      <c r="W200" s="8">
        <v>443.19499999999999</v>
      </c>
      <c r="X200" s="8">
        <v>373.85399999999998</v>
      </c>
      <c r="Y200" s="8">
        <v>1191.018</v>
      </c>
      <c r="Z200" s="8">
        <v>978.40800000000002</v>
      </c>
      <c r="AA200" s="8">
        <v>3176.096</v>
      </c>
      <c r="AB200" s="8">
        <v>1249.8119999999999</v>
      </c>
      <c r="AC200" s="8">
        <v>1421.652</v>
      </c>
      <c r="AD200" s="8">
        <v>2540.569</v>
      </c>
      <c r="AE200" s="8">
        <v>4228.9290000000001</v>
      </c>
      <c r="AF200" s="8">
        <v>4079.7950000000001</v>
      </c>
      <c r="AG200" s="8">
        <v>3002.605</v>
      </c>
      <c r="AH200" s="8">
        <v>2758.5439999999999</v>
      </c>
      <c r="AI200" s="8">
        <v>3801.1930000000002</v>
      </c>
      <c r="AJ200" s="8">
        <v>4815.3130000000001</v>
      </c>
      <c r="AK200" s="8">
        <v>3761.4549999999999</v>
      </c>
      <c r="AL200" s="8">
        <v>3278.2359999999999</v>
      </c>
      <c r="AM200" s="8">
        <v>4144.7299999999996</v>
      </c>
      <c r="AN200" s="8">
        <v>3662.6390000000001</v>
      </c>
      <c r="AO200" s="8">
        <v>3100.7910000000002</v>
      </c>
      <c r="AP200" s="8">
        <v>1082.2819999999999</v>
      </c>
      <c r="AQ200" s="8">
        <v>1391.222</v>
      </c>
      <c r="AR200" s="8">
        <v>796.24400000000003</v>
      </c>
      <c r="AS200" s="8">
        <v>645.12</v>
      </c>
      <c r="AT200" s="8">
        <v>2173.7069999999999</v>
      </c>
      <c r="AU200" s="8">
        <v>5669.26</v>
      </c>
      <c r="AV200" s="8">
        <v>5468.8890000000001</v>
      </c>
      <c r="AW200" s="8">
        <v>5402.93</v>
      </c>
      <c r="AX200" s="8">
        <v>6547.7160000000003</v>
      </c>
      <c r="AY200" s="8">
        <v>5063.2879999999996</v>
      </c>
      <c r="AZ200" s="8">
        <v>7923.4750000000004</v>
      </c>
      <c r="BA200" s="8">
        <v>8777.2270000000008</v>
      </c>
      <c r="BB200" s="8">
        <v>8612.2150000000001</v>
      </c>
      <c r="BC200" s="8">
        <v>10402.936</v>
      </c>
      <c r="BD200" s="8">
        <v>10434.709999999999</v>
      </c>
      <c r="BE200" s="8">
        <v>10621.441000000001</v>
      </c>
      <c r="BF200" s="8">
        <v>5749.509</v>
      </c>
      <c r="BG200" s="8">
        <v>5225.8379999999997</v>
      </c>
      <c r="BH200" s="8">
        <v>4044.0070000000001</v>
      </c>
      <c r="BI200">
        <v>4044.0070000000001</v>
      </c>
    </row>
    <row r="201" spans="1:80" x14ac:dyDescent="0.35">
      <c r="A201" s="6" t="str">
        <f t="shared" si="171"/>
        <v>Albilad</v>
      </c>
      <c r="B201" s="6" t="str">
        <f>VLOOKUP(A201,References!$A$2:$B$11,2,FALSE)</f>
        <v>ALBI AB Equity</v>
      </c>
      <c r="C201" s="6" t="str">
        <f t="shared" ref="C201:E201" si="185">C178</f>
        <v>Long Term Debt</v>
      </c>
      <c r="D201" s="6" t="str">
        <f t="shared" si="185"/>
        <v>long_term_debt</v>
      </c>
      <c r="E201" s="6" t="str">
        <f t="shared" si="185"/>
        <v>BS_LT_BORROW</v>
      </c>
      <c r="F201" s="8">
        <f>_xll.BDH($B201,$E201,"CQ1 2010","","Dir=H","Per=Q","Days=A","Dts=H","cols=56;rows=1")</f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2007.402</v>
      </c>
      <c r="AG201" s="8">
        <v>2007.047</v>
      </c>
      <c r="AH201" s="8">
        <v>2006.5530000000001</v>
      </c>
      <c r="AI201" s="8">
        <v>2006.204</v>
      </c>
      <c r="AJ201" s="8">
        <v>2006.749</v>
      </c>
      <c r="AK201" s="8">
        <v>2006.575</v>
      </c>
      <c r="AL201" s="8">
        <v>2006.7190000000001</v>
      </c>
      <c r="AM201" s="8">
        <v>2007.3979999999999</v>
      </c>
      <c r="AN201" s="8">
        <v>2007.9369999999999</v>
      </c>
      <c r="AO201" s="8">
        <v>2008.587</v>
      </c>
      <c r="AP201" s="8">
        <v>2008.4649999999999</v>
      </c>
      <c r="AQ201" s="8">
        <v>2008.355</v>
      </c>
      <c r="AR201" s="8">
        <v>2007.883</v>
      </c>
      <c r="AS201" s="8">
        <v>2540.2330000000002</v>
      </c>
      <c r="AT201" s="8">
        <v>2007.5250000000001</v>
      </c>
      <c r="AU201" s="8">
        <v>2005.162</v>
      </c>
      <c r="AV201" s="8">
        <v>2004.982</v>
      </c>
      <c r="AW201" s="8">
        <v>2454.442</v>
      </c>
      <c r="AX201" s="8">
        <v>2004.8219999999999</v>
      </c>
      <c r="AY201" s="8">
        <v>4078.9670000000001</v>
      </c>
      <c r="AZ201" s="8">
        <v>3015.6750000000002</v>
      </c>
      <c r="BA201" s="8">
        <v>3498.8150000000001</v>
      </c>
      <c r="BB201" s="8">
        <v>3015.866</v>
      </c>
      <c r="BC201" s="8">
        <v>3024.4960000000001</v>
      </c>
      <c r="BD201" s="8">
        <v>3029.683</v>
      </c>
      <c r="BE201" s="8">
        <v>3560.1849999999999</v>
      </c>
      <c r="BF201" s="8">
        <v>3044.4119999999998</v>
      </c>
      <c r="BG201" s="8">
        <v>3046.2330000000002</v>
      </c>
      <c r="BH201" s="8">
        <v>3048.7269999999999</v>
      </c>
      <c r="BI201">
        <v>3048.7269999999999</v>
      </c>
    </row>
    <row r="202" spans="1:80" x14ac:dyDescent="0.35">
      <c r="A202" s="6" t="str">
        <f t="shared" si="171"/>
        <v>Albilad</v>
      </c>
      <c r="B202" s="6" t="str">
        <f>VLOOKUP(A202,References!$A$2:$B$11,2,FALSE)</f>
        <v>ALBI AB Equity</v>
      </c>
      <c r="C202" s="6" t="str">
        <f t="shared" ref="C202:E202" si="186">C179</f>
        <v>Total Liabilities</v>
      </c>
      <c r="D202" s="6" t="str">
        <f t="shared" si="186"/>
        <v>liabilities</v>
      </c>
      <c r="E202" s="6" t="str">
        <f t="shared" si="186"/>
        <v>BS_TOT_LIAB2</v>
      </c>
      <c r="F202" s="8">
        <f>_xll.BDH($B202,$E202,"CQ1 2010","","Dir=H","Per=Q","Days=A","Dts=H","cols=56;rows=1")</f>
        <v>15914.118</v>
      </c>
      <c r="G202" s="8">
        <v>15836.424999999999</v>
      </c>
      <c r="H202" s="8">
        <v>16085.245999999999</v>
      </c>
      <c r="I202" s="8">
        <v>18013.724999999999</v>
      </c>
      <c r="J202" s="8">
        <v>18737.316999999999</v>
      </c>
      <c r="K202" s="8">
        <v>19230.18</v>
      </c>
      <c r="L202" s="8">
        <v>19476.913</v>
      </c>
      <c r="M202" s="8">
        <v>24310.919000000002</v>
      </c>
      <c r="N202" s="8">
        <v>24587.373</v>
      </c>
      <c r="O202" s="8">
        <v>24968.937000000002</v>
      </c>
      <c r="P202" s="8">
        <v>25316.445</v>
      </c>
      <c r="Q202" s="8">
        <v>25406.685000000001</v>
      </c>
      <c r="R202" s="8">
        <v>26804.863000000001</v>
      </c>
      <c r="S202" s="8">
        <v>28657.75</v>
      </c>
      <c r="T202" s="8">
        <v>28698.407999999999</v>
      </c>
      <c r="U202" s="8">
        <v>31222.419000000002</v>
      </c>
      <c r="V202" s="8">
        <v>33724.542999999998</v>
      </c>
      <c r="W202" s="8">
        <v>35508.108</v>
      </c>
      <c r="X202" s="8">
        <v>38369.735000000001</v>
      </c>
      <c r="Y202" s="8">
        <v>39338.561000000002</v>
      </c>
      <c r="Z202" s="8">
        <v>40232.180999999997</v>
      </c>
      <c r="AA202" s="8">
        <v>43052.822</v>
      </c>
      <c r="AB202" s="8">
        <v>43264.959999999999</v>
      </c>
      <c r="AC202" s="8">
        <v>44778.171000000002</v>
      </c>
      <c r="AD202" s="8">
        <v>47779.697999999997</v>
      </c>
      <c r="AE202" s="8">
        <v>47615.59</v>
      </c>
      <c r="AF202" s="8">
        <v>48682.999000000003</v>
      </c>
      <c r="AG202" s="8">
        <v>46596.786</v>
      </c>
      <c r="AH202" s="8">
        <v>49924.472999999998</v>
      </c>
      <c r="AI202" s="8">
        <v>52410.021000000001</v>
      </c>
      <c r="AJ202" s="8">
        <v>54952.071000000004</v>
      </c>
      <c r="AK202" s="8">
        <v>55618.883000000002</v>
      </c>
      <c r="AL202" s="8">
        <v>58057.728999999999</v>
      </c>
      <c r="AM202" s="8">
        <v>60693.188000000002</v>
      </c>
      <c r="AN202" s="8">
        <v>62766.680999999997</v>
      </c>
      <c r="AO202" s="8">
        <v>65803.176999999996</v>
      </c>
      <c r="AP202" s="8">
        <v>64630.879999999997</v>
      </c>
      <c r="AQ202" s="8">
        <v>68134.794999999998</v>
      </c>
      <c r="AR202" s="8">
        <v>72091.38</v>
      </c>
      <c r="AS202" s="8">
        <v>76577.509000000005</v>
      </c>
      <c r="AT202" s="8">
        <v>78843.384999999995</v>
      </c>
      <c r="AU202" s="8">
        <v>78971.842000000004</v>
      </c>
      <c r="AV202" s="8">
        <v>81982.649999999994</v>
      </c>
      <c r="AW202" s="8">
        <v>85013.388999999996</v>
      </c>
      <c r="AX202" s="8">
        <v>91681.57</v>
      </c>
      <c r="AY202" s="8">
        <v>96235.589000000007</v>
      </c>
      <c r="AZ202" s="8">
        <v>99738.694000000003</v>
      </c>
      <c r="BA202" s="8">
        <v>98873.614000000001</v>
      </c>
      <c r="BB202" s="8">
        <v>104116.539</v>
      </c>
      <c r="BC202" s="8">
        <v>108903.78599999999</v>
      </c>
      <c r="BD202" s="8">
        <v>113985.47</v>
      </c>
      <c r="BE202" s="8">
        <v>116143.908</v>
      </c>
      <c r="BF202" s="8">
        <v>121286.00199999999</v>
      </c>
      <c r="BG202" s="8">
        <v>121233.52099999999</v>
      </c>
      <c r="BH202" s="8">
        <v>122960.519</v>
      </c>
      <c r="BI202">
        <v>122960.519</v>
      </c>
    </row>
    <row r="203" spans="1:80" x14ac:dyDescent="0.35">
      <c r="A203" s="6" t="str">
        <f t="shared" si="171"/>
        <v>Albilad</v>
      </c>
      <c r="B203" s="6" t="str">
        <f>VLOOKUP(A203,References!$A$2:$B$11,2,FALSE)</f>
        <v>ALBI AB Equity</v>
      </c>
      <c r="C203" s="6" t="str">
        <f t="shared" ref="C203:E203" si="187">C180</f>
        <v>Retail Liabilities</v>
      </c>
      <c r="D203" s="6" t="str">
        <f t="shared" si="187"/>
        <v>retail_liabilities</v>
      </c>
      <c r="E203" s="6" t="str">
        <f t="shared" si="187"/>
        <v>NA</v>
      </c>
      <c r="F203" s="23">
        <f>Segments_Q!I54/1000000</f>
        <v>9703.9869999999992</v>
      </c>
      <c r="G203" s="23">
        <f>Segments_Q!J54/1000000</f>
        <v>10842.429</v>
      </c>
      <c r="H203" s="8">
        <f>Segments_Q!K54/1000000</f>
        <v>10055.321</v>
      </c>
      <c r="I203" s="8">
        <f>Segments_Q!L54/1000000</f>
        <v>11867.061</v>
      </c>
      <c r="J203" s="8">
        <f>Segments_Q!M54/1000000</f>
        <v>12402.880999999999</v>
      </c>
      <c r="K203" s="8">
        <f>Segments_Q!N54/1000000</f>
        <v>12535.712</v>
      </c>
      <c r="L203" s="8">
        <f>Segments_Q!O54/1000000</f>
        <v>13318.79</v>
      </c>
      <c r="M203" s="8">
        <f>Segments_Q!P54/1000000</f>
        <v>14094.315000000001</v>
      </c>
      <c r="N203" s="8">
        <f>Segments_Q!Q54/1000000</f>
        <v>15585.295</v>
      </c>
      <c r="O203" s="8">
        <f>Segments_Q!R54/1000000</f>
        <v>15785.118</v>
      </c>
      <c r="P203" s="8">
        <f>Segments_Q!S54/1000000</f>
        <v>16044.654</v>
      </c>
      <c r="Q203" s="8">
        <f>Segments_Q!T54/1000000</f>
        <v>16498.105</v>
      </c>
      <c r="R203" s="8">
        <f>Segments_Q!U54/1000000</f>
        <v>17422.516</v>
      </c>
      <c r="S203" s="8">
        <f>Segments_Q!V54/1000000</f>
        <v>17892.800999999999</v>
      </c>
      <c r="T203" s="8">
        <f>Segments_Q!W54/1000000</f>
        <v>17655.995999999999</v>
      </c>
      <c r="U203" s="8">
        <f>Segments_Q!X54/1000000</f>
        <v>19067.695</v>
      </c>
      <c r="V203" s="8">
        <f>Segments_Q!Y54/1000000</f>
        <v>20888.653999999999</v>
      </c>
      <c r="W203" s="8">
        <f>Segments_Q!Z54/1000000</f>
        <v>22294.613000000001</v>
      </c>
      <c r="X203" s="8">
        <f>Segments_Q!AA54/1000000</f>
        <v>23913.807000000001</v>
      </c>
      <c r="Y203" s="8">
        <f>Segments_Q!AB54/1000000</f>
        <v>24688.067999999999</v>
      </c>
      <c r="Z203" s="8">
        <f>Segments_Q!AC54/1000000</f>
        <v>27648.938999999998</v>
      </c>
      <c r="AA203" s="8">
        <f>Segments_Q!AD54/1000000</f>
        <v>28421.608</v>
      </c>
      <c r="AB203" s="8">
        <f>Segments_Q!AE54/1000000</f>
        <v>29761.612000000001</v>
      </c>
      <c r="AC203" s="8">
        <f>Segments_Q!AF54/1000000</f>
        <v>31230.55</v>
      </c>
      <c r="AD203" s="8">
        <f>Segments_Q!AG54/1000000</f>
        <v>27219.901000000002</v>
      </c>
      <c r="AE203" s="8">
        <f>Segments_Q!AH54/1000000</f>
        <v>27330.677</v>
      </c>
      <c r="AF203" s="8">
        <f>Segments_Q!AI54/1000000</f>
        <v>24736.311000000002</v>
      </c>
      <c r="AG203" s="8">
        <f>Segments_Q!AJ54/1000000</f>
        <v>25620.006000000001</v>
      </c>
      <c r="AH203" s="8">
        <f>Segments_Q!AK54/1000000</f>
        <v>28651.115000000002</v>
      </c>
      <c r="AI203" s="8">
        <f>Segments_Q!AL54/1000000</f>
        <v>30168.564999999999</v>
      </c>
      <c r="AJ203" s="8">
        <f>Segments_Q!AM54/1000000</f>
        <v>31613.716</v>
      </c>
      <c r="AK203" s="8">
        <f>Segments_Q!AN54/1000000</f>
        <v>31939.534</v>
      </c>
      <c r="AL203" s="8">
        <f>Segments_Q!AO54/1000000</f>
        <v>36964.889000000003</v>
      </c>
      <c r="AM203" s="8">
        <f>Segments_Q!AP54/1000000</f>
        <v>36809.14</v>
      </c>
      <c r="AN203" s="8">
        <f>Segments_Q!AQ54/1000000</f>
        <v>38730.432000000001</v>
      </c>
      <c r="AO203" s="8">
        <f>Segments_Q!AR54/1000000</f>
        <v>41433.180999999997</v>
      </c>
      <c r="AP203" s="8">
        <f>Segments_Q!AS54/1000000</f>
        <v>43486.451999999997</v>
      </c>
      <c r="AQ203" s="8">
        <f>Segments_Q!AT54/1000000</f>
        <v>45028.012000000002</v>
      </c>
      <c r="AR203" s="8">
        <f>Segments_Q!AU54/1000000</f>
        <v>46624.794999999998</v>
      </c>
      <c r="AS203" s="8">
        <f>Segments_Q!AV54/1000000</f>
        <v>52244.834000000003</v>
      </c>
      <c r="AT203" s="8">
        <f>Segments_Q!AW54/1000000</f>
        <v>53647.821000000004</v>
      </c>
      <c r="AU203" s="8">
        <f>Segments_Q!AX54/1000000</f>
        <v>54006.474999999999</v>
      </c>
      <c r="AV203" s="8">
        <f>Segments_Q!AY54/1000000</f>
        <v>54764.800999999999</v>
      </c>
      <c r="AW203" s="8">
        <f>Segments_Q!AZ54/1000000</f>
        <v>55560.853999999999</v>
      </c>
      <c r="AX203" s="8">
        <f>Segments_Q!BA54/1000000</f>
        <v>58482.506999999998</v>
      </c>
      <c r="AY203" s="8">
        <f>Segments_Q!BB54/1000000</f>
        <v>60998.47</v>
      </c>
      <c r="AZ203" s="8">
        <f>Segments_Q!BC54/1000000</f>
        <v>61697.192000000003</v>
      </c>
      <c r="BA203" s="8">
        <f>Segments_Q!BD54/1000000</f>
        <v>58258.732000000004</v>
      </c>
      <c r="BB203" s="8">
        <f>Segments_Q!BE54/1000000</f>
        <v>61888.095000000001</v>
      </c>
      <c r="BC203" s="8">
        <f>Segments_Q!BF54/1000000</f>
        <v>63579.716</v>
      </c>
      <c r="BD203" s="8">
        <f>Segments_Q!BG54/1000000</f>
        <v>62839.334000000003</v>
      </c>
      <c r="BE203" s="8">
        <f>Segments_Q!BH54/1000000</f>
        <v>59423.523999999998</v>
      </c>
      <c r="BF203" s="8">
        <f>Segments_Q!BI54/1000000</f>
        <v>60137.709000000003</v>
      </c>
      <c r="BG203" s="8">
        <f>Segments_Q!BJ54/1000000</f>
        <v>60603.211000000003</v>
      </c>
      <c r="BH203" s="8">
        <f>Segments_Q!BK54/1000000</f>
        <v>60159.292000000001</v>
      </c>
      <c r="BI203" s="8">
        <f>Segments_Q!BL54/1000000</f>
        <v>0</v>
      </c>
      <c r="BJ203" s="8">
        <f>Segments_Q!BM54/1000000</f>
        <v>0</v>
      </c>
      <c r="BK203" s="8">
        <f>Segments_Q!BN54/1000000</f>
        <v>0</v>
      </c>
      <c r="BL203" s="8">
        <f>Segments_Q!BO54/1000000</f>
        <v>0</v>
      </c>
      <c r="BM203" s="8">
        <f>Segments_Q!BP54/1000000</f>
        <v>0</v>
      </c>
      <c r="BN203" s="8">
        <f>Segments_Q!BQ54/1000000</f>
        <v>0</v>
      </c>
      <c r="BO203" s="8">
        <f>Segments_Q!BR54/1000000</f>
        <v>0</v>
      </c>
      <c r="BP203" s="8">
        <f>Segments_Q!BS54/1000000</f>
        <v>0</v>
      </c>
      <c r="BQ203" s="8">
        <f>Segments_Q!BT54/1000000</f>
        <v>0</v>
      </c>
      <c r="BR203" s="8">
        <f>Segments_Q!BU54/1000000</f>
        <v>0</v>
      </c>
      <c r="BS203" s="8">
        <f>Segments_Q!BV54/1000000</f>
        <v>0</v>
      </c>
      <c r="BT203" s="8">
        <f>Segments_Q!BW54/1000000</f>
        <v>0</v>
      </c>
      <c r="BU203" s="8">
        <f>Segments_Q!BX54/1000000</f>
        <v>0</v>
      </c>
      <c r="BV203" s="8">
        <f>Segments_Q!BY54/1000000</f>
        <v>0</v>
      </c>
      <c r="BW203" s="8">
        <f>Segments_Q!BZ54/1000000</f>
        <v>0</v>
      </c>
      <c r="BX203" s="8">
        <f>Segments_Q!CA54/1000000</f>
        <v>0</v>
      </c>
      <c r="BY203" s="8">
        <f>Segments_Q!CB54/1000000</f>
        <v>0</v>
      </c>
      <c r="BZ203" s="8">
        <f>Segments_Q!CC54/1000000</f>
        <v>0</v>
      </c>
      <c r="CA203" s="8">
        <f>Segments_Q!CD54/1000000</f>
        <v>0</v>
      </c>
      <c r="CB203" s="8">
        <f>Segments_Q!CE54/1000000</f>
        <v>0</v>
      </c>
    </row>
    <row r="204" spans="1:80" x14ac:dyDescent="0.35">
      <c r="A204" s="6" t="str">
        <f t="shared" si="171"/>
        <v>Albilad</v>
      </c>
      <c r="B204" s="6" t="str">
        <f>VLOOKUP(A204,References!$A$2:$B$11,2,FALSE)</f>
        <v>ALBI AB Equity</v>
      </c>
      <c r="C204" s="6" t="str">
        <f t="shared" ref="C204:E204" si="188">C181</f>
        <v>Wholesale Liabilities</v>
      </c>
      <c r="D204" s="6" t="str">
        <f t="shared" si="188"/>
        <v>wholesale_liabilities</v>
      </c>
      <c r="E204" s="6" t="str">
        <f t="shared" si="188"/>
        <v>NA</v>
      </c>
      <c r="F204" s="23">
        <f>Segments_Q!I55/1000000</f>
        <v>4489.3940000000002</v>
      </c>
      <c r="G204" s="23">
        <f>Segments_Q!J55/1000000</f>
        <v>4452.8980000000001</v>
      </c>
      <c r="H204" s="8">
        <f>Segments_Q!K55/1000000</f>
        <v>5088.9260000000004</v>
      </c>
      <c r="I204" s="8">
        <f>Segments_Q!L55/1000000</f>
        <v>5461.0889999999999</v>
      </c>
      <c r="J204" s="8">
        <f>Segments_Q!M55/1000000</f>
        <v>4538.3270000000002</v>
      </c>
      <c r="K204" s="8">
        <f>Segments_Q!N55/1000000</f>
        <v>4397.47</v>
      </c>
      <c r="L204" s="8">
        <f>Segments_Q!O55/1000000</f>
        <v>4640.4660000000003</v>
      </c>
      <c r="M204" s="8">
        <f>Segments_Q!P55/1000000</f>
        <v>8952.875</v>
      </c>
      <c r="N204" s="8">
        <f>Segments_Q!Q55/1000000</f>
        <v>7346.8180000000002</v>
      </c>
      <c r="O204" s="8">
        <f>Segments_Q!R55/1000000</f>
        <v>7904.6210000000001</v>
      </c>
      <c r="P204" s="8">
        <f>Segments_Q!S55/1000000</f>
        <v>7622.4520000000002</v>
      </c>
      <c r="Q204" s="8">
        <f>Segments_Q!T55/1000000</f>
        <v>7320.37</v>
      </c>
      <c r="R204" s="8">
        <f>Segments_Q!U55/1000000</f>
        <v>7928.0339999999997</v>
      </c>
      <c r="S204" s="8">
        <f>Segments_Q!V55/1000000</f>
        <v>9048.1080000000002</v>
      </c>
      <c r="T204" s="8">
        <f>Segments_Q!W55/1000000</f>
        <v>8741.1650000000009</v>
      </c>
      <c r="U204" s="8">
        <f>Segments_Q!X55/1000000</f>
        <v>10114.583000000001</v>
      </c>
      <c r="V204" s="8">
        <f>Segments_Q!Y55/1000000</f>
        <v>10604.216</v>
      </c>
      <c r="W204" s="8">
        <f>Segments_Q!Z55/1000000</f>
        <v>11173.643</v>
      </c>
      <c r="X204" s="8">
        <f>Segments_Q!AA55/1000000</f>
        <v>13020.096</v>
      </c>
      <c r="Y204" s="8">
        <f>Segments_Q!AB55/1000000</f>
        <v>12123.331</v>
      </c>
      <c r="Z204" s="8">
        <f>Segments_Q!AC55/1000000</f>
        <v>10323.11</v>
      </c>
      <c r="AA204" s="8">
        <f>Segments_Q!AD55/1000000</f>
        <v>9974.7340000000004</v>
      </c>
      <c r="AB204" s="8">
        <f>Segments_Q!AE55/1000000</f>
        <v>11017.144</v>
      </c>
      <c r="AC204" s="8">
        <f>Segments_Q!AF55/1000000</f>
        <v>11032.401</v>
      </c>
      <c r="AD204" s="8">
        <f>Segments_Q!AG55/1000000</f>
        <v>9202.4850000000006</v>
      </c>
      <c r="AE204" s="8">
        <f>Segments_Q!AH55/1000000</f>
        <v>6883.8109999999997</v>
      </c>
      <c r="AF204" s="8">
        <f>Segments_Q!AI55/1000000</f>
        <v>8091.4690000000001</v>
      </c>
      <c r="AG204" s="8">
        <f>Segments_Q!AJ55/1000000</f>
        <v>8180.5330000000004</v>
      </c>
      <c r="AH204" s="8">
        <f>Segments_Q!AK55/1000000</f>
        <v>10107.870000000001</v>
      </c>
      <c r="AI204" s="8">
        <f>Segments_Q!AL55/1000000</f>
        <v>9206.0409999999993</v>
      </c>
      <c r="AJ204" s="8">
        <f>Segments_Q!AM55/1000000</f>
        <v>10132.126</v>
      </c>
      <c r="AK204" s="8">
        <f>Segments_Q!AN55/1000000</f>
        <v>11782.08</v>
      </c>
      <c r="AL204" s="8">
        <f>Segments_Q!AO55/1000000</f>
        <v>12498.241</v>
      </c>
      <c r="AM204" s="8">
        <f>Segments_Q!AP55/1000000</f>
        <v>13448.975</v>
      </c>
      <c r="AN204" s="8">
        <f>Segments_Q!AQ55/1000000</f>
        <v>13433.888999999999</v>
      </c>
      <c r="AO204" s="8">
        <f>Segments_Q!AR55/1000000</f>
        <v>11755.989</v>
      </c>
      <c r="AP204" s="8">
        <f>Segments_Q!AS55/1000000</f>
        <v>11587.416999999999</v>
      </c>
      <c r="AQ204" s="8">
        <f>Segments_Q!AT55/1000000</f>
        <v>13366.223</v>
      </c>
      <c r="AR204" s="8">
        <f>Segments_Q!AU55/1000000</f>
        <v>17201.5</v>
      </c>
      <c r="AS204" s="8">
        <f>Segments_Q!AV55/1000000</f>
        <v>12954.957</v>
      </c>
      <c r="AT204" s="8">
        <f>Segments_Q!AW55/1000000</f>
        <v>13905.871999999999</v>
      </c>
      <c r="AU204" s="8">
        <f>Segments_Q!AX55/1000000</f>
        <v>13703.617</v>
      </c>
      <c r="AV204" s="8">
        <f>Segments_Q!AY55/1000000</f>
        <v>14897.647000000001</v>
      </c>
      <c r="AW204" s="8">
        <f>Segments_Q!AZ55/1000000</f>
        <v>14912.087</v>
      </c>
      <c r="AX204" s="8">
        <f>Segments_Q!BA55/1000000</f>
        <v>15358.457</v>
      </c>
      <c r="AY204" s="8">
        <f>Segments_Q!BB55/1000000</f>
        <v>16497.812000000002</v>
      </c>
      <c r="AZ204" s="8">
        <f>Segments_Q!BC55/1000000</f>
        <v>18246.436000000002</v>
      </c>
      <c r="BA204" s="8">
        <f>Segments_Q!BD55/1000000</f>
        <v>19122.996999999999</v>
      </c>
      <c r="BB204" s="8">
        <f>Segments_Q!BE55/1000000</f>
        <v>20195.175999999999</v>
      </c>
      <c r="BC204" s="8">
        <f>Segments_Q!BF55/1000000</f>
        <v>19337.557000000001</v>
      </c>
      <c r="BD204" s="8">
        <f>Segments_Q!BG55/1000000</f>
        <v>23609.929</v>
      </c>
      <c r="BE204" s="8">
        <f>Segments_Q!BH55/1000000</f>
        <v>23526.969000000001</v>
      </c>
      <c r="BF204" s="8">
        <f>Segments_Q!BI55/1000000</f>
        <v>23948.579000000002</v>
      </c>
      <c r="BG204" s="8">
        <f>Segments_Q!BJ55/1000000</f>
        <v>24963.268</v>
      </c>
      <c r="BH204" s="8">
        <f>Segments_Q!BK55/1000000</f>
        <v>26483.208999999999</v>
      </c>
      <c r="BI204" s="8">
        <f>Segments_Q!BL55/1000000</f>
        <v>0</v>
      </c>
      <c r="BJ204" s="8">
        <f>Segments_Q!BM55/1000000</f>
        <v>0</v>
      </c>
      <c r="BK204" s="8">
        <f>Segments_Q!BN55/1000000</f>
        <v>0</v>
      </c>
      <c r="BL204" s="8">
        <f>Segments_Q!BO55/1000000</f>
        <v>0</v>
      </c>
      <c r="BM204" s="8">
        <f>Segments_Q!BP55/1000000</f>
        <v>0</v>
      </c>
      <c r="BN204" s="8">
        <f>Segments_Q!BQ55/1000000</f>
        <v>0</v>
      </c>
      <c r="BO204" s="8">
        <f>Segments_Q!BR55/1000000</f>
        <v>0</v>
      </c>
      <c r="BP204" s="8">
        <f>Segments_Q!BS55/1000000</f>
        <v>0</v>
      </c>
      <c r="BQ204" s="8">
        <f>Segments_Q!BT55/1000000</f>
        <v>0</v>
      </c>
      <c r="BR204" s="8">
        <f>Segments_Q!BU55/1000000</f>
        <v>0</v>
      </c>
      <c r="BS204" s="8">
        <f>Segments_Q!BV55/1000000</f>
        <v>0</v>
      </c>
      <c r="BT204" s="8">
        <f>Segments_Q!BW55/1000000</f>
        <v>0</v>
      </c>
      <c r="BU204" s="8">
        <f>Segments_Q!BX55/1000000</f>
        <v>0</v>
      </c>
      <c r="BV204" s="8">
        <f>Segments_Q!BY55/1000000</f>
        <v>0</v>
      </c>
      <c r="BW204" s="8">
        <f>Segments_Q!BZ55/1000000</f>
        <v>0</v>
      </c>
      <c r="BX204" s="8">
        <f>Segments_Q!CA55/1000000</f>
        <v>0</v>
      </c>
      <c r="BY204" s="8">
        <f>Segments_Q!CB55/1000000</f>
        <v>0</v>
      </c>
      <c r="BZ204" s="8">
        <f>Segments_Q!CC55/1000000</f>
        <v>0</v>
      </c>
      <c r="CA204" s="8">
        <f>Segments_Q!CD55/1000000</f>
        <v>0</v>
      </c>
      <c r="CB204" s="8">
        <f>Segments_Q!CE55/1000000</f>
        <v>0</v>
      </c>
    </row>
    <row r="205" spans="1:80" x14ac:dyDescent="0.35">
      <c r="A205" s="6" t="str">
        <f t="shared" si="171"/>
        <v>Albilad</v>
      </c>
      <c r="B205" s="6" t="str">
        <f>VLOOKUP(A205,References!$A$2:$B$11,2,FALSE)</f>
        <v>ALBI AB Equity</v>
      </c>
      <c r="C205" s="6" t="str">
        <f t="shared" ref="C205:E205" si="189">C182</f>
        <v>Retained Earnings</v>
      </c>
      <c r="D205" s="6" t="str">
        <f t="shared" si="189"/>
        <v>retained_earnings</v>
      </c>
      <c r="E205" s="6" t="str">
        <f t="shared" si="189"/>
        <v>BS_PURE_RETAINED_EARNINGS</v>
      </c>
      <c r="F205" s="8">
        <f>_xll.BDH($B205,$E205,"CQ1 2010","","Dir=H","Per=Q","Days=A","Dts=H","cols=56;rows=1")</f>
        <v>52.581000000000003</v>
      </c>
      <c r="G205" s="8">
        <v>85.417000000000002</v>
      </c>
      <c r="H205" s="8">
        <v>87.781999999999996</v>
      </c>
      <c r="I205" s="8">
        <v>69.239999999999995</v>
      </c>
      <c r="J205" s="8">
        <v>124.693</v>
      </c>
      <c r="K205" s="8">
        <v>206.36600000000001</v>
      </c>
      <c r="L205" s="8">
        <v>291.83600000000001</v>
      </c>
      <c r="M205" s="8">
        <v>316.45800000000003</v>
      </c>
      <c r="N205" s="8">
        <v>827.971</v>
      </c>
      <c r="O205" s="8">
        <v>981.42499999999995</v>
      </c>
      <c r="P205" s="8">
        <v>1101.57</v>
      </c>
      <c r="Q205" s="8">
        <v>1022.811</v>
      </c>
      <c r="R205" s="8">
        <v>1165.3150000000001</v>
      </c>
      <c r="S205" s="8">
        <v>319.03500000000003</v>
      </c>
      <c r="T205" s="8">
        <v>516.11599999999999</v>
      </c>
      <c r="U205" s="8">
        <v>547.53499999999997</v>
      </c>
      <c r="V205" s="8">
        <v>721.24900000000002</v>
      </c>
      <c r="W205" s="8">
        <v>925.57299999999998</v>
      </c>
      <c r="X205" s="8">
        <v>1162.6289999999999</v>
      </c>
      <c r="Y205" s="8">
        <v>1195.557</v>
      </c>
      <c r="Z205" s="8">
        <v>174.14400000000001</v>
      </c>
      <c r="AA205" s="8">
        <v>380.60199999999998</v>
      </c>
      <c r="AB205" s="8">
        <v>584.04399999999998</v>
      </c>
      <c r="AC205" s="8">
        <v>591.31700000000001</v>
      </c>
      <c r="AD205" s="8">
        <v>206.33500000000001</v>
      </c>
      <c r="AE205" s="8">
        <v>383.35899999999998</v>
      </c>
      <c r="AF205" s="8">
        <v>604.91499999999996</v>
      </c>
      <c r="AG205" s="8">
        <v>260.18799999999999</v>
      </c>
      <c r="AH205" s="8">
        <v>482.065</v>
      </c>
      <c r="AI205" s="8">
        <v>727.40700000000004</v>
      </c>
      <c r="AJ205" s="8">
        <v>787.95899999999995</v>
      </c>
      <c r="AK205" s="8">
        <v>530.80499999999995</v>
      </c>
      <c r="AL205" s="8">
        <v>750.572</v>
      </c>
      <c r="AM205" s="8">
        <v>1016.47</v>
      </c>
      <c r="AN205" s="8">
        <v>1253.271</v>
      </c>
      <c r="AO205" s="8">
        <v>483.44099999999997</v>
      </c>
      <c r="AP205" s="8">
        <v>768.32799999999997</v>
      </c>
      <c r="AQ205" s="8">
        <v>1073.405</v>
      </c>
      <c r="AR205" s="8">
        <v>1102.329</v>
      </c>
      <c r="AS205" s="8">
        <v>1118.8900000000001</v>
      </c>
      <c r="AT205" s="8">
        <v>1009.74</v>
      </c>
      <c r="AU205" s="8">
        <v>1326.85</v>
      </c>
      <c r="AV205" s="8">
        <v>1714.72</v>
      </c>
      <c r="AW205" s="8">
        <v>1755.951</v>
      </c>
      <c r="AX205" s="8">
        <v>2153.06</v>
      </c>
      <c r="AY205" s="8">
        <v>2573.172</v>
      </c>
      <c r="AZ205" s="8">
        <v>3024.009</v>
      </c>
      <c r="BA205" s="8">
        <v>522.05799999999999</v>
      </c>
      <c r="BB205" s="8">
        <v>1013.562</v>
      </c>
      <c r="BC205" s="8">
        <v>1524.5429999999999</v>
      </c>
      <c r="BD205" s="8">
        <v>2071.3910000000001</v>
      </c>
      <c r="BE205" s="8">
        <v>1589.93</v>
      </c>
      <c r="BF205" s="8">
        <v>2121.5590000000002</v>
      </c>
      <c r="BG205" s="8">
        <v>2720.6390000000001</v>
      </c>
      <c r="BH205" s="8">
        <v>3355.0219999999999</v>
      </c>
      <c r="BI205">
        <v>3355.0219999999999</v>
      </c>
    </row>
    <row r="206" spans="1:80" x14ac:dyDescent="0.35">
      <c r="A206" s="6" t="str">
        <f t="shared" si="171"/>
        <v>Albilad</v>
      </c>
      <c r="B206" s="6" t="str">
        <f>VLOOKUP(A206,References!$A$2:$B$11,2,FALSE)</f>
        <v>ALBI AB Equity</v>
      </c>
      <c r="C206" s="6" t="str">
        <f t="shared" ref="C206:E206" si="190">C183</f>
        <v>Equity Before Minority</v>
      </c>
      <c r="D206" s="6" t="str">
        <f t="shared" si="190"/>
        <v>equity_before_minority</v>
      </c>
      <c r="E206" s="6" t="str">
        <f t="shared" si="190"/>
        <v>EQTY_BEF_MINORITY_INT_DETAILED</v>
      </c>
      <c r="F206" s="8">
        <f>_xll.BDH($B206,$E206,"CQ1 2010","","Dir=H","Per=Q","Days=A","Dts=H","cols=56;rows=1")</f>
        <v>3063.9009999999998</v>
      </c>
      <c r="G206" s="8">
        <v>3079.2710000000002</v>
      </c>
      <c r="H206" s="8">
        <v>3090.1179999999999</v>
      </c>
      <c r="I206" s="8">
        <v>3102.9609999999998</v>
      </c>
      <c r="J206" s="8">
        <v>3149.8240000000001</v>
      </c>
      <c r="K206" s="8">
        <v>3229.6970000000001</v>
      </c>
      <c r="L206" s="8">
        <v>3305.4609999999998</v>
      </c>
      <c r="M206" s="8">
        <v>3416.25</v>
      </c>
      <c r="N206" s="8">
        <v>3952.319</v>
      </c>
      <c r="O206" s="8">
        <v>4089.1970000000001</v>
      </c>
      <c r="P206" s="8">
        <v>4211.7870000000003</v>
      </c>
      <c r="Q206" s="8">
        <v>4370.8159999999998</v>
      </c>
      <c r="R206" s="8">
        <v>4522.6809999999996</v>
      </c>
      <c r="S206" s="8">
        <v>4689.83</v>
      </c>
      <c r="T206" s="8">
        <v>4885.4859999999999</v>
      </c>
      <c r="U206" s="8">
        <v>5100.8890000000001</v>
      </c>
      <c r="V206" s="8">
        <v>5286.1120000000001</v>
      </c>
      <c r="W206" s="8">
        <v>5469.5349999999999</v>
      </c>
      <c r="X206" s="8">
        <v>5691.9809999999998</v>
      </c>
      <c r="Y206" s="8">
        <v>5891.3530000000001</v>
      </c>
      <c r="Z206" s="8">
        <v>6080.8490000000002</v>
      </c>
      <c r="AA206" s="8">
        <v>6090.42</v>
      </c>
      <c r="AB206" s="8">
        <v>6230.99</v>
      </c>
      <c r="AC206" s="8">
        <v>6442.2389999999996</v>
      </c>
      <c r="AD206" s="8">
        <v>6519.2749999999996</v>
      </c>
      <c r="AE206" s="8">
        <v>6711.9960000000001</v>
      </c>
      <c r="AF206" s="8">
        <v>6922.6719999999996</v>
      </c>
      <c r="AG206" s="8">
        <v>7111.9780000000001</v>
      </c>
      <c r="AH206" s="8">
        <v>7328.7740000000003</v>
      </c>
      <c r="AI206" s="8">
        <v>7285.5820000000003</v>
      </c>
      <c r="AJ206" s="8">
        <v>7580.8419999999996</v>
      </c>
      <c r="AK206" s="8">
        <v>7588.7929999999997</v>
      </c>
      <c r="AL206" s="8">
        <v>7720.6049999999996</v>
      </c>
      <c r="AM206" s="8">
        <v>7713.6940000000004</v>
      </c>
      <c r="AN206" s="8">
        <v>7940.55</v>
      </c>
      <c r="AO206" s="8">
        <v>7832.9489999999996</v>
      </c>
      <c r="AP206" s="8">
        <v>8270.6560000000009</v>
      </c>
      <c r="AQ206" s="8">
        <v>8831.0259999999998</v>
      </c>
      <c r="AR206" s="8">
        <v>9072.2440000000006</v>
      </c>
      <c r="AS206" s="8">
        <v>9425.9230000000007</v>
      </c>
      <c r="AT206" s="8">
        <v>9555.5419999999995</v>
      </c>
      <c r="AU206" s="8">
        <v>9885.8790000000008</v>
      </c>
      <c r="AV206" s="8">
        <v>10326.463</v>
      </c>
      <c r="AW206" s="8">
        <v>10740.897000000001</v>
      </c>
      <c r="AX206" s="8">
        <v>10838.123</v>
      </c>
      <c r="AY206" s="8">
        <v>11416.55</v>
      </c>
      <c r="AZ206" s="8">
        <v>11867.594999999999</v>
      </c>
      <c r="BA206" s="8">
        <v>11980.09</v>
      </c>
      <c r="BB206" s="8">
        <v>12325.412</v>
      </c>
      <c r="BC206" s="8">
        <v>12606.934999999999</v>
      </c>
      <c r="BD206" s="8">
        <v>13034.678</v>
      </c>
      <c r="BE206" s="8">
        <v>13398.948</v>
      </c>
      <c r="BF206" s="8">
        <v>14082.344999999999</v>
      </c>
      <c r="BG206" s="8">
        <v>14170.815000000001</v>
      </c>
      <c r="BH206" s="8">
        <v>14612.638000000001</v>
      </c>
      <c r="BI206">
        <v>14612.638000000001</v>
      </c>
    </row>
    <row r="207" spans="1:80" x14ac:dyDescent="0.35">
      <c r="A207" s="6" t="str">
        <f t="shared" si="171"/>
        <v>Albilad</v>
      </c>
      <c r="B207" s="6" t="str">
        <f>VLOOKUP(A207,References!$A$2:$B$11,2,FALSE)</f>
        <v>ALBI AB Equity</v>
      </c>
      <c r="C207" s="6" t="str">
        <f t="shared" ref="C207:E207" si="191">C184</f>
        <v>Sukuk</v>
      </c>
      <c r="D207" s="6" t="str">
        <f t="shared" si="191"/>
        <v>skuk</v>
      </c>
      <c r="E207" s="6" t="str">
        <f t="shared" si="191"/>
        <v>PFD_EQTY_HYBRID_CAPITAL</v>
      </c>
      <c r="F207" s="8">
        <f>_xll.BDH($B207,$E207,"CQ1 2010","","Dir=H","Per=Q","Days=A","Dts=H","cols=56;rows=1")</f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>
        <v>0</v>
      </c>
    </row>
    <row r="208" spans="1:80" x14ac:dyDescent="0.35">
      <c r="A208" s="7" t="str">
        <f>A205</f>
        <v>Albilad</v>
      </c>
      <c r="B208" s="7" t="str">
        <f>VLOOKUP(A208,References!$A$2:$B$11,2,FALSE)</f>
        <v>ALBI AB Equity</v>
      </c>
      <c r="C208" s="7" t="str">
        <f t="shared" ref="C208:E208" si="192">C185</f>
        <v>Total Equity</v>
      </c>
      <c r="D208" s="7" t="str">
        <f t="shared" si="192"/>
        <v>equity</v>
      </c>
      <c r="E208" s="7" t="str">
        <f t="shared" si="192"/>
        <v>TOTAL_EQUITY</v>
      </c>
      <c r="F208" s="11">
        <f>_xll.BDH($B208,$E208,"CQ1 2010","","Dir=H","Per=Q","Days=A","Dts=H","cols=56;rows=1")</f>
        <v>3063.9009999999998</v>
      </c>
      <c r="G208" s="11">
        <v>3079.2710000000002</v>
      </c>
      <c r="H208" s="11">
        <v>3090.1179999999999</v>
      </c>
      <c r="I208" s="11">
        <v>3102.9609999999998</v>
      </c>
      <c r="J208" s="11">
        <v>3149.8240000000001</v>
      </c>
      <c r="K208" s="11">
        <v>3229.6970000000001</v>
      </c>
      <c r="L208" s="11">
        <v>3305.4609999999998</v>
      </c>
      <c r="M208" s="11">
        <v>3416.25</v>
      </c>
      <c r="N208" s="11">
        <v>3952.319</v>
      </c>
      <c r="O208" s="11">
        <v>4089.1970000000001</v>
      </c>
      <c r="P208" s="11">
        <v>4211.7870000000003</v>
      </c>
      <c r="Q208" s="11">
        <v>4370.8159999999998</v>
      </c>
      <c r="R208" s="11">
        <v>4522.6809999999996</v>
      </c>
      <c r="S208" s="11">
        <v>4689.83</v>
      </c>
      <c r="T208" s="11">
        <v>4885.4859999999999</v>
      </c>
      <c r="U208" s="11">
        <v>5100.8890000000001</v>
      </c>
      <c r="V208" s="11">
        <v>5286.1120000000001</v>
      </c>
      <c r="W208" s="11">
        <v>5469.5349999999999</v>
      </c>
      <c r="X208" s="11">
        <v>5691.9809999999998</v>
      </c>
      <c r="Y208" s="11">
        <v>5891.3530000000001</v>
      </c>
      <c r="Z208" s="11">
        <v>6080.8490000000002</v>
      </c>
      <c r="AA208" s="11">
        <v>6090.42</v>
      </c>
      <c r="AB208" s="11">
        <v>6230.99</v>
      </c>
      <c r="AC208" s="11">
        <v>6442.2389999999996</v>
      </c>
      <c r="AD208" s="11">
        <v>6519.2749999999996</v>
      </c>
      <c r="AE208" s="11">
        <v>6711.9960000000001</v>
      </c>
      <c r="AF208" s="11">
        <v>6962.6719999999996</v>
      </c>
      <c r="AG208" s="11">
        <v>7151.884</v>
      </c>
      <c r="AH208" s="11">
        <v>7365.9340000000002</v>
      </c>
      <c r="AI208" s="11">
        <v>7321.6130000000003</v>
      </c>
      <c r="AJ208" s="11">
        <v>7580.8419999999996</v>
      </c>
      <c r="AK208" s="11">
        <v>7588.7929999999997</v>
      </c>
      <c r="AL208" s="11">
        <v>7720.6049999999996</v>
      </c>
      <c r="AM208" s="11">
        <v>7713.6940000000004</v>
      </c>
      <c r="AN208" s="11">
        <v>7940.55</v>
      </c>
      <c r="AO208" s="11">
        <v>7832.9489999999996</v>
      </c>
      <c r="AP208" s="11">
        <v>8270.6560000000009</v>
      </c>
      <c r="AQ208" s="11">
        <v>8831.0259999999998</v>
      </c>
      <c r="AR208" s="11">
        <v>9072.2440000000006</v>
      </c>
      <c r="AS208" s="11">
        <v>9425.9230000000007</v>
      </c>
      <c r="AT208" s="11">
        <v>9555.5419999999995</v>
      </c>
      <c r="AU208" s="11">
        <v>9885.8790000000008</v>
      </c>
      <c r="AV208" s="11">
        <v>10326.463</v>
      </c>
      <c r="AW208" s="11">
        <v>10740.897000000001</v>
      </c>
      <c r="AX208" s="11">
        <v>10838.123</v>
      </c>
      <c r="AY208" s="11">
        <v>11416.55</v>
      </c>
      <c r="AZ208" s="11">
        <v>11867.594999999999</v>
      </c>
      <c r="BA208" s="11">
        <v>11980.09</v>
      </c>
      <c r="BB208" s="11">
        <v>12325.412</v>
      </c>
      <c r="BC208" s="11">
        <v>12606.934999999999</v>
      </c>
      <c r="BD208" s="11">
        <v>13034.678</v>
      </c>
      <c r="BE208" s="11">
        <v>13398.948</v>
      </c>
      <c r="BF208" s="11">
        <v>14082.344999999999</v>
      </c>
      <c r="BG208" s="11">
        <v>14170.815000000001</v>
      </c>
      <c r="BH208" s="11">
        <v>14612.638000000001</v>
      </c>
      <c r="BI208">
        <v>14612.638000000001</v>
      </c>
    </row>
    <row r="209" spans="1:80" x14ac:dyDescent="0.35">
      <c r="A209" s="9" t="s">
        <v>21</v>
      </c>
      <c r="B209" s="9" t="str">
        <f>VLOOKUP(A209,References!$A$2:$B$11,2,FALSE)</f>
        <v>SIBC AB Equity</v>
      </c>
      <c r="C209" s="9" t="str">
        <f t="shared" ref="C209:E209" si="193">C186</f>
        <v>Cash and Cash Equivalents</v>
      </c>
      <c r="D209" s="9" t="str">
        <f t="shared" si="193"/>
        <v>cash_cash_equivalents</v>
      </c>
      <c r="E209" s="9" t="str">
        <f t="shared" si="193"/>
        <v>BS_CASH_NEAR_CASH_ITEM</v>
      </c>
      <c r="F209" s="8">
        <f>_xll.BDH($B209,$E209,"CQ1 2010","","Dir=H","Per=Q","Days=A","Dts=H","cols=56;rows=1")</f>
        <v>1540.0419999999999</v>
      </c>
      <c r="G209" s="8">
        <v>1604.9659999999999</v>
      </c>
      <c r="H209" s="8">
        <v>1461.6369999999999</v>
      </c>
      <c r="I209" s="8">
        <v>1442.0809999999999</v>
      </c>
      <c r="J209" s="8">
        <v>1479.1010000000001</v>
      </c>
      <c r="K209" s="8">
        <v>1558.7809999999999</v>
      </c>
      <c r="L209" s="8">
        <v>1827.9680000000001</v>
      </c>
      <c r="M209" s="8">
        <v>1934.171</v>
      </c>
      <c r="N209" s="8">
        <v>1990.5060000000001</v>
      </c>
      <c r="O209" s="8">
        <v>2125.8049999999998</v>
      </c>
      <c r="P209" s="8">
        <v>2208.59</v>
      </c>
      <c r="Q209" s="8">
        <v>7335.643</v>
      </c>
      <c r="R209" s="8">
        <v>3931.9059999999999</v>
      </c>
      <c r="S209" s="8">
        <v>4783.0259999999998</v>
      </c>
      <c r="T209" s="8">
        <v>3968.3760000000002</v>
      </c>
      <c r="U209" s="8">
        <v>6307.0290000000005</v>
      </c>
      <c r="V209" s="8">
        <v>6701.2709999999997</v>
      </c>
      <c r="W209" s="8">
        <v>9667.6409999999996</v>
      </c>
      <c r="X209" s="8">
        <v>5019.2359999999999</v>
      </c>
      <c r="Y209" s="8">
        <v>9127.6939999999995</v>
      </c>
      <c r="Z209" s="8">
        <v>4406.2920000000004</v>
      </c>
      <c r="AA209" s="8">
        <v>4704.2669999999998</v>
      </c>
      <c r="AB209" s="8">
        <v>4715.2</v>
      </c>
      <c r="AC209" s="8">
        <v>4086.9870000000001</v>
      </c>
      <c r="AD209" s="8">
        <v>4287.4650000000001</v>
      </c>
      <c r="AE209" s="8">
        <v>4683.473</v>
      </c>
      <c r="AF209" s="8">
        <v>6715.6480000000001</v>
      </c>
      <c r="AG209" s="8">
        <v>5684.3379999999997</v>
      </c>
      <c r="AH209" s="8">
        <v>7844.2430000000004</v>
      </c>
      <c r="AI209" s="8">
        <v>8169.09</v>
      </c>
      <c r="AJ209" s="8">
        <v>7590.5370000000003</v>
      </c>
      <c r="AK209" s="8">
        <v>5263.4380000000001</v>
      </c>
      <c r="AL209" s="8">
        <v>5012.2359999999999</v>
      </c>
      <c r="AM209" s="8">
        <v>9689.3889999999992</v>
      </c>
      <c r="AN209" s="8">
        <v>5149.9189999999999</v>
      </c>
      <c r="AO209" s="8">
        <v>4871.9319999999998</v>
      </c>
      <c r="AP209" s="8">
        <v>4828.5870000000004</v>
      </c>
      <c r="AQ209" s="8">
        <v>5198.5720000000001</v>
      </c>
      <c r="AR209" s="8">
        <v>7216.3630000000003</v>
      </c>
      <c r="AS209" s="8">
        <v>10218.816000000001</v>
      </c>
      <c r="AT209" s="8">
        <v>5126.0259999999998</v>
      </c>
      <c r="AU209" s="8">
        <v>9170.44</v>
      </c>
      <c r="AV209" s="8">
        <v>5835.9769999999999</v>
      </c>
      <c r="AW209" s="8">
        <v>8323.49</v>
      </c>
      <c r="AX209" s="8">
        <v>5265.6840000000002</v>
      </c>
      <c r="AY209" s="8">
        <v>6604.6490000000003</v>
      </c>
      <c r="AZ209" s="8">
        <v>7110.95</v>
      </c>
      <c r="BA209" s="8">
        <v>5932.9480000000003</v>
      </c>
      <c r="BB209" s="8">
        <v>4829.5519999999997</v>
      </c>
      <c r="BC209" s="8">
        <v>12727.573</v>
      </c>
      <c r="BD209" s="8">
        <v>6927.7439999999997</v>
      </c>
      <c r="BE209" s="8">
        <v>6401.2579999999998</v>
      </c>
      <c r="BF209" s="8">
        <v>11158.699000000001</v>
      </c>
      <c r="BG209" s="8">
        <v>8149.16</v>
      </c>
      <c r="BH209" s="8">
        <v>9739.4069999999992</v>
      </c>
      <c r="BI209">
        <v>9739.4069999999992</v>
      </c>
    </row>
    <row r="210" spans="1:80" x14ac:dyDescent="0.35">
      <c r="A210" s="9" t="str">
        <f>A209</f>
        <v>SAIB</v>
      </c>
      <c r="B210" s="9" t="str">
        <f>VLOOKUP(A210,References!$A$2:$B$11,2,FALSE)</f>
        <v>SIBC AB Equity</v>
      </c>
      <c r="C210" s="9" t="str">
        <f t="shared" ref="C210:E210" si="194">C187</f>
        <v>ST And LT Investments</v>
      </c>
      <c r="D210" s="9" t="str">
        <f t="shared" si="194"/>
        <v>st_lt_investments</v>
      </c>
      <c r="E210" s="9" t="str">
        <f t="shared" si="194"/>
        <v>ST_AND_LT_INVEST</v>
      </c>
      <c r="F210" s="8">
        <f>_xll.BDH($B210,$E210,"CQ1 2010","","Dir=H","Per=Q","Days=A","Dts=H","cols=56;rows=1")</f>
        <v>10267.856</v>
      </c>
      <c r="G210" s="8">
        <v>9287.61</v>
      </c>
      <c r="H210" s="8">
        <v>8688.1329999999998</v>
      </c>
      <c r="I210" s="8">
        <v>8060.0110000000004</v>
      </c>
      <c r="J210" s="8">
        <v>8355.6080000000002</v>
      </c>
      <c r="K210" s="8">
        <v>7936.8029999999999</v>
      </c>
      <c r="L210" s="8">
        <v>7136.451</v>
      </c>
      <c r="M210" s="8">
        <v>8893.0619999999999</v>
      </c>
      <c r="N210" s="8">
        <v>9001.366</v>
      </c>
      <c r="O210" s="8">
        <v>9166.8860000000004</v>
      </c>
      <c r="P210" s="8">
        <v>10103.334000000001</v>
      </c>
      <c r="Q210" s="8">
        <v>10911.960999999999</v>
      </c>
      <c r="R210" s="8">
        <v>15328.151</v>
      </c>
      <c r="S210" s="8">
        <v>16099.811</v>
      </c>
      <c r="T210" s="8">
        <v>15886.477999999999</v>
      </c>
      <c r="U210" s="8">
        <v>17696.494999999999</v>
      </c>
      <c r="V210" s="8">
        <v>18323.113000000001</v>
      </c>
      <c r="W210" s="8">
        <v>18415.402999999998</v>
      </c>
      <c r="X210" s="8">
        <v>23237.649000000001</v>
      </c>
      <c r="Y210" s="8">
        <v>22396.949000000001</v>
      </c>
      <c r="Z210" s="8">
        <v>24200.897000000001</v>
      </c>
      <c r="AA210" s="8">
        <v>24181.93</v>
      </c>
      <c r="AB210" s="8">
        <v>18851.413</v>
      </c>
      <c r="AC210" s="8">
        <v>19135.807000000001</v>
      </c>
      <c r="AD210" s="8">
        <v>19145.143</v>
      </c>
      <c r="AE210" s="8">
        <v>20612.421999999999</v>
      </c>
      <c r="AF210" s="8">
        <v>20702.41</v>
      </c>
      <c r="AG210" s="8">
        <v>21866.617999999999</v>
      </c>
      <c r="AH210" s="8">
        <v>21727.303</v>
      </c>
      <c r="AI210" s="8">
        <v>22042.096000000001</v>
      </c>
      <c r="AJ210" s="8">
        <v>22258.562999999998</v>
      </c>
      <c r="AK210" s="8">
        <v>22432.7</v>
      </c>
      <c r="AL210" s="8">
        <v>23863.050999999999</v>
      </c>
      <c r="AM210" s="8">
        <v>23725.373</v>
      </c>
      <c r="AN210" s="8">
        <v>25412.766</v>
      </c>
      <c r="AO210" s="8">
        <v>25356.837</v>
      </c>
      <c r="AP210" s="8">
        <v>26776.332999999999</v>
      </c>
      <c r="AQ210" s="8">
        <v>27348.364000000001</v>
      </c>
      <c r="AR210" s="8">
        <v>26659.304</v>
      </c>
      <c r="AS210" s="8">
        <v>26633.159</v>
      </c>
      <c r="AT210" s="8">
        <v>27826.222000000002</v>
      </c>
      <c r="AU210" s="8">
        <v>31333.207999999999</v>
      </c>
      <c r="AV210" s="8">
        <v>29687.501</v>
      </c>
      <c r="AW210" s="8">
        <v>30960.521000000001</v>
      </c>
      <c r="AX210" s="8">
        <v>30910.84</v>
      </c>
      <c r="AY210" s="8">
        <v>30281.085999999999</v>
      </c>
      <c r="AZ210" s="8">
        <v>29720.559000000001</v>
      </c>
      <c r="BA210" s="8">
        <v>29293.732</v>
      </c>
      <c r="BB210" s="8">
        <v>30085.124</v>
      </c>
      <c r="BC210" s="8">
        <v>28833.08</v>
      </c>
      <c r="BD210" s="8">
        <v>27395.688999999998</v>
      </c>
      <c r="BE210" s="8">
        <v>28631.94</v>
      </c>
      <c r="BF210" s="8">
        <v>30505.781999999999</v>
      </c>
      <c r="BG210" s="8">
        <v>32158.883000000002</v>
      </c>
      <c r="BH210" s="8">
        <v>33206.364000000001</v>
      </c>
      <c r="BI210">
        <v>33206.364000000001</v>
      </c>
    </row>
    <row r="211" spans="1:80" x14ac:dyDescent="0.35">
      <c r="A211" s="9" t="str">
        <f t="shared" ref="A211:A230" si="195">A210</f>
        <v>SAIB</v>
      </c>
      <c r="B211" s="9" t="str">
        <f>VLOOKUP(A211,References!$A$2:$B$11,2,FALSE)</f>
        <v>SIBC AB Equity</v>
      </c>
      <c r="C211" s="9" t="str">
        <f t="shared" ref="C211:E211" si="196">C188</f>
        <v>Total Commercial Loans</v>
      </c>
      <c r="D211" s="9" t="str">
        <f t="shared" si="196"/>
        <v>commercial_loans</v>
      </c>
      <c r="E211" s="9" t="str">
        <f t="shared" si="196"/>
        <v>BS_COMM_LOAN</v>
      </c>
      <c r="F211" s="8">
        <f>_xll.BDH($B211,$E211,"CQ1 2010","","Dir=H","Per=Q","Days=A","Dts=H","cols=56;rows=1")</f>
        <v>23932.826000000001</v>
      </c>
      <c r="G211" s="8">
        <v>23932.826000000001</v>
      </c>
      <c r="H211" s="8">
        <v>23932.826000000001</v>
      </c>
      <c r="I211" s="8">
        <v>24208.205000000002</v>
      </c>
      <c r="J211" s="8">
        <v>24208.205000000002</v>
      </c>
      <c r="K211" s="8">
        <v>26142.731</v>
      </c>
      <c r="L211" s="8">
        <v>25821.766</v>
      </c>
      <c r="M211" s="8">
        <v>19391.475999999999</v>
      </c>
      <c r="N211" s="8">
        <v>22577.794999999998</v>
      </c>
      <c r="O211" s="8">
        <v>24253.875</v>
      </c>
      <c r="P211" s="8">
        <v>26146.393</v>
      </c>
      <c r="Q211" s="8">
        <v>24300.367999999999</v>
      </c>
      <c r="R211" s="8">
        <v>30609.366999999998</v>
      </c>
      <c r="S211" s="8">
        <v>33454.535000000003</v>
      </c>
      <c r="T211" s="8">
        <v>35446.972000000002</v>
      </c>
      <c r="U211" s="8">
        <v>34168.743999999999</v>
      </c>
      <c r="V211" s="8">
        <v>42092.059000000001</v>
      </c>
      <c r="W211" s="8">
        <v>43313.724000000002</v>
      </c>
      <c r="X211" s="8">
        <v>45729.141000000003</v>
      </c>
      <c r="Y211" s="8">
        <v>40587.49</v>
      </c>
      <c r="Z211" s="8">
        <v>45501.222000000002</v>
      </c>
      <c r="AA211" s="8">
        <v>45026.203000000001</v>
      </c>
      <c r="AB211" s="8">
        <v>46043.591999999997</v>
      </c>
      <c r="AC211" s="8">
        <v>41658.065999999999</v>
      </c>
      <c r="AD211" s="8">
        <v>46386.097999999998</v>
      </c>
      <c r="AE211" s="8">
        <v>45559.41</v>
      </c>
      <c r="AF211" s="8">
        <v>45263.029000000002</v>
      </c>
      <c r="AG211" s="8">
        <v>40067.703999999998</v>
      </c>
      <c r="AH211" s="8">
        <v>43314.067000000003</v>
      </c>
      <c r="AI211" s="8">
        <v>44552.45</v>
      </c>
      <c r="AJ211" s="8">
        <v>43836.87</v>
      </c>
      <c r="AK211" s="8">
        <v>39966.478000000003</v>
      </c>
      <c r="AL211" s="8">
        <v>37772.038999999997</v>
      </c>
      <c r="AM211" s="8">
        <v>39209.686000000002</v>
      </c>
      <c r="AN211" s="8">
        <v>39545.044000000002</v>
      </c>
      <c r="AO211" s="8">
        <v>40923.091999999997</v>
      </c>
      <c r="AP211" s="8">
        <v>38293.815999999999</v>
      </c>
      <c r="AQ211" s="8">
        <v>39174.343999999997</v>
      </c>
      <c r="AR211" s="8">
        <v>41914.385999999999</v>
      </c>
      <c r="AS211" s="8">
        <v>41574.767999999996</v>
      </c>
      <c r="AT211" s="8">
        <v>42627.819000000003</v>
      </c>
      <c r="AU211" s="8">
        <v>43341.96</v>
      </c>
      <c r="AV211" s="8">
        <v>42842.396000000001</v>
      </c>
      <c r="AW211" s="8">
        <v>41210.213000000003</v>
      </c>
      <c r="AX211" s="8">
        <v>41463.175000000003</v>
      </c>
      <c r="AY211" s="8">
        <v>42236.824000000001</v>
      </c>
      <c r="AZ211" s="8">
        <v>43683.406000000003</v>
      </c>
      <c r="BA211" s="8">
        <v>43198.873</v>
      </c>
      <c r="BB211" s="8">
        <v>43755.601000000002</v>
      </c>
      <c r="BC211" s="8">
        <v>45252.845999999998</v>
      </c>
      <c r="BD211" s="8">
        <v>49031.972999999998</v>
      </c>
      <c r="BE211" s="8">
        <v>53693.053999999996</v>
      </c>
      <c r="BF211" s="8">
        <v>58426.326999999997</v>
      </c>
      <c r="BG211" s="8">
        <v>62242.033000000003</v>
      </c>
      <c r="BH211" s="8">
        <v>65797.345000000001</v>
      </c>
      <c r="BI211">
        <v>65797.345000000001</v>
      </c>
    </row>
    <row r="212" spans="1:80" x14ac:dyDescent="0.35">
      <c r="A212" s="9" t="str">
        <f t="shared" si="195"/>
        <v>SAIB</v>
      </c>
      <c r="B212" s="9" t="str">
        <f>VLOOKUP(A212,References!$A$2:$B$11,2,FALSE)</f>
        <v>SIBC AB Equity</v>
      </c>
      <c r="C212" s="9" t="str">
        <f t="shared" ref="C212:E212" si="197">C189</f>
        <v>Total Consumer Loans</v>
      </c>
      <c r="D212" s="9" t="str">
        <f t="shared" si="197"/>
        <v>consumer_loans</v>
      </c>
      <c r="E212" s="9" t="str">
        <f t="shared" si="197"/>
        <v>BS_CONS_LOAN</v>
      </c>
      <c r="F212" s="8">
        <f>_xll.BDH($B212,$E212,"CQ1 2010","","Dir=H","Per=Q","Days=A","Dts=H","cols=56;rows=1")</f>
        <v>2988.4659999999999</v>
      </c>
      <c r="G212" s="8">
        <v>2988.4659999999999</v>
      </c>
      <c r="H212" s="8">
        <v>2988.4659999999999</v>
      </c>
      <c r="I212" s="8">
        <v>4463.3900000000003</v>
      </c>
      <c r="J212" s="8">
        <v>4463.3900000000003</v>
      </c>
      <c r="K212" s="8">
        <v>4757.8329999999996</v>
      </c>
      <c r="L212" s="8">
        <v>5006.6499999999996</v>
      </c>
      <c r="M212" s="8">
        <v>5425.7479999999996</v>
      </c>
      <c r="N212" s="8">
        <v>5926.6059999999998</v>
      </c>
      <c r="O212" s="8">
        <v>6106.5969999999998</v>
      </c>
      <c r="P212" s="8">
        <v>6222.4650000000001</v>
      </c>
      <c r="Q212" s="8">
        <v>6178.17</v>
      </c>
      <c r="R212" s="8">
        <v>6697.125</v>
      </c>
      <c r="S212" s="8">
        <v>7298.0889999999999</v>
      </c>
      <c r="T212" s="8">
        <v>7600.5619999999999</v>
      </c>
      <c r="U212" s="8">
        <v>9464.36</v>
      </c>
      <c r="V212" s="8">
        <v>10482.727999999999</v>
      </c>
      <c r="W212" s="8">
        <v>11734.266</v>
      </c>
      <c r="X212" s="8">
        <v>11990.701999999999</v>
      </c>
      <c r="Y212" s="8">
        <v>11737.126</v>
      </c>
      <c r="Z212" s="8">
        <v>11793.582</v>
      </c>
      <c r="AA212" s="8">
        <v>12121.281000000001</v>
      </c>
      <c r="AB212" s="8">
        <v>11891.308999999999</v>
      </c>
      <c r="AC212" s="8">
        <v>13615.177</v>
      </c>
      <c r="AD212" s="8">
        <v>15445.308000000001</v>
      </c>
      <c r="AE212" s="8">
        <v>15926.934999999999</v>
      </c>
      <c r="AF212" s="8">
        <v>16227.547</v>
      </c>
      <c r="AG212" s="8">
        <v>16780.752</v>
      </c>
      <c r="AH212" s="8">
        <v>16613.528999999999</v>
      </c>
      <c r="AI212" s="8">
        <v>16758.330999999998</v>
      </c>
      <c r="AJ212" s="8">
        <v>16804.455999999998</v>
      </c>
      <c r="AK212" s="8">
        <v>16841.887999999999</v>
      </c>
      <c r="AL212" s="8">
        <v>16284.338</v>
      </c>
      <c r="AM212" s="8">
        <v>15816.433000000001</v>
      </c>
      <c r="AN212" s="8">
        <v>15842.022000000001</v>
      </c>
      <c r="AO212" s="8">
        <v>14747.49</v>
      </c>
      <c r="AP212" s="8">
        <v>14673.531000000001</v>
      </c>
      <c r="AQ212" s="8">
        <v>14107.285</v>
      </c>
      <c r="AR212" s="8">
        <v>13940.543</v>
      </c>
      <c r="AS212" s="8">
        <v>13718.075000000001</v>
      </c>
      <c r="AT212" s="8">
        <v>13253.895</v>
      </c>
      <c r="AU212" s="8">
        <v>12344.66</v>
      </c>
      <c r="AV212" s="8">
        <v>12058.356</v>
      </c>
      <c r="AW212" s="8">
        <v>11354.428</v>
      </c>
      <c r="AX212" s="8">
        <v>10649.789000000001</v>
      </c>
      <c r="AY212" s="8">
        <v>10398.021000000001</v>
      </c>
      <c r="AZ212" s="8">
        <v>10228.938</v>
      </c>
      <c r="BA212" s="8">
        <v>10017.784</v>
      </c>
      <c r="BB212" s="8">
        <v>10311.415000000001</v>
      </c>
      <c r="BC212" s="8">
        <v>10439.929</v>
      </c>
      <c r="BD212" s="8">
        <v>10629.505999999999</v>
      </c>
      <c r="BE212" s="8">
        <v>10647.243</v>
      </c>
      <c r="BF212" s="8">
        <v>10434.233</v>
      </c>
      <c r="BG212" s="8">
        <v>10283.197</v>
      </c>
      <c r="BH212" s="8">
        <v>10301.92</v>
      </c>
      <c r="BI212">
        <v>10301.92</v>
      </c>
    </row>
    <row r="213" spans="1:80" x14ac:dyDescent="0.35">
      <c r="A213" s="9" t="str">
        <f t="shared" si="195"/>
        <v>SAIB</v>
      </c>
      <c r="B213" s="9" t="str">
        <f>VLOOKUP(A213,References!$A$2:$B$11,2,FALSE)</f>
        <v>SIBC AB Equity</v>
      </c>
      <c r="C213" s="9" t="str">
        <f t="shared" ref="C213:E213" si="198">C190</f>
        <v>Total Loans</v>
      </c>
      <c r="D213" s="9" t="str">
        <f t="shared" si="198"/>
        <v>loans</v>
      </c>
      <c r="E213" s="9" t="str">
        <f t="shared" si="198"/>
        <v>BS_TOT_LOAN</v>
      </c>
      <c r="F213" s="8">
        <f>_xll.BDH($B213,$E213,"CQ1 2010","","Dir=H","Per=Q","Days=A","Dts=H","cols=56;rows=1")</f>
        <v>31037.179</v>
      </c>
      <c r="G213" s="8">
        <v>31037.179</v>
      </c>
      <c r="H213" s="8">
        <v>31037.179</v>
      </c>
      <c r="I213" s="8">
        <v>32979.383000000002</v>
      </c>
      <c r="J213" s="8">
        <v>32979.383000000002</v>
      </c>
      <c r="K213" s="8">
        <v>32712.768</v>
      </c>
      <c r="L213" s="8">
        <v>32654.713</v>
      </c>
      <c r="M213" s="8">
        <v>29359.692999999999</v>
      </c>
      <c r="N213" s="8">
        <v>30335.526999999998</v>
      </c>
      <c r="O213" s="8">
        <v>32203.764999999999</v>
      </c>
      <c r="P213" s="8">
        <v>34222.072</v>
      </c>
      <c r="Q213" s="8">
        <v>34867.18</v>
      </c>
      <c r="R213" s="8">
        <v>37828.99</v>
      </c>
      <c r="S213" s="8">
        <v>41176.218000000001</v>
      </c>
      <c r="T213" s="8">
        <v>43507.989000000001</v>
      </c>
      <c r="U213" s="8">
        <v>48270.946000000004</v>
      </c>
      <c r="V213" s="8">
        <v>53066.406000000003</v>
      </c>
      <c r="W213" s="8">
        <v>55599.391000000003</v>
      </c>
      <c r="X213" s="8">
        <v>58379.544999999998</v>
      </c>
      <c r="Y213" s="8">
        <v>58295.106</v>
      </c>
      <c r="Z213" s="8">
        <v>58116.866999999998</v>
      </c>
      <c r="AA213" s="8">
        <v>57969.334000000003</v>
      </c>
      <c r="AB213" s="8">
        <v>58894.601000000002</v>
      </c>
      <c r="AC213" s="8">
        <v>61107.521999999997</v>
      </c>
      <c r="AD213" s="8">
        <v>62564.245999999999</v>
      </c>
      <c r="AE213" s="8">
        <v>62242.675000000003</v>
      </c>
      <c r="AF213" s="8">
        <v>62281.601000000002</v>
      </c>
      <c r="AG213" s="8">
        <v>61243.896000000001</v>
      </c>
      <c r="AH213" s="8">
        <v>61312.792000000001</v>
      </c>
      <c r="AI213" s="8">
        <v>62712.599000000002</v>
      </c>
      <c r="AJ213" s="8">
        <v>62180.718000000001</v>
      </c>
      <c r="AK213" s="8">
        <v>60663.065000000002</v>
      </c>
      <c r="AL213" s="8">
        <v>59627.875999999997</v>
      </c>
      <c r="AM213" s="8">
        <v>61011.330999999998</v>
      </c>
      <c r="AN213" s="8">
        <v>61329.637999999999</v>
      </c>
      <c r="AO213" s="8">
        <v>61208.105000000003</v>
      </c>
      <c r="AP213" s="8">
        <v>59984.535000000003</v>
      </c>
      <c r="AQ213" s="8">
        <v>58890.319000000003</v>
      </c>
      <c r="AR213" s="8">
        <v>59624.362999999998</v>
      </c>
      <c r="AS213" s="8">
        <v>59518.491999999998</v>
      </c>
      <c r="AT213" s="8">
        <v>62484.084999999999</v>
      </c>
      <c r="AU213" s="8">
        <v>61249.468999999997</v>
      </c>
      <c r="AV213" s="8">
        <v>60422.855000000003</v>
      </c>
      <c r="AW213" s="8">
        <v>56829.317999999999</v>
      </c>
      <c r="AX213" s="8">
        <v>57235.81</v>
      </c>
      <c r="AY213" s="8">
        <v>58187.961000000003</v>
      </c>
      <c r="AZ213" s="8">
        <v>60229.75</v>
      </c>
      <c r="BA213" s="8">
        <v>59760.966</v>
      </c>
      <c r="BB213" s="8">
        <v>61955.904000000002</v>
      </c>
      <c r="BC213" s="8">
        <v>64327.419000000002</v>
      </c>
      <c r="BD213" s="8">
        <v>66755.475999999995</v>
      </c>
      <c r="BE213" s="8">
        <v>70688.066999999995</v>
      </c>
      <c r="BF213" s="8">
        <v>75514.966</v>
      </c>
      <c r="BG213" s="8">
        <v>79226.679999999993</v>
      </c>
      <c r="BH213" s="8">
        <v>82259.195999999996</v>
      </c>
      <c r="BI213">
        <v>82259.195999999996</v>
      </c>
    </row>
    <row r="214" spans="1:80" x14ac:dyDescent="0.35">
      <c r="A214" s="9" t="str">
        <f t="shared" si="195"/>
        <v>SAIB</v>
      </c>
      <c r="B214" s="9" t="str">
        <f>VLOOKUP(A214,References!$A$2:$B$11,2,FALSE)</f>
        <v>SIBC AB Equity</v>
      </c>
      <c r="C214" s="9" t="str">
        <f t="shared" ref="C214:E214" si="199">C191</f>
        <v>Reserve for Loan Losses</v>
      </c>
      <c r="D214" s="9" t="str">
        <f t="shared" si="199"/>
        <v>loan_loss_reserves</v>
      </c>
      <c r="E214" s="9" t="str">
        <f t="shared" si="199"/>
        <v>BS_RSRV_LOAN_LOSS</v>
      </c>
      <c r="F214" s="8">
        <f>_xll.BDH($B214,$E214,"CQ1 2010","","Dir=H","Per=Q","Days=A","Dts=H","cols=56;rows=1")</f>
        <v>1252.375</v>
      </c>
      <c r="G214" s="8">
        <v>1252.375</v>
      </c>
      <c r="H214" s="8">
        <v>1252.375</v>
      </c>
      <c r="I214" s="8">
        <v>1977.4839999999999</v>
      </c>
      <c r="J214" s="8">
        <v>1977.4839999999999</v>
      </c>
      <c r="K214" s="8">
        <v>2078.4250000000002</v>
      </c>
      <c r="L214" s="8">
        <v>2186.4639999999999</v>
      </c>
      <c r="M214" s="8">
        <v>2245.6</v>
      </c>
      <c r="N214" s="8">
        <v>2354.748</v>
      </c>
      <c r="O214" s="8">
        <v>2409.203</v>
      </c>
      <c r="P214" s="8">
        <v>2436.4349999999999</v>
      </c>
      <c r="Q214" s="8">
        <v>816.48800000000006</v>
      </c>
      <c r="R214" s="8">
        <v>839.33299999999997</v>
      </c>
      <c r="S214" s="8">
        <v>761.88099999999997</v>
      </c>
      <c r="T214" s="8">
        <v>782.63199999999995</v>
      </c>
      <c r="U214" s="8">
        <v>704.07500000000005</v>
      </c>
      <c r="V214" s="8">
        <v>828.96500000000003</v>
      </c>
      <c r="W214" s="8">
        <v>833.60799999999995</v>
      </c>
      <c r="X214" s="8">
        <v>814.66200000000003</v>
      </c>
      <c r="Y214" s="8">
        <v>822.59199999999998</v>
      </c>
      <c r="Z214" s="8">
        <v>801.78599999999994</v>
      </c>
      <c r="AA214" s="8">
        <v>795.09500000000003</v>
      </c>
      <c r="AB214" s="8">
        <v>819.01700000000005</v>
      </c>
      <c r="AC214" s="8">
        <v>838.71600000000001</v>
      </c>
      <c r="AD214" s="8">
        <v>948.98599999999999</v>
      </c>
      <c r="AE214" s="8">
        <v>991.98900000000003</v>
      </c>
      <c r="AF214" s="8">
        <v>993.97500000000002</v>
      </c>
      <c r="AG214" s="8">
        <v>994.84400000000005</v>
      </c>
      <c r="AH214" s="8">
        <v>1022.7190000000001</v>
      </c>
      <c r="AI214" s="8">
        <v>1086.818</v>
      </c>
      <c r="AJ214" s="8">
        <v>1111.9349999999999</v>
      </c>
      <c r="AK214" s="8">
        <v>1074.7809999999999</v>
      </c>
      <c r="AL214" s="8">
        <v>1732.2739999999999</v>
      </c>
      <c r="AM214" s="8">
        <v>1680.8219999999999</v>
      </c>
      <c r="AN214" s="8">
        <v>1788.9770000000001</v>
      </c>
      <c r="AO214" s="8">
        <v>1795.576</v>
      </c>
      <c r="AP214" s="8">
        <v>1808.425</v>
      </c>
      <c r="AQ214" s="8">
        <v>1963.202</v>
      </c>
      <c r="AR214" s="8">
        <v>1998.0530000000001</v>
      </c>
      <c r="AS214" s="8">
        <v>2405.585</v>
      </c>
      <c r="AT214" s="8">
        <v>2606.8850000000002</v>
      </c>
      <c r="AU214" s="8">
        <v>2646.33</v>
      </c>
      <c r="AV214" s="8">
        <v>2700.1210000000001</v>
      </c>
      <c r="AW214" s="8">
        <v>1755.424</v>
      </c>
      <c r="AX214" s="8">
        <v>1812.3019999999999</v>
      </c>
      <c r="AY214" s="8">
        <v>1892.0350000000001</v>
      </c>
      <c r="AZ214" s="8">
        <v>1939.3009999999999</v>
      </c>
      <c r="BA214" s="8">
        <v>1962.615</v>
      </c>
      <c r="BB214" s="8">
        <v>2019.6479999999999</v>
      </c>
      <c r="BC214" s="8">
        <v>2064.7260000000001</v>
      </c>
      <c r="BD214" s="8">
        <v>2090.297</v>
      </c>
      <c r="BE214" s="8">
        <v>1804.8689999999999</v>
      </c>
      <c r="BF214" s="8">
        <v>1883.3240000000001</v>
      </c>
      <c r="BG214" s="8">
        <v>1922.02</v>
      </c>
      <c r="BH214" s="8">
        <v>2058.386</v>
      </c>
      <c r="BI214">
        <v>2058.386</v>
      </c>
    </row>
    <row r="215" spans="1:80" x14ac:dyDescent="0.35">
      <c r="A215" s="9" t="str">
        <f t="shared" si="195"/>
        <v>SAIB</v>
      </c>
      <c r="B215" s="9" t="str">
        <f>VLOOKUP(A215,References!$A$2:$B$11,2,FALSE)</f>
        <v>SIBC AB Equity</v>
      </c>
      <c r="C215" s="9" t="str">
        <f t="shared" ref="C215:E215" si="200">C192</f>
        <v>Net Loans</v>
      </c>
      <c r="D215" s="9" t="str">
        <f t="shared" si="200"/>
        <v>net_loans</v>
      </c>
      <c r="E215" s="9" t="str">
        <f t="shared" si="200"/>
        <v>BS_LOAN_MTG</v>
      </c>
      <c r="F215" s="8">
        <f>_xll.BDH($B215,$E215,"CQ1 2010","","Dir=H","Per=Q","Days=A","Dts=H","cols=56;rows=1")</f>
        <v>30653.545999999998</v>
      </c>
      <c r="G215" s="8">
        <v>30552.624</v>
      </c>
      <c r="H215" s="8">
        <v>31212.223999999998</v>
      </c>
      <c r="I215" s="8">
        <v>31001.899000000001</v>
      </c>
      <c r="J215" s="8">
        <v>30779.468000000001</v>
      </c>
      <c r="K215" s="8">
        <v>30634.343000000001</v>
      </c>
      <c r="L215" s="8">
        <v>30468.249</v>
      </c>
      <c r="M215" s="8">
        <v>27114.093000000001</v>
      </c>
      <c r="N215" s="8">
        <v>27980.778999999999</v>
      </c>
      <c r="O215" s="8">
        <v>29794.562000000002</v>
      </c>
      <c r="P215" s="8">
        <v>31785.636999999999</v>
      </c>
      <c r="Q215" s="8">
        <v>34050.692000000003</v>
      </c>
      <c r="R215" s="8">
        <v>36989.656999999999</v>
      </c>
      <c r="S215" s="8">
        <v>40414.337</v>
      </c>
      <c r="T215" s="8">
        <v>42725.357000000004</v>
      </c>
      <c r="U215" s="8">
        <v>47566.870999999999</v>
      </c>
      <c r="V215" s="8">
        <v>52237.440999999999</v>
      </c>
      <c r="W215" s="8">
        <v>54765.783000000003</v>
      </c>
      <c r="X215" s="8">
        <v>57564.883000000002</v>
      </c>
      <c r="Y215" s="8">
        <v>57472.514000000003</v>
      </c>
      <c r="Z215" s="8">
        <v>57315.080999999998</v>
      </c>
      <c r="AA215" s="8">
        <v>57174.239000000001</v>
      </c>
      <c r="AB215" s="8">
        <v>58075.584000000003</v>
      </c>
      <c r="AC215" s="8">
        <v>60268.805999999997</v>
      </c>
      <c r="AD215" s="8">
        <v>61615.26</v>
      </c>
      <c r="AE215" s="8">
        <v>61250.686000000002</v>
      </c>
      <c r="AF215" s="8">
        <v>61287.625999999997</v>
      </c>
      <c r="AG215" s="8">
        <v>60249.052000000003</v>
      </c>
      <c r="AH215" s="8">
        <v>60290.072999999997</v>
      </c>
      <c r="AI215" s="8">
        <v>61625.781000000003</v>
      </c>
      <c r="AJ215" s="8">
        <v>61068.783000000003</v>
      </c>
      <c r="AK215" s="8">
        <v>59588.284</v>
      </c>
      <c r="AL215" s="8">
        <v>57895.601999999999</v>
      </c>
      <c r="AM215" s="8">
        <v>59330.508999999998</v>
      </c>
      <c r="AN215" s="8">
        <v>59540.661</v>
      </c>
      <c r="AO215" s="8">
        <v>59412.529000000002</v>
      </c>
      <c r="AP215" s="8">
        <v>58176.11</v>
      </c>
      <c r="AQ215" s="8">
        <v>56927.116999999998</v>
      </c>
      <c r="AR215" s="8">
        <v>57626.31</v>
      </c>
      <c r="AS215" s="8">
        <v>57112.906999999999</v>
      </c>
      <c r="AT215" s="8">
        <v>59877.2</v>
      </c>
      <c r="AU215" s="8">
        <v>58603.139000000003</v>
      </c>
      <c r="AV215" s="8">
        <v>57722.733999999997</v>
      </c>
      <c r="AW215" s="8">
        <v>55073.894</v>
      </c>
      <c r="AX215" s="8">
        <v>55423.508000000002</v>
      </c>
      <c r="AY215" s="8">
        <v>56295.925999999999</v>
      </c>
      <c r="AZ215" s="8">
        <v>58290.449000000001</v>
      </c>
      <c r="BA215" s="8">
        <v>57798.351000000002</v>
      </c>
      <c r="BB215" s="8">
        <v>59936.256000000001</v>
      </c>
      <c r="BC215" s="8">
        <v>62262.692999999999</v>
      </c>
      <c r="BD215" s="8">
        <v>64665.178999999996</v>
      </c>
      <c r="BE215" s="8">
        <v>68883.198000000004</v>
      </c>
      <c r="BF215" s="8">
        <v>73631.642000000007</v>
      </c>
      <c r="BG215" s="8">
        <v>77304.66</v>
      </c>
      <c r="BH215" s="8">
        <v>80200.81</v>
      </c>
      <c r="BI215">
        <v>80200.81</v>
      </c>
    </row>
    <row r="216" spans="1:80" x14ac:dyDescent="0.35">
      <c r="A216" s="9" t="str">
        <f t="shared" si="195"/>
        <v>SAIB</v>
      </c>
      <c r="B216" s="9" t="str">
        <f>VLOOKUP(A216,References!$A$2:$B$11,2,FALSE)</f>
        <v>SIBC AB Equity</v>
      </c>
      <c r="C216" s="9" t="str">
        <f t="shared" ref="C216:E216" si="201">C193</f>
        <v>Total Assets</v>
      </c>
      <c r="D216" s="9" t="str">
        <f t="shared" si="201"/>
        <v>assets</v>
      </c>
      <c r="E216" s="9" t="str">
        <f t="shared" si="201"/>
        <v>BS_TOT_ASSET</v>
      </c>
      <c r="F216" s="8">
        <f>_xll.BDH($B216,$E216,"CQ1 2010","","Dir=H","Per=Q","Days=A","Dts=H","cols=56;rows=1")</f>
        <v>49491.858</v>
      </c>
      <c r="G216" s="8">
        <v>48866.203999999998</v>
      </c>
      <c r="H216" s="8">
        <v>49315.982000000004</v>
      </c>
      <c r="I216" s="8">
        <v>51491.233</v>
      </c>
      <c r="J216" s="8">
        <v>51218.955000000002</v>
      </c>
      <c r="K216" s="8">
        <v>50569.137000000002</v>
      </c>
      <c r="L216" s="8">
        <v>50621.235000000001</v>
      </c>
      <c r="M216" s="8">
        <v>51945.582000000002</v>
      </c>
      <c r="N216" s="8">
        <v>52189.108999999997</v>
      </c>
      <c r="O216" s="8">
        <v>53464.038999999997</v>
      </c>
      <c r="P216" s="8">
        <v>55048.932999999997</v>
      </c>
      <c r="Q216" s="8">
        <v>59066.65</v>
      </c>
      <c r="R216" s="8">
        <v>63129.377999999997</v>
      </c>
      <c r="S216" s="8">
        <v>66659.228000000003</v>
      </c>
      <c r="T216" s="8">
        <v>70814.34</v>
      </c>
      <c r="U216" s="8">
        <v>80495.413</v>
      </c>
      <c r="V216" s="8">
        <v>82861.546000000002</v>
      </c>
      <c r="W216" s="8">
        <v>88061.892999999996</v>
      </c>
      <c r="X216" s="8">
        <v>90547.822</v>
      </c>
      <c r="Y216" s="8">
        <v>93626.44</v>
      </c>
      <c r="Z216" s="8">
        <v>91064.406000000003</v>
      </c>
      <c r="AA216" s="8">
        <v>92509.491999999998</v>
      </c>
      <c r="AB216" s="8">
        <v>90273.051000000007</v>
      </c>
      <c r="AC216" s="8">
        <v>93578.335999999996</v>
      </c>
      <c r="AD216" s="8">
        <v>96393.5</v>
      </c>
      <c r="AE216" s="8">
        <v>95945.509000000005</v>
      </c>
      <c r="AF216" s="8">
        <v>96182.202000000005</v>
      </c>
      <c r="AG216" s="8">
        <v>93047.410999999993</v>
      </c>
      <c r="AH216" s="8">
        <v>95176.991999999998</v>
      </c>
      <c r="AI216" s="8">
        <v>96827.118000000002</v>
      </c>
      <c r="AJ216" s="8">
        <v>98283.77</v>
      </c>
      <c r="AK216" s="8">
        <v>93796.218999999997</v>
      </c>
      <c r="AL216" s="8">
        <v>91531.235000000001</v>
      </c>
      <c r="AM216" s="8">
        <v>101953.02899999999</v>
      </c>
      <c r="AN216" s="8">
        <v>95449.543000000005</v>
      </c>
      <c r="AO216" s="8">
        <v>96069.907999999996</v>
      </c>
      <c r="AP216" s="8">
        <v>94832.304999999993</v>
      </c>
      <c r="AQ216" s="8">
        <v>97964.766000000003</v>
      </c>
      <c r="AR216" s="8">
        <v>96298.603000000003</v>
      </c>
      <c r="AS216" s="8">
        <v>100814.59600000001</v>
      </c>
      <c r="AT216" s="8">
        <v>100804.88</v>
      </c>
      <c r="AU216" s="8">
        <v>104615.97</v>
      </c>
      <c r="AV216" s="8">
        <v>98338.506999999998</v>
      </c>
      <c r="AW216" s="8">
        <v>99884.532000000007</v>
      </c>
      <c r="AX216" s="8">
        <v>96270.475000000006</v>
      </c>
      <c r="AY216" s="8">
        <v>98409.375</v>
      </c>
      <c r="AZ216" s="8">
        <v>99640.122000000003</v>
      </c>
      <c r="BA216" s="8">
        <v>101619.304</v>
      </c>
      <c r="BB216" s="8">
        <v>109258.12300000001</v>
      </c>
      <c r="BC216" s="8">
        <v>110797.898</v>
      </c>
      <c r="BD216" s="8">
        <v>106536.63499999999</v>
      </c>
      <c r="BE216" s="8">
        <v>109070.61199999999</v>
      </c>
      <c r="BF216" s="8">
        <v>121901.38800000001</v>
      </c>
      <c r="BG216" s="8">
        <v>123594.53200000001</v>
      </c>
      <c r="BH216" s="8">
        <v>129826.43399999999</v>
      </c>
      <c r="BI216">
        <v>129826.43399999999</v>
      </c>
    </row>
    <row r="217" spans="1:80" x14ac:dyDescent="0.35">
      <c r="A217" s="9" t="str">
        <f t="shared" si="195"/>
        <v>SAIB</v>
      </c>
      <c r="B217" s="9" t="str">
        <f>VLOOKUP(A217,References!$A$2:$B$11,2,FALSE)</f>
        <v>SIBC AB Equity</v>
      </c>
      <c r="C217" s="9" t="str">
        <f t="shared" ref="C217:E217" si="202">C194</f>
        <v>Retail Assets</v>
      </c>
      <c r="D217" s="9" t="str">
        <f t="shared" si="202"/>
        <v>retail_assets</v>
      </c>
      <c r="E217" s="9" t="str">
        <f t="shared" si="202"/>
        <v>NA</v>
      </c>
      <c r="F217" s="23">
        <f>Segments_Q!I58/1000000</f>
        <v>13140.105</v>
      </c>
      <c r="G217" s="23">
        <f>Segments_Q!J58/1000000</f>
        <v>12448.191999999999</v>
      </c>
      <c r="H217" s="23">
        <f>Segments_Q!K58/1000000</f>
        <v>13134.647000000001</v>
      </c>
      <c r="I217" s="23">
        <f>Segments_Q!L58/1000000</f>
        <v>12620.407999999999</v>
      </c>
      <c r="J217" s="23">
        <f>Segments_Q!M58/1000000</f>
        <v>11552.536</v>
      </c>
      <c r="K217" s="23">
        <f>Segments_Q!N58/1000000</f>
        <v>11772.120999999999</v>
      </c>
      <c r="L217" s="23">
        <f>Segments_Q!O58/1000000</f>
        <v>12390.897000000001</v>
      </c>
      <c r="M217" s="23">
        <f>Segments_Q!P58/1000000</f>
        <v>13241.687</v>
      </c>
      <c r="N217" s="23">
        <f>Segments_Q!Q58/1000000</f>
        <v>13113.482</v>
      </c>
      <c r="O217" s="23">
        <f>Segments_Q!R58/1000000</f>
        <v>13915.358</v>
      </c>
      <c r="P217" s="23">
        <f>Segments_Q!S58/1000000</f>
        <v>14547.24</v>
      </c>
      <c r="Q217" s="23">
        <f>Segments_Q!T58/1000000</f>
        <v>14932.16</v>
      </c>
      <c r="R217" s="23">
        <f>Segments_Q!U58/1000000</f>
        <v>15373.191999999999</v>
      </c>
      <c r="S217" s="23">
        <f>Segments_Q!V58/1000000</f>
        <v>17078.184000000001</v>
      </c>
      <c r="T217" s="23">
        <f>Segments_Q!W58/1000000</f>
        <v>17524.677</v>
      </c>
      <c r="U217" s="23">
        <f>Segments_Q!X58/1000000</f>
        <v>19760.596000000001</v>
      </c>
      <c r="V217" s="23">
        <f>Segments_Q!Y58/1000000</f>
        <v>20542.574000000001</v>
      </c>
      <c r="W217" s="23">
        <f>Segments_Q!Z58/1000000</f>
        <v>22312.771000000001</v>
      </c>
      <c r="X217" s="23">
        <f>Segments_Q!AA58/1000000</f>
        <v>23352.428</v>
      </c>
      <c r="Y217" s="23">
        <f>Segments_Q!AB58/1000000</f>
        <v>23193.046999999999</v>
      </c>
      <c r="Z217" s="23">
        <f>Segments_Q!AC58/1000000</f>
        <v>24221.798999999999</v>
      </c>
      <c r="AA217" s="23">
        <f>Segments_Q!AD58/1000000</f>
        <v>24222.688999999998</v>
      </c>
      <c r="AB217" s="23">
        <f>Segments_Q!AE58/1000000</f>
        <v>25503.665000000001</v>
      </c>
      <c r="AC217" s="23">
        <f>Segments_Q!AF58/1000000</f>
        <v>26218.149000000001</v>
      </c>
      <c r="AD217" s="23">
        <f>Segments_Q!AG58/1000000</f>
        <v>27826.602999999999</v>
      </c>
      <c r="AE217" s="23">
        <f>Segments_Q!AH58/1000000</f>
        <v>28559.028999999999</v>
      </c>
      <c r="AF217" s="23">
        <f>Segments_Q!AI58/1000000</f>
        <v>26788.784</v>
      </c>
      <c r="AG217" s="23">
        <f>Segments_Q!AJ58/1000000</f>
        <v>28418.146000000001</v>
      </c>
      <c r="AH217" s="23">
        <f>Segments_Q!AK58/1000000</f>
        <v>28489.845000000001</v>
      </c>
      <c r="AI217" s="23">
        <f>Segments_Q!AL58/1000000</f>
        <v>29060.92</v>
      </c>
      <c r="AJ217" s="23">
        <f>Segments_Q!AM58/1000000</f>
        <v>28304.463</v>
      </c>
      <c r="AK217" s="23">
        <f>Segments_Q!AN58/1000000</f>
        <v>27699.852999999999</v>
      </c>
      <c r="AL217" s="23">
        <f>Segments_Q!AO58/1000000</f>
        <v>26661.601999999999</v>
      </c>
      <c r="AM217" s="23">
        <f>Segments_Q!AP58/1000000</f>
        <v>22491.151000000002</v>
      </c>
      <c r="AN217" s="23">
        <f>Segments_Q!AQ58/1000000</f>
        <v>26409.297999999999</v>
      </c>
      <c r="AO217" s="23">
        <f>Segments_Q!AR58/1000000</f>
        <v>23677.143</v>
      </c>
      <c r="AP217" s="23">
        <f>Segments_Q!AS58/1000000</f>
        <v>23404.699000000001</v>
      </c>
      <c r="AQ217" s="23">
        <f>Segments_Q!AT58/1000000</f>
        <v>-1980.914</v>
      </c>
      <c r="AR217" s="23">
        <f>Segments_Q!AU58/1000000</f>
        <v>20953.305</v>
      </c>
      <c r="AS217" s="23">
        <f>Segments_Q!AV58/1000000</f>
        <v>20790.581999999999</v>
      </c>
      <c r="AT217" s="23">
        <f>Segments_Q!AW58/1000000</f>
        <v>21246.207999999999</v>
      </c>
      <c r="AU217" s="23">
        <f>Segments_Q!AX58/1000000</f>
        <v>20866.489000000001</v>
      </c>
      <c r="AV217" s="23">
        <f>Segments_Q!AY58/1000000</f>
        <v>19786.513999999999</v>
      </c>
      <c r="AW217" s="23">
        <f>Segments_Q!AZ58/1000000</f>
        <v>19296.534</v>
      </c>
      <c r="AX217" s="23">
        <f>Segments_Q!BA58/1000000</f>
        <v>18162.723000000002</v>
      </c>
      <c r="AY217" s="23">
        <f>Segments_Q!BB58/1000000</f>
        <v>18195.306</v>
      </c>
      <c r="AZ217" s="23">
        <f>Segments_Q!BC58/1000000</f>
        <v>18760.934000000001</v>
      </c>
      <c r="BA217" s="23">
        <f>Segments_Q!BD58/1000000</f>
        <v>19373.169999999998</v>
      </c>
      <c r="BB217" s="23">
        <f>Segments_Q!BE58/1000000</f>
        <v>19583.240000000002</v>
      </c>
      <c r="BC217" s="23">
        <f>Segments_Q!BF58/1000000</f>
        <v>20256.167000000001</v>
      </c>
      <c r="BD217" s="23">
        <f>Segments_Q!BG58/1000000</f>
        <v>20871.705999999998</v>
      </c>
      <c r="BE217" s="23">
        <f>Segments_Q!BH58/1000000</f>
        <v>21294.409</v>
      </c>
      <c r="BF217" s="23">
        <f>Segments_Q!BI58/1000000</f>
        <v>20826.928</v>
      </c>
      <c r="BG217" s="23">
        <f>Segments_Q!BJ58/1000000</f>
        <v>21820.61</v>
      </c>
      <c r="BH217" s="23">
        <f>Segments_Q!BK58/1000000</f>
        <v>21595.576000000001</v>
      </c>
      <c r="BI217" s="23">
        <f>Segments_Q!BL58/1000000</f>
        <v>0</v>
      </c>
      <c r="BJ217" s="23">
        <f>Segments_Q!BM58/1000000</f>
        <v>0</v>
      </c>
      <c r="BK217" s="23">
        <f>Segments_Q!BN58/1000000</f>
        <v>0</v>
      </c>
      <c r="BL217" s="23">
        <f>Segments_Q!BO58/1000000</f>
        <v>0</v>
      </c>
      <c r="BM217" s="23">
        <f>Segments_Q!BP58/1000000</f>
        <v>0</v>
      </c>
      <c r="BN217" s="23">
        <f>Segments_Q!BQ58/1000000</f>
        <v>0</v>
      </c>
      <c r="BO217" s="23">
        <f>Segments_Q!BR58/1000000</f>
        <v>0</v>
      </c>
      <c r="BP217" s="23">
        <f>Segments_Q!BS58/1000000</f>
        <v>0</v>
      </c>
      <c r="BQ217" s="23">
        <f>Segments_Q!BT58/1000000</f>
        <v>0</v>
      </c>
      <c r="BR217" s="23">
        <f>Segments_Q!BU58/1000000</f>
        <v>0</v>
      </c>
      <c r="BS217" s="23">
        <f>Segments_Q!BV58/1000000</f>
        <v>0</v>
      </c>
      <c r="BT217" s="23">
        <f>Segments_Q!BW58/1000000</f>
        <v>0</v>
      </c>
      <c r="BU217" s="23">
        <f>Segments_Q!BX58/1000000</f>
        <v>0</v>
      </c>
      <c r="BV217" s="23">
        <f>Segments_Q!BY58/1000000</f>
        <v>0</v>
      </c>
      <c r="BW217" s="23">
        <f>Segments_Q!BZ58/1000000</f>
        <v>0</v>
      </c>
      <c r="BX217" s="23">
        <f>Segments_Q!CA58/1000000</f>
        <v>0</v>
      </c>
      <c r="BY217" s="23">
        <f>Segments_Q!CB58/1000000</f>
        <v>0</v>
      </c>
      <c r="BZ217" s="23">
        <f>Segments_Q!CC58/1000000</f>
        <v>0</v>
      </c>
      <c r="CA217" s="23">
        <f>Segments_Q!CD58/1000000</f>
        <v>0</v>
      </c>
      <c r="CB217" s="23">
        <f>Segments_Q!CE58/1000000</f>
        <v>0</v>
      </c>
    </row>
    <row r="218" spans="1:80" x14ac:dyDescent="0.35">
      <c r="A218" s="9" t="str">
        <f t="shared" si="195"/>
        <v>SAIB</v>
      </c>
      <c r="B218" s="9" t="str">
        <f>VLOOKUP(A218,References!$A$2:$B$11,2,FALSE)</f>
        <v>SIBC AB Equity</v>
      </c>
      <c r="C218" s="9" t="str">
        <f t="shared" ref="C218:E218" si="203">C195</f>
        <v>Wholesale Assets</v>
      </c>
      <c r="D218" s="9" t="str">
        <f t="shared" si="203"/>
        <v>wholesale_assets</v>
      </c>
      <c r="E218" s="9" t="str">
        <f t="shared" si="203"/>
        <v>NA</v>
      </c>
      <c r="F218" s="23">
        <f>Segments_Q!I59/1000000</f>
        <v>20461.644</v>
      </c>
      <c r="G218" s="23">
        <f>Segments_Q!J59/1000000</f>
        <v>21086.505000000001</v>
      </c>
      <c r="H218" s="23">
        <f>Segments_Q!K59/1000000</f>
        <v>20977.455000000002</v>
      </c>
      <c r="I218" s="23">
        <f>Segments_Q!L59/1000000</f>
        <v>21134.600999999999</v>
      </c>
      <c r="J218" s="23">
        <f>Segments_Q!M59/1000000</f>
        <v>22101.261999999999</v>
      </c>
      <c r="K218" s="23">
        <f>Segments_Q!N59/1000000</f>
        <v>21728.95</v>
      </c>
      <c r="L218" s="23">
        <f>Segments_Q!O59/1000000</f>
        <v>21272.126</v>
      </c>
      <c r="M218" s="23">
        <f>Segments_Q!P59/1000000</f>
        <v>17321.895</v>
      </c>
      <c r="N218" s="23">
        <f>Segments_Q!Q59/1000000</f>
        <v>17371.562999999998</v>
      </c>
      <c r="O218" s="23">
        <f>Segments_Q!R59/1000000</f>
        <v>18613.596000000001</v>
      </c>
      <c r="P218" s="23">
        <f>Segments_Q!S59/1000000</f>
        <v>19970.719000000001</v>
      </c>
      <c r="Q218" s="23">
        <f>Segments_Q!T59/1000000</f>
        <v>22204.026999999998</v>
      </c>
      <c r="R218" s="23">
        <f>Segments_Q!U59/1000000</f>
        <v>24389.807000000001</v>
      </c>
      <c r="S218" s="23">
        <f>Segments_Q!V59/1000000</f>
        <v>26622.244999999999</v>
      </c>
      <c r="T218" s="23">
        <f>Segments_Q!W59/1000000</f>
        <v>28293.563999999998</v>
      </c>
      <c r="U218" s="23">
        <f>Segments_Q!X59/1000000</f>
        <v>30357.079000000002</v>
      </c>
      <c r="V218" s="23">
        <f>Segments_Q!Y59/1000000</f>
        <v>34482.927000000003</v>
      </c>
      <c r="W218" s="23">
        <f>Segments_Q!Z59/1000000</f>
        <v>36238.663999999997</v>
      </c>
      <c r="X218" s="23">
        <f>Segments_Q!AA59/1000000</f>
        <v>38138.9</v>
      </c>
      <c r="Y218" s="23">
        <f>Segments_Q!AB59/1000000</f>
        <v>38278.086000000003</v>
      </c>
      <c r="Z218" s="23">
        <f>Segments_Q!AC59/1000000</f>
        <v>36655.459000000003</v>
      </c>
      <c r="AA218" s="23">
        <f>Segments_Q!AD59/1000000</f>
        <v>36564.381000000001</v>
      </c>
      <c r="AB218" s="23">
        <f>Segments_Q!AE59/1000000</f>
        <v>36664.938000000002</v>
      </c>
      <c r="AC218" s="23">
        <f>Segments_Q!AF59/1000000</f>
        <v>38261.792999999998</v>
      </c>
      <c r="AD218" s="23">
        <f>Segments_Q!AG59/1000000</f>
        <v>38160.773999999998</v>
      </c>
      <c r="AE218" s="23">
        <f>Segments_Q!AH59/1000000</f>
        <v>36914.019</v>
      </c>
      <c r="AF218" s="23">
        <f>Segments_Q!AI59/1000000</f>
        <v>38802.834000000003</v>
      </c>
      <c r="AG218" s="23">
        <f>Segments_Q!AJ59/1000000</f>
        <v>35602.347999999998</v>
      </c>
      <c r="AH218" s="23">
        <f>Segments_Q!AK59/1000000</f>
        <v>35752.720999999998</v>
      </c>
      <c r="AI218" s="23">
        <f>Segments_Q!AL59/1000000</f>
        <v>36231.035000000003</v>
      </c>
      <c r="AJ218" s="23">
        <f>Segments_Q!AM59/1000000</f>
        <v>36072.008000000002</v>
      </c>
      <c r="AK218" s="23">
        <f>Segments_Q!AN59/1000000</f>
        <v>35564.17</v>
      </c>
      <c r="AL218" s="23">
        <f>Segments_Q!AO59/1000000</f>
        <v>34620.442999999999</v>
      </c>
      <c r="AM218" s="23">
        <f>Segments_Q!AP59/1000000</f>
        <v>35916.856</v>
      </c>
      <c r="AN218" s="23">
        <f>Segments_Q!AQ59/1000000</f>
        <v>34687.934999999998</v>
      </c>
      <c r="AO218" s="23">
        <f>Segments_Q!AR59/1000000</f>
        <v>35870.048999999999</v>
      </c>
      <c r="AP218" s="23">
        <f>Segments_Q!AS59/1000000</f>
        <v>35117.559000000001</v>
      </c>
      <c r="AQ218" s="23">
        <f>Segments_Q!AT59/1000000</f>
        <v>292.76</v>
      </c>
      <c r="AR218" s="23">
        <f>Segments_Q!AU59/1000000</f>
        <v>36858.292999999998</v>
      </c>
      <c r="AS218" s="23">
        <f>Segments_Q!AV59/1000000</f>
        <v>36304.955999999998</v>
      </c>
      <c r="AT218" s="23">
        <f>Segments_Q!AW59/1000000</f>
        <v>38432.843000000001</v>
      </c>
      <c r="AU218" s="23">
        <f>Segments_Q!AX59/1000000</f>
        <v>37590.86</v>
      </c>
      <c r="AV218" s="23">
        <f>Segments_Q!AY59/1000000</f>
        <v>37749.925999999999</v>
      </c>
      <c r="AW218" s="23">
        <f>Segments_Q!AZ59/1000000</f>
        <v>35423.919999999998</v>
      </c>
      <c r="AX218" s="23">
        <f>Segments_Q!BA59/1000000</f>
        <v>36808.665999999997</v>
      </c>
      <c r="AY218" s="23">
        <f>Segments_Q!BB59/1000000</f>
        <v>37576.605000000003</v>
      </c>
      <c r="AZ218" s="23">
        <f>Segments_Q!BC59/1000000</f>
        <v>39049.421999999999</v>
      </c>
      <c r="BA218" s="23">
        <f>Segments_Q!BD59/1000000</f>
        <v>37850.491000000002</v>
      </c>
      <c r="BB218" s="23">
        <f>Segments_Q!BE59/1000000</f>
        <v>39904.279000000002</v>
      </c>
      <c r="BC218" s="23">
        <f>Segments_Q!BF59/1000000</f>
        <v>41507.565000000002</v>
      </c>
      <c r="BD218" s="23">
        <f>Segments_Q!BG59/1000000</f>
        <v>43068.92</v>
      </c>
      <c r="BE218" s="23">
        <f>Segments_Q!BH59/1000000</f>
        <v>47288.72</v>
      </c>
      <c r="BF218" s="23">
        <f>Segments_Q!BI59/1000000</f>
        <v>52468.300999999999</v>
      </c>
      <c r="BG218" s="23">
        <f>Segments_Q!BJ59/1000000</f>
        <v>55495.074999999997</v>
      </c>
      <c r="BH218" s="23">
        <f>Segments_Q!BK59/1000000</f>
        <v>58301.857000000004</v>
      </c>
      <c r="BI218" s="23">
        <f>Segments_Q!BL59/1000000</f>
        <v>0</v>
      </c>
      <c r="BJ218" s="23">
        <f>Segments_Q!BM59/1000000</f>
        <v>0</v>
      </c>
      <c r="BK218" s="23">
        <f>Segments_Q!BN59/1000000</f>
        <v>0</v>
      </c>
      <c r="BL218" s="23">
        <f>Segments_Q!BO59/1000000</f>
        <v>0</v>
      </c>
      <c r="BM218" s="23">
        <f>Segments_Q!BP59/1000000</f>
        <v>0</v>
      </c>
      <c r="BN218" s="23">
        <f>Segments_Q!BQ59/1000000</f>
        <v>0</v>
      </c>
      <c r="BO218" s="23">
        <f>Segments_Q!BR59/1000000</f>
        <v>0</v>
      </c>
      <c r="BP218" s="23">
        <f>Segments_Q!BS59/1000000</f>
        <v>0</v>
      </c>
      <c r="BQ218" s="23">
        <f>Segments_Q!BT59/1000000</f>
        <v>0</v>
      </c>
      <c r="BR218" s="23">
        <f>Segments_Q!BU59/1000000</f>
        <v>0</v>
      </c>
      <c r="BS218" s="23">
        <f>Segments_Q!BV59/1000000</f>
        <v>0</v>
      </c>
      <c r="BT218" s="23">
        <f>Segments_Q!BW59/1000000</f>
        <v>0</v>
      </c>
      <c r="BU218" s="23">
        <f>Segments_Q!BX59/1000000</f>
        <v>0</v>
      </c>
      <c r="BV218" s="23">
        <f>Segments_Q!BY59/1000000</f>
        <v>0</v>
      </c>
      <c r="BW218" s="23">
        <f>Segments_Q!BZ59/1000000</f>
        <v>0</v>
      </c>
      <c r="BX218" s="23">
        <f>Segments_Q!CA59/1000000</f>
        <v>0</v>
      </c>
      <c r="BY218" s="23">
        <f>Segments_Q!CB59/1000000</f>
        <v>0</v>
      </c>
      <c r="BZ218" s="23">
        <f>Segments_Q!CC59/1000000</f>
        <v>0</v>
      </c>
      <c r="CA218" s="23">
        <f>Segments_Q!CD59/1000000</f>
        <v>0</v>
      </c>
      <c r="CB218" s="23">
        <f>Segments_Q!CE59/1000000</f>
        <v>0</v>
      </c>
    </row>
    <row r="219" spans="1:80" x14ac:dyDescent="0.35">
      <c r="A219" s="9" t="str">
        <f t="shared" si="195"/>
        <v>SAIB</v>
      </c>
      <c r="B219" s="9" t="str">
        <f>VLOOKUP(A219,References!$A$2:$B$11,2,FALSE)</f>
        <v>SIBC AB Equity</v>
      </c>
      <c r="C219" s="9" t="str">
        <f t="shared" ref="C219:E219" si="204">C196</f>
        <v>NCBDs</v>
      </c>
      <c r="D219" s="9" t="str">
        <f t="shared" si="204"/>
        <v>ncbds</v>
      </c>
      <c r="E219" s="9" t="str">
        <f t="shared" si="204"/>
        <v>BS_DEMAND_DPST</v>
      </c>
      <c r="F219" s="8">
        <f>_xll.BDH($B219,$E219,"CQ1 2010","","Dir=H","Per=Q","Days=A","Dts=H","cols=56;rows=1")</f>
        <v>4508.5739999999996</v>
      </c>
      <c r="G219" s="8">
        <v>4508.5739999999996</v>
      </c>
      <c r="H219" s="8">
        <v>4508.5739999999996</v>
      </c>
      <c r="I219" s="8">
        <v>4792.027</v>
      </c>
      <c r="J219" s="8">
        <v>4792.027</v>
      </c>
      <c r="K219" s="8">
        <v>7043.7889999999998</v>
      </c>
      <c r="L219" s="8">
        <v>6991.3549999999996</v>
      </c>
      <c r="M219" s="8">
        <v>7394.0129999999999</v>
      </c>
      <c r="N219" s="8">
        <v>8196.8950000000004</v>
      </c>
      <c r="O219" s="8">
        <v>8768.3760000000002</v>
      </c>
      <c r="P219" s="8">
        <v>7769.4790000000003</v>
      </c>
      <c r="Q219" s="8">
        <v>9517.5889999999999</v>
      </c>
      <c r="R219" s="8">
        <v>10447.050999999999</v>
      </c>
      <c r="S219" s="8">
        <v>11037.078</v>
      </c>
      <c r="T219" s="8">
        <v>11276.928</v>
      </c>
      <c r="U219" s="8">
        <v>13332.031000000001</v>
      </c>
      <c r="V219" s="8">
        <v>14297.236999999999</v>
      </c>
      <c r="W219" s="8">
        <v>15994.58</v>
      </c>
      <c r="X219" s="8">
        <v>17313.356</v>
      </c>
      <c r="Y219" s="8">
        <v>19649.244999999999</v>
      </c>
      <c r="Z219" s="8">
        <v>20580.917000000001</v>
      </c>
      <c r="AA219" s="8">
        <v>21131.819</v>
      </c>
      <c r="AB219" s="8">
        <v>20470.323</v>
      </c>
      <c r="AC219" s="8">
        <v>20876.355</v>
      </c>
      <c r="AD219" s="8">
        <v>21783.25</v>
      </c>
      <c r="AE219" s="8">
        <v>22010.202000000001</v>
      </c>
      <c r="AF219" s="8">
        <v>21429.544999999998</v>
      </c>
      <c r="AG219" s="8">
        <v>23955.017</v>
      </c>
      <c r="AH219" s="8">
        <v>23961.01</v>
      </c>
      <c r="AI219" s="8">
        <v>24324.605</v>
      </c>
      <c r="AJ219" s="8">
        <v>23419.382000000001</v>
      </c>
      <c r="AK219" s="8">
        <v>24585.587</v>
      </c>
      <c r="AL219" s="8">
        <v>25130.876</v>
      </c>
      <c r="AM219" s="8">
        <v>27295.008999999998</v>
      </c>
      <c r="AN219" s="8">
        <v>25496.851999999999</v>
      </c>
      <c r="AO219" s="8">
        <v>24113.707999999999</v>
      </c>
      <c r="AP219" s="8">
        <v>28797.620999999999</v>
      </c>
      <c r="AQ219" s="8">
        <v>28506.803</v>
      </c>
      <c r="AR219" s="8">
        <v>27661.108</v>
      </c>
      <c r="AS219" s="8">
        <v>25865.987000000001</v>
      </c>
      <c r="AT219" s="8">
        <v>27043.641</v>
      </c>
      <c r="AU219" s="8">
        <v>28341.762999999999</v>
      </c>
      <c r="AV219" s="8">
        <v>29181.542000000001</v>
      </c>
      <c r="AW219" s="8">
        <v>32485.21</v>
      </c>
      <c r="AX219" s="8">
        <v>23045.826000000001</v>
      </c>
      <c r="AY219" s="8">
        <v>32792.875</v>
      </c>
      <c r="AZ219" s="8">
        <v>32547.436000000002</v>
      </c>
      <c r="BA219" s="8">
        <v>31951.963</v>
      </c>
      <c r="BB219" s="8">
        <v>37190.718000000001</v>
      </c>
      <c r="BC219" s="8">
        <v>32395.42</v>
      </c>
      <c r="BD219" s="8">
        <v>29597.238000000001</v>
      </c>
      <c r="BE219" s="8">
        <v>27766.576000000001</v>
      </c>
      <c r="BF219" s="8">
        <v>28452.644</v>
      </c>
      <c r="BG219" s="8">
        <v>29624.381000000001</v>
      </c>
      <c r="BH219" s="8">
        <v>28200.387999999999</v>
      </c>
      <c r="BI219">
        <v>28200.387999999999</v>
      </c>
    </row>
    <row r="220" spans="1:80" x14ac:dyDescent="0.35">
      <c r="A220" s="9" t="str">
        <f t="shared" si="195"/>
        <v>SAIB</v>
      </c>
      <c r="B220" s="9" t="str">
        <f>VLOOKUP(A220,References!$A$2:$B$11,2,FALSE)</f>
        <v>SIBC AB Equity</v>
      </c>
      <c r="C220" s="9" t="str">
        <f t="shared" ref="C220:E220" si="205">C197</f>
        <v>CBDs</v>
      </c>
      <c r="D220" s="9" t="str">
        <f t="shared" si="205"/>
        <v>cbds</v>
      </c>
      <c r="E220" s="9" t="str">
        <f t="shared" si="205"/>
        <v>INTEREST_BEARING_DEPOSITS_RATIO</v>
      </c>
      <c r="F220" s="8">
        <f>_xll.BDH($B220,$E220,"CQ1 2010","","Dir=H","Per=Q","Days=A","Dts=H","cols=56;rows=1")</f>
        <v>20037.052</v>
      </c>
      <c r="G220" s="8">
        <v>20037.052</v>
      </c>
      <c r="H220" s="8">
        <v>20037.052</v>
      </c>
      <c r="I220" s="8">
        <v>18182.235000000001</v>
      </c>
      <c r="J220" s="8">
        <v>18182.235000000001</v>
      </c>
      <c r="K220" s="8">
        <v>18291.667000000001</v>
      </c>
      <c r="L220" s="8">
        <v>20239.151000000002</v>
      </c>
      <c r="M220" s="8">
        <v>25150.744999999999</v>
      </c>
      <c r="N220" s="8">
        <v>25323.527999999998</v>
      </c>
      <c r="O220" s="8">
        <v>28433.455000000002</v>
      </c>
      <c r="P220" s="8">
        <v>29988.778999999999</v>
      </c>
      <c r="Q220" s="8">
        <v>30426.528999999999</v>
      </c>
      <c r="R220" s="8">
        <v>33034.413</v>
      </c>
      <c r="S220" s="8">
        <v>36624.851999999999</v>
      </c>
      <c r="T220" s="8">
        <v>38962.123</v>
      </c>
      <c r="U220" s="8">
        <v>42753.082999999999</v>
      </c>
      <c r="V220" s="8">
        <v>46903.767999999996</v>
      </c>
      <c r="W220" s="8">
        <v>50226.317999999999</v>
      </c>
      <c r="X220" s="8">
        <v>51484.642999999996</v>
      </c>
      <c r="Y220" s="8">
        <v>50041.195</v>
      </c>
      <c r="Z220" s="8">
        <v>47936.474000000002</v>
      </c>
      <c r="AA220" s="8">
        <v>48118.597000000002</v>
      </c>
      <c r="AB220" s="8">
        <v>45414.847999999998</v>
      </c>
      <c r="AC220" s="8">
        <v>48725.684000000001</v>
      </c>
      <c r="AD220" s="8">
        <v>48026.838000000003</v>
      </c>
      <c r="AE220" s="8">
        <v>45218.057999999997</v>
      </c>
      <c r="AF220" s="8">
        <v>44163.343999999997</v>
      </c>
      <c r="AG220" s="8">
        <v>40751.349000000002</v>
      </c>
      <c r="AH220" s="8">
        <v>39438.226999999999</v>
      </c>
      <c r="AI220" s="8">
        <v>41242.966999999997</v>
      </c>
      <c r="AJ220" s="8">
        <v>46681.866999999998</v>
      </c>
      <c r="AK220" s="8">
        <v>41483.375999999997</v>
      </c>
      <c r="AL220" s="8">
        <v>34983.894999999997</v>
      </c>
      <c r="AM220" s="8">
        <v>42951.273999999998</v>
      </c>
      <c r="AN220" s="8">
        <v>37503.067000000003</v>
      </c>
      <c r="AO220" s="8">
        <v>38567.175999999999</v>
      </c>
      <c r="AP220" s="8">
        <v>33973.008999999998</v>
      </c>
      <c r="AQ220" s="8">
        <v>37193.902999999998</v>
      </c>
      <c r="AR220" s="8">
        <v>36060.796999999999</v>
      </c>
      <c r="AS220" s="8">
        <v>41668.139000000003</v>
      </c>
      <c r="AT220" s="8">
        <v>39160.792000000001</v>
      </c>
      <c r="AU220" s="8">
        <v>34279.616000000002</v>
      </c>
      <c r="AV220" s="8">
        <v>29261.43</v>
      </c>
      <c r="AW220" s="8">
        <v>25589.616000000002</v>
      </c>
      <c r="AX220" s="8">
        <v>31140.097000000002</v>
      </c>
      <c r="AY220" s="8">
        <v>25077.848999999998</v>
      </c>
      <c r="AZ220" s="8">
        <v>26448.639999999999</v>
      </c>
      <c r="BA220" s="8">
        <v>27292.451000000001</v>
      </c>
      <c r="BB220" s="8">
        <v>28657.832999999999</v>
      </c>
      <c r="BC220" s="8">
        <v>31657.146000000001</v>
      </c>
      <c r="BD220" s="8">
        <v>34071.957000000002</v>
      </c>
      <c r="BE220" s="8">
        <v>38342.999000000003</v>
      </c>
      <c r="BF220" s="8">
        <v>47572.627</v>
      </c>
      <c r="BG220" s="8">
        <v>49390.362000000001</v>
      </c>
      <c r="BH220" s="8">
        <v>54115.934999999998</v>
      </c>
      <c r="BI220">
        <v>54115.934999999998</v>
      </c>
    </row>
    <row r="221" spans="1:80" x14ac:dyDescent="0.35">
      <c r="A221" s="9" t="str">
        <f t="shared" si="195"/>
        <v>SAIB</v>
      </c>
      <c r="B221" s="9" t="str">
        <f>VLOOKUP(A221,References!$A$2:$B$11,2,FALSE)</f>
        <v>SIBC AB Equity</v>
      </c>
      <c r="C221" s="9" t="str">
        <f t="shared" ref="C221:E221" si="206">C198</f>
        <v>Other Deposits</v>
      </c>
      <c r="D221" s="9" t="str">
        <f t="shared" si="206"/>
        <v>other_deposits</v>
      </c>
      <c r="E221" s="9" t="str">
        <f t="shared" si="206"/>
        <v>BS_OTHER_DPST</v>
      </c>
      <c r="F221" s="8">
        <f>_xll.BDH($B221,$E221,"CQ1 2010","","Dir=H","Per=Q","Days=A","Dts=H","cols=56;rows=1")</f>
        <v>13701.803</v>
      </c>
      <c r="G221" s="8">
        <v>13701.803</v>
      </c>
      <c r="H221" s="8">
        <v>13701.803</v>
      </c>
      <c r="I221" s="8">
        <v>14240.88</v>
      </c>
      <c r="J221" s="8">
        <v>14240.88</v>
      </c>
      <c r="K221" s="8">
        <v>10748.466</v>
      </c>
      <c r="L221" s="8">
        <v>9414.84</v>
      </c>
      <c r="M221" s="8">
        <v>4225.7340000000004</v>
      </c>
      <c r="N221" s="8">
        <v>3424.415</v>
      </c>
      <c r="O221" s="8">
        <v>878.29</v>
      </c>
      <c r="P221" s="8">
        <v>1077.808</v>
      </c>
      <c r="Q221" s="8">
        <v>469.45299999999997</v>
      </c>
      <c r="R221" s="8">
        <v>557.88900000000001</v>
      </c>
      <c r="S221" s="8">
        <v>898.07500000000005</v>
      </c>
      <c r="T221" s="8">
        <v>1609.586</v>
      </c>
      <c r="U221" s="8">
        <v>958.73299999999995</v>
      </c>
      <c r="V221" s="8">
        <v>941.81100000000004</v>
      </c>
      <c r="W221" s="8">
        <v>1504.25</v>
      </c>
      <c r="X221" s="8">
        <v>884.61900000000003</v>
      </c>
      <c r="Y221" s="8">
        <v>1042.971</v>
      </c>
      <c r="Z221" s="8">
        <v>1107.8019999999999</v>
      </c>
      <c r="AA221" s="8">
        <v>1226.741</v>
      </c>
      <c r="AB221" s="8">
        <v>939.11500000000001</v>
      </c>
      <c r="AC221" s="8">
        <v>916.44299999999998</v>
      </c>
      <c r="AD221" s="8">
        <v>876.48099999999999</v>
      </c>
      <c r="AE221" s="8">
        <v>858.63</v>
      </c>
      <c r="AF221" s="8">
        <v>854.24400000000003</v>
      </c>
      <c r="AG221" s="8">
        <v>933.95899999999995</v>
      </c>
      <c r="AH221" s="8">
        <v>1038.058</v>
      </c>
      <c r="AI221" s="8">
        <v>988.98800000000006</v>
      </c>
      <c r="AJ221" s="8">
        <v>963.45799999999997</v>
      </c>
      <c r="AK221" s="8">
        <v>873.65700000000004</v>
      </c>
      <c r="AL221" s="8">
        <v>917.673</v>
      </c>
      <c r="AM221" s="8">
        <v>1054.4680000000001</v>
      </c>
      <c r="AN221" s="8">
        <v>1018.587</v>
      </c>
      <c r="AO221" s="8">
        <v>1008.985</v>
      </c>
      <c r="AP221" s="8">
        <v>1053.576</v>
      </c>
      <c r="AQ221" s="8">
        <v>1143.0840000000001</v>
      </c>
      <c r="AR221" s="8">
        <v>1241.6320000000001</v>
      </c>
      <c r="AS221" s="8">
        <v>1523.9280000000001</v>
      </c>
      <c r="AT221" s="8">
        <v>1437.365</v>
      </c>
      <c r="AU221" s="8">
        <v>1621.252</v>
      </c>
      <c r="AV221" s="8">
        <v>1397.9970000000001</v>
      </c>
      <c r="AW221" s="8">
        <v>2068.7629999999999</v>
      </c>
      <c r="AX221" s="8">
        <v>1936.8409999999999</v>
      </c>
      <c r="AY221" s="8">
        <v>1941.5509999999999</v>
      </c>
      <c r="AZ221" s="8">
        <v>1894.41</v>
      </c>
      <c r="BA221" s="8">
        <v>2240.5830000000001</v>
      </c>
      <c r="BB221" s="8">
        <v>2504.4810000000002</v>
      </c>
      <c r="BC221" s="8">
        <v>3406.0070000000001</v>
      </c>
      <c r="BD221" s="8">
        <v>3935.6260000000002</v>
      </c>
      <c r="BE221" s="8">
        <v>3468.951</v>
      </c>
      <c r="BF221" s="8">
        <v>3190.587</v>
      </c>
      <c r="BG221" s="8">
        <v>3649.4580000000001</v>
      </c>
      <c r="BH221" s="8">
        <v>3138.2049999999999</v>
      </c>
      <c r="BI221">
        <v>3138.2049999999999</v>
      </c>
    </row>
    <row r="222" spans="1:80" x14ac:dyDescent="0.35">
      <c r="A222" s="9" t="str">
        <f t="shared" si="195"/>
        <v>SAIB</v>
      </c>
      <c r="B222" s="9" t="str">
        <f>VLOOKUP(A222,References!$A$2:$B$11,2,FALSE)</f>
        <v>SIBC AB Equity</v>
      </c>
      <c r="C222" s="9" t="str">
        <f t="shared" ref="C222:E222" si="207">C199</f>
        <v>Total Deposits</v>
      </c>
      <c r="D222" s="9" t="str">
        <f t="shared" si="207"/>
        <v>deposits</v>
      </c>
      <c r="E222" s="9" t="str">
        <f t="shared" si="207"/>
        <v>BS_CUSTOMER_DEPOSITS</v>
      </c>
      <c r="F222" s="8">
        <f>_xll.BDH($B222,$E222,"CQ1 2010","","Dir=H","Per=Q","Days=A","Dts=H","cols=56;rows=1")</f>
        <v>36510.798000000003</v>
      </c>
      <c r="G222" s="8">
        <v>35773.758999999998</v>
      </c>
      <c r="H222" s="8">
        <v>35598.262000000002</v>
      </c>
      <c r="I222" s="8">
        <v>37215.142</v>
      </c>
      <c r="J222" s="8">
        <v>37971.18</v>
      </c>
      <c r="K222" s="8">
        <v>36083.921999999999</v>
      </c>
      <c r="L222" s="8">
        <v>36645.345999999998</v>
      </c>
      <c r="M222" s="8">
        <v>36770.491999999998</v>
      </c>
      <c r="N222" s="8">
        <v>36944.838000000003</v>
      </c>
      <c r="O222" s="8">
        <v>38080.120999999999</v>
      </c>
      <c r="P222" s="8">
        <v>38836.065999999999</v>
      </c>
      <c r="Q222" s="8">
        <v>40413.571000000004</v>
      </c>
      <c r="R222" s="8">
        <v>44039.353000000003</v>
      </c>
      <c r="S222" s="8">
        <v>48560.004999999997</v>
      </c>
      <c r="T222" s="8">
        <v>51848.637000000002</v>
      </c>
      <c r="U222" s="8">
        <v>57043.847000000002</v>
      </c>
      <c r="V222" s="8">
        <v>62142.815999999999</v>
      </c>
      <c r="W222" s="8">
        <v>67725.148000000001</v>
      </c>
      <c r="X222" s="8">
        <v>69682.618000000002</v>
      </c>
      <c r="Y222" s="8">
        <v>70733.410999999993</v>
      </c>
      <c r="Z222" s="8">
        <v>69625.192999999999</v>
      </c>
      <c r="AA222" s="8">
        <v>70477.157000000007</v>
      </c>
      <c r="AB222" s="8">
        <v>66824.285999999993</v>
      </c>
      <c r="AC222" s="8">
        <v>70518.482000000004</v>
      </c>
      <c r="AD222" s="8">
        <v>70686.569000000003</v>
      </c>
      <c r="AE222" s="8">
        <v>68086.89</v>
      </c>
      <c r="AF222" s="8">
        <v>66447.133000000002</v>
      </c>
      <c r="AG222" s="8">
        <v>65640.324999999997</v>
      </c>
      <c r="AH222" s="8">
        <v>64437.294999999998</v>
      </c>
      <c r="AI222" s="8">
        <v>66556.56</v>
      </c>
      <c r="AJ222" s="8">
        <v>71064.706999999995</v>
      </c>
      <c r="AK222" s="8">
        <v>66942.62</v>
      </c>
      <c r="AL222" s="8">
        <v>61032.444000000003</v>
      </c>
      <c r="AM222" s="8">
        <v>71300.751000000004</v>
      </c>
      <c r="AN222" s="8">
        <v>64018.506000000001</v>
      </c>
      <c r="AO222" s="8">
        <v>63689.868999999999</v>
      </c>
      <c r="AP222" s="8">
        <v>63824.205999999998</v>
      </c>
      <c r="AQ222" s="8">
        <v>66843.789999999994</v>
      </c>
      <c r="AR222" s="8">
        <v>64963.536999999997</v>
      </c>
      <c r="AS222" s="8">
        <v>69058.054000000004</v>
      </c>
      <c r="AT222" s="8">
        <v>67641.797999999995</v>
      </c>
      <c r="AU222" s="8">
        <v>64242.631000000001</v>
      </c>
      <c r="AV222" s="8">
        <v>59840.968999999997</v>
      </c>
      <c r="AW222" s="8">
        <v>60143.589</v>
      </c>
      <c r="AX222" s="8">
        <v>56122.764000000003</v>
      </c>
      <c r="AY222" s="8">
        <v>59812.275000000001</v>
      </c>
      <c r="AZ222" s="8">
        <v>60890.485999999997</v>
      </c>
      <c r="BA222" s="8">
        <v>61484.997000000003</v>
      </c>
      <c r="BB222" s="8">
        <v>68353.032000000007</v>
      </c>
      <c r="BC222" s="8">
        <v>67458.573000000004</v>
      </c>
      <c r="BD222" s="8">
        <v>67604.820999999996</v>
      </c>
      <c r="BE222" s="8">
        <v>69578.525999999998</v>
      </c>
      <c r="BF222" s="8">
        <v>79215.857999999993</v>
      </c>
      <c r="BG222" s="8">
        <v>82664.201000000001</v>
      </c>
      <c r="BH222" s="8">
        <v>85454.528000000006</v>
      </c>
      <c r="BI222">
        <v>85454.528000000006</v>
      </c>
    </row>
    <row r="223" spans="1:80" x14ac:dyDescent="0.35">
      <c r="A223" s="9" t="str">
        <f t="shared" si="195"/>
        <v>SAIB</v>
      </c>
      <c r="B223" s="9" t="str">
        <f>VLOOKUP(A223,References!$A$2:$B$11,2,FALSE)</f>
        <v>SIBC AB Equity</v>
      </c>
      <c r="C223" s="9" t="str">
        <f t="shared" ref="C223:E223" si="208">C200</f>
        <v>Short Term Debt</v>
      </c>
      <c r="D223" s="9" t="str">
        <f t="shared" si="208"/>
        <v>short_term_debt</v>
      </c>
      <c r="E223" s="9" t="str">
        <f t="shared" si="208"/>
        <v>ST_BORROW_SECS_SOLD_UNDER_REPO</v>
      </c>
      <c r="F223" s="8">
        <f>_xll.BDH($B223,$E223,"CQ1 2010","","Dir=H","Per=Q","Days=A","Dts=H","cols=56;rows=1")</f>
        <v>4178.5159999999996</v>
      </c>
      <c r="G223" s="8">
        <v>4318.4059999999999</v>
      </c>
      <c r="H223" s="8">
        <v>4649.3670000000002</v>
      </c>
      <c r="I223" s="8">
        <v>4896.0129999999999</v>
      </c>
      <c r="J223" s="8">
        <v>3747.2089999999998</v>
      </c>
      <c r="K223" s="8">
        <v>3796.8789999999999</v>
      </c>
      <c r="L223" s="8">
        <v>3253.518</v>
      </c>
      <c r="M223" s="8">
        <v>4224.1719999999996</v>
      </c>
      <c r="N223" s="8">
        <v>4239.3500000000004</v>
      </c>
      <c r="O223" s="8">
        <v>4778.8320000000003</v>
      </c>
      <c r="P223" s="8">
        <v>4207.1719999999996</v>
      </c>
      <c r="Q223" s="8">
        <v>6269.0450000000001</v>
      </c>
      <c r="R223" s="8">
        <v>6747.9570000000003</v>
      </c>
      <c r="S223" s="8">
        <v>5489.5720000000001</v>
      </c>
      <c r="T223" s="8">
        <v>5883.1530000000002</v>
      </c>
      <c r="U223" s="8">
        <v>9828.232</v>
      </c>
      <c r="V223" s="8">
        <v>6422.0519999999997</v>
      </c>
      <c r="W223" s="8">
        <v>4075.2020000000002</v>
      </c>
      <c r="X223" s="8">
        <v>2944.7579999999998</v>
      </c>
      <c r="Y223" s="8">
        <v>5002.0879999999997</v>
      </c>
      <c r="Z223" s="8">
        <v>3534.6060000000002</v>
      </c>
      <c r="AA223" s="8">
        <v>4064.5360000000001</v>
      </c>
      <c r="AB223" s="8">
        <v>5151.8900000000003</v>
      </c>
      <c r="AC223" s="8">
        <v>5329.1480000000001</v>
      </c>
      <c r="AD223" s="8">
        <v>8217.6620000000003</v>
      </c>
      <c r="AE223" s="8">
        <v>10314.733</v>
      </c>
      <c r="AF223" s="8">
        <v>11492.425999999999</v>
      </c>
      <c r="AG223" s="8">
        <v>8996.7160000000003</v>
      </c>
      <c r="AH223" s="8">
        <v>11329.298000000001</v>
      </c>
      <c r="AI223" s="8">
        <v>11218.511</v>
      </c>
      <c r="AJ223" s="8">
        <v>9082.66</v>
      </c>
      <c r="AK223" s="8">
        <v>7609.6859999999997</v>
      </c>
      <c r="AL223" s="8">
        <v>10445.718999999999</v>
      </c>
      <c r="AM223" s="8">
        <v>10793.14</v>
      </c>
      <c r="AN223" s="8">
        <v>11798.352000000001</v>
      </c>
      <c r="AO223" s="8">
        <v>12620.832</v>
      </c>
      <c r="AP223" s="8">
        <v>11142.713</v>
      </c>
      <c r="AQ223" s="8">
        <v>13890.315000000001</v>
      </c>
      <c r="AR223" s="8">
        <v>13386.043</v>
      </c>
      <c r="AS223" s="8">
        <v>13788.191000000001</v>
      </c>
      <c r="AT223" s="8">
        <v>16696.202000000001</v>
      </c>
      <c r="AU223" s="8">
        <v>21885.633000000002</v>
      </c>
      <c r="AV223" s="8">
        <v>19430.684000000001</v>
      </c>
      <c r="AW223" s="8">
        <v>20073.083999999999</v>
      </c>
      <c r="AX223" s="8">
        <v>20545.125</v>
      </c>
      <c r="AY223" s="8">
        <v>21046.370999999999</v>
      </c>
      <c r="AZ223" s="8">
        <v>20036.583999999999</v>
      </c>
      <c r="BA223" s="8">
        <v>21792.608</v>
      </c>
      <c r="BB223" s="8">
        <v>23545.538</v>
      </c>
      <c r="BC223" s="8">
        <v>24703.644</v>
      </c>
      <c r="BD223" s="8">
        <v>20104.904999999999</v>
      </c>
      <c r="BE223" s="8">
        <v>20892.47</v>
      </c>
      <c r="BF223" s="8">
        <v>24040.560000000001</v>
      </c>
      <c r="BG223" s="8">
        <v>22287.419000000002</v>
      </c>
      <c r="BH223" s="8">
        <v>25885.06</v>
      </c>
      <c r="BI223">
        <v>25885.06</v>
      </c>
    </row>
    <row r="224" spans="1:80" x14ac:dyDescent="0.35">
      <c r="A224" s="9" t="str">
        <f t="shared" si="195"/>
        <v>SAIB</v>
      </c>
      <c r="B224" s="9" t="str">
        <f>VLOOKUP(A224,References!$A$2:$B$11,2,FALSE)</f>
        <v>SIBC AB Equity</v>
      </c>
      <c r="C224" s="9" t="str">
        <f t="shared" ref="C224:E224" si="209">C201</f>
        <v>Long Term Debt</v>
      </c>
      <c r="D224" s="9" t="str">
        <f t="shared" si="209"/>
        <v>long_term_debt</v>
      </c>
      <c r="E224" s="9" t="str">
        <f t="shared" si="209"/>
        <v>BS_LT_BORROW</v>
      </c>
      <c r="F224" s="8">
        <f>_xll.BDH($B224,$E224,"CQ1 2010","","Dir=H","Per=Q","Days=A","Dts=H","cols=56;rows=1")</f>
        <v>500</v>
      </c>
      <c r="G224" s="8">
        <v>500</v>
      </c>
      <c r="H224" s="8">
        <v>500</v>
      </c>
      <c r="I224" s="8">
        <v>500</v>
      </c>
      <c r="J224" s="8">
        <v>500</v>
      </c>
      <c r="K224" s="8">
        <v>1500</v>
      </c>
      <c r="L224" s="8">
        <v>1500</v>
      </c>
      <c r="M224" s="8">
        <v>1500</v>
      </c>
      <c r="N224" s="8">
        <v>1500</v>
      </c>
      <c r="O224" s="8">
        <v>1000</v>
      </c>
      <c r="P224" s="8">
        <v>2000</v>
      </c>
      <c r="Q224" s="8">
        <v>2000</v>
      </c>
      <c r="R224" s="8">
        <v>2000</v>
      </c>
      <c r="S224" s="8">
        <v>2000</v>
      </c>
      <c r="T224" s="8">
        <v>2000</v>
      </c>
      <c r="U224" s="8">
        <v>2000</v>
      </c>
      <c r="V224" s="8">
        <v>2000</v>
      </c>
      <c r="W224" s="8">
        <v>4000</v>
      </c>
      <c r="X224" s="8">
        <v>4000</v>
      </c>
      <c r="Y224" s="8">
        <v>4000</v>
      </c>
      <c r="Z224" s="8">
        <v>4012.0059999999999</v>
      </c>
      <c r="AA224" s="8">
        <v>4000.248</v>
      </c>
      <c r="AB224" s="8">
        <v>4012.5430000000001</v>
      </c>
      <c r="AC224" s="8">
        <v>4011.0210000000002</v>
      </c>
      <c r="AD224" s="8">
        <v>4034.192</v>
      </c>
      <c r="AE224" s="8">
        <v>3999.3890000000001</v>
      </c>
      <c r="AF224" s="8">
        <v>4035.6950000000002</v>
      </c>
      <c r="AG224" s="8">
        <v>4034.56</v>
      </c>
      <c r="AH224" s="8">
        <v>4019.527</v>
      </c>
      <c r="AI224" s="8">
        <v>4007.8809999999999</v>
      </c>
      <c r="AJ224" s="8">
        <v>3024.3240000000001</v>
      </c>
      <c r="AK224" s="8">
        <v>4017.8910000000001</v>
      </c>
      <c r="AL224" s="8">
        <v>4027.8229999999999</v>
      </c>
      <c r="AM224" s="8">
        <v>4013.6970000000001</v>
      </c>
      <c r="AN224" s="8">
        <v>4036.7570000000001</v>
      </c>
      <c r="AO224" s="8">
        <v>4036.0320000000002</v>
      </c>
      <c r="AP224" s="8">
        <v>4267.7299999999996</v>
      </c>
      <c r="AQ224" s="8">
        <v>2245.431</v>
      </c>
      <c r="AR224" s="8">
        <v>2268.5010000000002</v>
      </c>
      <c r="AS224" s="8">
        <v>2265.3409999999999</v>
      </c>
      <c r="AT224" s="8">
        <v>2255.6849999999999</v>
      </c>
      <c r="AU224" s="8">
        <v>2251.201</v>
      </c>
      <c r="AV224" s="8">
        <v>2278.4229999999998</v>
      </c>
      <c r="AW224" s="8">
        <v>2260.953</v>
      </c>
      <c r="AX224" s="8">
        <v>2240.8960000000002</v>
      </c>
      <c r="AY224" s="8">
        <v>234.809</v>
      </c>
      <c r="AZ224" s="8">
        <v>233.08</v>
      </c>
      <c r="BA224" s="8">
        <v>231.89</v>
      </c>
      <c r="BB224" s="8">
        <v>226.83099999999999</v>
      </c>
      <c r="BC224" s="8">
        <v>0</v>
      </c>
      <c r="BD224" s="8">
        <v>0</v>
      </c>
      <c r="BE224" s="8">
        <v>202.601</v>
      </c>
      <c r="BF224" s="8">
        <v>0</v>
      </c>
      <c r="BG224" s="8">
        <v>0</v>
      </c>
      <c r="BH224" s="8">
        <v>0</v>
      </c>
      <c r="BI224">
        <v>0</v>
      </c>
    </row>
    <row r="225" spans="1:80" x14ac:dyDescent="0.35">
      <c r="A225" s="9" t="str">
        <f t="shared" si="195"/>
        <v>SAIB</v>
      </c>
      <c r="B225" s="9" t="str">
        <f>VLOOKUP(A225,References!$A$2:$B$11,2,FALSE)</f>
        <v>SIBC AB Equity</v>
      </c>
      <c r="C225" s="9" t="str">
        <f t="shared" ref="C225:E225" si="210">C202</f>
        <v>Total Liabilities</v>
      </c>
      <c r="D225" s="9" t="str">
        <f t="shared" si="210"/>
        <v>liabilities</v>
      </c>
      <c r="E225" s="9" t="str">
        <f t="shared" si="210"/>
        <v>BS_TOT_LIAB2</v>
      </c>
      <c r="F225" s="8">
        <f>_xll.BDH($B225,$E225,"CQ1 2010","","Dir=H","Per=Q","Days=A","Dts=H","cols=56;rows=1")</f>
        <v>41833.75</v>
      </c>
      <c r="G225" s="8">
        <v>41261.559000000001</v>
      </c>
      <c r="H225" s="8">
        <v>41413.101999999999</v>
      </c>
      <c r="I225" s="8">
        <v>43349.858999999997</v>
      </c>
      <c r="J225" s="8">
        <v>42909.461000000003</v>
      </c>
      <c r="K225" s="8">
        <v>42114.381999999998</v>
      </c>
      <c r="L225" s="8">
        <v>42142.713000000003</v>
      </c>
      <c r="M225" s="8">
        <v>43388.286</v>
      </c>
      <c r="N225" s="8">
        <v>43540.36</v>
      </c>
      <c r="O225" s="8">
        <v>44723.197999999997</v>
      </c>
      <c r="P225" s="8">
        <v>45975.517</v>
      </c>
      <c r="Q225" s="8">
        <v>49687.824000000001</v>
      </c>
      <c r="R225" s="8">
        <v>53806.930999999997</v>
      </c>
      <c r="S225" s="8">
        <v>57192.631000000001</v>
      </c>
      <c r="T225" s="8">
        <v>60922.953999999998</v>
      </c>
      <c r="U225" s="8">
        <v>70242.638000000006</v>
      </c>
      <c r="V225" s="8">
        <v>71891.566999999995</v>
      </c>
      <c r="W225" s="8">
        <v>77114.479000000007</v>
      </c>
      <c r="X225" s="8">
        <v>78577.955000000002</v>
      </c>
      <c r="Y225" s="8">
        <v>81774.308000000005</v>
      </c>
      <c r="Z225" s="8">
        <v>79096.273000000001</v>
      </c>
      <c r="AA225" s="8">
        <v>80541.406000000003</v>
      </c>
      <c r="AB225" s="8">
        <v>78396.396999999997</v>
      </c>
      <c r="AC225" s="8">
        <v>81541.873999999996</v>
      </c>
      <c r="AD225" s="8">
        <v>84524.955000000002</v>
      </c>
      <c r="AE225" s="8">
        <v>84231.16</v>
      </c>
      <c r="AF225" s="8">
        <v>83947.251000000004</v>
      </c>
      <c r="AG225" s="8">
        <v>79713.869000000006</v>
      </c>
      <c r="AH225" s="8">
        <v>81514.875</v>
      </c>
      <c r="AI225" s="8">
        <v>82950.013999999996</v>
      </c>
      <c r="AJ225" s="8">
        <v>84257.87</v>
      </c>
      <c r="AK225" s="8">
        <v>79517.152000000002</v>
      </c>
      <c r="AL225" s="8">
        <v>76810.16</v>
      </c>
      <c r="AM225" s="8">
        <v>87441.176000000007</v>
      </c>
      <c r="AN225" s="8">
        <v>81164.243000000002</v>
      </c>
      <c r="AO225" s="8">
        <v>82663.839999999997</v>
      </c>
      <c r="AP225" s="8">
        <v>80945.476999999999</v>
      </c>
      <c r="AQ225" s="8">
        <v>84464.528000000006</v>
      </c>
      <c r="AR225" s="8">
        <v>82339.578999999998</v>
      </c>
      <c r="AS225" s="8">
        <v>86807.589000000007</v>
      </c>
      <c r="AT225" s="8">
        <v>88313.005999999994</v>
      </c>
      <c r="AU225" s="8">
        <v>90376.895999999993</v>
      </c>
      <c r="AV225" s="8">
        <v>83531.967999999993</v>
      </c>
      <c r="AW225" s="8">
        <v>84553.498999999996</v>
      </c>
      <c r="AX225" s="8">
        <v>80881.203999999998</v>
      </c>
      <c r="AY225" s="8">
        <v>82892.19</v>
      </c>
      <c r="AZ225" s="8">
        <v>82952.061000000002</v>
      </c>
      <c r="BA225" s="8">
        <v>85317.828999999998</v>
      </c>
      <c r="BB225" s="8">
        <v>93751.339000000007</v>
      </c>
      <c r="BC225" s="8">
        <v>94071.495999999999</v>
      </c>
      <c r="BD225" s="8">
        <v>90028.362999999998</v>
      </c>
      <c r="BE225" s="8">
        <v>92280.915999999997</v>
      </c>
      <c r="BF225" s="8">
        <v>105118.178</v>
      </c>
      <c r="BG225" s="8">
        <v>106899.546</v>
      </c>
      <c r="BH225" s="8">
        <v>113287.697</v>
      </c>
      <c r="BI225">
        <v>113287.697</v>
      </c>
    </row>
    <row r="226" spans="1:80" x14ac:dyDescent="0.35">
      <c r="A226" s="9" t="str">
        <f t="shared" si="195"/>
        <v>SAIB</v>
      </c>
      <c r="B226" s="9" t="str">
        <f>VLOOKUP(A226,References!$A$2:$B$11,2,FALSE)</f>
        <v>SIBC AB Equity</v>
      </c>
      <c r="C226" s="9" t="str">
        <f t="shared" ref="C226:E226" si="211">C203</f>
        <v>Retail Liabilities</v>
      </c>
      <c r="D226" s="9" t="str">
        <f t="shared" si="211"/>
        <v>retail_liabilities</v>
      </c>
      <c r="E226" s="9" t="str">
        <f t="shared" si="211"/>
        <v>NA</v>
      </c>
      <c r="F226" s="23">
        <f>Segments_Q!I60/1000000</f>
        <v>13982.383</v>
      </c>
      <c r="G226" s="23">
        <f>Segments_Q!J60/1000000</f>
        <v>12642.317999999999</v>
      </c>
      <c r="H226" s="23">
        <f>Segments_Q!K60/1000000</f>
        <v>10679.826999999999</v>
      </c>
      <c r="I226" s="23">
        <f>Segments_Q!L60/1000000</f>
        <v>10915.248</v>
      </c>
      <c r="J226" s="23">
        <f>Segments_Q!M60/1000000</f>
        <v>11831.796</v>
      </c>
      <c r="K226" s="23">
        <f>Segments_Q!N60/1000000</f>
        <v>12273.555</v>
      </c>
      <c r="L226" s="23">
        <f>Segments_Q!O60/1000000</f>
        <v>12745.25</v>
      </c>
      <c r="M226" s="23">
        <f>Segments_Q!P60/1000000</f>
        <v>14641.59</v>
      </c>
      <c r="N226" s="23">
        <f>Segments_Q!Q60/1000000</f>
        <v>11700.298000000001</v>
      </c>
      <c r="O226" s="23">
        <f>Segments_Q!R60/1000000</f>
        <v>11580.544</v>
      </c>
      <c r="P226" s="23">
        <f>Segments_Q!S60/1000000</f>
        <v>13373.528</v>
      </c>
      <c r="Q226" s="23">
        <f>Segments_Q!T60/1000000</f>
        <v>14073.387000000001</v>
      </c>
      <c r="R226" s="23">
        <f>Segments_Q!U60/1000000</f>
        <v>14153.401</v>
      </c>
      <c r="S226" s="23">
        <f>Segments_Q!V60/1000000</f>
        <v>18535.038</v>
      </c>
      <c r="T226" s="23">
        <f>Segments_Q!W60/1000000</f>
        <v>14620.380999999999</v>
      </c>
      <c r="U226" s="23">
        <f>Segments_Q!X60/1000000</f>
        <v>19283.662</v>
      </c>
      <c r="V226" s="23">
        <f>Segments_Q!Y60/1000000</f>
        <v>16879.434000000001</v>
      </c>
      <c r="W226" s="23">
        <f>Segments_Q!Z60/1000000</f>
        <v>20419.941999999999</v>
      </c>
      <c r="X226" s="23">
        <f>Segments_Q!AA60/1000000</f>
        <v>17849.268</v>
      </c>
      <c r="Y226" s="23">
        <f>Segments_Q!AB60/1000000</f>
        <v>16980.001</v>
      </c>
      <c r="Z226" s="23">
        <f>Segments_Q!AC60/1000000</f>
        <v>50208.587</v>
      </c>
      <c r="AA226" s="23">
        <f>Segments_Q!AD60/1000000</f>
        <v>50448.548000000003</v>
      </c>
      <c r="AB226" s="23">
        <f>Segments_Q!AE60/1000000</f>
        <v>50309.91</v>
      </c>
      <c r="AC226" s="23">
        <f>Segments_Q!AF60/1000000</f>
        <v>54395.563000000002</v>
      </c>
      <c r="AD226" s="23">
        <f>Segments_Q!AG60/1000000</f>
        <v>50799.366999999998</v>
      </c>
      <c r="AE226" s="23">
        <f>Segments_Q!AH60/1000000</f>
        <v>47188.495000000003</v>
      </c>
      <c r="AF226" s="23">
        <f>Segments_Q!AI60/1000000</f>
        <v>46566.574999999997</v>
      </c>
      <c r="AG226" s="23">
        <f>Segments_Q!AJ60/1000000</f>
        <v>47560.355000000003</v>
      </c>
      <c r="AH226" s="23">
        <f>Segments_Q!AK60/1000000</f>
        <v>46904.637999999999</v>
      </c>
      <c r="AI226" s="23">
        <f>Segments_Q!AL60/1000000</f>
        <v>47884.324999999997</v>
      </c>
      <c r="AJ226" s="23">
        <f>Segments_Q!AM60/1000000</f>
        <v>52275.591</v>
      </c>
      <c r="AK226" s="23">
        <f>Segments_Q!AN60/1000000</f>
        <v>50538.379000000001</v>
      </c>
      <c r="AL226" s="23">
        <f>Segments_Q!AO60/1000000</f>
        <v>25748.407999999999</v>
      </c>
      <c r="AM226" s="23">
        <f>Segments_Q!AP60/1000000</f>
        <v>23688.342000000001</v>
      </c>
      <c r="AN226" s="23">
        <f>Segments_Q!AQ60/1000000</f>
        <v>23109.045999999998</v>
      </c>
      <c r="AO226" s="23">
        <f>Segments_Q!AR60/1000000</f>
        <v>22382.296999999999</v>
      </c>
      <c r="AP226" s="23">
        <f>Segments_Q!AS60/1000000</f>
        <v>22706.907999999999</v>
      </c>
      <c r="AQ226" s="23">
        <f>Segments_Q!AT60/1000000</f>
        <v>-2543.5349999999999</v>
      </c>
      <c r="AR226" s="23">
        <f>Segments_Q!AU60/1000000</f>
        <v>19846.635999999999</v>
      </c>
      <c r="AS226" s="23">
        <f>Segments_Q!AV60/1000000</f>
        <v>19590.723999999998</v>
      </c>
      <c r="AT226" s="23">
        <f>Segments_Q!AW60/1000000</f>
        <v>20312.612000000001</v>
      </c>
      <c r="AU226" s="23">
        <f>Segments_Q!AX60/1000000</f>
        <v>21456.237000000001</v>
      </c>
      <c r="AV226" s="23">
        <f>Segments_Q!AY60/1000000</f>
        <v>21750.611000000001</v>
      </c>
      <c r="AW226" s="23">
        <f>Segments_Q!AZ60/1000000</f>
        <v>21593.865000000002</v>
      </c>
      <c r="AX226" s="23">
        <f>Segments_Q!BA60/1000000</f>
        <v>21410.59</v>
      </c>
      <c r="AY226" s="23">
        <f>Segments_Q!BB60/1000000</f>
        <v>22344.072</v>
      </c>
      <c r="AZ226" s="23">
        <f>Segments_Q!BC60/1000000</f>
        <v>23139.562000000002</v>
      </c>
      <c r="BA226" s="23">
        <f>Segments_Q!BD60/1000000</f>
        <v>23104.834999999999</v>
      </c>
      <c r="BB226" s="23">
        <f>Segments_Q!BE60/1000000</f>
        <v>23206.074000000001</v>
      </c>
      <c r="BC226" s="23">
        <f>Segments_Q!BF60/1000000</f>
        <v>23718.2</v>
      </c>
      <c r="BD226" s="23">
        <f>Segments_Q!BG60/1000000</f>
        <v>24370.146000000001</v>
      </c>
      <c r="BE226" s="23">
        <f>Segments_Q!BH60/1000000</f>
        <v>24714.662</v>
      </c>
      <c r="BF226" s="23">
        <f>Segments_Q!BI60/1000000</f>
        <v>26773.012999999999</v>
      </c>
      <c r="BG226" s="23">
        <f>Segments_Q!BJ60/1000000</f>
        <v>22894.906999999999</v>
      </c>
      <c r="BH226" s="23">
        <f>Segments_Q!BK60/1000000</f>
        <v>23226.92</v>
      </c>
      <c r="BI226" s="23">
        <f>Segments_Q!BL60/1000000</f>
        <v>0</v>
      </c>
      <c r="BJ226" s="23">
        <f>Segments_Q!BM60/1000000</f>
        <v>0</v>
      </c>
      <c r="BK226" s="23">
        <f>Segments_Q!BN60/1000000</f>
        <v>0</v>
      </c>
      <c r="BL226" s="23">
        <f>Segments_Q!BO60/1000000</f>
        <v>0</v>
      </c>
      <c r="BM226" s="23">
        <f>Segments_Q!BP60/1000000</f>
        <v>0</v>
      </c>
      <c r="BN226" s="23">
        <f>Segments_Q!BQ60/1000000</f>
        <v>0</v>
      </c>
      <c r="BO226" s="23">
        <f>Segments_Q!BR60/1000000</f>
        <v>0</v>
      </c>
      <c r="BP226" s="23">
        <f>Segments_Q!BS60/1000000</f>
        <v>0</v>
      </c>
      <c r="BQ226" s="23">
        <f>Segments_Q!BT60/1000000</f>
        <v>0</v>
      </c>
      <c r="BR226" s="23">
        <f>Segments_Q!BU60/1000000</f>
        <v>0</v>
      </c>
      <c r="BS226" s="23">
        <f>Segments_Q!BV60/1000000</f>
        <v>0</v>
      </c>
      <c r="BT226" s="23">
        <f>Segments_Q!BW60/1000000</f>
        <v>0</v>
      </c>
      <c r="BU226" s="23">
        <f>Segments_Q!BX60/1000000</f>
        <v>0</v>
      </c>
      <c r="BV226" s="23">
        <f>Segments_Q!BY60/1000000</f>
        <v>0</v>
      </c>
      <c r="BW226" s="23">
        <f>Segments_Q!BZ60/1000000</f>
        <v>0</v>
      </c>
      <c r="BX226" s="23">
        <f>Segments_Q!CA60/1000000</f>
        <v>0</v>
      </c>
      <c r="BY226" s="23">
        <f>Segments_Q!CB60/1000000</f>
        <v>0</v>
      </c>
      <c r="BZ226" s="23">
        <f>Segments_Q!CC60/1000000</f>
        <v>0</v>
      </c>
      <c r="CA226" s="23">
        <f>Segments_Q!CD60/1000000</f>
        <v>0</v>
      </c>
      <c r="CB226" s="23">
        <f>Segments_Q!CE60/1000000</f>
        <v>0</v>
      </c>
    </row>
    <row r="227" spans="1:80" x14ac:dyDescent="0.35">
      <c r="A227" s="9" t="str">
        <f t="shared" si="195"/>
        <v>SAIB</v>
      </c>
      <c r="B227" s="9" t="str">
        <f>VLOOKUP(A227,References!$A$2:$B$11,2,FALSE)</f>
        <v>SIBC AB Equity</v>
      </c>
      <c r="C227" s="9" t="str">
        <f t="shared" ref="C227:E227" si="212">C204</f>
        <v>Wholesale Liabilities</v>
      </c>
      <c r="D227" s="9" t="str">
        <f t="shared" si="212"/>
        <v>wholesale_liabilities</v>
      </c>
      <c r="E227" s="9" t="str">
        <f t="shared" si="212"/>
        <v>NA</v>
      </c>
      <c r="F227" s="23">
        <f>Segments_Q!I61/1000000</f>
        <v>23160.13</v>
      </c>
      <c r="G227" s="23">
        <f>Segments_Q!J61/1000000</f>
        <v>23824.447</v>
      </c>
      <c r="H227" s="23">
        <f>Segments_Q!K61/1000000</f>
        <v>25294.959999999999</v>
      </c>
      <c r="I227" s="23">
        <f>Segments_Q!L61/1000000</f>
        <v>26660.874</v>
      </c>
      <c r="J227" s="23">
        <f>Segments_Q!M61/1000000</f>
        <v>25766.966</v>
      </c>
      <c r="K227" s="23">
        <f>Segments_Q!N61/1000000</f>
        <v>23688.222000000002</v>
      </c>
      <c r="L227" s="23">
        <f>Segments_Q!O61/1000000</f>
        <v>23751.101999999999</v>
      </c>
      <c r="M227" s="23">
        <f>Segments_Q!P61/1000000</f>
        <v>21290.879000000001</v>
      </c>
      <c r="N227" s="23">
        <f>Segments_Q!Q61/1000000</f>
        <v>3052.6770000000001</v>
      </c>
      <c r="O227" s="23">
        <f>Segments_Q!R61/1000000</f>
        <v>4685.0320000000002</v>
      </c>
      <c r="P227" s="23">
        <f>Segments_Q!S61/1000000</f>
        <v>4290.2349999999997</v>
      </c>
      <c r="Q227" s="23">
        <f>Segments_Q!T61/1000000</f>
        <v>5233.4520000000002</v>
      </c>
      <c r="R227" s="23">
        <f>Segments_Q!U61/1000000</f>
        <v>5058.2719999999999</v>
      </c>
      <c r="S227" s="23">
        <f>Segments_Q!V61/1000000</f>
        <v>4859.9359999999997</v>
      </c>
      <c r="T227" s="23">
        <f>Segments_Q!W61/1000000</f>
        <v>3894.8739999999998</v>
      </c>
      <c r="U227" s="23">
        <f>Segments_Q!X61/1000000</f>
        <v>5184.0389999999998</v>
      </c>
      <c r="V227" s="23">
        <f>Segments_Q!Y61/1000000</f>
        <v>12495.808999999999</v>
      </c>
      <c r="W227" s="23">
        <f>Segments_Q!Z61/1000000</f>
        <v>11937.317999999999</v>
      </c>
      <c r="X227" s="23">
        <f>Segments_Q!AA61/1000000</f>
        <v>11434.620999999999</v>
      </c>
      <c r="Y227" s="23">
        <f>Segments_Q!AB61/1000000</f>
        <v>12107.762000000001</v>
      </c>
      <c r="Z227" s="23">
        <f>Segments_Q!AC61/1000000</f>
        <v>17347.663</v>
      </c>
      <c r="AA227" s="23">
        <f>Segments_Q!AD61/1000000</f>
        <v>18012.003000000001</v>
      </c>
      <c r="AB227" s="23">
        <f>Segments_Q!AE61/1000000</f>
        <v>14846.210999999999</v>
      </c>
      <c r="AC227" s="23">
        <f>Segments_Q!AF61/1000000</f>
        <v>14704.564</v>
      </c>
      <c r="AD227" s="23">
        <f>Segments_Q!AG61/1000000</f>
        <v>18632.689999999999</v>
      </c>
      <c r="AE227" s="23">
        <f>Segments_Q!AH61/1000000</f>
        <v>8450.7549999999992</v>
      </c>
      <c r="AF227" s="23">
        <f>Segments_Q!AI61/1000000</f>
        <v>19628.846000000001</v>
      </c>
      <c r="AG227" s="23">
        <f>Segments_Q!AJ61/1000000</f>
        <v>8539.3819999999996</v>
      </c>
      <c r="AH227" s="23">
        <f>Segments_Q!AK61/1000000</f>
        <v>17447.152999999998</v>
      </c>
      <c r="AI227" s="23">
        <f>Segments_Q!AL61/1000000</f>
        <v>6948.1809999999996</v>
      </c>
      <c r="AJ227" s="23">
        <f>Segments_Q!AM61/1000000</f>
        <v>7555.3040000000001</v>
      </c>
      <c r="AK227" s="23">
        <f>Segments_Q!AN61/1000000</f>
        <v>7974.9769999999999</v>
      </c>
      <c r="AL227" s="23">
        <f>Segments_Q!AO61/1000000</f>
        <v>8889.9120000000003</v>
      </c>
      <c r="AM227" s="23">
        <f>Segments_Q!AP61/1000000</f>
        <v>10590.266</v>
      </c>
      <c r="AN227" s="23">
        <f>Segments_Q!AQ61/1000000</f>
        <v>5242.8509999999997</v>
      </c>
      <c r="AO227" s="23">
        <f>Segments_Q!AR61/1000000</f>
        <v>6088.3789999999999</v>
      </c>
      <c r="AP227" s="23">
        <f>Segments_Q!AS61/1000000</f>
        <v>8088.2070000000003</v>
      </c>
      <c r="AQ227" s="23">
        <f>Segments_Q!AT61/1000000</f>
        <v>-1958.567</v>
      </c>
      <c r="AR227" s="23">
        <f>Segments_Q!AU61/1000000</f>
        <v>6038.0410000000002</v>
      </c>
      <c r="AS227" s="23">
        <f>Segments_Q!AV61/1000000</f>
        <v>7879.0879999999997</v>
      </c>
      <c r="AT227" s="23">
        <f>Segments_Q!AW61/1000000</f>
        <v>9532.491</v>
      </c>
      <c r="AU227" s="23">
        <f>Segments_Q!AX61/1000000</f>
        <v>8270.7189999999991</v>
      </c>
      <c r="AV227" s="23">
        <f>Segments_Q!AY61/1000000</f>
        <v>7329.1850000000004</v>
      </c>
      <c r="AW227" s="23">
        <f>Segments_Q!AZ61/1000000</f>
        <v>6887.7659999999996</v>
      </c>
      <c r="AX227" s="23">
        <f>Segments_Q!BA61/1000000</f>
        <v>7032.0259999999998</v>
      </c>
      <c r="AY227" s="23">
        <f>Segments_Q!BB61/1000000</f>
        <v>7290.7169999999996</v>
      </c>
      <c r="AZ227" s="23">
        <f>Segments_Q!BC61/1000000</f>
        <v>8493.0519999999997</v>
      </c>
      <c r="BA227" s="23">
        <f>Segments_Q!BD61/1000000</f>
        <v>8876.3799999999992</v>
      </c>
      <c r="BB227" s="23">
        <f>Segments_Q!BE61/1000000</f>
        <v>10933.411</v>
      </c>
      <c r="BC227" s="23">
        <f>Segments_Q!BF61/1000000</f>
        <v>10416.355</v>
      </c>
      <c r="BD227" s="23">
        <f>Segments_Q!BG61/1000000</f>
        <v>10915.239</v>
      </c>
      <c r="BE227" s="23">
        <f>Segments_Q!BH61/1000000</f>
        <v>10182.709999999999</v>
      </c>
      <c r="BF227" s="23">
        <f>Segments_Q!BI61/1000000</f>
        <v>9282.6669999999995</v>
      </c>
      <c r="BG227" s="23">
        <f>Segments_Q!BJ61/1000000</f>
        <v>7818.4189999999999</v>
      </c>
      <c r="BH227" s="23">
        <f>Segments_Q!BK61/1000000</f>
        <v>8238.3520000000008</v>
      </c>
      <c r="BI227" s="23">
        <f>Segments_Q!BL61/1000000</f>
        <v>0</v>
      </c>
      <c r="BJ227" s="23">
        <f>Segments_Q!BM61/1000000</f>
        <v>0</v>
      </c>
      <c r="BK227" s="23">
        <f>Segments_Q!BN61/1000000</f>
        <v>0</v>
      </c>
      <c r="BL227" s="23">
        <f>Segments_Q!BO61/1000000</f>
        <v>0</v>
      </c>
      <c r="BM227" s="23">
        <f>Segments_Q!BP61/1000000</f>
        <v>0</v>
      </c>
      <c r="BN227" s="23">
        <f>Segments_Q!BQ61/1000000</f>
        <v>0</v>
      </c>
      <c r="BO227" s="23">
        <f>Segments_Q!BR61/1000000</f>
        <v>0</v>
      </c>
      <c r="BP227" s="23">
        <f>Segments_Q!BS61/1000000</f>
        <v>0</v>
      </c>
      <c r="BQ227" s="23">
        <f>Segments_Q!BT61/1000000</f>
        <v>0</v>
      </c>
      <c r="BR227" s="23">
        <f>Segments_Q!BU61/1000000</f>
        <v>0</v>
      </c>
      <c r="BS227" s="23">
        <f>Segments_Q!BV61/1000000</f>
        <v>0</v>
      </c>
      <c r="BT227" s="23">
        <f>Segments_Q!BW61/1000000</f>
        <v>0</v>
      </c>
      <c r="BU227" s="23">
        <f>Segments_Q!BX61/1000000</f>
        <v>0</v>
      </c>
      <c r="BV227" s="23">
        <f>Segments_Q!BY61/1000000</f>
        <v>0</v>
      </c>
      <c r="BW227" s="23">
        <f>Segments_Q!BZ61/1000000</f>
        <v>0</v>
      </c>
      <c r="BX227" s="23">
        <f>Segments_Q!CA61/1000000</f>
        <v>0</v>
      </c>
      <c r="BY227" s="23">
        <f>Segments_Q!CB61/1000000</f>
        <v>0</v>
      </c>
      <c r="BZ227" s="23">
        <f>Segments_Q!CC61/1000000</f>
        <v>0</v>
      </c>
      <c r="CA227" s="23">
        <f>Segments_Q!CD61/1000000</f>
        <v>0</v>
      </c>
      <c r="CB227" s="23">
        <f>Segments_Q!CE61/1000000</f>
        <v>0</v>
      </c>
    </row>
    <row r="228" spans="1:80" x14ac:dyDescent="0.35">
      <c r="A228" s="9" t="str">
        <f t="shared" si="195"/>
        <v>SAIB</v>
      </c>
      <c r="B228" s="9" t="str">
        <f>VLOOKUP(A228,References!$A$2:$B$11,2,FALSE)</f>
        <v>SIBC AB Equity</v>
      </c>
      <c r="C228" s="9" t="str">
        <f t="shared" ref="C228:E228" si="213">C205</f>
        <v>Retained Earnings</v>
      </c>
      <c r="D228" s="9" t="str">
        <f t="shared" si="213"/>
        <v>retained_earnings</v>
      </c>
      <c r="E228" s="9" t="str">
        <f t="shared" si="213"/>
        <v>BS_PURE_RETAINED_EARNINGS</v>
      </c>
      <c r="F228" s="8">
        <f>_xll.BDH($B228,$E228,"CQ1 2010","","Dir=H","Per=Q","Days=A","Dts=H","cols=56;rows=1")</f>
        <v>823.97799999999995</v>
      </c>
      <c r="G228" s="8">
        <v>845.73900000000003</v>
      </c>
      <c r="H228" s="8">
        <v>994.63800000000003</v>
      </c>
      <c r="I228" s="8">
        <v>1124.4359999999999</v>
      </c>
      <c r="J228" s="8">
        <v>332.38900000000001</v>
      </c>
      <c r="K228" s="8">
        <v>540.60699999999997</v>
      </c>
      <c r="L228" s="8">
        <v>684.62199999999996</v>
      </c>
      <c r="M228" s="8">
        <v>330.54199999999997</v>
      </c>
      <c r="N228" s="8">
        <v>542.77700000000004</v>
      </c>
      <c r="O228" s="8">
        <v>765.16499999999996</v>
      </c>
      <c r="P228" s="8">
        <v>996.96400000000006</v>
      </c>
      <c r="Q228" s="8">
        <v>597.97900000000004</v>
      </c>
      <c r="R228" s="8">
        <v>912.25199999999995</v>
      </c>
      <c r="S228" s="8">
        <v>1232.6500000000001</v>
      </c>
      <c r="T228" s="8">
        <v>1558.0429999999999</v>
      </c>
      <c r="U228" s="8">
        <v>1085.3130000000001</v>
      </c>
      <c r="V228" s="8">
        <v>1422.7819999999999</v>
      </c>
      <c r="W228" s="8">
        <v>1275.7449999999999</v>
      </c>
      <c r="X228" s="8">
        <v>1646.9190000000001</v>
      </c>
      <c r="Y228" s="8">
        <v>1139.7919999999999</v>
      </c>
      <c r="Z228" s="8">
        <v>1006.491</v>
      </c>
      <c r="AA228" s="8">
        <v>1389.0640000000001</v>
      </c>
      <c r="AB228" s="8">
        <v>1740.491</v>
      </c>
      <c r="AC228" s="8">
        <v>1100.9490000000001</v>
      </c>
      <c r="AD228" s="8">
        <v>1185.162</v>
      </c>
      <c r="AE228" s="8">
        <v>996.09199999999998</v>
      </c>
      <c r="AF228" s="8">
        <v>1204.6569999999999</v>
      </c>
      <c r="AG228" s="8">
        <v>826.77499999999998</v>
      </c>
      <c r="AH228" s="8">
        <v>1154.3520000000001</v>
      </c>
      <c r="AI228" s="8">
        <v>1027.3699999999999</v>
      </c>
      <c r="AJ228" s="8">
        <v>1375.0619999999999</v>
      </c>
      <c r="AK228" s="8">
        <v>1284.8579999999999</v>
      </c>
      <c r="AL228" s="8">
        <v>328.10199999999998</v>
      </c>
      <c r="AM228" s="8">
        <v>685.95100000000002</v>
      </c>
      <c r="AN228" s="8">
        <v>1022.647</v>
      </c>
      <c r="AO228" s="8">
        <v>172.66</v>
      </c>
      <c r="AP228" s="8">
        <v>439.108</v>
      </c>
      <c r="AQ228" s="8">
        <v>111.645</v>
      </c>
      <c r="AR228" s="8">
        <v>408.245</v>
      </c>
      <c r="AS228" s="8">
        <v>230.09700000000001</v>
      </c>
      <c r="AT228" s="8">
        <v>365.64499999999998</v>
      </c>
      <c r="AU228" s="8">
        <v>582.154</v>
      </c>
      <c r="AV228" s="8">
        <v>868.19399999999996</v>
      </c>
      <c r="AW228" s="8">
        <v>847.05700000000002</v>
      </c>
      <c r="AX228" s="8">
        <v>775.55</v>
      </c>
      <c r="AY228" s="8">
        <v>1023.136</v>
      </c>
      <c r="AZ228" s="8">
        <v>1260.547</v>
      </c>
      <c r="BA228" s="8">
        <v>715.41200000000003</v>
      </c>
      <c r="BB228" s="8">
        <v>990.27200000000005</v>
      </c>
      <c r="BC228" s="8">
        <v>1282.3710000000001</v>
      </c>
      <c r="BD228" s="8">
        <v>1515.163</v>
      </c>
      <c r="BE228" s="8">
        <v>956.64</v>
      </c>
      <c r="BF228" s="8">
        <v>1347.037</v>
      </c>
      <c r="BG228" s="8">
        <v>1725.028</v>
      </c>
      <c r="BH228" s="8">
        <v>1770.921</v>
      </c>
      <c r="BI228">
        <v>1770.921</v>
      </c>
    </row>
    <row r="229" spans="1:80" x14ac:dyDescent="0.35">
      <c r="A229" s="9" t="str">
        <f t="shared" si="195"/>
        <v>SAIB</v>
      </c>
      <c r="B229" s="9" t="str">
        <f>VLOOKUP(A229,References!$A$2:$B$11,2,FALSE)</f>
        <v>SIBC AB Equity</v>
      </c>
      <c r="C229" s="9" t="str">
        <f t="shared" ref="C229:E229" si="214">C206</f>
        <v>Equity Before Minority</v>
      </c>
      <c r="D229" s="9" t="str">
        <f t="shared" si="214"/>
        <v>equity_before_minority</v>
      </c>
      <c r="E229" s="9" t="str">
        <f t="shared" si="214"/>
        <v>EQTY_BEF_MINORITY_INT_DETAILED</v>
      </c>
      <c r="F229" s="8">
        <f>_xll.BDH($B229,$E229,"CQ1 2010","","Dir=H","Per=Q","Days=A","Dts=H","cols=56;rows=1")</f>
        <v>7626.7359999999999</v>
      </c>
      <c r="G229" s="8">
        <v>7570.4319999999998</v>
      </c>
      <c r="H229" s="8">
        <v>7866.2030000000004</v>
      </c>
      <c r="I229" s="8">
        <v>8103.2650000000003</v>
      </c>
      <c r="J229" s="8">
        <v>8269.8520000000008</v>
      </c>
      <c r="K229" s="8">
        <v>8413.2209999999995</v>
      </c>
      <c r="L229" s="8">
        <v>8435.4979999999996</v>
      </c>
      <c r="M229" s="8">
        <v>8557.2960000000003</v>
      </c>
      <c r="N229" s="8">
        <v>8648.7489999999998</v>
      </c>
      <c r="O229" s="8">
        <v>8740.8410000000003</v>
      </c>
      <c r="P229" s="8">
        <v>9073.4159999999993</v>
      </c>
      <c r="Q229" s="8">
        <v>9378.8259999999991</v>
      </c>
      <c r="R229" s="8">
        <v>9322.4470000000001</v>
      </c>
      <c r="S229" s="8">
        <v>9466.5969999999998</v>
      </c>
      <c r="T229" s="8">
        <v>9891.3860000000004</v>
      </c>
      <c r="U229" s="8">
        <v>10252.775</v>
      </c>
      <c r="V229" s="8">
        <v>10969.978999999999</v>
      </c>
      <c r="W229" s="8">
        <v>10947.414000000001</v>
      </c>
      <c r="X229" s="8">
        <v>11969.867</v>
      </c>
      <c r="Y229" s="8">
        <v>11852.132</v>
      </c>
      <c r="Z229" s="8">
        <v>11968.133</v>
      </c>
      <c r="AA229" s="8">
        <v>11968.085999999999</v>
      </c>
      <c r="AB229" s="8">
        <v>11876.654</v>
      </c>
      <c r="AC229" s="8">
        <v>12036.462</v>
      </c>
      <c r="AD229" s="8">
        <v>11868.545</v>
      </c>
      <c r="AE229" s="8">
        <v>11714.349</v>
      </c>
      <c r="AF229" s="8">
        <v>12234.950999999999</v>
      </c>
      <c r="AG229" s="8">
        <v>13333.541999999999</v>
      </c>
      <c r="AH229" s="8">
        <v>13662.117</v>
      </c>
      <c r="AI229" s="8">
        <v>13877.103999999999</v>
      </c>
      <c r="AJ229" s="8">
        <v>14025.9</v>
      </c>
      <c r="AK229" s="8">
        <v>14279.066999999999</v>
      </c>
      <c r="AL229" s="8">
        <v>14721.075000000001</v>
      </c>
      <c r="AM229" s="8">
        <v>14511.852999999999</v>
      </c>
      <c r="AN229" s="8">
        <v>14285.3</v>
      </c>
      <c r="AO229" s="8">
        <v>13406.067999999999</v>
      </c>
      <c r="AP229" s="8">
        <v>13886.828</v>
      </c>
      <c r="AQ229" s="8">
        <v>13500.237999999999</v>
      </c>
      <c r="AR229" s="8">
        <v>13959.023999999999</v>
      </c>
      <c r="AS229" s="8">
        <v>14007.007</v>
      </c>
      <c r="AT229" s="8">
        <v>12491.874</v>
      </c>
      <c r="AU229" s="8">
        <v>14239.074000000001</v>
      </c>
      <c r="AV229" s="8">
        <v>14806.539000000001</v>
      </c>
      <c r="AW229" s="8">
        <v>15331.032999999999</v>
      </c>
      <c r="AX229" s="8">
        <v>15389.271000000001</v>
      </c>
      <c r="AY229" s="8">
        <v>15517.184999999999</v>
      </c>
      <c r="AZ229" s="8">
        <v>16688.061000000002</v>
      </c>
      <c r="BA229" s="8">
        <v>16301.475</v>
      </c>
      <c r="BB229" s="8">
        <v>15506.784</v>
      </c>
      <c r="BC229" s="8">
        <v>16726.401999999998</v>
      </c>
      <c r="BD229" s="8">
        <v>16508.272000000001</v>
      </c>
      <c r="BE229" s="8">
        <v>16789.696</v>
      </c>
      <c r="BF229" s="8">
        <v>16783.21</v>
      </c>
      <c r="BG229" s="8">
        <v>16694.986000000001</v>
      </c>
      <c r="BH229" s="8">
        <v>16538.737000000001</v>
      </c>
      <c r="BI229">
        <v>16538.737000000001</v>
      </c>
    </row>
    <row r="230" spans="1:80" x14ac:dyDescent="0.35">
      <c r="A230" s="9" t="str">
        <f t="shared" si="195"/>
        <v>SAIB</v>
      </c>
      <c r="B230" s="9" t="str">
        <f>VLOOKUP(A230,References!$A$2:$B$11,2,FALSE)</f>
        <v>SIBC AB Equity</v>
      </c>
      <c r="C230" s="9" t="str">
        <f t="shared" ref="C230:E230" si="215">C207</f>
        <v>Sukuk</v>
      </c>
      <c r="D230" s="9" t="str">
        <f t="shared" si="215"/>
        <v>skuk</v>
      </c>
      <c r="E230" s="9" t="str">
        <f t="shared" si="215"/>
        <v>PFD_EQTY_HYBRID_CAPITAL</v>
      </c>
      <c r="F230" s="8">
        <f>_xll.BDH($B230,$E230,"CQ1 2010","","Dir=H","Per=Q","Days=A","Dts=H","cols=56;rows=1")</f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  <c r="AG230" s="8">
        <v>500</v>
      </c>
      <c r="AH230" s="8">
        <v>500</v>
      </c>
      <c r="AI230" s="8">
        <v>785</v>
      </c>
      <c r="AJ230" s="8">
        <v>785</v>
      </c>
      <c r="AK230" s="8">
        <v>785</v>
      </c>
      <c r="AL230" s="8">
        <v>1785</v>
      </c>
      <c r="AM230" s="8">
        <v>1785</v>
      </c>
      <c r="AN230" s="8">
        <v>1785</v>
      </c>
      <c r="AO230" s="8">
        <v>1785</v>
      </c>
      <c r="AP230" s="8">
        <v>1785</v>
      </c>
      <c r="AQ230" s="8">
        <v>2000</v>
      </c>
      <c r="AR230" s="8">
        <v>2000</v>
      </c>
      <c r="AS230" s="8">
        <v>2000</v>
      </c>
      <c r="AT230" s="8">
        <v>2000</v>
      </c>
      <c r="AU230" s="8">
        <v>2000</v>
      </c>
      <c r="AV230" s="8">
        <v>2000</v>
      </c>
      <c r="AW230" s="8">
        <v>2000</v>
      </c>
      <c r="AX230" s="8">
        <v>2270.002</v>
      </c>
      <c r="AY230" s="8">
        <v>2000</v>
      </c>
      <c r="AZ230" s="8">
        <v>2000</v>
      </c>
      <c r="BA230" s="8">
        <v>1500</v>
      </c>
      <c r="BB230" s="8">
        <v>1500</v>
      </c>
      <c r="BC230" s="8">
        <v>3215</v>
      </c>
      <c r="BD230" s="8">
        <v>3215</v>
      </c>
      <c r="BE230" s="8">
        <v>3215</v>
      </c>
      <c r="BF230" s="8">
        <v>2715</v>
      </c>
      <c r="BG230" s="8">
        <v>2715</v>
      </c>
      <c r="BH230" s="8">
        <v>2715</v>
      </c>
      <c r="BI230">
        <v>2715</v>
      </c>
    </row>
    <row r="231" spans="1:80" x14ac:dyDescent="0.35">
      <c r="A231" s="10" t="str">
        <f>A228</f>
        <v>SAIB</v>
      </c>
      <c r="B231" s="10" t="str">
        <f>VLOOKUP(A231,References!$A$2:$B$11,2,FALSE)</f>
        <v>SIBC AB Equity</v>
      </c>
      <c r="C231" s="9" t="str">
        <f t="shared" ref="C231:E231" si="216">C208</f>
        <v>Total Equity</v>
      </c>
      <c r="D231" s="9" t="str">
        <f t="shared" si="216"/>
        <v>equity</v>
      </c>
      <c r="E231" s="9" t="str">
        <f t="shared" si="216"/>
        <v>TOTAL_EQUITY</v>
      </c>
      <c r="F231" s="11">
        <f>_xll.BDH($B231,$E231,"CQ1 2010","","Dir=H","Per=Q","Days=A","Dts=H","cols=56;rows=1")</f>
        <v>7658.1080000000002</v>
      </c>
      <c r="G231" s="11">
        <v>7604.6450000000004</v>
      </c>
      <c r="H231" s="11">
        <v>7902.88</v>
      </c>
      <c r="I231" s="11">
        <v>8141.3739999999998</v>
      </c>
      <c r="J231" s="11">
        <v>8309.4940000000006</v>
      </c>
      <c r="K231" s="11">
        <v>8454.7549999999992</v>
      </c>
      <c r="L231" s="11">
        <v>8478.5220000000008</v>
      </c>
      <c r="M231" s="11">
        <v>8557.2960000000003</v>
      </c>
      <c r="N231" s="11">
        <v>8648.7489999999998</v>
      </c>
      <c r="O231" s="11">
        <v>8740.8410000000003</v>
      </c>
      <c r="P231" s="11">
        <v>9073.4159999999993</v>
      </c>
      <c r="Q231" s="11">
        <v>9378.8259999999991</v>
      </c>
      <c r="R231" s="11">
        <v>9322.4470000000001</v>
      </c>
      <c r="S231" s="11">
        <v>9466.5969999999998</v>
      </c>
      <c r="T231" s="11">
        <v>9891.3860000000004</v>
      </c>
      <c r="U231" s="11">
        <v>10252.775</v>
      </c>
      <c r="V231" s="11">
        <v>10969.978999999999</v>
      </c>
      <c r="W231" s="11">
        <v>10947.414000000001</v>
      </c>
      <c r="X231" s="11">
        <v>11969.867</v>
      </c>
      <c r="Y231" s="11">
        <v>11852.132</v>
      </c>
      <c r="Z231" s="11">
        <v>11968.133</v>
      </c>
      <c r="AA231" s="11">
        <v>11968.085999999999</v>
      </c>
      <c r="AB231" s="11">
        <v>11876.654</v>
      </c>
      <c r="AC231" s="11">
        <v>12036.462</v>
      </c>
      <c r="AD231" s="11">
        <v>11868.545</v>
      </c>
      <c r="AE231" s="11">
        <v>11714.349</v>
      </c>
      <c r="AF231" s="11">
        <v>12234.950999999999</v>
      </c>
      <c r="AG231" s="11">
        <v>13333.541999999999</v>
      </c>
      <c r="AH231" s="11">
        <v>13662.117</v>
      </c>
      <c r="AI231" s="11">
        <v>13877.103999999999</v>
      </c>
      <c r="AJ231" s="11">
        <v>14025.9</v>
      </c>
      <c r="AK231" s="11">
        <v>14279.066999999999</v>
      </c>
      <c r="AL231" s="11">
        <v>14721.075000000001</v>
      </c>
      <c r="AM231" s="11">
        <v>14511.852999999999</v>
      </c>
      <c r="AN231" s="11">
        <v>14285.3</v>
      </c>
      <c r="AO231" s="11">
        <v>13406.067999999999</v>
      </c>
      <c r="AP231" s="11">
        <v>13886.828</v>
      </c>
      <c r="AQ231" s="11">
        <v>13500.237999999999</v>
      </c>
      <c r="AR231" s="11">
        <v>13959.023999999999</v>
      </c>
      <c r="AS231" s="11">
        <v>14007.007</v>
      </c>
      <c r="AT231" s="11">
        <v>12491.874</v>
      </c>
      <c r="AU231" s="11">
        <v>14239.074000000001</v>
      </c>
      <c r="AV231" s="11">
        <v>14806.539000000001</v>
      </c>
      <c r="AW231" s="11">
        <v>15331.032999999999</v>
      </c>
      <c r="AX231" s="11">
        <v>15389.271000000001</v>
      </c>
      <c r="AY231" s="11">
        <v>15517.184999999999</v>
      </c>
      <c r="AZ231" s="11">
        <v>16688.061000000002</v>
      </c>
      <c r="BA231" s="11">
        <v>16301.475</v>
      </c>
      <c r="BB231" s="11">
        <v>15506.784</v>
      </c>
      <c r="BC231" s="11">
        <v>16726.401999999998</v>
      </c>
      <c r="BD231" s="11">
        <v>16508.272000000001</v>
      </c>
      <c r="BE231" s="11">
        <v>16789.696</v>
      </c>
      <c r="BF231" s="11">
        <v>16783.21</v>
      </c>
      <c r="BG231" s="11">
        <v>16694.986000000001</v>
      </c>
      <c r="BH231" s="11">
        <v>16538.737000000001</v>
      </c>
      <c r="BI231">
        <v>16538.737000000001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13F5-A61E-4699-847C-F77D6081EB22}">
  <sheetPr codeName="Sheet12">
    <tabColor theme="9" tint="-0.249977111117893"/>
  </sheetPr>
  <dimension ref="A1:BI139"/>
  <sheetViews>
    <sheetView workbookViewId="0">
      <selection activeCell="D90" sqref="D90"/>
    </sheetView>
  </sheetViews>
  <sheetFormatPr defaultRowHeight="14.5" x14ac:dyDescent="0.35"/>
  <cols>
    <col min="1" max="1" width="6.90625" bestFit="1" customWidth="1"/>
    <col min="2" max="2" width="16.36328125" customWidth="1"/>
    <col min="3" max="3" width="38.54296875" bestFit="1" customWidth="1"/>
    <col min="4" max="4" width="38.54296875" customWidth="1"/>
    <col min="5" max="5" width="22.1796875" customWidth="1"/>
    <col min="6" max="8" width="10.08984375" bestFit="1" customWidth="1"/>
    <col min="9" max="11" width="9.6328125" bestFit="1" customWidth="1"/>
    <col min="12" max="12" width="9.7265625" customWidth="1"/>
    <col min="13" max="40" width="9.6328125" bestFit="1" customWidth="1"/>
    <col min="41" max="41" width="10.1796875" bestFit="1" customWidth="1"/>
    <col min="42" max="57" width="9.6328125" bestFit="1" customWidth="1"/>
    <col min="58" max="58" width="9.6328125" customWidth="1"/>
    <col min="59" max="60" width="10.08984375" bestFit="1" customWidth="1"/>
  </cols>
  <sheetData>
    <row r="1" spans="1:61" x14ac:dyDescent="0.35">
      <c r="A1" s="5" t="s">
        <v>150</v>
      </c>
      <c r="B1" s="5" t="s">
        <v>151</v>
      </c>
      <c r="C1" s="5" t="s">
        <v>152</v>
      </c>
      <c r="D1" s="5" t="s">
        <v>324</v>
      </c>
      <c r="E1" s="5" t="s">
        <v>153</v>
      </c>
      <c r="F1" s="5" t="s">
        <v>216</v>
      </c>
      <c r="G1" s="5" t="s">
        <v>217</v>
      </c>
      <c r="H1" s="5" t="s">
        <v>218</v>
      </c>
      <c r="I1" s="5" t="s">
        <v>219</v>
      </c>
      <c r="J1" s="5" t="s">
        <v>220</v>
      </c>
      <c r="K1" s="5" t="s">
        <v>221</v>
      </c>
      <c r="L1" s="5" t="s">
        <v>222</v>
      </c>
      <c r="M1" s="5" t="s">
        <v>223</v>
      </c>
      <c r="N1" s="5" t="s">
        <v>224</v>
      </c>
      <c r="O1" s="5" t="s">
        <v>225</v>
      </c>
      <c r="P1" s="5" t="s">
        <v>226</v>
      </c>
      <c r="Q1" s="5" t="s">
        <v>227</v>
      </c>
      <c r="R1" s="5" t="s">
        <v>228</v>
      </c>
      <c r="S1" s="5" t="s">
        <v>229</v>
      </c>
      <c r="T1" s="5" t="s">
        <v>230</v>
      </c>
      <c r="U1" s="5" t="s">
        <v>231</v>
      </c>
      <c r="V1" s="5" t="s">
        <v>232</v>
      </c>
      <c r="W1" s="5" t="s">
        <v>233</v>
      </c>
      <c r="X1" s="5" t="s">
        <v>234</v>
      </c>
      <c r="Y1" s="5" t="s">
        <v>235</v>
      </c>
      <c r="Z1" s="5" t="s">
        <v>236</v>
      </c>
      <c r="AA1" s="5" t="s">
        <v>237</v>
      </c>
      <c r="AB1" s="5" t="s">
        <v>238</v>
      </c>
      <c r="AC1" s="5" t="s">
        <v>239</v>
      </c>
      <c r="AD1" s="5" t="s">
        <v>240</v>
      </c>
      <c r="AE1" s="5" t="s">
        <v>241</v>
      </c>
      <c r="AF1" s="5" t="s">
        <v>242</v>
      </c>
      <c r="AG1" s="5" t="s">
        <v>243</v>
      </c>
      <c r="AH1" s="5" t="s">
        <v>244</v>
      </c>
      <c r="AI1" s="5" t="s">
        <v>245</v>
      </c>
      <c r="AJ1" s="5" t="s">
        <v>246</v>
      </c>
      <c r="AK1" s="5" t="s">
        <v>247</v>
      </c>
      <c r="AL1" s="5" t="s">
        <v>248</v>
      </c>
      <c r="AM1" s="5" t="s">
        <v>249</v>
      </c>
      <c r="AN1" s="5" t="s">
        <v>250</v>
      </c>
      <c r="AO1" s="5" t="s">
        <v>251</v>
      </c>
      <c r="AP1" s="5" t="s">
        <v>252</v>
      </c>
      <c r="AQ1" s="5" t="s">
        <v>253</v>
      </c>
      <c r="AR1" s="5" t="s">
        <v>254</v>
      </c>
      <c r="AS1" s="5" t="s">
        <v>255</v>
      </c>
      <c r="AT1" s="5" t="s">
        <v>256</v>
      </c>
      <c r="AU1" s="5" t="s">
        <v>257</v>
      </c>
      <c r="AV1" s="5" t="s">
        <v>258</v>
      </c>
      <c r="AW1" s="5" t="s">
        <v>259</v>
      </c>
      <c r="AX1" s="5" t="s">
        <v>260</v>
      </c>
      <c r="AY1" s="5" t="s">
        <v>261</v>
      </c>
      <c r="AZ1" s="5" t="s">
        <v>262</v>
      </c>
      <c r="BA1" s="5" t="s">
        <v>263</v>
      </c>
      <c r="BB1" s="5" t="s">
        <v>264</v>
      </c>
      <c r="BC1" s="5" t="s">
        <v>265</v>
      </c>
      <c r="BD1" s="5" t="s">
        <v>266</v>
      </c>
      <c r="BE1" s="5" t="s">
        <v>267</v>
      </c>
      <c r="BF1" s="5" t="s">
        <v>268</v>
      </c>
      <c r="BG1" s="5" t="s">
        <v>269</v>
      </c>
      <c r="BH1" s="5" t="s">
        <v>270</v>
      </c>
    </row>
    <row r="2" spans="1:61" x14ac:dyDescent="0.35">
      <c r="A2" s="6" t="s">
        <v>14</v>
      </c>
      <c r="B2" s="6" t="str">
        <f>VLOOKUP(A2,References!$A$2:$B$11,2,FALSE)</f>
        <v>BSFR AB Equity</v>
      </c>
      <c r="C2" s="6" t="s">
        <v>161</v>
      </c>
      <c r="D2" s="6" t="str">
        <f>VLOOKUP(C2,References!$J$2:$K$51,2,FALSE)</f>
        <v>operating_margin</v>
      </c>
      <c r="E2" s="6" t="s">
        <v>154</v>
      </c>
      <c r="F2" s="8">
        <f>_xll.BDH($B2,E2,"CQ1 2010","","Dir=H","Per=Q","Days=A","Dts=H","cols=56;rows=1")</f>
        <v>66.568200000000004</v>
      </c>
      <c r="G2" s="8">
        <v>65.7209</v>
      </c>
      <c r="H2" s="8">
        <v>56.961599999999997</v>
      </c>
      <c r="I2" s="8">
        <v>65.227599999999995</v>
      </c>
      <c r="J2" s="8">
        <v>62.920400000000001</v>
      </c>
      <c r="K2" s="8">
        <v>66.796700000000001</v>
      </c>
      <c r="L2" s="8">
        <v>64.977599999999995</v>
      </c>
      <c r="M2" s="8">
        <v>60.529499999999999</v>
      </c>
      <c r="N2" s="8">
        <v>64.6447</v>
      </c>
      <c r="O2" s="8">
        <v>58.9758</v>
      </c>
      <c r="P2" s="8">
        <v>54.177399999999999</v>
      </c>
      <c r="Q2" s="8">
        <v>62.186300000000003</v>
      </c>
      <c r="R2" s="8">
        <v>56.1706</v>
      </c>
      <c r="S2" s="8">
        <v>59.136400000000002</v>
      </c>
      <c r="T2" s="8">
        <v>53.661499999999997</v>
      </c>
      <c r="U2" s="8">
        <v>21.578800000000001</v>
      </c>
      <c r="V2" s="8">
        <v>61.095999999999997</v>
      </c>
      <c r="W2" s="8">
        <v>61.438899999999997</v>
      </c>
      <c r="X2" s="8">
        <v>62.224299999999999</v>
      </c>
      <c r="Y2" s="8">
        <v>60.145299999999999</v>
      </c>
      <c r="Z2" s="8">
        <v>65.860600000000005</v>
      </c>
      <c r="AA2" s="8">
        <v>63.8018</v>
      </c>
      <c r="AB2" s="8">
        <v>64.143100000000004</v>
      </c>
      <c r="AC2" s="8">
        <v>61.824399999999997</v>
      </c>
      <c r="AD2" s="8">
        <v>64.968999999999994</v>
      </c>
      <c r="AE2" s="8">
        <v>64.499600000000001</v>
      </c>
      <c r="AF2" s="8">
        <v>63.519300000000001</v>
      </c>
      <c r="AG2" s="8">
        <v>23.960599999999999</v>
      </c>
      <c r="AH2" s="8">
        <v>64.994799999999998</v>
      </c>
      <c r="AI2" s="8">
        <v>61.612299999999998</v>
      </c>
      <c r="AJ2" s="8">
        <v>61.278799999999997</v>
      </c>
      <c r="AK2" s="8">
        <v>25.973700000000001</v>
      </c>
      <c r="AL2" s="8">
        <v>62.492400000000004</v>
      </c>
      <c r="AM2" s="8">
        <v>53.365099999999998</v>
      </c>
      <c r="AN2" s="8">
        <v>56.554900000000004</v>
      </c>
      <c r="AO2" s="8">
        <v>18.386500000000002</v>
      </c>
      <c r="AP2" s="8">
        <v>61.212400000000002</v>
      </c>
      <c r="AQ2" s="8">
        <v>52.964599999999997</v>
      </c>
      <c r="AR2" s="8">
        <v>52.938000000000002</v>
      </c>
      <c r="AS2" s="8">
        <v>31.5838</v>
      </c>
      <c r="AT2" s="8">
        <v>43.021700000000003</v>
      </c>
      <c r="AU2" s="8">
        <v>30.1052</v>
      </c>
      <c r="AV2" s="8">
        <v>20.752400000000002</v>
      </c>
      <c r="AW2" s="8">
        <v>12.317299999999999</v>
      </c>
      <c r="AX2" s="8">
        <v>46.965600000000002</v>
      </c>
      <c r="AY2" s="8">
        <v>45.434100000000001</v>
      </c>
      <c r="AZ2" s="8">
        <v>49.921399999999998</v>
      </c>
      <c r="BA2" s="8">
        <v>55.381999999999998</v>
      </c>
      <c r="BB2" s="8">
        <v>50.1188</v>
      </c>
      <c r="BC2" s="8">
        <v>46.097200000000001</v>
      </c>
      <c r="BD2" s="8">
        <v>47.701599999999999</v>
      </c>
      <c r="BE2" s="8">
        <v>45.492899999999999</v>
      </c>
      <c r="BF2" s="8">
        <v>47.669899999999998</v>
      </c>
      <c r="BG2" s="8">
        <v>48.106400000000001</v>
      </c>
      <c r="BH2" s="8">
        <v>52.719099999999997</v>
      </c>
      <c r="BI2">
        <v>52.719099999999997</v>
      </c>
    </row>
    <row r="3" spans="1:61" x14ac:dyDescent="0.35">
      <c r="A3" s="6" t="str">
        <f>A2</f>
        <v>BSF</v>
      </c>
      <c r="B3" s="6" t="str">
        <f>VLOOKUP(A3,References!$A$2:$B$11,2,FALSE)</f>
        <v>BSFR AB Equity</v>
      </c>
      <c r="C3" s="6" t="s">
        <v>48</v>
      </c>
      <c r="D3" s="6" t="str">
        <f>VLOOKUP(C3,References!$J$2:$K$51,2,FALSE)</f>
        <v>profit_margin</v>
      </c>
      <c r="E3" s="6" t="s">
        <v>51</v>
      </c>
      <c r="F3" s="8">
        <f>_xll.BDH($B3,E3,"CQ1 2010","","Dir=H","Per=Q","Days=A","Dts=H","cols=56;rows=1")</f>
        <v>66.567899999999995</v>
      </c>
      <c r="G3" s="8">
        <v>65.555099999999996</v>
      </c>
      <c r="H3" s="8">
        <v>57.309800000000003</v>
      </c>
      <c r="I3" s="8">
        <v>65.395399999999995</v>
      </c>
      <c r="J3" s="8">
        <v>62.311399999999999</v>
      </c>
      <c r="K3" s="8">
        <v>66.522199999999998</v>
      </c>
      <c r="L3" s="8">
        <v>65.271900000000002</v>
      </c>
      <c r="M3" s="8">
        <v>59.664900000000003</v>
      </c>
      <c r="N3" s="8">
        <v>64.652500000000003</v>
      </c>
      <c r="O3" s="8">
        <v>59.028300000000002</v>
      </c>
      <c r="P3" s="8">
        <v>54.212499999999999</v>
      </c>
      <c r="Q3" s="8">
        <v>62.232900000000001</v>
      </c>
      <c r="R3" s="8">
        <v>56.224400000000003</v>
      </c>
      <c r="S3" s="8">
        <v>59.198900000000002</v>
      </c>
      <c r="T3" s="8">
        <v>53.736600000000003</v>
      </c>
      <c r="U3" s="8">
        <v>21.650500000000001</v>
      </c>
      <c r="V3" s="8">
        <v>61.108899999999998</v>
      </c>
      <c r="W3" s="8">
        <v>61.3065</v>
      </c>
      <c r="X3" s="8">
        <v>62.261000000000003</v>
      </c>
      <c r="Y3" s="8">
        <v>60.285800000000002</v>
      </c>
      <c r="Z3" s="8">
        <v>66.057100000000005</v>
      </c>
      <c r="AA3" s="8">
        <v>63.889299999999999</v>
      </c>
      <c r="AB3" s="8">
        <v>64.236599999999996</v>
      </c>
      <c r="AC3" s="8">
        <v>61.912999999999997</v>
      </c>
      <c r="AD3" s="8">
        <v>65.0779</v>
      </c>
      <c r="AE3" s="8">
        <v>64.605400000000003</v>
      </c>
      <c r="AF3" s="8">
        <v>63.6248</v>
      </c>
      <c r="AG3" s="8">
        <v>24.063199999999998</v>
      </c>
      <c r="AH3" s="8">
        <v>65.066199999999995</v>
      </c>
      <c r="AI3" s="8">
        <v>61.755099999999999</v>
      </c>
      <c r="AJ3" s="8">
        <v>61.398899999999998</v>
      </c>
      <c r="AK3" s="8">
        <v>26.101900000000001</v>
      </c>
      <c r="AL3" s="8">
        <v>62.634799999999998</v>
      </c>
      <c r="AM3" s="8">
        <v>48.765900000000002</v>
      </c>
      <c r="AN3" s="8">
        <v>53.067799999999998</v>
      </c>
      <c r="AO3" s="8">
        <v>-97.912499999999994</v>
      </c>
      <c r="AP3" s="8">
        <v>49.822800000000001</v>
      </c>
      <c r="AQ3" s="8">
        <v>44.563200000000002</v>
      </c>
      <c r="AR3" s="8">
        <v>48.284599999999998</v>
      </c>
      <c r="AS3" s="8">
        <v>28.3706</v>
      </c>
      <c r="AT3" s="8">
        <v>36.651400000000002</v>
      </c>
      <c r="AU3" s="8">
        <v>23.793900000000001</v>
      </c>
      <c r="AV3" s="8">
        <v>16.327300000000001</v>
      </c>
      <c r="AW3" s="8">
        <v>4.9621000000000004</v>
      </c>
      <c r="AX3" s="8">
        <v>40.442900000000002</v>
      </c>
      <c r="AY3" s="8">
        <v>40.844299999999997</v>
      </c>
      <c r="AZ3" s="8">
        <v>44.542099999999998</v>
      </c>
      <c r="BA3" s="8">
        <v>51.946399999999997</v>
      </c>
      <c r="BB3" s="8">
        <v>44.950200000000002</v>
      </c>
      <c r="BC3" s="8">
        <v>41.567300000000003</v>
      </c>
      <c r="BD3" s="8">
        <v>43.368000000000002</v>
      </c>
      <c r="BE3" s="8">
        <v>39.3476</v>
      </c>
      <c r="BF3" s="8">
        <v>42.759900000000002</v>
      </c>
      <c r="BG3" s="8">
        <v>43.2789</v>
      </c>
      <c r="BH3" s="8">
        <v>47.478499999999997</v>
      </c>
      <c r="BI3">
        <v>47.478499999999997</v>
      </c>
    </row>
    <row r="4" spans="1:61" x14ac:dyDescent="0.35">
      <c r="A4" s="6" t="str">
        <f t="shared" ref="A4:A11" si="0">A3</f>
        <v>BSF</v>
      </c>
      <c r="B4" s="6" t="str">
        <f>VLOOKUP(A4,References!$A$2:$B$11,2,FALSE)</f>
        <v>BSFR AB Equity</v>
      </c>
      <c r="C4" s="6" t="s">
        <v>214</v>
      </c>
      <c r="D4" s="6" t="str">
        <f>VLOOKUP(C4,References!$J$2:$K$51,2,FALSE)</f>
        <v>net_interest_margin</v>
      </c>
      <c r="E4" s="6" t="s">
        <v>52</v>
      </c>
      <c r="F4" s="8">
        <f>_xll.BDH($B4,E4,"CQ1 2010","","Dir=H","Per=Q","Days=A","Dts=H","cols=56;rows=1")</f>
        <v>2.7488000000000001</v>
      </c>
      <c r="G4" s="8">
        <v>2.8452000000000002</v>
      </c>
      <c r="H4" s="8">
        <v>2.9411</v>
      </c>
      <c r="I4" s="8">
        <v>2.9131</v>
      </c>
      <c r="J4" s="8">
        <v>2.8426</v>
      </c>
      <c r="K4" s="8">
        <v>2.8012000000000001</v>
      </c>
      <c r="L4" s="8">
        <v>2.8588</v>
      </c>
      <c r="M4" s="8">
        <v>2.8006000000000002</v>
      </c>
      <c r="N4" s="8">
        <v>2.6926000000000001</v>
      </c>
      <c r="O4" s="8">
        <v>2.5699000000000001</v>
      </c>
      <c r="P4" s="8">
        <v>2.6469999999999998</v>
      </c>
      <c r="Q4" s="8">
        <v>2.6114000000000002</v>
      </c>
      <c r="R4" s="8">
        <v>2.4392</v>
      </c>
      <c r="S4" s="8">
        <v>2.3027000000000002</v>
      </c>
      <c r="T4" s="8">
        <v>2.3666999999999998</v>
      </c>
      <c r="U4" s="8">
        <v>2.3616999999999999</v>
      </c>
      <c r="V4" s="8">
        <v>2.2839</v>
      </c>
      <c r="W4" s="8">
        <v>2.2317</v>
      </c>
      <c r="X4" s="8">
        <v>2.3018000000000001</v>
      </c>
      <c r="Y4" s="8">
        <v>2.4310999999999998</v>
      </c>
      <c r="Z4" s="8">
        <v>2.3302999999999998</v>
      </c>
      <c r="AA4" s="8">
        <v>2.3050999999999999</v>
      </c>
      <c r="AB4" s="8">
        <v>2.3605999999999998</v>
      </c>
      <c r="AC4" s="8">
        <v>2.4182000000000001</v>
      </c>
      <c r="AD4" s="8">
        <v>2.4081000000000001</v>
      </c>
      <c r="AE4" s="8">
        <v>2.3974000000000002</v>
      </c>
      <c r="AF4" s="8">
        <v>2.4249999999999998</v>
      </c>
      <c r="AG4" s="8">
        <v>2.4224999999999999</v>
      </c>
      <c r="AH4" s="8">
        <v>2.4247999999999998</v>
      </c>
      <c r="AI4" s="8">
        <v>2.4117000000000002</v>
      </c>
      <c r="AJ4" s="8">
        <v>2.4449999999999998</v>
      </c>
      <c r="AK4" s="8">
        <v>2.68</v>
      </c>
      <c r="AL4" s="8">
        <v>2.7479</v>
      </c>
      <c r="AM4" s="8">
        <v>2.7368000000000001</v>
      </c>
      <c r="AN4" s="8">
        <v>2.7801999999999998</v>
      </c>
      <c r="AO4" s="8">
        <v>2.9651000000000001</v>
      </c>
      <c r="AP4" s="8">
        <v>2.9420999999999999</v>
      </c>
      <c r="AQ4" s="8">
        <v>2.9453</v>
      </c>
      <c r="AR4" s="8">
        <v>3.0402999999999998</v>
      </c>
      <c r="AS4" s="8">
        <v>3.1221000000000001</v>
      </c>
      <c r="AT4" s="8">
        <v>2.9552</v>
      </c>
      <c r="AU4" s="8">
        <v>2.9525000000000001</v>
      </c>
      <c r="AV4" s="8">
        <v>3.0394000000000001</v>
      </c>
      <c r="AW4" s="8">
        <v>3.0689000000000002</v>
      </c>
      <c r="AX4" s="8">
        <v>2.9348000000000001</v>
      </c>
      <c r="AY4" s="8">
        <v>2.8719000000000001</v>
      </c>
      <c r="AZ4" s="8">
        <v>2.9512</v>
      </c>
      <c r="BA4" s="8">
        <v>3.0104000000000002</v>
      </c>
      <c r="BB4" s="8">
        <v>2.9222999999999999</v>
      </c>
      <c r="BC4" s="8">
        <v>2.8504999999999998</v>
      </c>
      <c r="BD4" s="8">
        <v>2.9544000000000001</v>
      </c>
      <c r="BE4" s="8">
        <v>3.1027999999999998</v>
      </c>
      <c r="BF4" s="8">
        <v>3.2606000000000002</v>
      </c>
      <c r="BG4" s="8">
        <v>3.3601999999999999</v>
      </c>
      <c r="BH4" s="8">
        <v>3.5053000000000001</v>
      </c>
      <c r="BI4">
        <v>3.5053000000000001</v>
      </c>
    </row>
    <row r="5" spans="1:61" x14ac:dyDescent="0.35">
      <c r="A5" s="6" t="str">
        <f t="shared" si="0"/>
        <v>BSF</v>
      </c>
      <c r="B5" s="6" t="str">
        <f>VLOOKUP(A5,References!$A$2:$B$11,2,FALSE)</f>
        <v>BSFR AB Equity</v>
      </c>
      <c r="C5" s="6" t="s">
        <v>162</v>
      </c>
      <c r="D5" s="6" t="str">
        <f>VLOOKUP(C5,References!$J$2:$K$51,2,FALSE)</f>
        <v>sales_per_employee</v>
      </c>
      <c r="E5" s="6" t="s">
        <v>155</v>
      </c>
      <c r="F5" s="8">
        <f>_xll.BDH($B5,E5,"CQ1 2010","","Dir=H","Per=Q","Days=A","Dts=H","cols=56;rows=1")</f>
        <v>485307.15749999997</v>
      </c>
      <c r="G5" s="8">
        <v>506542.61700000003</v>
      </c>
      <c r="H5" s="8">
        <v>471575.11739999999</v>
      </c>
      <c r="I5" s="8">
        <v>465943.71629999997</v>
      </c>
      <c r="J5" s="8">
        <v>482534.26730000001</v>
      </c>
      <c r="K5" s="8">
        <v>479774.3628</v>
      </c>
      <c r="L5" s="8">
        <v>477101.82770000002</v>
      </c>
      <c r="M5" s="8">
        <v>446729.19660000002</v>
      </c>
      <c r="N5" s="8">
        <v>509153.22279999999</v>
      </c>
      <c r="O5" s="8">
        <v>555450.11510000005</v>
      </c>
      <c r="P5" s="8">
        <v>543776.63230000006</v>
      </c>
      <c r="Q5" s="8">
        <v>571646.99289999995</v>
      </c>
      <c r="R5" s="8">
        <v>534747.88060000003</v>
      </c>
      <c r="S5" s="8">
        <v>532748.76500000001</v>
      </c>
      <c r="T5" s="8">
        <v>508797.41230000003</v>
      </c>
      <c r="U5" s="8">
        <v>496263.05219999998</v>
      </c>
      <c r="V5" s="8">
        <v>554160.55359999998</v>
      </c>
      <c r="W5" s="8">
        <v>542488.40339999995</v>
      </c>
      <c r="X5" s="8">
        <v>558546.82270000002</v>
      </c>
      <c r="Y5" s="8">
        <v>519770.82659999997</v>
      </c>
      <c r="Z5" s="8">
        <v>581265.16630000004</v>
      </c>
      <c r="AA5" s="8">
        <v>585594.51419999998</v>
      </c>
      <c r="AB5" s="8">
        <v>584020.90139999997</v>
      </c>
      <c r="AC5" s="8">
        <v>555161.20990000002</v>
      </c>
      <c r="AD5" s="8">
        <v>616209.05379999999</v>
      </c>
      <c r="AE5" s="8">
        <v>624805.03139999998</v>
      </c>
      <c r="AF5" s="8">
        <v>643955.43000000005</v>
      </c>
      <c r="AG5" s="8">
        <v>660824.62109999999</v>
      </c>
      <c r="AH5" s="8">
        <v>684667.2868</v>
      </c>
      <c r="AI5" s="8">
        <v>671282.70440000005</v>
      </c>
      <c r="AJ5" s="8">
        <v>681865.66689999995</v>
      </c>
      <c r="AK5" s="8">
        <v>650340.16929999995</v>
      </c>
      <c r="AL5" s="8">
        <v>698492.44420000003</v>
      </c>
      <c r="AM5" s="8">
        <v>724297.76020000002</v>
      </c>
      <c r="AN5" s="8">
        <v>760131.90079999994</v>
      </c>
      <c r="AO5" s="8">
        <v>676209.44830000005</v>
      </c>
      <c r="AP5" s="8">
        <v>810808.13170000003</v>
      </c>
      <c r="AQ5" s="8">
        <v>807018.00879999995</v>
      </c>
      <c r="AR5" s="8">
        <v>790633.58010000002</v>
      </c>
      <c r="AS5" s="8">
        <v>1073538.0253999999</v>
      </c>
      <c r="AT5" s="8">
        <v>764796.0969</v>
      </c>
      <c r="AU5" s="8">
        <v>721806.91059999994</v>
      </c>
      <c r="AV5" s="8">
        <v>775559.1398</v>
      </c>
      <c r="AW5" s="8">
        <v>706934.05070000002</v>
      </c>
      <c r="AX5" s="8">
        <v>710323.27439999999</v>
      </c>
      <c r="AY5" s="8">
        <v>699589.99309999996</v>
      </c>
      <c r="AZ5" s="8">
        <v>719812.02</v>
      </c>
      <c r="BA5" s="8">
        <v>680494.79480000003</v>
      </c>
      <c r="BB5" s="8">
        <v>704614.53079999995</v>
      </c>
      <c r="BC5" s="8">
        <v>783625.67200000002</v>
      </c>
      <c r="BD5" s="8">
        <v>906568.04729999998</v>
      </c>
      <c r="BE5" s="8">
        <v>906568.04729999998</v>
      </c>
      <c r="BF5" s="8">
        <v>1171243.3931</v>
      </c>
      <c r="BG5" s="8">
        <v>1210083.0360000001</v>
      </c>
      <c r="BH5" s="8">
        <v>1316502.6041999999</v>
      </c>
      <c r="BI5">
        <v>1316502.6041999999</v>
      </c>
    </row>
    <row r="6" spans="1:61" x14ac:dyDescent="0.35">
      <c r="A6" s="6" t="str">
        <f t="shared" si="0"/>
        <v>BSF</v>
      </c>
      <c r="B6" s="6" t="str">
        <f>VLOOKUP(A6,References!$A$2:$B$11,2,FALSE)</f>
        <v>BSFR AB Equity</v>
      </c>
      <c r="C6" s="6" t="s">
        <v>163</v>
      </c>
      <c r="D6" s="6" t="str">
        <f>VLOOKUP(C6,References!$J$2:$K$51,2,FALSE)</f>
        <v>efficiency_ratio</v>
      </c>
      <c r="E6" s="6" t="s">
        <v>50</v>
      </c>
      <c r="F6" s="8">
        <f>_xll.BDH($B6,E6,"CQ1 2010","","Dir=H","Per=Q","Days=A","Dts=H","cols=56;rows=1")</f>
        <v>28.4053</v>
      </c>
      <c r="G6" s="8">
        <v>27.0062</v>
      </c>
      <c r="H6" s="8">
        <v>28.75</v>
      </c>
      <c r="I6" s="8">
        <v>30.48</v>
      </c>
      <c r="J6" s="8">
        <v>35.147799999999997</v>
      </c>
      <c r="K6" s="8">
        <v>31.185700000000001</v>
      </c>
      <c r="L6" s="8">
        <v>30.170500000000001</v>
      </c>
      <c r="M6" s="8">
        <v>34.4377</v>
      </c>
      <c r="N6" s="8">
        <v>30.334299999999999</v>
      </c>
      <c r="O6" s="8">
        <v>29.9816</v>
      </c>
      <c r="P6" s="8">
        <v>31.533300000000001</v>
      </c>
      <c r="Q6" s="8">
        <v>31.8108</v>
      </c>
      <c r="R6" s="8">
        <v>33.3185</v>
      </c>
      <c r="S6" s="8">
        <v>32.511800000000001</v>
      </c>
      <c r="T6" s="8">
        <v>33.088999999999999</v>
      </c>
      <c r="U6" s="8">
        <v>34.668799999999997</v>
      </c>
      <c r="V6" s="8">
        <v>31.151</v>
      </c>
      <c r="W6" s="8">
        <v>31.255299999999998</v>
      </c>
      <c r="X6" s="8">
        <v>32.895600000000002</v>
      </c>
      <c r="Y6" s="8">
        <v>37.414499999999997</v>
      </c>
      <c r="Z6" s="8">
        <v>31.8003</v>
      </c>
      <c r="AA6" s="8">
        <v>33.4955</v>
      </c>
      <c r="AB6" s="8">
        <v>32.694699999999997</v>
      </c>
      <c r="AC6" s="8">
        <v>34.883800000000001</v>
      </c>
      <c r="AD6" s="8">
        <v>32.510800000000003</v>
      </c>
      <c r="AE6" s="8">
        <v>33.245899999999999</v>
      </c>
      <c r="AF6" s="8">
        <v>33.046300000000002</v>
      </c>
      <c r="AG6" s="8">
        <v>35.150500000000001</v>
      </c>
      <c r="AH6" s="8">
        <v>33.293300000000002</v>
      </c>
      <c r="AI6" s="8">
        <v>34.787799999999997</v>
      </c>
      <c r="AJ6" s="8">
        <v>35.304400000000001</v>
      </c>
      <c r="AK6" s="8">
        <v>42.055599999999998</v>
      </c>
      <c r="AL6" s="8">
        <v>32.453299999999999</v>
      </c>
      <c r="AM6" s="8">
        <v>36.503700000000002</v>
      </c>
      <c r="AN6" s="8">
        <v>33.349899999999998</v>
      </c>
      <c r="AO6" s="8">
        <v>39.529499999999999</v>
      </c>
      <c r="AP6" s="8">
        <v>27.858699999999999</v>
      </c>
      <c r="AQ6" s="8">
        <v>32.4206</v>
      </c>
      <c r="AR6" s="8">
        <v>31.8339</v>
      </c>
      <c r="AS6" s="8">
        <v>40.431800000000003</v>
      </c>
      <c r="AT6" s="8">
        <v>31.8127</v>
      </c>
      <c r="AU6" s="8">
        <v>31.941400000000002</v>
      </c>
      <c r="AV6" s="8">
        <v>29.8507</v>
      </c>
      <c r="AW6" s="8">
        <v>38.1905</v>
      </c>
      <c r="AX6" s="8">
        <v>33.094200000000001</v>
      </c>
      <c r="AY6" s="8">
        <v>35.836100000000002</v>
      </c>
      <c r="AZ6" s="8">
        <v>31.671700000000001</v>
      </c>
      <c r="BA6" s="8">
        <v>31.328099999999999</v>
      </c>
      <c r="BB6" s="8">
        <v>33.131500000000003</v>
      </c>
      <c r="BC6" s="8">
        <v>34.634099999999997</v>
      </c>
      <c r="BD6" s="8">
        <v>32.526000000000003</v>
      </c>
      <c r="BE6" s="8">
        <v>33.382599999999996</v>
      </c>
      <c r="BF6" s="8">
        <v>29.707999999999998</v>
      </c>
      <c r="BG6" s="8">
        <v>30.875499999999999</v>
      </c>
      <c r="BH6" s="8">
        <v>29.914300000000001</v>
      </c>
      <c r="BI6">
        <v>29.914300000000001</v>
      </c>
    </row>
    <row r="7" spans="1:61" x14ac:dyDescent="0.35">
      <c r="A7" s="6" t="str">
        <f t="shared" si="0"/>
        <v>BSF</v>
      </c>
      <c r="B7" s="6" t="str">
        <f>VLOOKUP(A7,References!$A$2:$B$11,2,FALSE)</f>
        <v>BSFR AB Equity</v>
      </c>
      <c r="C7" s="6" t="s">
        <v>164</v>
      </c>
      <c r="D7" s="6" t="str">
        <f>VLOOKUP(C7,References!$J$2:$K$51,2,FALSE)</f>
        <v>tier_1_capital_ratio</v>
      </c>
      <c r="E7" s="6" t="s">
        <v>156</v>
      </c>
      <c r="F7" s="8">
        <f>_xll.BDH($B7,E7,"CQ1 2010","","Dir=H","Per=Q","Days=A","Dts=H","cols=56;rows=1")</f>
        <v>12.8</v>
      </c>
      <c r="G7" s="8">
        <v>13.17</v>
      </c>
      <c r="H7" s="8">
        <v>12.1</v>
      </c>
      <c r="I7" s="8">
        <v>14.18</v>
      </c>
      <c r="J7" s="8">
        <v>13.04</v>
      </c>
      <c r="K7" s="8">
        <v>12.68</v>
      </c>
      <c r="L7" s="8">
        <v>12.3</v>
      </c>
      <c r="M7" s="8">
        <v>13.95</v>
      </c>
      <c r="N7" s="8">
        <v>13.14</v>
      </c>
      <c r="O7" s="8">
        <v>12.53</v>
      </c>
      <c r="P7" s="8">
        <v>12.78</v>
      </c>
      <c r="Q7" s="8">
        <v>14.65</v>
      </c>
      <c r="R7" s="8">
        <v>14.56</v>
      </c>
      <c r="S7" s="8">
        <v>13.79</v>
      </c>
      <c r="T7" s="8">
        <v>13.69</v>
      </c>
      <c r="U7" s="8">
        <v>13.9</v>
      </c>
      <c r="V7" s="8">
        <v>14.02</v>
      </c>
      <c r="W7" s="8">
        <v>14.32</v>
      </c>
      <c r="X7" s="8">
        <v>14.31</v>
      </c>
      <c r="Y7" s="8">
        <v>14.78</v>
      </c>
      <c r="Z7" s="8">
        <v>14.78</v>
      </c>
      <c r="AA7" s="8">
        <v>14.56</v>
      </c>
      <c r="AB7" s="8">
        <v>14.87</v>
      </c>
      <c r="AC7" s="8">
        <v>14.96</v>
      </c>
      <c r="AD7" s="8">
        <v>15.33</v>
      </c>
      <c r="AE7" s="8">
        <v>15.1</v>
      </c>
      <c r="AF7" s="8">
        <v>14.89</v>
      </c>
      <c r="AG7" s="8">
        <v>15.76</v>
      </c>
      <c r="AH7" s="8">
        <v>15.76</v>
      </c>
      <c r="AI7" s="8">
        <v>15.85</v>
      </c>
      <c r="AJ7" s="8">
        <v>16.05</v>
      </c>
      <c r="AK7" s="8">
        <v>17.52</v>
      </c>
      <c r="AL7" s="8">
        <v>17.239999999999998</v>
      </c>
      <c r="AM7" s="8">
        <v>18.03</v>
      </c>
      <c r="AN7" s="8">
        <v>18.09</v>
      </c>
      <c r="AO7" s="8">
        <v>17.71</v>
      </c>
      <c r="AP7" s="8">
        <v>18.02</v>
      </c>
      <c r="AQ7" s="8">
        <v>17.670000000000002</v>
      </c>
      <c r="AR7" s="8">
        <v>18.13</v>
      </c>
      <c r="AS7" s="8">
        <v>18.32</v>
      </c>
      <c r="AT7" s="8">
        <v>17.43</v>
      </c>
      <c r="AU7" s="8">
        <v>17.04</v>
      </c>
      <c r="AV7" s="8">
        <v>17.190000000000001</v>
      </c>
      <c r="AW7" s="8">
        <v>20.56</v>
      </c>
      <c r="AX7" s="8">
        <v>20.99</v>
      </c>
      <c r="AY7" s="8">
        <v>20.23</v>
      </c>
      <c r="AZ7" s="8">
        <v>19.809999999999999</v>
      </c>
      <c r="BA7" s="8">
        <v>19.940000000000001</v>
      </c>
      <c r="BB7" s="8">
        <v>19.48</v>
      </c>
      <c r="BC7" s="8">
        <v>18.07</v>
      </c>
      <c r="BD7" s="8">
        <v>18.68</v>
      </c>
      <c r="BE7" s="8">
        <v>18.899999999999999</v>
      </c>
      <c r="BF7" s="8">
        <v>19.73</v>
      </c>
      <c r="BG7" s="8">
        <v>19</v>
      </c>
      <c r="BH7" s="8">
        <v>18.73</v>
      </c>
      <c r="BI7">
        <v>18.73</v>
      </c>
    </row>
    <row r="8" spans="1:61" x14ac:dyDescent="0.35">
      <c r="A8" s="6" t="str">
        <f t="shared" si="0"/>
        <v>BSF</v>
      </c>
      <c r="B8" s="6" t="str">
        <f>VLOOKUP(A8,References!$A$2:$B$11,2,FALSE)</f>
        <v>BSFR AB Equity</v>
      </c>
      <c r="C8" s="6" t="s">
        <v>165</v>
      </c>
      <c r="D8" s="6" t="str">
        <f>VLOOKUP(C8,References!$J$2:$K$51,2,FALSE)</f>
        <v>employee_count</v>
      </c>
      <c r="E8" s="6" t="s">
        <v>157</v>
      </c>
      <c r="F8" s="8">
        <f>_xll.BDH($B8,E8,"CQ1 2010","","Dir=H","Per=Q","Days=A","Dts=H","cols=56;rows=1")</f>
        <v>2445</v>
      </c>
      <c r="G8" s="8">
        <v>2499</v>
      </c>
      <c r="H8" s="8">
        <v>2556</v>
      </c>
      <c r="I8" s="8">
        <v>2594</v>
      </c>
      <c r="J8" s="8">
        <v>2641</v>
      </c>
      <c r="K8" s="8">
        <v>2668</v>
      </c>
      <c r="L8" s="8">
        <v>2681</v>
      </c>
      <c r="M8" s="8">
        <v>2788</v>
      </c>
      <c r="N8" s="8">
        <v>2715</v>
      </c>
      <c r="O8" s="8">
        <v>2606</v>
      </c>
      <c r="P8" s="8">
        <v>2619</v>
      </c>
      <c r="Q8" s="8">
        <v>2677</v>
      </c>
      <c r="R8" s="8">
        <v>2713</v>
      </c>
      <c r="S8" s="8">
        <v>2834</v>
      </c>
      <c r="T8" s="8">
        <v>2937</v>
      </c>
      <c r="U8" s="8">
        <v>2988</v>
      </c>
      <c r="V8" s="8">
        <v>2890</v>
      </c>
      <c r="W8" s="8">
        <v>2975</v>
      </c>
      <c r="X8" s="8">
        <v>2990</v>
      </c>
      <c r="Y8" s="8">
        <v>3085</v>
      </c>
      <c r="Z8" s="8">
        <v>3066</v>
      </c>
      <c r="AA8" s="8">
        <v>3026</v>
      </c>
      <c r="AB8" s="8">
        <v>3062</v>
      </c>
      <c r="AC8" s="8">
        <v>3207</v>
      </c>
      <c r="AD8" s="8">
        <v>3181</v>
      </c>
      <c r="AE8" s="8">
        <v>3180</v>
      </c>
      <c r="AF8" s="8">
        <v>3186</v>
      </c>
      <c r="AG8" s="8">
        <v>3233</v>
      </c>
      <c r="AH8" s="8">
        <v>3225</v>
      </c>
      <c r="AI8" s="8">
        <v>3180</v>
      </c>
      <c r="AJ8" s="8">
        <v>3134</v>
      </c>
      <c r="AK8" s="8">
        <v>3072</v>
      </c>
      <c r="AL8" s="8">
        <v>3044</v>
      </c>
      <c r="AM8" s="8">
        <v>3036</v>
      </c>
      <c r="AN8" s="8">
        <v>3025</v>
      </c>
      <c r="AO8" s="8">
        <v>3027</v>
      </c>
      <c r="AP8" s="8">
        <v>2976</v>
      </c>
      <c r="AQ8" s="8">
        <v>2943</v>
      </c>
      <c r="AR8" s="8">
        <v>2972</v>
      </c>
      <c r="AS8" s="8">
        <v>2998</v>
      </c>
      <c r="AT8" s="8">
        <v>2972</v>
      </c>
      <c r="AU8" s="8">
        <v>2952</v>
      </c>
      <c r="AV8" s="8">
        <v>2883</v>
      </c>
      <c r="AW8" s="8">
        <v>2881</v>
      </c>
      <c r="AX8" s="8">
        <v>2883</v>
      </c>
      <c r="AY8" s="8">
        <v>2878</v>
      </c>
      <c r="AZ8" s="8">
        <v>2995</v>
      </c>
      <c r="BA8" s="8">
        <v>2997</v>
      </c>
      <c r="BB8" s="8">
        <v>2973</v>
      </c>
      <c r="BC8" s="8">
        <v>2976</v>
      </c>
      <c r="BD8" s="8">
        <v>3042</v>
      </c>
      <c r="BE8" s="8">
        <v>3042</v>
      </c>
      <c r="BF8" s="8">
        <v>3065</v>
      </c>
      <c r="BG8" s="8">
        <v>3083</v>
      </c>
      <c r="BH8" s="8">
        <v>3072</v>
      </c>
      <c r="BI8">
        <v>3072</v>
      </c>
    </row>
    <row r="9" spans="1:61" x14ac:dyDescent="0.35">
      <c r="A9" s="6" t="str">
        <f t="shared" si="0"/>
        <v>BSF</v>
      </c>
      <c r="B9" s="6" t="str">
        <f>VLOOKUP(A9,References!$A$2:$B$11,2,FALSE)</f>
        <v>BSFR AB Equity</v>
      </c>
      <c r="C9" s="6" t="s">
        <v>215</v>
      </c>
      <c r="D9" s="6" t="str">
        <f>VLOOKUP(C9,References!$J$2:$K$51,2,FALSE)</f>
        <v>return_on_equity</v>
      </c>
      <c r="E9" s="6" t="s">
        <v>158</v>
      </c>
      <c r="F9" s="8">
        <f>_xll.BDH($B9,E9,"CQ1 2010","","Dir=H","Per=Q","Days=A","Dts=H","cols=56;rows=1")</f>
        <v>15.9062</v>
      </c>
      <c r="G9" s="8">
        <v>15.813499999999999</v>
      </c>
      <c r="H9" s="8">
        <v>14.4384</v>
      </c>
      <c r="I9" s="8">
        <v>16.6053</v>
      </c>
      <c r="J9" s="8">
        <v>16.7102</v>
      </c>
      <c r="K9" s="8">
        <v>15.9475</v>
      </c>
      <c r="L9" s="8">
        <v>15.968500000000001</v>
      </c>
      <c r="M9" s="8">
        <v>15.4595</v>
      </c>
      <c r="N9" s="8">
        <v>15.544600000000001</v>
      </c>
      <c r="O9" s="8">
        <v>14.8978</v>
      </c>
      <c r="P9" s="8">
        <v>13.8279</v>
      </c>
      <c r="Q9" s="8">
        <v>14.2418</v>
      </c>
      <c r="R9" s="8">
        <v>13.2437</v>
      </c>
      <c r="S9" s="8">
        <v>13.148899999999999</v>
      </c>
      <c r="T9" s="8">
        <v>12.930099999999999</v>
      </c>
      <c r="U9" s="8">
        <v>10.481</v>
      </c>
      <c r="V9" s="8">
        <v>10.8527</v>
      </c>
      <c r="W9" s="8">
        <v>11.196300000000001</v>
      </c>
      <c r="X9" s="8">
        <v>12.1167</v>
      </c>
      <c r="Y9" s="8">
        <v>14.153700000000001</v>
      </c>
      <c r="Z9" s="8">
        <v>14.2193</v>
      </c>
      <c r="AA9" s="8">
        <v>14.453900000000001</v>
      </c>
      <c r="AB9" s="8">
        <v>14.6905</v>
      </c>
      <c r="AC9" s="8">
        <v>14.962199999999999</v>
      </c>
      <c r="AD9" s="8">
        <v>14.2331</v>
      </c>
      <c r="AE9" s="8">
        <v>14.476599999999999</v>
      </c>
      <c r="AF9" s="8">
        <v>14.3818</v>
      </c>
      <c r="AG9" s="8">
        <v>12.277200000000001</v>
      </c>
      <c r="AH9" s="8">
        <v>11.822900000000001</v>
      </c>
      <c r="AI9" s="8">
        <v>11.5905</v>
      </c>
      <c r="AJ9" s="8">
        <v>11.6068</v>
      </c>
      <c r="AK9" s="8">
        <v>11.511900000000001</v>
      </c>
      <c r="AL9" s="8">
        <v>11.3344</v>
      </c>
      <c r="AM9" s="8">
        <v>10.589399999999999</v>
      </c>
      <c r="AN9" s="8">
        <v>10.466799999999999</v>
      </c>
      <c r="AO9" s="8">
        <v>4.6868999999999996</v>
      </c>
      <c r="AP9" s="8">
        <v>3.9722</v>
      </c>
      <c r="AQ9" s="8">
        <v>3.8062</v>
      </c>
      <c r="AR9" s="8">
        <v>3.6246999999999998</v>
      </c>
      <c r="AS9" s="8">
        <v>9.7635000000000005</v>
      </c>
      <c r="AT9" s="8">
        <v>8.7027999999999999</v>
      </c>
      <c r="AU9" s="8">
        <v>7.5842999999999998</v>
      </c>
      <c r="AV9" s="8">
        <v>5.9333999999999998</v>
      </c>
      <c r="AW9" s="8">
        <v>4.6444999999999999</v>
      </c>
      <c r="AX9" s="8">
        <v>4.8246000000000002</v>
      </c>
      <c r="AY9" s="8">
        <v>5.8193000000000001</v>
      </c>
      <c r="AZ9" s="8">
        <v>7.51</v>
      </c>
      <c r="BA9" s="8">
        <v>10.0989</v>
      </c>
      <c r="BB9" s="8">
        <v>10.3308</v>
      </c>
      <c r="BC9" s="8">
        <v>10.7822</v>
      </c>
      <c r="BD9" s="8">
        <v>10.934799999999999</v>
      </c>
      <c r="BE9" s="8">
        <v>10.4489</v>
      </c>
      <c r="BF9" s="8">
        <v>10.8903</v>
      </c>
      <c r="BG9" s="8">
        <v>11.902200000000001</v>
      </c>
      <c r="BH9" s="8">
        <v>12.812900000000001</v>
      </c>
      <c r="BI9">
        <v>12.812900000000001</v>
      </c>
    </row>
    <row r="10" spans="1:61" x14ac:dyDescent="0.35">
      <c r="A10" s="6" t="str">
        <f t="shared" si="0"/>
        <v>BSF</v>
      </c>
      <c r="B10" s="6" t="str">
        <f>VLOOKUP(A10,References!$A$2:$B$11,2,FALSE)</f>
        <v>BSFR AB Equity</v>
      </c>
      <c r="C10" s="6" t="s">
        <v>166</v>
      </c>
      <c r="D10" s="6" t="str">
        <f>VLOOKUP(C10,References!$J$2:$K$51,2,FALSE)</f>
        <v>return_on_assets</v>
      </c>
      <c r="E10" s="6" t="s">
        <v>159</v>
      </c>
      <c r="F10" s="8">
        <f>_xll.BDH($B10,E10,"CQ1 2010","","Dir=H","Per=Q","Days=A","Dts=H","cols=56;rows=1")</f>
        <v>1.9938</v>
      </c>
      <c r="G10" s="8">
        <v>2.0615000000000001</v>
      </c>
      <c r="H10" s="8">
        <v>1.9910000000000001</v>
      </c>
      <c r="I10" s="8">
        <v>2.2978999999999998</v>
      </c>
      <c r="J10" s="8">
        <v>2.2633000000000001</v>
      </c>
      <c r="K10" s="8">
        <v>2.2183999999999999</v>
      </c>
      <c r="L10" s="8">
        <v>2.3490000000000002</v>
      </c>
      <c r="M10" s="8">
        <v>2.2078000000000002</v>
      </c>
      <c r="N10" s="8">
        <v>2.1537000000000002</v>
      </c>
      <c r="O10" s="8">
        <v>2.113</v>
      </c>
      <c r="P10" s="8">
        <v>2.0064000000000002</v>
      </c>
      <c r="Q10" s="8">
        <v>2.0217999999999998</v>
      </c>
      <c r="R10" s="8">
        <v>1.8508</v>
      </c>
      <c r="S10" s="8">
        <v>1.8636999999999999</v>
      </c>
      <c r="T10" s="8">
        <v>1.82</v>
      </c>
      <c r="U10" s="8">
        <v>1.4676</v>
      </c>
      <c r="V10" s="8">
        <v>1.4802</v>
      </c>
      <c r="W10" s="8">
        <v>1.5419</v>
      </c>
      <c r="X10" s="8">
        <v>1.6734</v>
      </c>
      <c r="Y10" s="8">
        <v>1.9599</v>
      </c>
      <c r="Z10" s="8">
        <v>1.9626999999999999</v>
      </c>
      <c r="AA10" s="8">
        <v>2.0756000000000001</v>
      </c>
      <c r="AB10" s="8">
        <v>2.1383999999999999</v>
      </c>
      <c r="AC10" s="8">
        <v>2.1671999999999998</v>
      </c>
      <c r="AD10" s="8">
        <v>2.1507999999999998</v>
      </c>
      <c r="AE10" s="8">
        <v>2.1566999999999998</v>
      </c>
      <c r="AF10" s="8">
        <v>2.1465000000000001</v>
      </c>
      <c r="AG10" s="8">
        <v>1.8133999999999999</v>
      </c>
      <c r="AH10" s="8">
        <v>1.8210999999999999</v>
      </c>
      <c r="AI10" s="8">
        <v>1.7497</v>
      </c>
      <c r="AJ10" s="8">
        <v>1.7527999999999999</v>
      </c>
      <c r="AK10" s="8">
        <v>1.7822</v>
      </c>
      <c r="AL10" s="8">
        <v>1.823</v>
      </c>
      <c r="AM10" s="8">
        <v>1.7128000000000001</v>
      </c>
      <c r="AN10" s="8">
        <v>1.6978</v>
      </c>
      <c r="AO10" s="8">
        <v>0.76480000000000004</v>
      </c>
      <c r="AP10" s="8">
        <v>0.67900000000000005</v>
      </c>
      <c r="AQ10" s="8">
        <v>0.65620000000000001</v>
      </c>
      <c r="AR10" s="8">
        <v>0.62219999999999998</v>
      </c>
      <c r="AS10" s="8">
        <v>1.6911</v>
      </c>
      <c r="AT10" s="8">
        <v>1.48</v>
      </c>
      <c r="AU10" s="8">
        <v>1.2938000000000001</v>
      </c>
      <c r="AV10" s="8">
        <v>1.0248999999999999</v>
      </c>
      <c r="AW10" s="8">
        <v>0.83079999999999998</v>
      </c>
      <c r="AX10" s="8">
        <v>0.81899999999999995</v>
      </c>
      <c r="AY10" s="8">
        <v>0.95660000000000001</v>
      </c>
      <c r="AZ10" s="8">
        <v>1.2418</v>
      </c>
      <c r="BA10" s="8">
        <v>1.6834</v>
      </c>
      <c r="BB10" s="8">
        <v>1.6702999999999999</v>
      </c>
      <c r="BC10" s="8">
        <v>1.6323000000000001</v>
      </c>
      <c r="BD10" s="8">
        <v>1.6475</v>
      </c>
      <c r="BE10" s="8">
        <v>1.5965</v>
      </c>
      <c r="BF10" s="8">
        <v>1.6335</v>
      </c>
      <c r="BG10" s="8">
        <v>1.6828000000000001</v>
      </c>
      <c r="BH10" s="8">
        <v>1.7850999999999999</v>
      </c>
      <c r="BI10">
        <v>1.7850999999999999</v>
      </c>
    </row>
    <row r="11" spans="1:61" x14ac:dyDescent="0.35">
      <c r="A11" s="6" t="str">
        <f t="shared" si="0"/>
        <v>BSF</v>
      </c>
      <c r="B11" s="6" t="str">
        <f>VLOOKUP(A11,References!$A$2:$B$11,2,FALSE)</f>
        <v>BSFR AB Equity</v>
      </c>
      <c r="C11" s="6" t="s">
        <v>167</v>
      </c>
      <c r="D11" s="6" t="str">
        <f>VLOOKUP(C11,References!$J$2:$K$51,2,FALSE)</f>
        <v>dividend_payout_ratio</v>
      </c>
      <c r="E11" s="6" t="s">
        <v>160</v>
      </c>
      <c r="F11" s="8" t="str">
        <f>_xll.BDH($B11,E11,"CQ1 2010","","Dir=H","Per=Q","Days=A","Dts=H","cols=56;rows=1")</f>
        <v>#N/A N/A</v>
      </c>
      <c r="G11" s="8" t="s">
        <v>116</v>
      </c>
      <c r="H11" s="8" t="s">
        <v>116</v>
      </c>
      <c r="I11" s="8" t="s">
        <v>116</v>
      </c>
      <c r="J11" s="8" t="s">
        <v>116</v>
      </c>
      <c r="K11" s="8" t="s">
        <v>116</v>
      </c>
      <c r="L11" s="8" t="s">
        <v>116</v>
      </c>
      <c r="M11" s="8" t="s">
        <v>116</v>
      </c>
      <c r="N11" s="8" t="s">
        <v>116</v>
      </c>
      <c r="O11" s="8" t="s">
        <v>116</v>
      </c>
      <c r="P11" s="8" t="s">
        <v>116</v>
      </c>
      <c r="Q11" s="8" t="s">
        <v>116</v>
      </c>
      <c r="R11" s="8" t="s">
        <v>116</v>
      </c>
      <c r="S11" s="8" t="s">
        <v>116</v>
      </c>
      <c r="T11" s="8" t="s">
        <v>116</v>
      </c>
      <c r="U11" s="8" t="s">
        <v>116</v>
      </c>
      <c r="V11" s="8" t="s">
        <v>116</v>
      </c>
      <c r="W11" s="8" t="s">
        <v>116</v>
      </c>
      <c r="X11" s="8" t="s">
        <v>116</v>
      </c>
      <c r="Y11" s="8" t="s">
        <v>116</v>
      </c>
      <c r="Z11" s="8" t="s">
        <v>116</v>
      </c>
      <c r="AA11" s="8" t="s">
        <v>116</v>
      </c>
      <c r="AB11" s="8" t="s">
        <v>116</v>
      </c>
      <c r="AC11" s="8" t="s">
        <v>116</v>
      </c>
      <c r="AD11" s="8" t="s">
        <v>116</v>
      </c>
      <c r="AE11" s="8" t="s">
        <v>116</v>
      </c>
      <c r="AF11" s="8" t="s">
        <v>116</v>
      </c>
      <c r="AG11" s="8" t="s">
        <v>116</v>
      </c>
      <c r="AH11" s="8" t="s">
        <v>116</v>
      </c>
      <c r="AI11" s="8" t="s">
        <v>116</v>
      </c>
      <c r="AJ11" s="8" t="s">
        <v>116</v>
      </c>
      <c r="AK11" s="8" t="s">
        <v>116</v>
      </c>
      <c r="AL11" s="8" t="s">
        <v>116</v>
      </c>
      <c r="AM11" s="8">
        <v>122.1904</v>
      </c>
      <c r="AN11" s="8">
        <v>0</v>
      </c>
      <c r="AO11" s="8">
        <v>0</v>
      </c>
      <c r="AP11" s="8">
        <v>0</v>
      </c>
      <c r="AQ11" s="8">
        <v>143.72380000000001</v>
      </c>
      <c r="AR11" s="8">
        <v>0</v>
      </c>
      <c r="AS11" s="8">
        <v>457.68579999999997</v>
      </c>
      <c r="AT11" s="8">
        <v>457.68579999999997</v>
      </c>
      <c r="AU11" s="8">
        <v>457.68579999999997</v>
      </c>
      <c r="AV11" s="8">
        <v>457.68579999999997</v>
      </c>
      <c r="AW11" s="8">
        <v>510.62290000000002</v>
      </c>
      <c r="AX11" s="8">
        <v>0</v>
      </c>
      <c r="AY11" s="8">
        <v>101.3411</v>
      </c>
      <c r="AZ11" s="8">
        <v>0</v>
      </c>
      <c r="BA11" s="8">
        <v>102.6914</v>
      </c>
      <c r="BB11" s="8">
        <v>102.6914</v>
      </c>
      <c r="BC11" s="8">
        <v>107.6444</v>
      </c>
      <c r="BD11" s="8">
        <v>0</v>
      </c>
      <c r="BE11" s="8">
        <v>19.829899999999999</v>
      </c>
      <c r="BF11" s="8">
        <v>19.829899999999999</v>
      </c>
      <c r="BG11" s="8">
        <v>106.2093</v>
      </c>
      <c r="BH11" s="8">
        <v>0</v>
      </c>
      <c r="BI11">
        <v>0</v>
      </c>
    </row>
    <row r="12" spans="1:61" x14ac:dyDescent="0.35">
      <c r="A12" s="9" t="s">
        <v>16</v>
      </c>
      <c r="B12" s="9" t="str">
        <f>VLOOKUP(A12,References!$A$2:$B$11,2,FALSE)</f>
        <v>ALINMA AB Equity</v>
      </c>
      <c r="C12" s="9" t="str">
        <f>C2</f>
        <v>Operating Margin</v>
      </c>
      <c r="D12" s="9" t="str">
        <f>VLOOKUP(C12,References!$J$2:$K$51,2,FALSE)</f>
        <v>operating_margin</v>
      </c>
      <c r="E12" s="9" t="s">
        <v>154</v>
      </c>
      <c r="F12" s="8">
        <f>_xll.BDH($B12,E12,"CQ1 2010","","Dir=H","Per=Q","Days=A","Dts=H","cols=56;rows=1")</f>
        <v>-91.177800000000005</v>
      </c>
      <c r="G12" s="8">
        <v>1.8926000000000001</v>
      </c>
      <c r="H12" s="8">
        <v>10.2685</v>
      </c>
      <c r="I12" s="8">
        <v>31.989599999999999</v>
      </c>
      <c r="J12" s="8">
        <v>26.834099999999999</v>
      </c>
      <c r="K12" s="8">
        <v>33.360500000000002</v>
      </c>
      <c r="L12" s="8">
        <v>36.809399999999997</v>
      </c>
      <c r="M12" s="8">
        <v>27.986000000000001</v>
      </c>
      <c r="N12" s="8">
        <v>38.282899999999998</v>
      </c>
      <c r="O12" s="8">
        <v>39.015000000000001</v>
      </c>
      <c r="P12" s="8">
        <v>42.806399999999996</v>
      </c>
      <c r="Q12" s="8">
        <v>43.039400000000001</v>
      </c>
      <c r="R12" s="8">
        <v>42.849600000000002</v>
      </c>
      <c r="S12" s="8">
        <v>43.552</v>
      </c>
      <c r="T12" s="8">
        <v>48.796999999999997</v>
      </c>
      <c r="U12" s="8">
        <v>43.220100000000002</v>
      </c>
      <c r="V12" s="8">
        <v>49.199399999999997</v>
      </c>
      <c r="W12" s="8">
        <v>50.540199999999999</v>
      </c>
      <c r="X12" s="8">
        <v>48.512099999999997</v>
      </c>
      <c r="Y12" s="8">
        <v>46.5443</v>
      </c>
      <c r="Z12" s="8">
        <v>47.548400000000001</v>
      </c>
      <c r="AA12" s="8">
        <v>43.200299999999999</v>
      </c>
      <c r="AB12" s="8">
        <v>53.392600000000002</v>
      </c>
      <c r="AC12" s="8">
        <v>50.1113</v>
      </c>
      <c r="AD12" s="8">
        <v>53.6008</v>
      </c>
      <c r="AE12" s="8">
        <v>50.368000000000002</v>
      </c>
      <c r="AF12" s="8">
        <v>38.326900000000002</v>
      </c>
      <c r="AG12" s="8">
        <v>41.381900000000002</v>
      </c>
      <c r="AH12" s="8">
        <v>42.241</v>
      </c>
      <c r="AI12" s="8">
        <v>48.546999999999997</v>
      </c>
      <c r="AJ12" s="8">
        <v>51.174599999999998</v>
      </c>
      <c r="AK12" s="8">
        <v>43.104799999999997</v>
      </c>
      <c r="AL12" s="8">
        <v>49.533799999999999</v>
      </c>
      <c r="AM12" s="8">
        <v>48.3521</v>
      </c>
      <c r="AN12" s="8">
        <v>52.016599999999997</v>
      </c>
      <c r="AO12" s="8">
        <v>53.444299999999998</v>
      </c>
      <c r="AP12" s="8">
        <v>52.602499999999999</v>
      </c>
      <c r="AQ12" s="8">
        <v>52.288699999999999</v>
      </c>
      <c r="AR12" s="8">
        <v>52.3399</v>
      </c>
      <c r="AS12" s="8">
        <v>35.450400000000002</v>
      </c>
      <c r="AT12" s="8">
        <v>30.496700000000001</v>
      </c>
      <c r="AU12" s="8">
        <v>45.369399999999999</v>
      </c>
      <c r="AV12" s="8">
        <v>45.162100000000002</v>
      </c>
      <c r="AW12" s="8">
        <v>25.281199999999998</v>
      </c>
      <c r="AX12" s="8">
        <v>42.067799999999998</v>
      </c>
      <c r="AY12" s="8">
        <v>44.719499999999996</v>
      </c>
      <c r="AZ12" s="8">
        <v>45.018000000000001</v>
      </c>
      <c r="BA12" s="8">
        <v>38.4938</v>
      </c>
      <c r="BB12" s="8">
        <v>47.137300000000003</v>
      </c>
      <c r="BC12" s="8">
        <v>49.068800000000003</v>
      </c>
      <c r="BD12" s="8">
        <v>48.929200000000002</v>
      </c>
      <c r="BE12" s="8">
        <v>40.698900000000002</v>
      </c>
      <c r="BF12" s="8">
        <v>44.937199999999997</v>
      </c>
      <c r="BG12" s="8">
        <v>51.146799999999999</v>
      </c>
      <c r="BH12" s="8">
        <v>52.523800000000001</v>
      </c>
      <c r="BI12">
        <v>52.523800000000001</v>
      </c>
    </row>
    <row r="13" spans="1:61" x14ac:dyDescent="0.35">
      <c r="A13" s="9" t="str">
        <f>A12</f>
        <v>Alinma</v>
      </c>
      <c r="B13" s="9" t="str">
        <f>VLOOKUP(A13,References!$A$2:$B$11,2,FALSE)</f>
        <v>ALINMA AB Equity</v>
      </c>
      <c r="C13" s="9" t="str">
        <f t="shared" ref="C13:C86" si="1">C3</f>
        <v>Profit Margin</v>
      </c>
      <c r="D13" s="9" t="str">
        <f>VLOOKUP(C13,References!$J$2:$K$51,2,FALSE)</f>
        <v>profit_margin</v>
      </c>
      <c r="E13" s="9" t="s">
        <v>51</v>
      </c>
      <c r="F13" s="8">
        <f>_xll.BDH($B13,E13,"CQ1 2010","","Dir=H","Per=Q","Days=A","Dts=H","cols=56;rows=1")</f>
        <v>-91.177800000000005</v>
      </c>
      <c r="G13" s="8">
        <v>1.8926000000000001</v>
      </c>
      <c r="H13" s="8">
        <v>10.2685</v>
      </c>
      <c r="I13" s="8">
        <v>31.989599999999999</v>
      </c>
      <c r="J13" s="8">
        <v>26.834099999999999</v>
      </c>
      <c r="K13" s="8">
        <v>33.360500000000002</v>
      </c>
      <c r="L13" s="8">
        <v>36.809399999999997</v>
      </c>
      <c r="M13" s="8">
        <v>27.986000000000001</v>
      </c>
      <c r="N13" s="8">
        <v>38.282899999999998</v>
      </c>
      <c r="O13" s="8">
        <v>37.058300000000003</v>
      </c>
      <c r="P13" s="8">
        <v>42.615400000000001</v>
      </c>
      <c r="Q13" s="8">
        <v>42.393599999999999</v>
      </c>
      <c r="R13" s="8">
        <v>42.439</v>
      </c>
      <c r="S13" s="8">
        <v>43.185000000000002</v>
      </c>
      <c r="T13" s="8">
        <v>48.304699999999997</v>
      </c>
      <c r="U13" s="8">
        <v>42.675400000000003</v>
      </c>
      <c r="V13" s="8">
        <v>48.819600000000001</v>
      </c>
      <c r="W13" s="8">
        <v>50.3292</v>
      </c>
      <c r="X13" s="8">
        <v>48.206499999999998</v>
      </c>
      <c r="Y13" s="8">
        <v>46.110300000000002</v>
      </c>
      <c r="Z13" s="8">
        <v>47.1646</v>
      </c>
      <c r="AA13" s="8">
        <v>43.141199999999998</v>
      </c>
      <c r="AB13" s="8">
        <v>52.997100000000003</v>
      </c>
      <c r="AC13" s="8">
        <v>49.495600000000003</v>
      </c>
      <c r="AD13" s="8">
        <v>53.2896</v>
      </c>
      <c r="AE13" s="8">
        <v>49.899799999999999</v>
      </c>
      <c r="AF13" s="8">
        <v>37.601999999999997</v>
      </c>
      <c r="AG13" s="8">
        <v>41.298299999999998</v>
      </c>
      <c r="AH13" s="8">
        <v>41.929000000000002</v>
      </c>
      <c r="AI13" s="8">
        <v>48.497300000000003</v>
      </c>
      <c r="AJ13" s="8">
        <v>50.976999999999997</v>
      </c>
      <c r="AK13" s="8">
        <v>43.125500000000002</v>
      </c>
      <c r="AL13" s="8">
        <v>49.938299999999998</v>
      </c>
      <c r="AM13" s="8">
        <v>46.885199999999998</v>
      </c>
      <c r="AN13" s="8">
        <v>49.924799999999998</v>
      </c>
      <c r="AO13" s="8">
        <v>76.548900000000003</v>
      </c>
      <c r="AP13" s="8">
        <v>47.192599999999999</v>
      </c>
      <c r="AQ13" s="8">
        <v>46.7498</v>
      </c>
      <c r="AR13" s="8">
        <v>46.910800000000002</v>
      </c>
      <c r="AS13" s="8">
        <v>31.888100000000001</v>
      </c>
      <c r="AT13" s="8">
        <v>27.326899999999998</v>
      </c>
      <c r="AU13" s="8">
        <v>40.642899999999997</v>
      </c>
      <c r="AV13" s="8">
        <v>40.107500000000002</v>
      </c>
      <c r="AW13" s="8">
        <v>22.8247</v>
      </c>
      <c r="AX13" s="8">
        <v>37.526899999999998</v>
      </c>
      <c r="AY13" s="8">
        <v>40.094900000000003</v>
      </c>
      <c r="AZ13" s="8">
        <v>40.18</v>
      </c>
      <c r="BA13" s="8">
        <v>34.194699999999997</v>
      </c>
      <c r="BB13" s="8">
        <v>42.168500000000002</v>
      </c>
      <c r="BC13" s="8">
        <v>44.113</v>
      </c>
      <c r="BD13" s="8">
        <v>43.9268</v>
      </c>
      <c r="BE13" s="8">
        <v>36.594499999999996</v>
      </c>
      <c r="BF13" s="8">
        <v>40.3902</v>
      </c>
      <c r="BG13" s="8">
        <v>45.907400000000003</v>
      </c>
      <c r="BH13" s="8">
        <v>47.345399999999998</v>
      </c>
      <c r="BI13">
        <v>47.345399999999998</v>
      </c>
    </row>
    <row r="14" spans="1:61" x14ac:dyDescent="0.35">
      <c r="A14" s="9" t="str">
        <f t="shared" ref="A14:A21" si="2">A13</f>
        <v>Alinma</v>
      </c>
      <c r="B14" s="9" t="str">
        <f>VLOOKUP(A14,References!$A$2:$B$11,2,FALSE)</f>
        <v>ALINMA AB Equity</v>
      </c>
      <c r="C14" s="9" t="str">
        <f t="shared" si="1"/>
        <v>Net Interest Margin (NIM)</v>
      </c>
      <c r="D14" s="9" t="str">
        <f>VLOOKUP(C14,References!$J$2:$K$51,2,FALSE)</f>
        <v>net_interest_margin</v>
      </c>
      <c r="E14" s="9" t="s">
        <v>52</v>
      </c>
      <c r="F14" s="8" t="str">
        <f>_xll.BDH($B14,E14,"CQ1 2010","","Dir=H","Per=Q","Days=A","Dts=H","cols=56;rows=1")</f>
        <v>#N/A N/A</v>
      </c>
      <c r="G14" s="8" t="s">
        <v>116</v>
      </c>
      <c r="H14" s="8" t="s">
        <v>116</v>
      </c>
      <c r="I14" s="8">
        <v>3.0962000000000001</v>
      </c>
      <c r="J14" s="8">
        <v>3.5806</v>
      </c>
      <c r="K14" s="8">
        <v>3.7035999999999998</v>
      </c>
      <c r="L14" s="8">
        <v>4.0218999999999996</v>
      </c>
      <c r="M14" s="8">
        <v>3.9348999999999998</v>
      </c>
      <c r="N14" s="8">
        <v>3.9531999999999998</v>
      </c>
      <c r="O14" s="8">
        <v>3.7452999999999999</v>
      </c>
      <c r="P14" s="8">
        <v>3.7797000000000001</v>
      </c>
      <c r="Q14" s="8">
        <v>3.7706</v>
      </c>
      <c r="R14" s="8">
        <v>3.9009999999999998</v>
      </c>
      <c r="S14" s="8">
        <v>3.9119999999999999</v>
      </c>
      <c r="T14" s="8">
        <v>3.8014999999999999</v>
      </c>
      <c r="U14" s="8">
        <v>3.5735999999999999</v>
      </c>
      <c r="V14" s="8">
        <v>3.5325000000000002</v>
      </c>
      <c r="W14" s="8">
        <v>3.4912000000000001</v>
      </c>
      <c r="X14" s="8">
        <v>3.3752</v>
      </c>
      <c r="Y14" s="8">
        <v>3.2711000000000001</v>
      </c>
      <c r="Z14" s="8">
        <v>3.1432000000000002</v>
      </c>
      <c r="AA14" s="8">
        <v>3.2934000000000001</v>
      </c>
      <c r="AB14" s="8">
        <v>3.1941000000000002</v>
      </c>
      <c r="AC14" s="8">
        <v>3.0122</v>
      </c>
      <c r="AD14" s="8">
        <v>2.9615999999999998</v>
      </c>
      <c r="AE14" s="8">
        <v>2.8950999999999998</v>
      </c>
      <c r="AF14" s="8">
        <v>2.9838</v>
      </c>
      <c r="AG14" s="8">
        <v>3.0266000000000002</v>
      </c>
      <c r="AH14" s="8">
        <v>3.2349999999999999</v>
      </c>
      <c r="AI14" s="8">
        <v>3.2890000000000001</v>
      </c>
      <c r="AJ14" s="8">
        <v>3.3637000000000001</v>
      </c>
      <c r="AK14" s="8">
        <v>3.5152000000000001</v>
      </c>
      <c r="AL14" s="8">
        <v>3.6345000000000001</v>
      </c>
      <c r="AM14" s="8">
        <v>3.5909</v>
      </c>
      <c r="AN14" s="8">
        <v>3.6255000000000002</v>
      </c>
      <c r="AO14" s="8">
        <v>3.4946999999999999</v>
      </c>
      <c r="AP14" s="8">
        <v>3.5996000000000001</v>
      </c>
      <c r="AQ14" s="8">
        <v>3.601</v>
      </c>
      <c r="AR14" s="8">
        <v>3.6438000000000001</v>
      </c>
      <c r="AS14" s="8">
        <v>3.7797000000000001</v>
      </c>
      <c r="AT14" s="8">
        <v>3.8010000000000002</v>
      </c>
      <c r="AU14" s="8">
        <v>3.7572999999999999</v>
      </c>
      <c r="AV14" s="8">
        <v>3.6804000000000001</v>
      </c>
      <c r="AW14" s="8">
        <v>3.5541</v>
      </c>
      <c r="AX14" s="8">
        <v>3.4594</v>
      </c>
      <c r="AY14" s="8">
        <v>3.4272999999999998</v>
      </c>
      <c r="AZ14" s="8">
        <v>3.4830000000000001</v>
      </c>
      <c r="BA14" s="8">
        <v>3.3561999999999999</v>
      </c>
      <c r="BB14" s="8">
        <v>3.2947000000000002</v>
      </c>
      <c r="BC14" s="8">
        <v>3.3363</v>
      </c>
      <c r="BD14" s="8">
        <v>3.3834</v>
      </c>
      <c r="BE14" s="8">
        <v>3.4394999999999998</v>
      </c>
      <c r="BF14" s="8">
        <v>3.5411999999999999</v>
      </c>
      <c r="BG14" s="8">
        <v>3.6395</v>
      </c>
      <c r="BH14" s="8">
        <v>3.6362999999999999</v>
      </c>
      <c r="BI14">
        <v>3.6362999999999999</v>
      </c>
    </row>
    <row r="15" spans="1:61" x14ac:dyDescent="0.35">
      <c r="A15" s="9" t="str">
        <f t="shared" si="2"/>
        <v>Alinma</v>
      </c>
      <c r="B15" s="9" t="str">
        <f>VLOOKUP(A15,References!$A$2:$B$11,2,FALSE)</f>
        <v>ALINMA AB Equity</v>
      </c>
      <c r="C15" s="9" t="str">
        <f t="shared" si="1"/>
        <v>Sales per Employee</v>
      </c>
      <c r="D15" s="9" t="str">
        <f>VLOOKUP(C15,References!$J$2:$K$51,2,FALSE)</f>
        <v>sales_per_employee</v>
      </c>
      <c r="E15" s="9" t="s">
        <v>155</v>
      </c>
      <c r="F15" s="8" t="str">
        <f>_xll.BDH($B15,E15,"CQ1 2010","","Dir=H","Per=Q","Days=A","Dts=H","cols=56;rows=1")</f>
        <v>#N/A N/A</v>
      </c>
      <c r="G15" s="8" t="s">
        <v>116</v>
      </c>
      <c r="H15" s="8" t="s">
        <v>116</v>
      </c>
      <c r="I15" s="8">
        <v>187226.43100000001</v>
      </c>
      <c r="J15" s="8">
        <v>187226.43100000001</v>
      </c>
      <c r="K15" s="8">
        <v>187226.43100000001</v>
      </c>
      <c r="L15" s="8">
        <v>187226.43100000001</v>
      </c>
      <c r="M15" s="8">
        <v>361280.3407</v>
      </c>
      <c r="N15" s="8">
        <v>361280.3407</v>
      </c>
      <c r="O15" s="8">
        <v>361280.3407</v>
      </c>
      <c r="P15" s="8">
        <v>361280.3407</v>
      </c>
      <c r="Q15" s="8">
        <v>337595.36080000002</v>
      </c>
      <c r="R15" s="8">
        <v>337595.36080000002</v>
      </c>
      <c r="S15" s="8">
        <v>337595.36080000002</v>
      </c>
      <c r="T15" s="8">
        <v>337595.36080000002</v>
      </c>
      <c r="U15" s="8">
        <v>428371.77179999999</v>
      </c>
      <c r="V15" s="8">
        <v>428371.77179999999</v>
      </c>
      <c r="W15" s="8">
        <v>428371.77179999999</v>
      </c>
      <c r="X15" s="8">
        <v>428371.77179999999</v>
      </c>
      <c r="Y15" s="8">
        <v>441035.99550000002</v>
      </c>
      <c r="Z15" s="8">
        <v>441035.99550000002</v>
      </c>
      <c r="AA15" s="8">
        <v>441035.99550000002</v>
      </c>
      <c r="AB15" s="8">
        <v>441035.99550000002</v>
      </c>
      <c r="AC15" s="8">
        <v>488222.15970000002</v>
      </c>
      <c r="AD15" s="8">
        <v>488222.15970000002</v>
      </c>
      <c r="AE15" s="8">
        <v>488222.15970000002</v>
      </c>
      <c r="AF15" s="8">
        <v>488222.15970000002</v>
      </c>
      <c r="AG15" s="8">
        <v>576692.94990000001</v>
      </c>
      <c r="AH15" s="8">
        <v>576692.94990000001</v>
      </c>
      <c r="AI15" s="8">
        <v>576692.94990000001</v>
      </c>
      <c r="AJ15" s="8">
        <v>576692.94990000001</v>
      </c>
      <c r="AK15" s="8">
        <v>662417.62620000006</v>
      </c>
      <c r="AL15" s="8">
        <v>662417.62620000006</v>
      </c>
      <c r="AM15" s="8">
        <v>662417.62620000006</v>
      </c>
      <c r="AN15" s="8">
        <v>662417.62620000006</v>
      </c>
      <c r="AO15" s="8">
        <v>703580.88540000003</v>
      </c>
      <c r="AP15" s="8">
        <v>703580.88540000003</v>
      </c>
      <c r="AQ15" s="8">
        <v>703580.88540000003</v>
      </c>
      <c r="AR15" s="8">
        <v>703580.88540000003</v>
      </c>
      <c r="AS15" s="8">
        <v>751169.18189999997</v>
      </c>
      <c r="AT15" s="8">
        <v>751169.18189999997</v>
      </c>
      <c r="AU15" s="8">
        <v>751169.18189999997</v>
      </c>
      <c r="AV15" s="8">
        <v>751169.18189999997</v>
      </c>
      <c r="AW15" s="8">
        <v>728878.47219999996</v>
      </c>
      <c r="AX15" s="8">
        <v>728878.47219999996</v>
      </c>
      <c r="AY15" s="8">
        <v>728878.47219999996</v>
      </c>
      <c r="AZ15" s="8">
        <v>728878.47219999996</v>
      </c>
      <c r="BA15" s="8">
        <v>595555.18290000001</v>
      </c>
      <c r="BB15" s="8">
        <v>595555.18290000001</v>
      </c>
      <c r="BC15" s="8">
        <v>595555.18290000001</v>
      </c>
      <c r="BD15" s="8">
        <v>595555.18290000001</v>
      </c>
      <c r="BE15" s="8">
        <v>848163.49289999995</v>
      </c>
      <c r="BF15" s="8">
        <v>848163.49289999995</v>
      </c>
      <c r="BG15" s="8">
        <v>848163.49289999995</v>
      </c>
      <c r="BH15" s="8">
        <v>848163.49289999995</v>
      </c>
      <c r="BI15">
        <v>848163.49289999995</v>
      </c>
    </row>
    <row r="16" spans="1:61" x14ac:dyDescent="0.35">
      <c r="A16" s="9" t="str">
        <f t="shared" si="2"/>
        <v>Alinma</v>
      </c>
      <c r="B16" s="9" t="str">
        <f>VLOOKUP(A16,References!$A$2:$B$11,2,FALSE)</f>
        <v>ALINMA AB Equity</v>
      </c>
      <c r="C16" s="9" t="str">
        <f t="shared" si="1"/>
        <v>Efficiency Ratio</v>
      </c>
      <c r="D16" s="9" t="str">
        <f>VLOOKUP(C16,References!$J$2:$K$51,2,FALSE)</f>
        <v>efficiency_ratio</v>
      </c>
      <c r="E16" s="9" t="s">
        <v>50</v>
      </c>
      <c r="F16" s="8">
        <f>_xll.BDH($B16,E16,"CQ1 2010","","Dir=H","Per=Q","Days=A","Dts=H","cols=56;rows=1")</f>
        <v>191.17779999999999</v>
      </c>
      <c r="G16" s="8">
        <v>98.107399999999998</v>
      </c>
      <c r="H16" s="8">
        <v>89.731499999999997</v>
      </c>
      <c r="I16" s="8">
        <v>66.573400000000007</v>
      </c>
      <c r="J16" s="8">
        <v>72.401700000000005</v>
      </c>
      <c r="K16" s="8">
        <v>65.000799999999998</v>
      </c>
      <c r="L16" s="8">
        <v>61.494300000000003</v>
      </c>
      <c r="M16" s="8">
        <v>49.012900000000002</v>
      </c>
      <c r="N16" s="8">
        <v>57.424100000000003</v>
      </c>
      <c r="O16" s="8">
        <v>47.060699999999997</v>
      </c>
      <c r="P16" s="8">
        <v>47.5944</v>
      </c>
      <c r="Q16" s="8">
        <v>51.648600000000002</v>
      </c>
      <c r="R16" s="8">
        <v>47.369900000000001</v>
      </c>
      <c r="S16" s="8">
        <v>45.628799999999998</v>
      </c>
      <c r="T16" s="8">
        <v>45.984900000000003</v>
      </c>
      <c r="U16" s="8">
        <v>36.285299999999999</v>
      </c>
      <c r="V16" s="8">
        <v>46.637</v>
      </c>
      <c r="W16" s="8">
        <v>46.900399999999998</v>
      </c>
      <c r="X16" s="8">
        <v>44.119100000000003</v>
      </c>
      <c r="Y16" s="8">
        <v>43.695500000000003</v>
      </c>
      <c r="Z16" s="8">
        <v>42.840600000000002</v>
      </c>
      <c r="AA16" s="8">
        <v>47.558900000000001</v>
      </c>
      <c r="AB16" s="8">
        <v>45.148699999999998</v>
      </c>
      <c r="AC16" s="8">
        <v>45.067300000000003</v>
      </c>
      <c r="AD16" s="8">
        <v>44.624400000000001</v>
      </c>
      <c r="AE16" s="8">
        <v>46.619300000000003</v>
      </c>
      <c r="AF16" s="8">
        <v>56.673900000000003</v>
      </c>
      <c r="AG16" s="8">
        <v>46.342300000000002</v>
      </c>
      <c r="AH16" s="8">
        <v>45.395299999999999</v>
      </c>
      <c r="AI16" s="8">
        <v>39.579000000000001</v>
      </c>
      <c r="AJ16" s="8">
        <v>38.978400000000001</v>
      </c>
      <c r="AK16" s="8">
        <v>40.719900000000003</v>
      </c>
      <c r="AL16" s="8">
        <v>39.935400000000001</v>
      </c>
      <c r="AM16" s="8">
        <v>36.027500000000003</v>
      </c>
      <c r="AN16" s="8">
        <v>37.124400000000001</v>
      </c>
      <c r="AO16" s="8">
        <v>40.200899999999997</v>
      </c>
      <c r="AP16" s="8">
        <v>39.800899999999999</v>
      </c>
      <c r="AQ16" s="8">
        <v>34.219900000000003</v>
      </c>
      <c r="AR16" s="8">
        <v>37.293500000000002</v>
      </c>
      <c r="AS16" s="8">
        <v>37.035699999999999</v>
      </c>
      <c r="AT16" s="8">
        <v>40.395800000000001</v>
      </c>
      <c r="AU16" s="8">
        <v>37.618600000000001</v>
      </c>
      <c r="AV16" s="8">
        <v>36.320900000000002</v>
      </c>
      <c r="AW16" s="8">
        <v>33.367699999999999</v>
      </c>
      <c r="AX16" s="8">
        <v>33.790100000000002</v>
      </c>
      <c r="AY16" s="8">
        <v>31.382000000000001</v>
      </c>
      <c r="AZ16" s="8">
        <v>35.776400000000002</v>
      </c>
      <c r="BA16" s="8">
        <v>40.947499999999998</v>
      </c>
      <c r="BB16" s="8">
        <v>35.5319</v>
      </c>
      <c r="BC16" s="8">
        <v>34.326700000000002</v>
      </c>
      <c r="BD16" s="8">
        <v>34.186999999999998</v>
      </c>
      <c r="BE16" s="8">
        <v>34.882399999999997</v>
      </c>
      <c r="BF16" s="8">
        <v>34.771099999999997</v>
      </c>
      <c r="BG16" s="8">
        <v>30.6386</v>
      </c>
      <c r="BH16" s="8">
        <v>30.130800000000001</v>
      </c>
      <c r="BI16">
        <v>30.130800000000001</v>
      </c>
    </row>
    <row r="17" spans="1:61" x14ac:dyDescent="0.35">
      <c r="A17" s="9" t="str">
        <f t="shared" si="2"/>
        <v>Alinma</v>
      </c>
      <c r="B17" s="9" t="str">
        <f>VLOOKUP(A17,References!$A$2:$B$11,2,FALSE)</f>
        <v>ALINMA AB Equity</v>
      </c>
      <c r="C17" s="9" t="str">
        <f t="shared" si="1"/>
        <v>Tier 1 Capital Ratio</v>
      </c>
      <c r="D17" s="9" t="str">
        <f>VLOOKUP(C17,References!$J$2:$K$51,2,FALSE)</f>
        <v>tier_1_capital_ratio</v>
      </c>
      <c r="E17" s="9" t="s">
        <v>156</v>
      </c>
      <c r="F17" s="8">
        <f>_xll.BDH($B17,E17,"CQ1 2010","","Dir=H","Per=Q","Days=A","Dts=H","cols=56;rows=1")</f>
        <v>151</v>
      </c>
      <c r="G17" s="8">
        <v>107</v>
      </c>
      <c r="H17" s="8">
        <v>81</v>
      </c>
      <c r="I17" s="8">
        <v>75</v>
      </c>
      <c r="J17" s="8">
        <v>64</v>
      </c>
      <c r="K17" s="8">
        <v>57</v>
      </c>
      <c r="L17" s="8">
        <v>55</v>
      </c>
      <c r="M17" s="8">
        <v>44</v>
      </c>
      <c r="N17" s="8">
        <v>41</v>
      </c>
      <c r="O17" s="8">
        <v>35</v>
      </c>
      <c r="P17" s="8">
        <v>31</v>
      </c>
      <c r="Q17" s="8">
        <v>32</v>
      </c>
      <c r="R17" s="8">
        <v>32</v>
      </c>
      <c r="S17" s="8">
        <v>31</v>
      </c>
      <c r="T17" s="8">
        <v>30</v>
      </c>
      <c r="U17" s="8">
        <v>28</v>
      </c>
      <c r="V17" s="8">
        <v>28</v>
      </c>
      <c r="W17" s="8">
        <v>27</v>
      </c>
      <c r="X17" s="8">
        <v>27</v>
      </c>
      <c r="Y17" s="8">
        <v>26</v>
      </c>
      <c r="Z17" s="8">
        <v>24</v>
      </c>
      <c r="AA17" s="8">
        <v>24</v>
      </c>
      <c r="AB17" s="8">
        <v>24</v>
      </c>
      <c r="AC17" s="8">
        <v>22</v>
      </c>
      <c r="AD17" s="8">
        <v>22</v>
      </c>
      <c r="AE17" s="8">
        <v>20</v>
      </c>
      <c r="AF17" s="8">
        <v>19</v>
      </c>
      <c r="AG17" s="8">
        <v>20</v>
      </c>
      <c r="AH17" s="8">
        <v>19.96</v>
      </c>
      <c r="AI17" s="8">
        <v>19.32</v>
      </c>
      <c r="AJ17" s="8">
        <v>19.91</v>
      </c>
      <c r="AK17" s="8">
        <v>19.66</v>
      </c>
      <c r="AL17" s="8">
        <v>20.329999999999998</v>
      </c>
      <c r="AM17" s="8">
        <v>19.09</v>
      </c>
      <c r="AN17" s="8">
        <v>19.36</v>
      </c>
      <c r="AO17" s="8">
        <v>19.89</v>
      </c>
      <c r="AP17" s="8">
        <v>18.53</v>
      </c>
      <c r="AQ17" s="8">
        <v>19.2</v>
      </c>
      <c r="AR17" s="8">
        <v>19.100000000000001</v>
      </c>
      <c r="AS17" s="8">
        <v>19.11</v>
      </c>
      <c r="AT17" s="8">
        <v>18.190000000000001</v>
      </c>
      <c r="AU17" s="8">
        <v>18.46</v>
      </c>
      <c r="AV17" s="8">
        <v>18.600000000000001</v>
      </c>
      <c r="AW17" s="8">
        <v>18.100000000000001</v>
      </c>
      <c r="AX17" s="8">
        <v>18</v>
      </c>
      <c r="AY17" s="8">
        <v>18.059999999999999</v>
      </c>
      <c r="AZ17" s="8">
        <v>21.26</v>
      </c>
      <c r="BA17" s="8">
        <v>22</v>
      </c>
      <c r="BB17" s="8">
        <v>21.56</v>
      </c>
      <c r="BC17" s="8">
        <v>20.67</v>
      </c>
      <c r="BD17" s="8">
        <v>18.93</v>
      </c>
      <c r="BE17" s="8">
        <v>18.600000000000001</v>
      </c>
      <c r="BF17" s="8">
        <v>17.89</v>
      </c>
      <c r="BG17" s="8">
        <v>17.190000000000001</v>
      </c>
      <c r="BH17" s="8">
        <v>16.399999999999999</v>
      </c>
      <c r="BI17">
        <v>16.399999999999999</v>
      </c>
    </row>
    <row r="18" spans="1:61" x14ac:dyDescent="0.35">
      <c r="A18" s="9" t="str">
        <f t="shared" si="2"/>
        <v>Alinma</v>
      </c>
      <c r="B18" s="9" t="str">
        <f>VLOOKUP(A18,References!$A$2:$B$11,2,FALSE)</f>
        <v>ALINMA AB Equity</v>
      </c>
      <c r="C18" s="9" t="str">
        <f t="shared" si="1"/>
        <v>Number of Employees</v>
      </c>
      <c r="D18" s="9" t="str">
        <f>VLOOKUP(C18,References!$J$2:$K$51,2,FALSE)</f>
        <v>employee_count</v>
      </c>
      <c r="E18" s="9" t="s">
        <v>157</v>
      </c>
      <c r="F18" s="8" t="str">
        <f>_xll.BDH($B18,E18,"CQ1 2010","","Dir=H","Per=Q","Days=A","Dts=H","cols=56;rows=1")</f>
        <v>#N/A N/A</v>
      </c>
      <c r="G18" s="8" t="s">
        <v>116</v>
      </c>
      <c r="H18" s="8" t="s">
        <v>116</v>
      </c>
      <c r="I18" s="8">
        <v>1188</v>
      </c>
      <c r="J18" s="8">
        <v>1188</v>
      </c>
      <c r="K18" s="8">
        <v>1188</v>
      </c>
      <c r="L18" s="8">
        <v>1188</v>
      </c>
      <c r="M18" s="8">
        <v>1409</v>
      </c>
      <c r="N18" s="8">
        <v>1409</v>
      </c>
      <c r="O18" s="8">
        <v>1409</v>
      </c>
      <c r="P18" s="8">
        <v>1409</v>
      </c>
      <c r="Q18" s="8">
        <v>1552</v>
      </c>
      <c r="R18" s="8">
        <v>1552</v>
      </c>
      <c r="S18" s="8">
        <v>1552</v>
      </c>
      <c r="T18" s="8">
        <v>1552</v>
      </c>
      <c r="U18" s="8">
        <v>1665</v>
      </c>
      <c r="V18" s="8">
        <v>1665</v>
      </c>
      <c r="W18" s="8">
        <v>1665</v>
      </c>
      <c r="X18" s="8">
        <v>1665</v>
      </c>
      <c r="Y18" s="8">
        <v>1778</v>
      </c>
      <c r="Z18" s="8">
        <v>1778</v>
      </c>
      <c r="AA18" s="8">
        <v>1778</v>
      </c>
      <c r="AB18" s="8">
        <v>1778</v>
      </c>
      <c r="AC18" s="8">
        <v>1778</v>
      </c>
      <c r="AD18" s="8">
        <v>1778</v>
      </c>
      <c r="AE18" s="8">
        <v>1778</v>
      </c>
      <c r="AF18" s="8">
        <v>1778</v>
      </c>
      <c r="AG18" s="8">
        <v>2156</v>
      </c>
      <c r="AH18" s="8">
        <v>2156</v>
      </c>
      <c r="AI18" s="8">
        <v>2156</v>
      </c>
      <c r="AJ18" s="8">
        <v>2156</v>
      </c>
      <c r="AK18" s="8">
        <v>2258</v>
      </c>
      <c r="AL18" s="8">
        <v>2258</v>
      </c>
      <c r="AM18" s="8">
        <v>2258</v>
      </c>
      <c r="AN18" s="8">
        <v>2258</v>
      </c>
      <c r="AO18" s="8">
        <v>2417</v>
      </c>
      <c r="AP18" s="8">
        <v>2417</v>
      </c>
      <c r="AQ18" s="8">
        <v>2417</v>
      </c>
      <c r="AR18" s="8">
        <v>2417</v>
      </c>
      <c r="AS18" s="8">
        <v>2518</v>
      </c>
      <c r="AT18" s="8">
        <v>2518</v>
      </c>
      <c r="AU18" s="8">
        <v>2518</v>
      </c>
      <c r="AV18" s="8">
        <v>2518</v>
      </c>
      <c r="AW18" s="8">
        <v>2592</v>
      </c>
      <c r="AX18" s="8">
        <v>2592</v>
      </c>
      <c r="AY18" s="8">
        <v>2592</v>
      </c>
      <c r="AZ18" s="8">
        <v>2592</v>
      </c>
      <c r="BA18" s="8">
        <v>3280</v>
      </c>
      <c r="BB18" s="8">
        <v>3280</v>
      </c>
      <c r="BC18" s="8">
        <v>3280</v>
      </c>
      <c r="BD18" s="8">
        <v>3280</v>
      </c>
      <c r="BE18" s="8">
        <v>3676</v>
      </c>
      <c r="BF18" s="8">
        <v>3676</v>
      </c>
      <c r="BG18" s="8">
        <v>3676</v>
      </c>
      <c r="BH18" s="8">
        <v>3676</v>
      </c>
      <c r="BI18">
        <v>3676</v>
      </c>
    </row>
    <row r="19" spans="1:61" x14ac:dyDescent="0.35">
      <c r="A19" s="9" t="str">
        <f t="shared" si="2"/>
        <v>Alinma</v>
      </c>
      <c r="B19" s="9" t="str">
        <f>VLOOKUP(A19,References!$A$2:$B$11,2,FALSE)</f>
        <v>ALINMA AB Equity</v>
      </c>
      <c r="C19" s="9" t="str">
        <f t="shared" si="1"/>
        <v>Return on Equity</v>
      </c>
      <c r="D19" s="9" t="str">
        <f>VLOOKUP(C19,References!$J$2:$K$51,2,FALSE)</f>
        <v>return_on_equity</v>
      </c>
      <c r="E19" s="9" t="s">
        <v>158</v>
      </c>
      <c r="F19" s="8" t="str">
        <f>_xll.BDH($B19,E19,"CQ1 2010","","Dir=H","Per=Q","Days=A","Dts=H","cols=56;rows=1")</f>
        <v>#N/A N/A</v>
      </c>
      <c r="G19" s="8" t="s">
        <v>116</v>
      </c>
      <c r="H19" s="8" t="s">
        <v>116</v>
      </c>
      <c r="I19" s="8">
        <v>9.74E-2</v>
      </c>
      <c r="J19" s="8">
        <v>1.0283</v>
      </c>
      <c r="K19" s="8">
        <v>1.6577</v>
      </c>
      <c r="L19" s="8">
        <v>2.3005</v>
      </c>
      <c r="M19" s="8">
        <v>2.7374000000000001</v>
      </c>
      <c r="N19" s="8">
        <v>3.2204000000000002</v>
      </c>
      <c r="O19" s="8">
        <v>3.6741999999999999</v>
      </c>
      <c r="P19" s="8">
        <v>4.0928000000000004</v>
      </c>
      <c r="Q19" s="8">
        <v>4.5037000000000003</v>
      </c>
      <c r="R19" s="8">
        <v>4.8771000000000004</v>
      </c>
      <c r="S19" s="8">
        <v>5.1925999999999997</v>
      </c>
      <c r="T19" s="8">
        <v>5.5075000000000003</v>
      </c>
      <c r="U19" s="8">
        <v>5.9992000000000001</v>
      </c>
      <c r="V19" s="8">
        <v>6.3235000000000001</v>
      </c>
      <c r="W19" s="8">
        <v>6.6067999999999998</v>
      </c>
      <c r="X19" s="8">
        <v>6.8785999999999996</v>
      </c>
      <c r="Y19" s="8">
        <v>7.2732999999999999</v>
      </c>
      <c r="Z19" s="8">
        <v>7.6048</v>
      </c>
      <c r="AA19" s="8">
        <v>7.7637999999999998</v>
      </c>
      <c r="AB19" s="8">
        <v>7.8615000000000004</v>
      </c>
      <c r="AC19" s="8">
        <v>8.1010000000000009</v>
      </c>
      <c r="AD19" s="8">
        <v>8.5694999999999997</v>
      </c>
      <c r="AE19" s="8">
        <v>8.6049000000000007</v>
      </c>
      <c r="AF19" s="8">
        <v>8.1068999999999996</v>
      </c>
      <c r="AG19" s="8">
        <v>8.0055999999999994</v>
      </c>
      <c r="AH19" s="8">
        <v>8.1654</v>
      </c>
      <c r="AI19" s="8">
        <v>8.5542999999999996</v>
      </c>
      <c r="AJ19" s="8">
        <v>9.5479000000000003</v>
      </c>
      <c r="AK19" s="8">
        <v>10.1784</v>
      </c>
      <c r="AL19" s="8">
        <v>10.924799999999999</v>
      </c>
      <c r="AM19" s="8">
        <v>11.778700000000001</v>
      </c>
      <c r="AN19" s="8">
        <v>11.9047</v>
      </c>
      <c r="AO19" s="8">
        <v>13.791499999999999</v>
      </c>
      <c r="AP19" s="8">
        <v>14.4079</v>
      </c>
      <c r="AQ19" s="8">
        <v>14.7052</v>
      </c>
      <c r="AR19" s="8">
        <v>14.5847</v>
      </c>
      <c r="AS19" s="8">
        <v>11.589700000000001</v>
      </c>
      <c r="AT19" s="8">
        <v>10.487299999999999</v>
      </c>
      <c r="AU19" s="8">
        <v>9.7119999999999997</v>
      </c>
      <c r="AV19" s="8">
        <v>9.0517000000000003</v>
      </c>
      <c r="AW19" s="8">
        <v>8.3885000000000005</v>
      </c>
      <c r="AX19" s="8">
        <v>9.3505000000000003</v>
      </c>
      <c r="AY19" s="8">
        <v>9.7783999999999995</v>
      </c>
      <c r="AZ19" s="8">
        <v>10.097899999999999</v>
      </c>
      <c r="BA19" s="8">
        <v>10.8073</v>
      </c>
      <c r="BB19" s="8">
        <v>11.210599999999999</v>
      </c>
      <c r="BC19" s="8">
        <v>12.0274</v>
      </c>
      <c r="BD19" s="8">
        <v>13.049099999999999</v>
      </c>
      <c r="BE19" s="8">
        <v>13.6882</v>
      </c>
      <c r="BF19" s="8">
        <v>13.694800000000001</v>
      </c>
      <c r="BG19" s="8">
        <v>14.8567</v>
      </c>
      <c r="BH19" s="8">
        <v>15.9931</v>
      </c>
      <c r="BI19">
        <v>15.9931</v>
      </c>
    </row>
    <row r="20" spans="1:61" x14ac:dyDescent="0.35">
      <c r="A20" s="9" t="str">
        <f t="shared" si="2"/>
        <v>Alinma</v>
      </c>
      <c r="B20" s="9" t="str">
        <f>VLOOKUP(A20,References!$A$2:$B$11,2,FALSE)</f>
        <v>ALINMA AB Equity</v>
      </c>
      <c r="C20" s="9" t="str">
        <f t="shared" si="1"/>
        <v>Return on Assets</v>
      </c>
      <c r="D20" s="9" t="str">
        <f>VLOOKUP(C20,References!$J$2:$K$51,2,FALSE)</f>
        <v>return_on_assets</v>
      </c>
      <c r="E20" s="9" t="s">
        <v>159</v>
      </c>
      <c r="F20" s="8" t="str">
        <f>_xll.BDH($B20,E20,"CQ1 2010","","Dir=H","Per=Q","Days=A","Dts=H","cols=56;rows=1")</f>
        <v>#N/A N/A</v>
      </c>
      <c r="G20" s="8" t="s">
        <v>116</v>
      </c>
      <c r="H20" s="8" t="s">
        <v>116</v>
      </c>
      <c r="I20" s="8">
        <v>6.9099999999999995E-2</v>
      </c>
      <c r="J20" s="8">
        <v>0.66069999999999995</v>
      </c>
      <c r="K20" s="8">
        <v>0.90429999999999999</v>
      </c>
      <c r="L20" s="8">
        <v>1.2524999999999999</v>
      </c>
      <c r="M20" s="8">
        <v>1.3595999999999999</v>
      </c>
      <c r="N20" s="8">
        <v>1.4694</v>
      </c>
      <c r="O20" s="8">
        <v>1.5347999999999999</v>
      </c>
      <c r="P20" s="8">
        <v>1.5786</v>
      </c>
      <c r="Q20" s="8">
        <v>1.6149</v>
      </c>
      <c r="R20" s="8">
        <v>1.6733</v>
      </c>
      <c r="S20" s="8">
        <v>1.6960999999999999</v>
      </c>
      <c r="T20" s="8">
        <v>1.7111000000000001</v>
      </c>
      <c r="U20" s="8">
        <v>1.7173</v>
      </c>
      <c r="V20" s="8">
        <v>1.7688999999999999</v>
      </c>
      <c r="W20" s="8">
        <v>1.7776000000000001</v>
      </c>
      <c r="X20" s="8">
        <v>1.8005</v>
      </c>
      <c r="Y20" s="8">
        <v>1.7579</v>
      </c>
      <c r="Z20" s="8">
        <v>1.7645999999999999</v>
      </c>
      <c r="AA20" s="8">
        <v>1.8010999999999999</v>
      </c>
      <c r="AB20" s="8">
        <v>1.7949999999999999</v>
      </c>
      <c r="AC20" s="8">
        <v>1.7336</v>
      </c>
      <c r="AD20" s="8">
        <v>1.7310000000000001</v>
      </c>
      <c r="AE20" s="8">
        <v>1.7347999999999999</v>
      </c>
      <c r="AF20" s="8">
        <v>1.6166</v>
      </c>
      <c r="AG20" s="8">
        <v>1.5530999999999999</v>
      </c>
      <c r="AH20" s="8">
        <v>1.5581</v>
      </c>
      <c r="AI20" s="8">
        <v>1.5392999999999999</v>
      </c>
      <c r="AJ20" s="8">
        <v>1.7205999999999999</v>
      </c>
      <c r="AK20" s="8">
        <v>1.8328</v>
      </c>
      <c r="AL20" s="8">
        <v>1.9832000000000001</v>
      </c>
      <c r="AM20" s="8">
        <v>2.0087000000000002</v>
      </c>
      <c r="AN20" s="8">
        <v>2.0617000000000001</v>
      </c>
      <c r="AO20" s="8">
        <v>2.4304999999999999</v>
      </c>
      <c r="AP20" s="8">
        <v>2.4836999999999998</v>
      </c>
      <c r="AQ20" s="8">
        <v>2.4952000000000001</v>
      </c>
      <c r="AR20" s="8">
        <v>2.4763000000000002</v>
      </c>
      <c r="AS20" s="8">
        <v>2.0007999999999999</v>
      </c>
      <c r="AT20" s="8">
        <v>1.7453000000000001</v>
      </c>
      <c r="AU20" s="8">
        <v>1.6291</v>
      </c>
      <c r="AV20" s="8">
        <v>1.5084</v>
      </c>
      <c r="AW20" s="8">
        <v>1.3619000000000001</v>
      </c>
      <c r="AX20" s="8">
        <v>1.5019</v>
      </c>
      <c r="AY20" s="8">
        <v>1.5512999999999999</v>
      </c>
      <c r="AZ20" s="8">
        <v>1.579</v>
      </c>
      <c r="BA20" s="8">
        <v>1.6403000000000001</v>
      </c>
      <c r="BB20" s="8">
        <v>1.704</v>
      </c>
      <c r="BC20" s="8">
        <v>1.7822</v>
      </c>
      <c r="BD20" s="8">
        <v>1.8653999999999999</v>
      </c>
      <c r="BE20" s="8">
        <v>1.9251</v>
      </c>
      <c r="BF20" s="8">
        <v>1.9041999999999999</v>
      </c>
      <c r="BG20" s="8">
        <v>1.9655</v>
      </c>
      <c r="BH20" s="8">
        <v>2.0568</v>
      </c>
      <c r="BI20">
        <v>2.0568</v>
      </c>
    </row>
    <row r="21" spans="1:61" x14ac:dyDescent="0.35">
      <c r="A21" s="9" t="str">
        <f t="shared" si="2"/>
        <v>Alinma</v>
      </c>
      <c r="B21" s="9" t="str">
        <f>VLOOKUP(A21,References!$A$2:$B$11,2,FALSE)</f>
        <v>ALINMA AB Equity</v>
      </c>
      <c r="C21" s="9" t="str">
        <f t="shared" si="1"/>
        <v>Dividend Payout Ratio</v>
      </c>
      <c r="D21" s="9" t="str">
        <f>VLOOKUP(C21,References!$J$2:$K$51,2,FALSE)</f>
        <v>dividend_payout_ratio</v>
      </c>
      <c r="E21" s="9" t="s">
        <v>160</v>
      </c>
      <c r="F21" s="8" t="str">
        <f>_xll.BDH($B21,E21,"CQ1 2010","","Dir=H","Per=Q","Days=A","Dts=H","cols=56;rows=1")</f>
        <v>#N/A N/A</v>
      </c>
      <c r="G21" s="8" t="s">
        <v>116</v>
      </c>
      <c r="H21" s="8" t="s">
        <v>116</v>
      </c>
      <c r="I21" s="8" t="s">
        <v>116</v>
      </c>
      <c r="J21" s="8" t="s">
        <v>116</v>
      </c>
      <c r="K21" s="8" t="s">
        <v>116</v>
      </c>
      <c r="L21" s="8" t="s">
        <v>116</v>
      </c>
      <c r="M21" s="8" t="s">
        <v>116</v>
      </c>
      <c r="N21" s="8" t="s">
        <v>116</v>
      </c>
      <c r="O21" s="8" t="s">
        <v>116</v>
      </c>
      <c r="P21" s="8" t="s">
        <v>116</v>
      </c>
      <c r="Q21" s="8" t="s">
        <v>116</v>
      </c>
      <c r="R21" s="8" t="s">
        <v>116</v>
      </c>
      <c r="S21" s="8" t="s">
        <v>116</v>
      </c>
      <c r="T21" s="8" t="s">
        <v>116</v>
      </c>
      <c r="U21" s="8" t="s">
        <v>116</v>
      </c>
      <c r="V21" s="8" t="s">
        <v>116</v>
      </c>
      <c r="W21" s="8" t="s">
        <v>116</v>
      </c>
      <c r="X21" s="8" t="s">
        <v>116</v>
      </c>
      <c r="Y21" s="8" t="s">
        <v>116</v>
      </c>
      <c r="Z21" s="8" t="s">
        <v>116</v>
      </c>
      <c r="AA21" s="8" t="s">
        <v>116</v>
      </c>
      <c r="AB21" s="8" t="s">
        <v>116</v>
      </c>
      <c r="AC21" s="8" t="s">
        <v>116</v>
      </c>
      <c r="AD21" s="8" t="s">
        <v>116</v>
      </c>
      <c r="AE21" s="8" t="s">
        <v>116</v>
      </c>
      <c r="AF21" s="8" t="s">
        <v>116</v>
      </c>
      <c r="AG21" s="8" t="s">
        <v>116</v>
      </c>
      <c r="AH21" s="8" t="s">
        <v>116</v>
      </c>
      <c r="AI21" s="8" t="s">
        <v>116</v>
      </c>
      <c r="AJ21" s="8" t="s">
        <v>116</v>
      </c>
      <c r="AK21" s="8" t="s">
        <v>116</v>
      </c>
      <c r="AL21" s="8" t="s">
        <v>116</v>
      </c>
      <c r="AM21" s="8" t="s">
        <v>116</v>
      </c>
      <c r="AN21" s="8" t="s">
        <v>116</v>
      </c>
      <c r="AO21" s="8" t="s">
        <v>116</v>
      </c>
      <c r="AP21" s="8" t="s">
        <v>116</v>
      </c>
      <c r="AQ21" s="8" t="s">
        <v>116</v>
      </c>
      <c r="AR21" s="8" t="s">
        <v>116</v>
      </c>
      <c r="AS21" s="8" t="s">
        <v>116</v>
      </c>
      <c r="AT21" s="8" t="s">
        <v>116</v>
      </c>
      <c r="AU21" s="8" t="s">
        <v>116</v>
      </c>
      <c r="AV21" s="8" t="s">
        <v>116</v>
      </c>
      <c r="AW21" s="8" t="s">
        <v>116</v>
      </c>
      <c r="AX21" s="8" t="s">
        <v>116</v>
      </c>
      <c r="AY21" s="8" t="s">
        <v>116</v>
      </c>
      <c r="AZ21" s="8" t="s">
        <v>116</v>
      </c>
      <c r="BA21" s="8" t="s">
        <v>116</v>
      </c>
      <c r="BB21" s="8" t="s">
        <v>116</v>
      </c>
      <c r="BC21" s="8">
        <v>97.287800000000004</v>
      </c>
      <c r="BD21" s="8">
        <v>97.287800000000004</v>
      </c>
      <c r="BE21" s="8">
        <v>97.287800000000004</v>
      </c>
      <c r="BF21" s="8">
        <v>97.287800000000004</v>
      </c>
      <c r="BG21" s="8">
        <v>48.976399999999998</v>
      </c>
      <c r="BH21" s="8">
        <v>45.320700000000002</v>
      </c>
      <c r="BI21">
        <v>45.320700000000002</v>
      </c>
    </row>
    <row r="22" spans="1:61" x14ac:dyDescent="0.35">
      <c r="A22" s="6" t="s">
        <v>17</v>
      </c>
      <c r="B22" s="6" t="str">
        <f>VLOOKUP(A22,References!$A$2:$B$11,2,FALSE)</f>
        <v>SABB AB Equity</v>
      </c>
      <c r="C22" s="6" t="str">
        <f t="shared" si="1"/>
        <v>Operating Margin</v>
      </c>
      <c r="D22" s="6" t="str">
        <f>VLOOKUP(C22,References!$J$2:$K$51,2,FALSE)</f>
        <v>operating_margin</v>
      </c>
      <c r="E22" s="6" t="s">
        <v>154</v>
      </c>
      <c r="F22" s="8">
        <f>_xll.BDH($B22,E22,"CQ1 2010","","Dir=H","Per=Q","Days=A","Dts=H","cols=56;rows=1")</f>
        <v>51.160699999999999</v>
      </c>
      <c r="G22" s="8">
        <v>32.100999999999999</v>
      </c>
      <c r="H22" s="8">
        <v>35.043500000000002</v>
      </c>
      <c r="I22" s="8">
        <v>31.138200000000001</v>
      </c>
      <c r="J22" s="8">
        <v>60.755099999999999</v>
      </c>
      <c r="K22" s="8">
        <v>60.674799999999998</v>
      </c>
      <c r="L22" s="8">
        <v>51.318899999999999</v>
      </c>
      <c r="M22" s="8">
        <v>49.194400000000002</v>
      </c>
      <c r="N22" s="8">
        <v>65.8767</v>
      </c>
      <c r="O22" s="8">
        <v>63.379600000000003</v>
      </c>
      <c r="P22" s="8">
        <v>48.225000000000001</v>
      </c>
      <c r="Q22" s="8">
        <v>55.493200000000002</v>
      </c>
      <c r="R22" s="8">
        <v>63.683</v>
      </c>
      <c r="S22" s="8">
        <v>65.001599999999996</v>
      </c>
      <c r="T22" s="8">
        <v>55.766599999999997</v>
      </c>
      <c r="U22" s="8">
        <v>57.344700000000003</v>
      </c>
      <c r="V22" s="8">
        <v>65.039199999999994</v>
      </c>
      <c r="W22" s="8">
        <v>66.851900000000001</v>
      </c>
      <c r="X22" s="8">
        <v>62.322699999999998</v>
      </c>
      <c r="Y22" s="8">
        <v>53.272799999999997</v>
      </c>
      <c r="Z22" s="8">
        <v>62.649900000000002</v>
      </c>
      <c r="AA22" s="8">
        <v>65.412300000000002</v>
      </c>
      <c r="AB22" s="8">
        <v>66.005099999999999</v>
      </c>
      <c r="AC22" s="8">
        <v>49.656700000000001</v>
      </c>
      <c r="AD22" s="8">
        <v>63.007300000000001</v>
      </c>
      <c r="AE22" s="8">
        <v>64.771600000000007</v>
      </c>
      <c r="AF22" s="8">
        <v>58.019100000000002</v>
      </c>
      <c r="AG22" s="8">
        <v>29.2775</v>
      </c>
      <c r="AH22" s="8">
        <v>57.997700000000002</v>
      </c>
      <c r="AI22" s="8">
        <v>61.974800000000002</v>
      </c>
      <c r="AJ22" s="8">
        <v>60.244799999999998</v>
      </c>
      <c r="AK22" s="8">
        <v>31.648099999999999</v>
      </c>
      <c r="AL22" s="8">
        <v>58.379100000000001</v>
      </c>
      <c r="AM22" s="8">
        <v>76.302599999999998</v>
      </c>
      <c r="AN22" s="8">
        <v>66.475300000000004</v>
      </c>
      <c r="AO22" s="8">
        <v>64.000399999999999</v>
      </c>
      <c r="AP22" s="8">
        <v>64.4726</v>
      </c>
      <c r="AQ22" s="8">
        <v>-15.380800000000001</v>
      </c>
      <c r="AR22" s="8">
        <v>52.228299999999997</v>
      </c>
      <c r="AS22" s="8">
        <v>27.606000000000002</v>
      </c>
      <c r="AT22" s="8">
        <v>42.936199999999999</v>
      </c>
      <c r="AU22" s="8">
        <v>1.6135999999999999</v>
      </c>
      <c r="AV22" s="8">
        <v>46.021299999999997</v>
      </c>
      <c r="AW22" s="8">
        <v>34.110199999999999</v>
      </c>
      <c r="AX22" s="8">
        <v>48.425600000000003</v>
      </c>
      <c r="AY22" s="8">
        <v>48.891800000000003</v>
      </c>
      <c r="AZ22" s="8">
        <v>44.973799999999997</v>
      </c>
      <c r="BA22" s="8">
        <v>23.634899999999998</v>
      </c>
      <c r="BB22" s="8">
        <v>45.843699999999998</v>
      </c>
      <c r="BC22" s="8">
        <v>45.960500000000003</v>
      </c>
      <c r="BD22" s="8">
        <v>54.933300000000003</v>
      </c>
      <c r="BE22" s="8">
        <v>47.433900000000001</v>
      </c>
      <c r="BF22" s="8">
        <v>53.4255</v>
      </c>
      <c r="BG22" s="8">
        <v>53.985300000000002</v>
      </c>
      <c r="BH22" s="8">
        <v>54.713200000000001</v>
      </c>
      <c r="BI22">
        <v>54.713200000000001</v>
      </c>
    </row>
    <row r="23" spans="1:61" x14ac:dyDescent="0.35">
      <c r="A23" s="6" t="str">
        <f>A22</f>
        <v>SABB</v>
      </c>
      <c r="B23" s="6" t="str">
        <f>VLOOKUP(A23,References!$A$2:$B$11,2,FALSE)</f>
        <v>SABB AB Equity</v>
      </c>
      <c r="C23" s="6" t="str">
        <f t="shared" si="1"/>
        <v>Profit Margin</v>
      </c>
      <c r="D23" s="6" t="str">
        <f>VLOOKUP(C23,References!$J$2:$K$51,2,FALSE)</f>
        <v>profit_margin</v>
      </c>
      <c r="E23" s="6" t="s">
        <v>51</v>
      </c>
      <c r="F23" s="8">
        <f>_xll.BDH($B23,E23,"CQ1 2010","","Dir=H","Per=Q","Days=A","Dts=H","cols=56;rows=1")</f>
        <v>51.514600000000002</v>
      </c>
      <c r="G23" s="8">
        <v>32.855800000000002</v>
      </c>
      <c r="H23" s="8">
        <v>36.171999999999997</v>
      </c>
      <c r="I23" s="8">
        <v>32.233400000000003</v>
      </c>
      <c r="J23" s="8">
        <v>61.617100000000001</v>
      </c>
      <c r="K23" s="8">
        <v>63.182600000000001</v>
      </c>
      <c r="L23" s="8">
        <v>52.0488</v>
      </c>
      <c r="M23" s="8">
        <v>50.035600000000002</v>
      </c>
      <c r="N23" s="8">
        <v>69.162599999999998</v>
      </c>
      <c r="O23" s="8">
        <v>66.412800000000004</v>
      </c>
      <c r="P23" s="8">
        <v>49.471499999999999</v>
      </c>
      <c r="Q23" s="8">
        <v>56.345599999999997</v>
      </c>
      <c r="R23" s="8">
        <v>65.9358</v>
      </c>
      <c r="S23" s="8">
        <v>66.903599999999997</v>
      </c>
      <c r="T23" s="8">
        <v>57.378799999999998</v>
      </c>
      <c r="U23" s="8">
        <v>59.698099999999997</v>
      </c>
      <c r="V23" s="8">
        <v>66.660399999999996</v>
      </c>
      <c r="W23" s="8">
        <v>69.555899999999994</v>
      </c>
      <c r="X23" s="8">
        <v>64.000699999999995</v>
      </c>
      <c r="Y23" s="8">
        <v>53.851900000000001</v>
      </c>
      <c r="Z23" s="8">
        <v>64.942800000000005</v>
      </c>
      <c r="AA23" s="8">
        <v>67.897199999999998</v>
      </c>
      <c r="AB23" s="8">
        <v>67.459199999999996</v>
      </c>
      <c r="AC23" s="8">
        <v>51.003599999999999</v>
      </c>
      <c r="AD23" s="8">
        <v>63.583199999999998</v>
      </c>
      <c r="AE23" s="8">
        <v>65.393699999999995</v>
      </c>
      <c r="AF23" s="8">
        <v>58.959499999999998</v>
      </c>
      <c r="AG23" s="8">
        <v>30.620999999999999</v>
      </c>
      <c r="AH23" s="8">
        <v>58.395800000000001</v>
      </c>
      <c r="AI23" s="8">
        <v>62.710099999999997</v>
      </c>
      <c r="AJ23" s="8">
        <v>61.392299999999999</v>
      </c>
      <c r="AK23" s="8">
        <v>32.972700000000003</v>
      </c>
      <c r="AL23" s="8">
        <v>59.155999999999999</v>
      </c>
      <c r="AM23" s="8">
        <v>44.558599999999998</v>
      </c>
      <c r="AN23" s="8">
        <v>57.021599999999999</v>
      </c>
      <c r="AO23" s="8">
        <v>-8.4046000000000003</v>
      </c>
      <c r="AP23" s="8">
        <v>56.271299999999997</v>
      </c>
      <c r="AQ23" s="8">
        <v>-9.3571000000000009</v>
      </c>
      <c r="AR23" s="8">
        <v>44.1252</v>
      </c>
      <c r="AS23" s="8">
        <v>25.7544</v>
      </c>
      <c r="AT23" s="8">
        <v>37.097700000000003</v>
      </c>
      <c r="AU23" s="8">
        <v>-281.82089999999999</v>
      </c>
      <c r="AV23" s="8">
        <v>44.375500000000002</v>
      </c>
      <c r="AW23" s="8">
        <v>29.938300000000002</v>
      </c>
      <c r="AX23" s="8">
        <v>42.371699999999997</v>
      </c>
      <c r="AY23" s="8">
        <v>40.433100000000003</v>
      </c>
      <c r="AZ23" s="8">
        <v>39.007899999999999</v>
      </c>
      <c r="BA23" s="8">
        <v>18.2834</v>
      </c>
      <c r="BB23" s="8">
        <v>41.4955</v>
      </c>
      <c r="BC23" s="8">
        <v>40.025199999999998</v>
      </c>
      <c r="BD23" s="8">
        <v>48.718499999999999</v>
      </c>
      <c r="BE23" s="8">
        <v>40.014600000000002</v>
      </c>
      <c r="BF23" s="8">
        <v>47.552599999999998</v>
      </c>
      <c r="BG23" s="8">
        <v>43.3018</v>
      </c>
      <c r="BH23" s="8">
        <v>48.6526</v>
      </c>
      <c r="BI23">
        <v>48.6526</v>
      </c>
    </row>
    <row r="24" spans="1:61" x14ac:dyDescent="0.35">
      <c r="A24" s="6" t="str">
        <f t="shared" ref="A24:A31" si="3">A23</f>
        <v>SABB</v>
      </c>
      <c r="B24" s="6" t="str">
        <f>VLOOKUP(A24,References!$A$2:$B$11,2,FALSE)</f>
        <v>SABB AB Equity</v>
      </c>
      <c r="C24" s="6" t="str">
        <f t="shared" si="1"/>
        <v>Net Interest Margin (NIM)</v>
      </c>
      <c r="D24" s="6" t="str">
        <f>VLOOKUP(C24,References!$J$2:$K$51,2,FALSE)</f>
        <v>net_interest_margin</v>
      </c>
      <c r="E24" s="6" t="s">
        <v>52</v>
      </c>
      <c r="F24" s="8">
        <f>_xll.BDH($B24,E24,"CQ1 2010","","Dir=H","Per=Q","Days=A","Dts=H","cols=56;rows=1")</f>
        <v>3.1450999999999998</v>
      </c>
      <c r="G24" s="8">
        <v>3.1154999999999999</v>
      </c>
      <c r="H24" s="8">
        <v>3.1135999999999999</v>
      </c>
      <c r="I24" s="8">
        <v>2.9944000000000002</v>
      </c>
      <c r="J24" s="8">
        <v>3.0203000000000002</v>
      </c>
      <c r="K24" s="8">
        <v>2.7831000000000001</v>
      </c>
      <c r="L24" s="8">
        <v>2.8182</v>
      </c>
      <c r="M24" s="8">
        <v>2.7648999999999999</v>
      </c>
      <c r="N24" s="8">
        <v>2.6549999999999998</v>
      </c>
      <c r="O24" s="8">
        <v>2.5392000000000001</v>
      </c>
      <c r="P24" s="8">
        <v>2.4687999999999999</v>
      </c>
      <c r="Q24" s="8">
        <v>2.6650999999999998</v>
      </c>
      <c r="R24" s="8">
        <v>2.5565000000000002</v>
      </c>
      <c r="S24" s="8">
        <v>2.5164</v>
      </c>
      <c r="T24" s="8">
        <v>2.5211000000000001</v>
      </c>
      <c r="U24" s="8">
        <v>2.6534</v>
      </c>
      <c r="V24" s="8">
        <v>2.6038999999999999</v>
      </c>
      <c r="W24" s="8">
        <v>2.5781999999999998</v>
      </c>
      <c r="X24" s="8">
        <v>2.5863999999999998</v>
      </c>
      <c r="Y24" s="8">
        <v>2.6253000000000002</v>
      </c>
      <c r="Z24" s="8">
        <v>2.5649000000000002</v>
      </c>
      <c r="AA24" s="8">
        <v>2.5264000000000002</v>
      </c>
      <c r="AB24" s="8">
        <v>2.4573</v>
      </c>
      <c r="AC24" s="8">
        <v>2.5183</v>
      </c>
      <c r="AD24" s="8">
        <v>2.4965000000000002</v>
      </c>
      <c r="AE24" s="8">
        <v>2.5314999999999999</v>
      </c>
      <c r="AF24" s="8">
        <v>2.6333000000000002</v>
      </c>
      <c r="AG24" s="8">
        <v>2.8475999999999999</v>
      </c>
      <c r="AH24" s="8">
        <v>2.9300999999999999</v>
      </c>
      <c r="AI24" s="8">
        <v>3.0217999999999998</v>
      </c>
      <c r="AJ24" s="8">
        <v>3.09</v>
      </c>
      <c r="AK24" s="8">
        <v>3.1953</v>
      </c>
      <c r="AL24" s="8">
        <v>3.2366999999999999</v>
      </c>
      <c r="AM24" s="8">
        <v>3.2999000000000001</v>
      </c>
      <c r="AN24" s="8">
        <v>3.3584999999999998</v>
      </c>
      <c r="AO24" s="8">
        <v>3.4556</v>
      </c>
      <c r="AP24" s="8">
        <v>3.5636000000000001</v>
      </c>
      <c r="AQ24" s="8">
        <v>3.0691000000000002</v>
      </c>
      <c r="AR24" s="8">
        <v>3.4533999999999998</v>
      </c>
      <c r="AS24" s="8">
        <v>3.7277</v>
      </c>
      <c r="AT24" s="8">
        <v>3.9051999999999998</v>
      </c>
      <c r="AU24" s="8">
        <v>3.4296000000000002</v>
      </c>
      <c r="AV24" s="8">
        <v>3.2894999999999999</v>
      </c>
      <c r="AW24" s="8">
        <v>3.0663999999999998</v>
      </c>
      <c r="AX24" s="8">
        <v>2.7637</v>
      </c>
      <c r="AY24" s="8">
        <v>2.5529000000000002</v>
      </c>
      <c r="AZ24" s="8">
        <v>2.4693000000000001</v>
      </c>
      <c r="BA24" s="8">
        <v>2.4314</v>
      </c>
      <c r="BB24" s="8">
        <v>2.3250999999999999</v>
      </c>
      <c r="BC24" s="8">
        <v>2.3460000000000001</v>
      </c>
      <c r="BD24" s="8">
        <v>2.5501999999999998</v>
      </c>
      <c r="BE24" s="8">
        <v>2.8140000000000001</v>
      </c>
      <c r="BF24" s="8">
        <v>3.1021000000000001</v>
      </c>
      <c r="BG24" s="8">
        <v>3.2852999999999999</v>
      </c>
      <c r="BH24" s="8">
        <v>3.4289999999999998</v>
      </c>
      <c r="BI24">
        <v>3.4289999999999998</v>
      </c>
    </row>
    <row r="25" spans="1:61" x14ac:dyDescent="0.35">
      <c r="A25" s="6" t="str">
        <f t="shared" si="3"/>
        <v>SABB</v>
      </c>
      <c r="B25" s="6" t="str">
        <f>VLOOKUP(A25,References!$A$2:$B$11,2,FALSE)</f>
        <v>SABB AB Equity</v>
      </c>
      <c r="C25" s="6" t="str">
        <f t="shared" si="1"/>
        <v>Sales per Employee</v>
      </c>
      <c r="D25" s="6" t="str">
        <f>VLOOKUP(C25,References!$J$2:$K$51,2,FALSE)</f>
        <v>sales_per_employee</v>
      </c>
      <c r="E25" s="6" t="s">
        <v>155</v>
      </c>
      <c r="F25" s="8">
        <f>_xll.BDH($B25,E25,"CQ1 2010","","Dir=H","Per=Q","Days=A","Dts=H","cols=56;rows=1")</f>
        <v>384942.70079999999</v>
      </c>
      <c r="G25" s="8">
        <v>428985.07030000002</v>
      </c>
      <c r="H25" s="8">
        <v>369240.23489999998</v>
      </c>
      <c r="I25" s="8">
        <v>405985.54149999999</v>
      </c>
      <c r="J25" s="8">
        <v>408285.32030000002</v>
      </c>
      <c r="K25" s="8">
        <v>456546.60350000003</v>
      </c>
      <c r="L25" s="8">
        <v>431552.24369999999</v>
      </c>
      <c r="M25" s="8">
        <v>476083.5735</v>
      </c>
      <c r="N25" s="8">
        <v>448609.24780000001</v>
      </c>
      <c r="O25" s="8">
        <v>497581.69929999998</v>
      </c>
      <c r="P25" s="8">
        <v>493785.5025</v>
      </c>
      <c r="Q25" s="8">
        <v>564896.68740000005</v>
      </c>
      <c r="R25" s="8">
        <v>517902.00589999999</v>
      </c>
      <c r="S25" s="8">
        <v>529695.03090000001</v>
      </c>
      <c r="T25" s="8">
        <v>511483.65379999997</v>
      </c>
      <c r="U25" s="8">
        <v>605586.76379999996</v>
      </c>
      <c r="V25" s="8">
        <v>553307.23640000005</v>
      </c>
      <c r="W25" s="8">
        <v>554273.53570000001</v>
      </c>
      <c r="X25" s="8">
        <v>550259.86439999996</v>
      </c>
      <c r="Y25" s="8">
        <v>584255.88410000002</v>
      </c>
      <c r="Z25" s="8">
        <v>539387.63549999997</v>
      </c>
      <c r="AA25" s="8">
        <v>539387.63549999997</v>
      </c>
      <c r="AB25" s="8">
        <v>535320.45180000004</v>
      </c>
      <c r="AC25" s="8">
        <v>585387.13419999997</v>
      </c>
      <c r="AD25" s="8">
        <v>593702.98459999997</v>
      </c>
      <c r="AE25" s="8">
        <v>622893.51580000005</v>
      </c>
      <c r="AF25" s="8">
        <v>620941.51340000005</v>
      </c>
      <c r="AG25" s="8">
        <v>573763.66760000004</v>
      </c>
      <c r="AH25" s="8">
        <v>573763.66760000004</v>
      </c>
      <c r="AI25" s="8">
        <v>623174.93070000003</v>
      </c>
      <c r="AJ25" s="8">
        <v>619990.99659999995</v>
      </c>
      <c r="AK25" s="8">
        <v>724832.0564</v>
      </c>
      <c r="AL25" s="8">
        <v>613008.03709999996</v>
      </c>
      <c r="AM25" s="8">
        <v>659720.3628</v>
      </c>
      <c r="AN25" s="8">
        <v>679101.66819999996</v>
      </c>
      <c r="AO25" s="8">
        <v>674170.60860000004</v>
      </c>
      <c r="AP25" s="8">
        <v>722042.44539999997</v>
      </c>
      <c r="AQ25" s="8">
        <v>722042.44539999997</v>
      </c>
      <c r="AR25" s="8">
        <v>722042.44539999997</v>
      </c>
      <c r="AS25" s="8">
        <v>504493.77659999998</v>
      </c>
      <c r="AT25" s="8">
        <v>504493.77659999998</v>
      </c>
      <c r="AU25" s="8">
        <v>504493.77659999998</v>
      </c>
      <c r="AV25" s="8">
        <v>504493.77659999998</v>
      </c>
      <c r="AW25" s="8">
        <v>465447.8064</v>
      </c>
      <c r="AX25" s="8">
        <v>465447.8064</v>
      </c>
      <c r="AY25" s="8">
        <v>465447.8064</v>
      </c>
      <c r="AZ25" s="8">
        <v>465447.8064</v>
      </c>
      <c r="BA25" s="8">
        <v>493403.37969999999</v>
      </c>
      <c r="BB25" s="8">
        <v>493403.37969999999</v>
      </c>
      <c r="BC25" s="8">
        <v>493403.37969999999</v>
      </c>
      <c r="BD25" s="8">
        <v>493403.37969999999</v>
      </c>
      <c r="BE25" s="8">
        <v>907122.43629999994</v>
      </c>
      <c r="BF25" s="8">
        <v>907122.43629999994</v>
      </c>
      <c r="BG25" s="8">
        <v>907122.43629999994</v>
      </c>
      <c r="BH25" s="8">
        <v>907122.43629999994</v>
      </c>
      <c r="BI25">
        <v>907122.43629999994</v>
      </c>
    </row>
    <row r="26" spans="1:61" x14ac:dyDescent="0.35">
      <c r="A26" s="6" t="str">
        <f t="shared" si="3"/>
        <v>SABB</v>
      </c>
      <c r="B26" s="6" t="str">
        <f>VLOOKUP(A26,References!$A$2:$B$11,2,FALSE)</f>
        <v>SABB AB Equity</v>
      </c>
      <c r="C26" s="6" t="str">
        <f t="shared" si="1"/>
        <v>Efficiency Ratio</v>
      </c>
      <c r="D26" s="6" t="str">
        <f>VLOOKUP(C26,References!$J$2:$K$51,2,FALSE)</f>
        <v>efficiency_ratio</v>
      </c>
      <c r="E26" s="6" t="s">
        <v>50</v>
      </c>
      <c r="F26" s="8">
        <f>_xll.BDH($B26,E26,"CQ1 2010","","Dir=H","Per=Q","Days=A","Dts=H","cols=56;rows=1")</f>
        <v>34.195999999999998</v>
      </c>
      <c r="G26" s="8">
        <v>30.832699999999999</v>
      </c>
      <c r="H26" s="8">
        <v>36.939799999999998</v>
      </c>
      <c r="I26" s="8">
        <v>40.232900000000001</v>
      </c>
      <c r="J26" s="8">
        <v>33.4041</v>
      </c>
      <c r="K26" s="8">
        <v>29.9726</v>
      </c>
      <c r="L26" s="8">
        <v>32.445300000000003</v>
      </c>
      <c r="M26" s="8">
        <v>35.286000000000001</v>
      </c>
      <c r="N26" s="8">
        <v>31.158000000000001</v>
      </c>
      <c r="O26" s="8">
        <v>28.266200000000001</v>
      </c>
      <c r="P26" s="8">
        <v>30.028700000000001</v>
      </c>
      <c r="Q26" s="8">
        <v>29.339200000000002</v>
      </c>
      <c r="R26" s="8">
        <v>33.8185</v>
      </c>
      <c r="S26" s="8">
        <v>27.9894</v>
      </c>
      <c r="T26" s="8">
        <v>29.5686</v>
      </c>
      <c r="U26" s="8">
        <v>27.431799999999999</v>
      </c>
      <c r="V26" s="8">
        <v>27.648</v>
      </c>
      <c r="W26" s="8">
        <v>28.257200000000001</v>
      </c>
      <c r="X26" s="8">
        <v>28.141400000000001</v>
      </c>
      <c r="Y26" s="8">
        <v>32.649900000000002</v>
      </c>
      <c r="Z26" s="8">
        <v>30.6189</v>
      </c>
      <c r="AA26" s="8">
        <v>27.8384</v>
      </c>
      <c r="AB26" s="8">
        <v>28.785299999999999</v>
      </c>
      <c r="AC26" s="8">
        <v>33.719200000000001</v>
      </c>
      <c r="AD26" s="8">
        <v>28.9191</v>
      </c>
      <c r="AE26" s="8">
        <v>29.363399999999999</v>
      </c>
      <c r="AF26" s="8">
        <v>30.748200000000001</v>
      </c>
      <c r="AG26" s="8">
        <v>31.712399999999999</v>
      </c>
      <c r="AH26" s="8">
        <v>29.246600000000001</v>
      </c>
      <c r="AI26" s="8">
        <v>28.867100000000001</v>
      </c>
      <c r="AJ26" s="8">
        <v>30.190200000000001</v>
      </c>
      <c r="AK26" s="8">
        <v>35.610599999999998</v>
      </c>
      <c r="AL26" s="8">
        <v>29.856300000000001</v>
      </c>
      <c r="AM26" s="8">
        <v>28.5579</v>
      </c>
      <c r="AN26" s="8">
        <v>28.849399999999999</v>
      </c>
      <c r="AO26" s="8">
        <v>32.964799999999997</v>
      </c>
      <c r="AP26" s="8">
        <v>30.919499999999999</v>
      </c>
      <c r="AQ26" s="8">
        <v>36.218299999999999</v>
      </c>
      <c r="AR26" s="8">
        <v>40.952399999999997</v>
      </c>
      <c r="AS26" s="8">
        <v>47.552500000000002</v>
      </c>
      <c r="AT26" s="8">
        <v>42.243400000000001</v>
      </c>
      <c r="AU26" s="8">
        <v>41.845599999999997</v>
      </c>
      <c r="AV26" s="8">
        <v>46.761400000000002</v>
      </c>
      <c r="AW26" s="8">
        <v>60.534700000000001</v>
      </c>
      <c r="AX26" s="8">
        <v>44.868699999999997</v>
      </c>
      <c r="AY26" s="8">
        <v>41.635399999999997</v>
      </c>
      <c r="AZ26" s="8">
        <v>46.590699999999998</v>
      </c>
      <c r="BA26" s="8">
        <v>46.531500000000001</v>
      </c>
      <c r="BB26" s="8">
        <v>41.792400000000001</v>
      </c>
      <c r="BC26" s="8">
        <v>38.485500000000002</v>
      </c>
      <c r="BD26" s="8">
        <v>33.695399999999999</v>
      </c>
      <c r="BE26" s="8">
        <v>31.928599999999999</v>
      </c>
      <c r="BF26" s="8">
        <v>31.269100000000002</v>
      </c>
      <c r="BG26" s="8">
        <v>32.476999999999997</v>
      </c>
      <c r="BH26" s="8">
        <v>32.167400000000001</v>
      </c>
      <c r="BI26">
        <v>32.167400000000001</v>
      </c>
    </row>
    <row r="27" spans="1:61" x14ac:dyDescent="0.35">
      <c r="A27" s="6" t="str">
        <f t="shared" si="3"/>
        <v>SABB</v>
      </c>
      <c r="B27" s="6" t="str">
        <f>VLOOKUP(A27,References!$A$2:$B$11,2,FALSE)</f>
        <v>SABB AB Equity</v>
      </c>
      <c r="C27" s="6" t="str">
        <f t="shared" si="1"/>
        <v>Tier 1 Capital Ratio</v>
      </c>
      <c r="D27" s="6" t="str">
        <f>VLOOKUP(C27,References!$J$2:$K$51,2,FALSE)</f>
        <v>tier_1_capital_ratio</v>
      </c>
      <c r="E27" s="6" t="s">
        <v>156</v>
      </c>
      <c r="F27" s="8">
        <f>_xll.BDH($B27,E27,"CQ1 2010","","Dir=H","Per=Q","Days=A","Dts=H","cols=56;rows=1")</f>
        <v>12.09</v>
      </c>
      <c r="G27" s="8">
        <v>12</v>
      </c>
      <c r="H27" s="8">
        <v>12</v>
      </c>
      <c r="I27" s="8">
        <v>11.86</v>
      </c>
      <c r="J27" s="8">
        <v>12.43</v>
      </c>
      <c r="K27" s="8">
        <v>11.92</v>
      </c>
      <c r="L27" s="8">
        <v>11.66</v>
      </c>
      <c r="M27" s="8">
        <v>11.82</v>
      </c>
      <c r="N27" s="8">
        <v>13.11</v>
      </c>
      <c r="O27" s="8">
        <v>12.31</v>
      </c>
      <c r="P27" s="8">
        <v>12.08</v>
      </c>
      <c r="Q27" s="8">
        <v>11.99</v>
      </c>
      <c r="R27" s="8">
        <v>13.45</v>
      </c>
      <c r="S27" s="8">
        <v>13.57</v>
      </c>
      <c r="T27" s="8">
        <v>14.09</v>
      </c>
      <c r="U27" s="8">
        <v>15.07</v>
      </c>
      <c r="V27" s="8">
        <v>14.67</v>
      </c>
      <c r="W27" s="8">
        <v>14.96</v>
      </c>
      <c r="X27" s="8">
        <v>15.29</v>
      </c>
      <c r="Y27" s="8">
        <v>15.63</v>
      </c>
      <c r="Z27" s="8">
        <v>15.15</v>
      </c>
      <c r="AA27" s="8">
        <v>15.39</v>
      </c>
      <c r="AB27" s="8">
        <v>14.83</v>
      </c>
      <c r="AC27" s="8">
        <v>15.39</v>
      </c>
      <c r="AD27" s="8">
        <v>14.97</v>
      </c>
      <c r="AE27" s="8">
        <v>15.7</v>
      </c>
      <c r="AF27" s="8">
        <v>16.62</v>
      </c>
      <c r="AG27" s="8">
        <v>17.600000000000001</v>
      </c>
      <c r="AH27" s="8">
        <v>17.66</v>
      </c>
      <c r="AI27" s="8">
        <v>18.47</v>
      </c>
      <c r="AJ27" s="8">
        <v>18.350000000000001</v>
      </c>
      <c r="AK27" s="8">
        <v>18.670000000000002</v>
      </c>
      <c r="AL27" s="8">
        <v>19.149999999999999</v>
      </c>
      <c r="AM27" s="8">
        <v>20.07</v>
      </c>
      <c r="AN27" s="8">
        <v>19.91</v>
      </c>
      <c r="AO27" s="8">
        <v>19.690000000000001</v>
      </c>
      <c r="AP27" s="8">
        <v>20.059999999999999</v>
      </c>
      <c r="AQ27" s="8">
        <v>16.23</v>
      </c>
      <c r="AR27" s="8">
        <v>16.79</v>
      </c>
      <c r="AS27" s="8">
        <v>17</v>
      </c>
      <c r="AT27" s="8">
        <v>17.2</v>
      </c>
      <c r="AU27" s="8">
        <v>18.059999999999999</v>
      </c>
      <c r="AV27" s="8">
        <v>18.59</v>
      </c>
      <c r="AW27" s="8">
        <v>18.96</v>
      </c>
      <c r="AX27" s="8">
        <v>19.59</v>
      </c>
      <c r="AY27" s="8">
        <v>19.57</v>
      </c>
      <c r="AZ27" s="8">
        <v>19.260000000000002</v>
      </c>
      <c r="BA27" s="8">
        <v>19.29</v>
      </c>
      <c r="BB27" s="8">
        <v>18.54</v>
      </c>
      <c r="BC27" s="8">
        <v>18.38</v>
      </c>
      <c r="BD27" s="8">
        <v>17.899999999999999</v>
      </c>
      <c r="BE27" s="8">
        <v>17.649999999999999</v>
      </c>
      <c r="BF27" s="8">
        <v>17.2</v>
      </c>
      <c r="BG27" s="8">
        <v>16.52</v>
      </c>
      <c r="BH27" s="8">
        <v>16.32</v>
      </c>
      <c r="BI27">
        <v>16.32</v>
      </c>
    </row>
    <row r="28" spans="1:61" x14ac:dyDescent="0.35">
      <c r="A28" s="6" t="str">
        <f t="shared" si="3"/>
        <v>SABB</v>
      </c>
      <c r="B28" s="6" t="str">
        <f>VLOOKUP(A28,References!$A$2:$B$11,2,FALSE)</f>
        <v>SABB AB Equity</v>
      </c>
      <c r="C28" s="6" t="str">
        <f t="shared" si="1"/>
        <v>Number of Employees</v>
      </c>
      <c r="D28" s="6" t="str">
        <f>VLOOKUP(C28,References!$J$2:$K$51,2,FALSE)</f>
        <v>employee_count</v>
      </c>
      <c r="E28" s="6" t="s">
        <v>157</v>
      </c>
      <c r="F28" s="8">
        <f>_xll.BDH($B28,E28,"CQ1 2010","","Dir=H","Per=Q","Days=A","Dts=H","cols=56;rows=1")</f>
        <v>3473</v>
      </c>
      <c r="G28" s="8">
        <v>3416</v>
      </c>
      <c r="H28" s="8">
        <v>3405</v>
      </c>
      <c r="I28" s="8">
        <v>3389</v>
      </c>
      <c r="J28" s="8">
        <v>3263</v>
      </c>
      <c r="K28" s="8">
        <v>3165</v>
      </c>
      <c r="L28" s="8">
        <v>3053</v>
      </c>
      <c r="M28" s="8">
        <v>3123</v>
      </c>
      <c r="N28" s="8">
        <v>3071</v>
      </c>
      <c r="O28" s="8">
        <v>3060</v>
      </c>
      <c r="P28" s="8">
        <v>3035</v>
      </c>
      <c r="Q28" s="8">
        <v>3049</v>
      </c>
      <c r="R28" s="8">
        <v>3041</v>
      </c>
      <c r="S28" s="8">
        <v>3079</v>
      </c>
      <c r="T28" s="8">
        <v>3120</v>
      </c>
      <c r="U28" s="8">
        <v>3158</v>
      </c>
      <c r="V28" s="8">
        <v>3206</v>
      </c>
      <c r="W28" s="8">
        <v>3261</v>
      </c>
      <c r="X28" s="8">
        <v>3244</v>
      </c>
      <c r="Y28" s="8">
        <v>3314</v>
      </c>
      <c r="Z28" s="8">
        <v>3413</v>
      </c>
      <c r="AA28" s="8">
        <v>3413</v>
      </c>
      <c r="AB28" s="8">
        <v>3364</v>
      </c>
      <c r="AC28" s="8">
        <v>3451</v>
      </c>
      <c r="AD28" s="8">
        <v>3451</v>
      </c>
      <c r="AE28" s="8">
        <v>3362</v>
      </c>
      <c r="AF28" s="8">
        <v>3317</v>
      </c>
      <c r="AG28" s="8">
        <v>4079</v>
      </c>
      <c r="AH28" s="8">
        <v>4079</v>
      </c>
      <c r="AI28" s="8">
        <v>3247</v>
      </c>
      <c r="AJ28" s="8">
        <v>3221</v>
      </c>
      <c r="AK28" s="8">
        <v>3263</v>
      </c>
      <c r="AL28" s="8">
        <v>3235</v>
      </c>
      <c r="AM28" s="8">
        <v>3197</v>
      </c>
      <c r="AN28" s="8">
        <v>3177</v>
      </c>
      <c r="AO28" s="8">
        <v>3171</v>
      </c>
      <c r="AP28" s="8">
        <v>3157</v>
      </c>
      <c r="AQ28" s="8">
        <v>3157</v>
      </c>
      <c r="AR28" s="8">
        <v>3157</v>
      </c>
      <c r="AS28" s="8">
        <v>5865</v>
      </c>
      <c r="AT28" s="8">
        <v>5865</v>
      </c>
      <c r="AU28" s="8">
        <v>5865</v>
      </c>
      <c r="AV28" s="8">
        <v>5865</v>
      </c>
      <c r="AW28" s="8">
        <v>5288</v>
      </c>
      <c r="AX28" s="8">
        <v>5288</v>
      </c>
      <c r="AY28" s="8">
        <v>5288</v>
      </c>
      <c r="AZ28" s="8">
        <v>5288</v>
      </c>
      <c r="BA28" s="8">
        <v>5030</v>
      </c>
      <c r="BB28" s="8">
        <v>5030</v>
      </c>
      <c r="BC28" s="8">
        <v>5030</v>
      </c>
      <c r="BD28" s="8">
        <v>5030</v>
      </c>
      <c r="BE28" s="8">
        <v>4827</v>
      </c>
      <c r="BF28" s="8">
        <v>4827</v>
      </c>
      <c r="BG28" s="8">
        <v>4827</v>
      </c>
      <c r="BH28" s="8">
        <v>4827</v>
      </c>
      <c r="BI28">
        <v>4827</v>
      </c>
    </row>
    <row r="29" spans="1:61" x14ac:dyDescent="0.35">
      <c r="A29" s="6" t="str">
        <f t="shared" si="3"/>
        <v>SABB</v>
      </c>
      <c r="B29" s="6" t="str">
        <f>VLOOKUP(A29,References!$A$2:$B$11,2,FALSE)</f>
        <v>SABB AB Equity</v>
      </c>
      <c r="C29" s="6" t="str">
        <f t="shared" si="1"/>
        <v>Return on Equity</v>
      </c>
      <c r="D29" s="6" t="str">
        <f>VLOOKUP(C29,References!$J$2:$K$51,2,FALSE)</f>
        <v>return_on_equity</v>
      </c>
      <c r="E29" s="6" t="s">
        <v>158</v>
      </c>
      <c r="F29" s="8">
        <f>_xll.BDH($B29,E29,"CQ1 2010","","Dir=H","Per=Q","Days=A","Dts=H","cols=56;rows=1")</f>
        <v>14.4434</v>
      </c>
      <c r="G29" s="8">
        <v>12.181800000000001</v>
      </c>
      <c r="H29" s="8">
        <v>10.831799999999999</v>
      </c>
      <c r="I29" s="8">
        <v>13.3475</v>
      </c>
      <c r="J29" s="8">
        <v>13.9071</v>
      </c>
      <c r="K29" s="8">
        <v>16.019400000000001</v>
      </c>
      <c r="L29" s="8">
        <v>16.820799999999998</v>
      </c>
      <c r="M29" s="8">
        <v>17.863900000000001</v>
      </c>
      <c r="N29" s="8">
        <v>18.177600000000002</v>
      </c>
      <c r="O29" s="8">
        <v>17.739100000000001</v>
      </c>
      <c r="P29" s="8">
        <v>17.275099999999998</v>
      </c>
      <c r="Q29" s="8">
        <v>17.406199999999998</v>
      </c>
      <c r="R29" s="8">
        <v>17.6843</v>
      </c>
      <c r="S29" s="8">
        <v>17.361799999999999</v>
      </c>
      <c r="T29" s="8">
        <v>17.5822</v>
      </c>
      <c r="U29" s="8">
        <v>17.594200000000001</v>
      </c>
      <c r="V29" s="8">
        <v>18.150200000000002</v>
      </c>
      <c r="W29" s="8">
        <v>17.988800000000001</v>
      </c>
      <c r="X29" s="8">
        <v>18.061699999999998</v>
      </c>
      <c r="Y29" s="8">
        <v>17.4467</v>
      </c>
      <c r="Z29" s="8">
        <v>17.509499999999999</v>
      </c>
      <c r="AA29" s="8">
        <v>16.656099999999999</v>
      </c>
      <c r="AB29" s="8">
        <v>16.520600000000002</v>
      </c>
      <c r="AC29" s="8">
        <v>15.9664</v>
      </c>
      <c r="AD29" s="8">
        <v>15.9184</v>
      </c>
      <c r="AE29" s="8">
        <v>15.324</v>
      </c>
      <c r="AF29" s="8">
        <v>14.689399999999999</v>
      </c>
      <c r="AG29" s="8">
        <v>13.101800000000001</v>
      </c>
      <c r="AH29" s="8">
        <v>12.507999999999999</v>
      </c>
      <c r="AI29" s="8">
        <v>12.043100000000001</v>
      </c>
      <c r="AJ29" s="8">
        <v>12.259</v>
      </c>
      <c r="AK29" s="8">
        <v>12.238799999999999</v>
      </c>
      <c r="AL29" s="8">
        <v>12.4322</v>
      </c>
      <c r="AM29" s="8">
        <v>11.152100000000001</v>
      </c>
      <c r="AN29" s="8">
        <v>11.1074</v>
      </c>
      <c r="AO29" s="8">
        <v>8.4549000000000003</v>
      </c>
      <c r="AP29" s="8">
        <v>8.6620000000000008</v>
      </c>
      <c r="AQ29" s="8">
        <v>4.1424000000000003</v>
      </c>
      <c r="AR29" s="8">
        <v>4.4271000000000003</v>
      </c>
      <c r="AS29" s="8">
        <v>6.2366999999999999</v>
      </c>
      <c r="AT29" s="8">
        <v>5.8635000000000002</v>
      </c>
      <c r="AU29" s="8">
        <v>-7.8247999999999998</v>
      </c>
      <c r="AV29" s="8">
        <v>-7.9768999999999997</v>
      </c>
      <c r="AW29" s="8">
        <v>-7.7925000000000004</v>
      </c>
      <c r="AX29" s="8">
        <v>-7.7352999999999996</v>
      </c>
      <c r="AY29" s="8">
        <v>7.1773999999999996</v>
      </c>
      <c r="AZ29" s="8">
        <v>6.7683</v>
      </c>
      <c r="BA29" s="8">
        <v>6.1871999999999998</v>
      </c>
      <c r="BB29" s="8">
        <v>6.13</v>
      </c>
      <c r="BC29" s="8">
        <v>6.3818999999999999</v>
      </c>
      <c r="BD29" s="8">
        <v>7.5898000000000003</v>
      </c>
      <c r="BE29" s="8">
        <v>9.2607999999999997</v>
      </c>
      <c r="BF29" s="8">
        <v>10.3714</v>
      </c>
      <c r="BG29" s="8">
        <v>11.236700000000001</v>
      </c>
      <c r="BH29" s="8">
        <v>11.991199999999999</v>
      </c>
      <c r="BI29">
        <v>11.991199999999999</v>
      </c>
    </row>
    <row r="30" spans="1:61" x14ac:dyDescent="0.35">
      <c r="A30" s="6" t="str">
        <f t="shared" si="3"/>
        <v>SABB</v>
      </c>
      <c r="B30" s="6" t="str">
        <f>VLOOKUP(A30,References!$A$2:$B$11,2,FALSE)</f>
        <v>SABB AB Equity</v>
      </c>
      <c r="C30" s="6" t="str">
        <f t="shared" si="1"/>
        <v>Return on Assets</v>
      </c>
      <c r="D30" s="6" t="str">
        <f>VLOOKUP(C30,References!$J$2:$K$51,2,FALSE)</f>
        <v>return_on_assets</v>
      </c>
      <c r="E30" s="6" t="s">
        <v>159</v>
      </c>
      <c r="F30" s="8">
        <f>_xll.BDH($B30,E30,"CQ1 2010","","Dir=H","Per=Q","Days=A","Dts=H","cols=56;rows=1")</f>
        <v>1.496</v>
      </c>
      <c r="G30" s="8">
        <v>1.3735999999999999</v>
      </c>
      <c r="H30" s="8">
        <v>1.2485999999999999</v>
      </c>
      <c r="I30" s="8">
        <v>1.4933000000000001</v>
      </c>
      <c r="J30" s="8">
        <v>1.6335999999999999</v>
      </c>
      <c r="K30" s="8">
        <v>1.9359999999999999</v>
      </c>
      <c r="L30" s="8">
        <v>2.1015000000000001</v>
      </c>
      <c r="M30" s="8">
        <v>2.1880000000000002</v>
      </c>
      <c r="N30" s="8">
        <v>2.2151999999999998</v>
      </c>
      <c r="O30" s="8">
        <v>2.1707000000000001</v>
      </c>
      <c r="P30" s="8">
        <v>2.1377999999999999</v>
      </c>
      <c r="Q30" s="8">
        <v>2.1945000000000001</v>
      </c>
      <c r="R30" s="8">
        <v>2.2018</v>
      </c>
      <c r="S30" s="8">
        <v>2.1818</v>
      </c>
      <c r="T30" s="8">
        <v>2.2408999999999999</v>
      </c>
      <c r="U30" s="8">
        <v>2.2601</v>
      </c>
      <c r="V30" s="8">
        <v>2.3378000000000001</v>
      </c>
      <c r="W30" s="8">
        <v>2.4060000000000001</v>
      </c>
      <c r="X30" s="8">
        <v>2.4466000000000001</v>
      </c>
      <c r="Y30" s="8">
        <v>2.3380999999999998</v>
      </c>
      <c r="Z30" s="8">
        <v>2.3527999999999998</v>
      </c>
      <c r="AA30" s="8">
        <v>2.3277999999999999</v>
      </c>
      <c r="AB30" s="8">
        <v>2.2945000000000002</v>
      </c>
      <c r="AC30" s="8">
        <v>2.3073999999999999</v>
      </c>
      <c r="AD30" s="8">
        <v>2.2814000000000001</v>
      </c>
      <c r="AE30" s="8">
        <v>2.2755999999999998</v>
      </c>
      <c r="AF30" s="8">
        <v>2.2065999999999999</v>
      </c>
      <c r="AG30" s="8">
        <v>2.0838000000000001</v>
      </c>
      <c r="AH30" s="8">
        <v>2.0097999999999998</v>
      </c>
      <c r="AI30" s="8">
        <v>2.0121000000000002</v>
      </c>
      <c r="AJ30" s="8">
        <v>2.1101000000000001</v>
      </c>
      <c r="AK30" s="8">
        <v>2.1166</v>
      </c>
      <c r="AL30" s="8">
        <v>2.1532</v>
      </c>
      <c r="AM30" s="8">
        <v>2.0042</v>
      </c>
      <c r="AN30" s="8">
        <v>2.0547</v>
      </c>
      <c r="AO30" s="8">
        <v>1.5359</v>
      </c>
      <c r="AP30" s="8">
        <v>1.5985</v>
      </c>
      <c r="AQ30" s="8">
        <v>0.80530000000000002</v>
      </c>
      <c r="AR30" s="8">
        <v>0.89700000000000002</v>
      </c>
      <c r="AS30" s="8">
        <v>1.252</v>
      </c>
      <c r="AT30" s="8">
        <v>1.1949000000000001</v>
      </c>
      <c r="AU30" s="8">
        <v>-1.5058</v>
      </c>
      <c r="AV30" s="8">
        <v>-1.5991</v>
      </c>
      <c r="AW30" s="8">
        <v>-1.5321</v>
      </c>
      <c r="AX30" s="8">
        <v>-1.5476000000000001</v>
      </c>
      <c r="AY30" s="8">
        <v>1.3424</v>
      </c>
      <c r="AZ30" s="8">
        <v>1.2968</v>
      </c>
      <c r="BA30" s="8">
        <v>1.1677</v>
      </c>
      <c r="BB30" s="8">
        <v>1.1680999999999999</v>
      </c>
      <c r="BC30" s="8">
        <v>1.1819999999999999</v>
      </c>
      <c r="BD30" s="8">
        <v>1.4115</v>
      </c>
      <c r="BE30" s="8">
        <v>1.6980999999999999</v>
      </c>
      <c r="BF30" s="8">
        <v>1.8774999999999999</v>
      </c>
      <c r="BG30" s="8">
        <v>1.9478</v>
      </c>
      <c r="BH30" s="8">
        <v>2.0400999999999998</v>
      </c>
      <c r="BI30">
        <v>2.0400999999999998</v>
      </c>
    </row>
    <row r="31" spans="1:61" x14ac:dyDescent="0.35">
      <c r="A31" s="6" t="str">
        <f t="shared" si="3"/>
        <v>SABB</v>
      </c>
      <c r="B31" s="6" t="str">
        <f>VLOOKUP(A31,References!$A$2:$B$11,2,FALSE)</f>
        <v>SABB AB Equity</v>
      </c>
      <c r="C31" s="6" t="str">
        <f t="shared" si="1"/>
        <v>Dividend Payout Ratio</v>
      </c>
      <c r="D31" s="6" t="str">
        <f>VLOOKUP(C31,References!$J$2:$K$51,2,FALSE)</f>
        <v>dividend_payout_ratio</v>
      </c>
      <c r="E31" s="6" t="s">
        <v>160</v>
      </c>
      <c r="F31" s="8">
        <f>_xll.BDH($B31,E31,"CQ1 2010","","Dir=H","Per=Q","Days=A","Dts=H","cols=56;rows=1")</f>
        <v>0</v>
      </c>
      <c r="G31" s="8">
        <v>0</v>
      </c>
      <c r="H31" s="8">
        <v>0</v>
      </c>
      <c r="I31" s="8">
        <v>141.8159</v>
      </c>
      <c r="J31" s="8">
        <v>0</v>
      </c>
      <c r="K31" s="8">
        <v>0</v>
      </c>
      <c r="L31" s="8">
        <v>0</v>
      </c>
      <c r="M31" s="8">
        <v>85.840800000000002</v>
      </c>
      <c r="N31" s="8">
        <v>0</v>
      </c>
      <c r="O31" s="8">
        <v>0</v>
      </c>
      <c r="P31" s="8">
        <v>0</v>
      </c>
      <c r="Q31" s="8">
        <v>122.639</v>
      </c>
      <c r="R31" s="8">
        <v>0</v>
      </c>
      <c r="S31" s="8">
        <v>0</v>
      </c>
      <c r="T31" s="8">
        <v>0</v>
      </c>
      <c r="U31" s="8">
        <v>112.7621</v>
      </c>
      <c r="V31" s="8">
        <v>0</v>
      </c>
      <c r="W31" s="8">
        <v>0</v>
      </c>
      <c r="X31" s="8">
        <v>0</v>
      </c>
      <c r="Y31" s="8">
        <v>118.6367</v>
      </c>
      <c r="Z31" s="8">
        <v>0</v>
      </c>
      <c r="AA31" s="8">
        <v>0</v>
      </c>
      <c r="AB31" s="8">
        <v>0</v>
      </c>
      <c r="AC31" s="8">
        <v>132.65299999999999</v>
      </c>
      <c r="AD31" s="8">
        <v>0</v>
      </c>
      <c r="AE31" s="8">
        <v>45.586599999999997</v>
      </c>
      <c r="AF31" s="8">
        <v>0</v>
      </c>
      <c r="AG31" s="8">
        <v>0</v>
      </c>
      <c r="AH31" s="8">
        <v>0</v>
      </c>
      <c r="AI31" s="8">
        <v>94.317599999999999</v>
      </c>
      <c r="AJ31" s="8">
        <v>0</v>
      </c>
      <c r="AK31" s="8">
        <v>0</v>
      </c>
      <c r="AL31" s="8">
        <v>0</v>
      </c>
      <c r="AM31" s="8">
        <v>180.1609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107.57470000000001</v>
      </c>
      <c r="BF31" s="8">
        <v>107.57470000000001</v>
      </c>
      <c r="BG31" s="8">
        <v>116.6707</v>
      </c>
      <c r="BH31" s="8">
        <v>0</v>
      </c>
      <c r="BI31">
        <v>0</v>
      </c>
    </row>
    <row r="32" spans="1:61" x14ac:dyDescent="0.35">
      <c r="A32" s="9" t="s">
        <v>19</v>
      </c>
      <c r="B32" s="9" t="str">
        <f>VLOOKUP(A32,References!$A$2:$B$11,2,FALSE)</f>
        <v>ARNB AB Equity</v>
      </c>
      <c r="C32" s="9" t="str">
        <f t="shared" si="1"/>
        <v>Operating Margin</v>
      </c>
      <c r="D32" s="9" t="str">
        <f>VLOOKUP(C32,References!$J$2:$K$51,2,FALSE)</f>
        <v>operating_margin</v>
      </c>
      <c r="E32" s="9" t="s">
        <v>154</v>
      </c>
      <c r="F32" s="8">
        <f>_xll.BDH($B32,E32,"CQ1 2010","","Dir=H","Per=Q","Days=A","Dts=H","cols=56;rows=1")</f>
        <v>56.126199999999997</v>
      </c>
      <c r="G32" s="8">
        <v>56.105400000000003</v>
      </c>
      <c r="H32" s="8">
        <v>30.2623</v>
      </c>
      <c r="I32" s="8">
        <v>26.115500000000001</v>
      </c>
      <c r="J32" s="8">
        <v>52.452500000000001</v>
      </c>
      <c r="K32" s="8">
        <v>59.750799999999998</v>
      </c>
      <c r="L32" s="8">
        <v>44.783799999999999</v>
      </c>
      <c r="M32" s="8">
        <v>24.393899999999999</v>
      </c>
      <c r="N32" s="8">
        <v>54.487499999999997</v>
      </c>
      <c r="O32" s="8">
        <v>56.639499999999998</v>
      </c>
      <c r="P32" s="8">
        <v>47.5961</v>
      </c>
      <c r="Q32" s="8">
        <v>37.128500000000003</v>
      </c>
      <c r="R32" s="8">
        <v>52.8889</v>
      </c>
      <c r="S32" s="8">
        <v>56.273200000000003</v>
      </c>
      <c r="T32" s="8">
        <v>45.8371</v>
      </c>
      <c r="U32" s="8">
        <v>40.148499999999999</v>
      </c>
      <c r="V32" s="8">
        <v>53.693899999999999</v>
      </c>
      <c r="W32" s="8">
        <v>55.950600000000001</v>
      </c>
      <c r="X32" s="8">
        <v>54.700800000000001</v>
      </c>
      <c r="Y32" s="8">
        <v>32.302799999999998</v>
      </c>
      <c r="Z32" s="8">
        <v>50.512900000000002</v>
      </c>
      <c r="AA32" s="8">
        <v>54.975200000000001</v>
      </c>
      <c r="AB32" s="8">
        <v>52.8964</v>
      </c>
      <c r="AC32" s="8">
        <v>41.7577</v>
      </c>
      <c r="AD32" s="8">
        <v>51.344200000000001</v>
      </c>
      <c r="AE32" s="8">
        <v>53.686799999999998</v>
      </c>
      <c r="AF32" s="8">
        <v>49.025599999999997</v>
      </c>
      <c r="AG32" s="8">
        <v>42.2104</v>
      </c>
      <c r="AH32" s="8">
        <v>51.487099999999998</v>
      </c>
      <c r="AI32" s="8">
        <v>51.445</v>
      </c>
      <c r="AJ32" s="8">
        <v>45.998899999999999</v>
      </c>
      <c r="AK32" s="8">
        <v>39.815100000000001</v>
      </c>
      <c r="AL32" s="8">
        <v>53.464799999999997</v>
      </c>
      <c r="AM32" s="8">
        <v>55.718699999999998</v>
      </c>
      <c r="AN32" s="8">
        <v>52.668100000000003</v>
      </c>
      <c r="AO32" s="8">
        <v>40.271500000000003</v>
      </c>
      <c r="AP32" s="8">
        <v>56.396000000000001</v>
      </c>
      <c r="AQ32" s="8">
        <v>58.228999999999999</v>
      </c>
      <c r="AR32" s="8">
        <v>56.392299999999999</v>
      </c>
      <c r="AS32" s="8">
        <v>39.410600000000002</v>
      </c>
      <c r="AT32" s="8">
        <v>50.2502</v>
      </c>
      <c r="AU32" s="8">
        <v>40.5169</v>
      </c>
      <c r="AV32" s="8">
        <v>51.794199999999996</v>
      </c>
      <c r="AW32" s="8">
        <v>28.452400000000001</v>
      </c>
      <c r="AX32" s="8">
        <v>39.7729</v>
      </c>
      <c r="AY32" s="8">
        <v>35.149700000000003</v>
      </c>
      <c r="AZ32" s="8">
        <v>50.182600000000001</v>
      </c>
      <c r="BA32" s="8">
        <v>40.929499999999997</v>
      </c>
      <c r="BB32" s="8">
        <v>43.552799999999998</v>
      </c>
      <c r="BC32" s="8">
        <v>43.172600000000003</v>
      </c>
      <c r="BD32" s="8">
        <v>51.2363</v>
      </c>
      <c r="BE32" s="8">
        <v>43.333100000000002</v>
      </c>
      <c r="BF32" s="8">
        <v>50.435499999999998</v>
      </c>
      <c r="BG32" s="8">
        <v>48.913400000000003</v>
      </c>
      <c r="BH32" s="8">
        <v>49.915799999999997</v>
      </c>
      <c r="BI32">
        <v>49.915799999999997</v>
      </c>
    </row>
    <row r="33" spans="1:61" x14ac:dyDescent="0.35">
      <c r="A33" s="9" t="str">
        <f>A32</f>
        <v>ANB</v>
      </c>
      <c r="B33" s="9" t="str">
        <f>VLOOKUP(A33,References!$A$2:$B$11,2,FALSE)</f>
        <v>ARNB AB Equity</v>
      </c>
      <c r="C33" s="9" t="str">
        <f t="shared" si="1"/>
        <v>Profit Margin</v>
      </c>
      <c r="D33" s="9" t="str">
        <f>VLOOKUP(C33,References!$J$2:$K$51,2,FALSE)</f>
        <v>profit_margin</v>
      </c>
      <c r="E33" s="9" t="s">
        <v>51</v>
      </c>
      <c r="F33" s="8">
        <f>_xll.BDH($B33,E33,"CQ1 2010","","Dir=H","Per=Q","Days=A","Dts=H","cols=56;rows=1")</f>
        <v>56.342500000000001</v>
      </c>
      <c r="G33" s="8">
        <v>56.458399999999997</v>
      </c>
      <c r="H33" s="8">
        <v>30.678000000000001</v>
      </c>
      <c r="I33" s="8">
        <v>26.5669</v>
      </c>
      <c r="J33" s="8">
        <v>52.726700000000001</v>
      </c>
      <c r="K33" s="8">
        <v>60.151299999999999</v>
      </c>
      <c r="L33" s="8">
        <v>45.300699999999999</v>
      </c>
      <c r="M33" s="8">
        <v>25.005500000000001</v>
      </c>
      <c r="N33" s="8">
        <v>54.823099999999997</v>
      </c>
      <c r="O33" s="8">
        <v>57.2072</v>
      </c>
      <c r="P33" s="8">
        <v>48.2179</v>
      </c>
      <c r="Q33" s="8">
        <v>38.001100000000001</v>
      </c>
      <c r="R33" s="8">
        <v>53.512700000000002</v>
      </c>
      <c r="S33" s="8">
        <v>56.8292</v>
      </c>
      <c r="T33" s="8">
        <v>46.584699999999998</v>
      </c>
      <c r="U33" s="8">
        <v>40.867899999999999</v>
      </c>
      <c r="V33" s="8">
        <v>54.467799999999997</v>
      </c>
      <c r="W33" s="8">
        <v>56.689599999999999</v>
      </c>
      <c r="X33" s="8">
        <v>54.790199999999999</v>
      </c>
      <c r="Y33" s="8">
        <v>32.503900000000002</v>
      </c>
      <c r="Z33" s="8">
        <v>51.26</v>
      </c>
      <c r="AA33" s="8">
        <v>55.601100000000002</v>
      </c>
      <c r="AB33" s="8">
        <v>53.575000000000003</v>
      </c>
      <c r="AC33" s="8">
        <v>42.848199999999999</v>
      </c>
      <c r="AD33" s="8">
        <v>51.765000000000001</v>
      </c>
      <c r="AE33" s="8">
        <v>54.216000000000001</v>
      </c>
      <c r="AF33" s="8">
        <v>49.254899999999999</v>
      </c>
      <c r="AG33" s="8">
        <v>42.729700000000001</v>
      </c>
      <c r="AH33" s="8">
        <v>51.874600000000001</v>
      </c>
      <c r="AI33" s="8">
        <v>51.898400000000002</v>
      </c>
      <c r="AJ33" s="8">
        <v>46.412999999999997</v>
      </c>
      <c r="AK33" s="8">
        <v>40.035899999999998</v>
      </c>
      <c r="AL33" s="8">
        <v>52.922600000000003</v>
      </c>
      <c r="AM33" s="8">
        <v>45.500500000000002</v>
      </c>
      <c r="AN33" s="8">
        <v>43.365900000000003</v>
      </c>
      <c r="AO33" s="8">
        <v>109.5284</v>
      </c>
      <c r="AP33" s="8">
        <v>48.0989</v>
      </c>
      <c r="AQ33" s="8">
        <v>51.368400000000001</v>
      </c>
      <c r="AR33" s="8">
        <v>48.536099999999998</v>
      </c>
      <c r="AS33" s="8">
        <v>31.530999999999999</v>
      </c>
      <c r="AT33" s="8">
        <v>43.050199999999997</v>
      </c>
      <c r="AU33" s="8">
        <v>33.117699999999999</v>
      </c>
      <c r="AV33" s="8">
        <v>45.431699999999999</v>
      </c>
      <c r="AW33" s="8">
        <v>19.545500000000001</v>
      </c>
      <c r="AX33" s="8">
        <v>33.658099999999997</v>
      </c>
      <c r="AY33" s="8">
        <v>30.2927</v>
      </c>
      <c r="AZ33" s="8">
        <v>45.070099999999996</v>
      </c>
      <c r="BA33" s="8">
        <v>33.878</v>
      </c>
      <c r="BB33" s="8">
        <v>39.121699999999997</v>
      </c>
      <c r="BC33" s="8">
        <v>37.381500000000003</v>
      </c>
      <c r="BD33" s="8">
        <v>45.081400000000002</v>
      </c>
      <c r="BE33" s="8">
        <v>36.6113</v>
      </c>
      <c r="BF33" s="8">
        <v>44.020299999999999</v>
      </c>
      <c r="BG33" s="8">
        <v>42.066000000000003</v>
      </c>
      <c r="BH33" s="8">
        <v>43.484999999999999</v>
      </c>
      <c r="BI33">
        <v>43.484999999999999</v>
      </c>
    </row>
    <row r="34" spans="1:61" x14ac:dyDescent="0.35">
      <c r="A34" s="9" t="str">
        <f t="shared" ref="A34:A41" si="4">A33</f>
        <v>ANB</v>
      </c>
      <c r="B34" s="9" t="str">
        <f>VLOOKUP(A34,References!$A$2:$B$11,2,FALSE)</f>
        <v>ARNB AB Equity</v>
      </c>
      <c r="C34" s="9" t="str">
        <f t="shared" si="1"/>
        <v>Net Interest Margin (NIM)</v>
      </c>
      <c r="D34" s="9" t="str">
        <f>VLOOKUP(C34,References!$J$2:$K$51,2,FALSE)</f>
        <v>net_interest_margin</v>
      </c>
      <c r="E34" s="9" t="s">
        <v>52</v>
      </c>
      <c r="F34" s="8">
        <f>_xll.BDH($B34,E34,"CQ1 2010","","Dir=H","Per=Q","Days=A","Dts=H","cols=56;rows=1")</f>
        <v>3.4573999999999998</v>
      </c>
      <c r="G34" s="8">
        <v>3.4340999999999999</v>
      </c>
      <c r="H34" s="8">
        <v>3.5587</v>
      </c>
      <c r="I34" s="8">
        <v>3.1878000000000002</v>
      </c>
      <c r="J34" s="8">
        <v>3.2376</v>
      </c>
      <c r="K34" s="8">
        <v>3.4769999999999999</v>
      </c>
      <c r="L34" s="8">
        <v>3.3885000000000001</v>
      </c>
      <c r="M34" s="8">
        <v>3.1227999999999998</v>
      </c>
      <c r="N34" s="8">
        <v>2.9965999999999999</v>
      </c>
      <c r="O34" s="8">
        <v>3.1564000000000001</v>
      </c>
      <c r="P34" s="8">
        <v>3.0167000000000002</v>
      </c>
      <c r="Q34" s="8">
        <v>3.0146000000000002</v>
      </c>
      <c r="R34" s="8">
        <v>2.9409999999999998</v>
      </c>
      <c r="S34" s="8">
        <v>2.8932000000000002</v>
      </c>
      <c r="T34" s="8">
        <v>2.8077999999999999</v>
      </c>
      <c r="U34" s="8">
        <v>2.8912</v>
      </c>
      <c r="V34" s="8">
        <v>2.9279999999999999</v>
      </c>
      <c r="W34" s="8">
        <v>2.8765999999999998</v>
      </c>
      <c r="X34" s="8">
        <v>2.8065000000000002</v>
      </c>
      <c r="Y34" s="8">
        <v>2.7825000000000002</v>
      </c>
      <c r="Z34" s="8">
        <v>2.7654000000000001</v>
      </c>
      <c r="AA34" s="8">
        <v>2.7715999999999998</v>
      </c>
      <c r="AB34" s="8">
        <v>2.7770000000000001</v>
      </c>
      <c r="AC34" s="8">
        <v>2.6059000000000001</v>
      </c>
      <c r="AD34" s="8">
        <v>2.6131000000000002</v>
      </c>
      <c r="AE34" s="8">
        <v>2.6316000000000002</v>
      </c>
      <c r="AF34" s="8">
        <v>2.6800999999999999</v>
      </c>
      <c r="AG34" s="8">
        <v>2.7547000000000001</v>
      </c>
      <c r="AH34" s="8">
        <v>2.9028</v>
      </c>
      <c r="AI34" s="8">
        <v>2.9434999999999998</v>
      </c>
      <c r="AJ34" s="8">
        <v>3.0373000000000001</v>
      </c>
      <c r="AK34" s="8">
        <v>3.1240000000000001</v>
      </c>
      <c r="AL34" s="8">
        <v>3.2242999999999999</v>
      </c>
      <c r="AM34" s="8">
        <v>3.2418</v>
      </c>
      <c r="AN34" s="8">
        <v>3.3290000000000002</v>
      </c>
      <c r="AO34" s="8">
        <v>3.3942999999999999</v>
      </c>
      <c r="AP34" s="8">
        <v>3.4941</v>
      </c>
      <c r="AQ34" s="8">
        <v>3.5935000000000001</v>
      </c>
      <c r="AR34" s="8">
        <v>3.6294</v>
      </c>
      <c r="AS34" s="8">
        <v>3.5251000000000001</v>
      </c>
      <c r="AT34" s="8">
        <v>3.3849999999999998</v>
      </c>
      <c r="AU34" s="8">
        <v>3.2595000000000001</v>
      </c>
      <c r="AV34" s="8">
        <v>3.1171000000000002</v>
      </c>
      <c r="AW34" s="8">
        <v>2.9998999999999998</v>
      </c>
      <c r="AX34" s="8">
        <v>2.8531</v>
      </c>
      <c r="AY34" s="8">
        <v>2.8060999999999998</v>
      </c>
      <c r="AZ34" s="8">
        <v>2.8083</v>
      </c>
      <c r="BA34" s="8">
        <v>2.7606000000000002</v>
      </c>
      <c r="BB34" s="8">
        <v>2.6446999999999998</v>
      </c>
      <c r="BC34" s="8">
        <v>2.7202000000000002</v>
      </c>
      <c r="BD34" s="8">
        <v>2.8325</v>
      </c>
      <c r="BE34" s="8">
        <v>3.0381</v>
      </c>
      <c r="BF34" s="8">
        <v>3.22</v>
      </c>
      <c r="BG34" s="8">
        <v>3.4037000000000002</v>
      </c>
      <c r="BH34" s="8">
        <v>3.5528</v>
      </c>
      <c r="BI34">
        <v>3.5528</v>
      </c>
    </row>
    <row r="35" spans="1:61" x14ac:dyDescent="0.35">
      <c r="A35" s="9" t="str">
        <f t="shared" si="4"/>
        <v>ANB</v>
      </c>
      <c r="B35" s="9" t="str">
        <f>VLOOKUP(A35,References!$A$2:$B$11,2,FALSE)</f>
        <v>ARNB AB Equity</v>
      </c>
      <c r="C35" s="9" t="str">
        <f t="shared" si="1"/>
        <v>Sales per Employee</v>
      </c>
      <c r="D35" s="9" t="str">
        <f>VLOOKUP(C35,References!$J$2:$K$51,2,FALSE)</f>
        <v>sales_per_employee</v>
      </c>
      <c r="E35" s="9" t="s">
        <v>155</v>
      </c>
      <c r="F35" s="8">
        <f>_xll.BDH($B35,E35,"CQ1 2010","","Dir=H","Per=Q","Days=A","Dts=H","cols=56;rows=1")</f>
        <v>334808.40580000001</v>
      </c>
      <c r="G35" s="8">
        <v>334808.40580000001</v>
      </c>
      <c r="H35" s="8">
        <v>334808.40580000001</v>
      </c>
      <c r="I35" s="8">
        <v>277083.42830000003</v>
      </c>
      <c r="J35" s="8">
        <v>277083.42830000003</v>
      </c>
      <c r="K35" s="8">
        <v>277083.42830000003</v>
      </c>
      <c r="L35" s="8">
        <v>277083.42830000003</v>
      </c>
      <c r="M35" s="8">
        <v>365677.39640000003</v>
      </c>
      <c r="N35" s="8">
        <v>365677.39640000003</v>
      </c>
      <c r="O35" s="8">
        <v>365677.39640000003</v>
      </c>
      <c r="P35" s="8">
        <v>365677.39640000003</v>
      </c>
      <c r="Q35" s="8">
        <v>279876.1617</v>
      </c>
      <c r="R35" s="8">
        <v>279876.1617</v>
      </c>
      <c r="S35" s="8">
        <v>279876.1617</v>
      </c>
      <c r="T35" s="8">
        <v>279876.1617</v>
      </c>
      <c r="U35" s="8">
        <v>413446.35849999997</v>
      </c>
      <c r="V35" s="8">
        <v>413446.35849999997</v>
      </c>
      <c r="W35" s="8">
        <v>413446.35849999997</v>
      </c>
      <c r="X35" s="8">
        <v>413446.35849999997</v>
      </c>
      <c r="Y35" s="8">
        <v>450368.68689999997</v>
      </c>
      <c r="Z35" s="8">
        <v>450368.68689999997</v>
      </c>
      <c r="AA35" s="8">
        <v>450368.68689999997</v>
      </c>
      <c r="AB35" s="8">
        <v>450368.68689999997</v>
      </c>
      <c r="AC35" s="8">
        <v>333687.57740000001</v>
      </c>
      <c r="AD35" s="8">
        <v>333687.57740000001</v>
      </c>
      <c r="AE35" s="8">
        <v>333687.57740000001</v>
      </c>
      <c r="AF35" s="8">
        <v>333687.57740000001</v>
      </c>
      <c r="AG35" s="8">
        <v>405240.97210000001</v>
      </c>
      <c r="AH35" s="8">
        <v>405240.97210000001</v>
      </c>
      <c r="AI35" s="8">
        <v>405240.97210000001</v>
      </c>
      <c r="AJ35" s="8">
        <v>405240.97210000001</v>
      </c>
      <c r="AK35" s="8">
        <v>455275.29979999998</v>
      </c>
      <c r="AL35" s="8">
        <v>455275.29979999998</v>
      </c>
      <c r="AM35" s="8">
        <v>455275.29979999998</v>
      </c>
      <c r="AN35" s="8">
        <v>455275.29979999998</v>
      </c>
      <c r="AO35" s="8">
        <v>528715.63410000002</v>
      </c>
      <c r="AP35" s="8">
        <v>528715.63410000002</v>
      </c>
      <c r="AQ35" s="8">
        <v>528715.63410000002</v>
      </c>
      <c r="AR35" s="8">
        <v>528715.63410000002</v>
      </c>
      <c r="AS35" s="8">
        <v>508277.9376</v>
      </c>
      <c r="AT35" s="8">
        <v>508277.9376</v>
      </c>
      <c r="AU35" s="8">
        <v>508277.9376</v>
      </c>
      <c r="AV35" s="8">
        <v>508277.9376</v>
      </c>
      <c r="AW35" s="8">
        <v>393804.49609999999</v>
      </c>
      <c r="AX35" s="8">
        <v>393804.49609999999</v>
      </c>
      <c r="AY35" s="8">
        <v>393804.49609999999</v>
      </c>
      <c r="AZ35" s="8">
        <v>393804.49609999999</v>
      </c>
      <c r="BA35" s="8">
        <v>375408.96769999998</v>
      </c>
      <c r="BB35" s="8">
        <v>375408.96769999998</v>
      </c>
      <c r="BC35" s="8">
        <v>375408.96769999998</v>
      </c>
      <c r="BD35" s="8">
        <v>375408.96769999998</v>
      </c>
      <c r="BE35" s="8">
        <v>753463.63859999995</v>
      </c>
      <c r="BF35" s="8">
        <v>753463.63859999995</v>
      </c>
      <c r="BG35" s="8">
        <v>753463.63859999995</v>
      </c>
      <c r="BH35" s="8">
        <v>753463.63859999995</v>
      </c>
      <c r="BI35">
        <v>753463.63859999995</v>
      </c>
    </row>
    <row r="36" spans="1:61" x14ac:dyDescent="0.35">
      <c r="A36" s="9" t="str">
        <f t="shared" si="4"/>
        <v>ANB</v>
      </c>
      <c r="B36" s="9" t="str">
        <f>VLOOKUP(A36,References!$A$2:$B$11,2,FALSE)</f>
        <v>ARNB AB Equity</v>
      </c>
      <c r="C36" s="9" t="str">
        <f t="shared" si="1"/>
        <v>Efficiency Ratio</v>
      </c>
      <c r="D36" s="9" t="str">
        <f>VLOOKUP(C36,References!$J$2:$K$51,2,FALSE)</f>
        <v>efficiency_ratio</v>
      </c>
      <c r="E36" s="9" t="s">
        <v>50</v>
      </c>
      <c r="F36" s="8">
        <f>_xll.BDH($B36,E36,"CQ1 2010","","Dir=H","Per=Q","Days=A","Dts=H","cols=56;rows=1")</f>
        <v>35.262099999999997</v>
      </c>
      <c r="G36" s="8">
        <v>36.770200000000003</v>
      </c>
      <c r="H36" s="8">
        <v>36.336599999999997</v>
      </c>
      <c r="I36" s="8">
        <v>37.676299999999998</v>
      </c>
      <c r="J36" s="8">
        <v>41.441200000000002</v>
      </c>
      <c r="K36" s="8">
        <v>35.5002</v>
      </c>
      <c r="L36" s="8">
        <v>37.8874</v>
      </c>
      <c r="M36" s="8">
        <v>41.668999999999997</v>
      </c>
      <c r="N36" s="8">
        <v>37.992100000000001</v>
      </c>
      <c r="O36" s="8">
        <v>36.680199999999999</v>
      </c>
      <c r="P36" s="8">
        <v>39.622900000000001</v>
      </c>
      <c r="Q36" s="8">
        <v>45.325200000000002</v>
      </c>
      <c r="R36" s="8">
        <v>38.732399999999998</v>
      </c>
      <c r="S36" s="8">
        <v>38.539400000000001</v>
      </c>
      <c r="T36" s="8">
        <v>39.733400000000003</v>
      </c>
      <c r="U36" s="8">
        <v>39.084899999999998</v>
      </c>
      <c r="V36" s="8">
        <v>38.2029</v>
      </c>
      <c r="W36" s="8">
        <v>36.358800000000002</v>
      </c>
      <c r="X36" s="8">
        <v>36.368699999999997</v>
      </c>
      <c r="Y36" s="8">
        <v>41.891399999999997</v>
      </c>
      <c r="Z36" s="8">
        <v>40.3675</v>
      </c>
      <c r="AA36" s="8">
        <v>35.988599999999998</v>
      </c>
      <c r="AB36" s="8">
        <v>37.947200000000002</v>
      </c>
      <c r="AC36" s="8">
        <v>39.969900000000003</v>
      </c>
      <c r="AD36" s="8">
        <v>40.033999999999999</v>
      </c>
      <c r="AE36" s="8">
        <v>36.999200000000002</v>
      </c>
      <c r="AF36" s="8">
        <v>37.608699999999999</v>
      </c>
      <c r="AG36" s="8">
        <v>43.261600000000001</v>
      </c>
      <c r="AH36" s="8">
        <v>36.564799999999998</v>
      </c>
      <c r="AI36" s="8">
        <v>32.254199999999997</v>
      </c>
      <c r="AJ36" s="8">
        <v>34.3917</v>
      </c>
      <c r="AK36" s="8">
        <v>36.357300000000002</v>
      </c>
      <c r="AL36" s="8">
        <v>35.2014</v>
      </c>
      <c r="AM36" s="8">
        <v>33.663699999999999</v>
      </c>
      <c r="AN36" s="8">
        <v>32.988500000000002</v>
      </c>
      <c r="AO36" s="8">
        <v>35.302599999999998</v>
      </c>
      <c r="AP36" s="8">
        <v>34.466000000000001</v>
      </c>
      <c r="AQ36" s="8">
        <v>30.9956</v>
      </c>
      <c r="AR36" s="8">
        <v>31.376899999999999</v>
      </c>
      <c r="AS36" s="8">
        <v>34.6021</v>
      </c>
      <c r="AT36" s="8">
        <v>36.4861</v>
      </c>
      <c r="AU36" s="8">
        <v>35.941699999999997</v>
      </c>
      <c r="AV36" s="8">
        <v>34.365499999999997</v>
      </c>
      <c r="AW36" s="8">
        <v>33.384900000000002</v>
      </c>
      <c r="AX36" s="8">
        <v>34.414400000000001</v>
      </c>
      <c r="AY36" s="8">
        <v>38.621899999999997</v>
      </c>
      <c r="AZ36" s="8">
        <v>37.311599999999999</v>
      </c>
      <c r="BA36" s="8">
        <v>43.1629</v>
      </c>
      <c r="BB36" s="8">
        <v>39.507300000000001</v>
      </c>
      <c r="BC36" s="8">
        <v>34.3172</v>
      </c>
      <c r="BD36" s="8">
        <v>32.811500000000002</v>
      </c>
      <c r="BE36" s="8">
        <v>37.163499999999999</v>
      </c>
      <c r="BF36" s="8">
        <v>30.230799999999999</v>
      </c>
      <c r="BG36" s="8">
        <v>32.262</v>
      </c>
      <c r="BH36" s="8">
        <v>32.834299999999999</v>
      </c>
      <c r="BI36">
        <v>32.834299999999999</v>
      </c>
    </row>
    <row r="37" spans="1:61" x14ac:dyDescent="0.35">
      <c r="A37" s="9" t="str">
        <f t="shared" si="4"/>
        <v>ANB</v>
      </c>
      <c r="B37" s="9" t="str">
        <f>VLOOKUP(A37,References!$A$2:$B$11,2,FALSE)</f>
        <v>ARNB AB Equity</v>
      </c>
      <c r="C37" s="9" t="str">
        <f t="shared" si="1"/>
        <v>Tier 1 Capital Ratio</v>
      </c>
      <c r="D37" s="9" t="str">
        <f>VLOOKUP(C37,References!$J$2:$K$51,2,FALSE)</f>
        <v>tier_1_capital_ratio</v>
      </c>
      <c r="E37" s="9" t="s">
        <v>156</v>
      </c>
      <c r="F37" s="8">
        <f>_xll.BDH($B37,E37,"CQ1 2010","","Dir=H","Per=Q","Days=A","Dts=H","cols=56;rows=1")</f>
        <v>14.48</v>
      </c>
      <c r="G37" s="8">
        <v>14.43</v>
      </c>
      <c r="H37" s="8">
        <v>14.46</v>
      </c>
      <c r="I37" s="8">
        <v>15.1</v>
      </c>
      <c r="J37" s="8">
        <v>14.65</v>
      </c>
      <c r="K37" s="8">
        <v>14.51</v>
      </c>
      <c r="L37" s="8">
        <v>14.38</v>
      </c>
      <c r="M37" s="8">
        <v>15.02</v>
      </c>
      <c r="N37" s="8">
        <v>14.55</v>
      </c>
      <c r="O37" s="8">
        <v>13.48</v>
      </c>
      <c r="P37" s="8">
        <v>13.19</v>
      </c>
      <c r="Q37" s="8">
        <v>13.75</v>
      </c>
      <c r="R37" s="8">
        <v>13.93</v>
      </c>
      <c r="S37" s="8">
        <v>14.62</v>
      </c>
      <c r="T37" s="8">
        <v>15.19</v>
      </c>
      <c r="U37" s="8">
        <v>15.07</v>
      </c>
      <c r="V37" s="8">
        <v>15.41</v>
      </c>
      <c r="W37" s="8">
        <v>15.48</v>
      </c>
      <c r="X37" s="8">
        <v>15.27</v>
      </c>
      <c r="Y37" s="8">
        <v>14.13</v>
      </c>
      <c r="Z37" s="8">
        <v>13.93</v>
      </c>
      <c r="AA37" s="8">
        <v>14.1</v>
      </c>
      <c r="AB37" s="8">
        <v>14.36</v>
      </c>
      <c r="AC37" s="8">
        <v>13.64</v>
      </c>
      <c r="AD37" s="8">
        <v>13.74</v>
      </c>
      <c r="AE37" s="8">
        <v>13.48</v>
      </c>
      <c r="AF37" s="8">
        <v>14.47</v>
      </c>
      <c r="AG37" s="8">
        <v>14.62</v>
      </c>
      <c r="AH37" s="8">
        <v>14.52</v>
      </c>
      <c r="AI37" s="8">
        <v>14.71</v>
      </c>
      <c r="AJ37" s="8">
        <v>15.17</v>
      </c>
      <c r="AK37" s="8">
        <v>15.57</v>
      </c>
      <c r="AL37" s="8">
        <v>15.28</v>
      </c>
      <c r="AM37" s="8">
        <v>15.4</v>
      </c>
      <c r="AN37" s="8">
        <v>15.28</v>
      </c>
      <c r="AO37" s="8">
        <v>16.46</v>
      </c>
      <c r="AP37" s="8">
        <v>16.510000000000002</v>
      </c>
      <c r="AQ37" s="8">
        <v>17.09</v>
      </c>
      <c r="AR37" s="8">
        <v>17.149999999999999</v>
      </c>
      <c r="AS37" s="8">
        <v>17.14</v>
      </c>
      <c r="AT37" s="8">
        <v>16.510000000000002</v>
      </c>
      <c r="AU37" s="8">
        <v>17.7</v>
      </c>
      <c r="AV37" s="8">
        <v>18.399999999999999</v>
      </c>
      <c r="AW37" s="8">
        <v>19.13</v>
      </c>
      <c r="AX37" s="8">
        <v>19.64</v>
      </c>
      <c r="AY37" s="8">
        <v>19.48</v>
      </c>
      <c r="AZ37" s="8">
        <v>19.8</v>
      </c>
      <c r="BA37" s="8">
        <v>18.57</v>
      </c>
      <c r="BB37" s="8">
        <v>18.03</v>
      </c>
      <c r="BC37" s="8">
        <v>17.5</v>
      </c>
      <c r="BD37" s="8">
        <v>17.739999999999998</v>
      </c>
      <c r="BE37" s="8">
        <v>17.600000000000001</v>
      </c>
      <c r="BF37" s="8">
        <v>19.57</v>
      </c>
      <c r="BG37" s="8">
        <v>18.97</v>
      </c>
      <c r="BH37" s="8">
        <v>18.53</v>
      </c>
      <c r="BI37">
        <v>18.53</v>
      </c>
    </row>
    <row r="38" spans="1:61" x14ac:dyDescent="0.35">
      <c r="A38" s="9" t="str">
        <f t="shared" si="4"/>
        <v>ANB</v>
      </c>
      <c r="B38" s="9" t="str">
        <f>VLOOKUP(A38,References!$A$2:$B$11,2,FALSE)</f>
        <v>ARNB AB Equity</v>
      </c>
      <c r="C38" s="9" t="str">
        <f t="shared" si="1"/>
        <v>Number of Employees</v>
      </c>
      <c r="D38" s="9" t="str">
        <f>VLOOKUP(C38,References!$J$2:$K$51,2,FALSE)</f>
        <v>employee_count</v>
      </c>
      <c r="E38" s="9" t="s">
        <v>157</v>
      </c>
      <c r="F38" s="8">
        <f>_xll.BDH($B38,E38,"CQ1 2010","","Dir=H","Per=Q","Days=A","Dts=H","cols=56;rows=1")</f>
        <v>3450</v>
      </c>
      <c r="G38" s="8">
        <v>3450</v>
      </c>
      <c r="H38" s="8">
        <v>3450</v>
      </c>
      <c r="I38" s="8">
        <v>4387</v>
      </c>
      <c r="J38" s="8">
        <v>4387</v>
      </c>
      <c r="K38" s="8">
        <v>4387</v>
      </c>
      <c r="L38" s="8">
        <v>4387</v>
      </c>
      <c r="M38" s="8">
        <v>4225</v>
      </c>
      <c r="N38" s="8">
        <v>4225</v>
      </c>
      <c r="O38" s="8">
        <v>4225</v>
      </c>
      <c r="P38" s="8">
        <v>4225</v>
      </c>
      <c r="Q38" s="8">
        <v>4627</v>
      </c>
      <c r="R38" s="8">
        <v>4627</v>
      </c>
      <c r="S38" s="8">
        <v>4627</v>
      </c>
      <c r="T38" s="8">
        <v>4627</v>
      </c>
      <c r="U38" s="8">
        <v>4586</v>
      </c>
      <c r="V38" s="8">
        <v>4586</v>
      </c>
      <c r="W38" s="8">
        <v>4586</v>
      </c>
      <c r="X38" s="8">
        <v>4586</v>
      </c>
      <c r="Y38" s="8">
        <v>4554</v>
      </c>
      <c r="Z38" s="8">
        <v>4554</v>
      </c>
      <c r="AA38" s="8">
        <v>4554</v>
      </c>
      <c r="AB38" s="8">
        <v>4554</v>
      </c>
      <c r="AC38" s="8">
        <v>4846</v>
      </c>
      <c r="AD38" s="8">
        <v>4846</v>
      </c>
      <c r="AE38" s="8">
        <v>4846</v>
      </c>
      <c r="AF38" s="8">
        <v>4846</v>
      </c>
      <c r="AG38" s="8">
        <v>4403</v>
      </c>
      <c r="AH38" s="8">
        <v>4403</v>
      </c>
      <c r="AI38" s="8">
        <v>4403</v>
      </c>
      <c r="AJ38" s="8">
        <v>4403</v>
      </c>
      <c r="AK38" s="8">
        <v>4170</v>
      </c>
      <c r="AL38" s="8">
        <v>4170</v>
      </c>
      <c r="AM38" s="8">
        <v>4170</v>
      </c>
      <c r="AN38" s="8">
        <v>4170</v>
      </c>
      <c r="AO38" s="8">
        <v>4132</v>
      </c>
      <c r="AP38" s="8">
        <v>4132</v>
      </c>
      <c r="AQ38" s="8">
        <v>4132</v>
      </c>
      <c r="AR38" s="8">
        <v>4132</v>
      </c>
      <c r="AS38" s="8">
        <v>4170</v>
      </c>
      <c r="AT38" s="8">
        <v>4170</v>
      </c>
      <c r="AU38" s="8">
        <v>4170</v>
      </c>
      <c r="AV38" s="8">
        <v>4170</v>
      </c>
      <c r="AW38" s="8">
        <v>3959</v>
      </c>
      <c r="AX38" s="8">
        <v>3959</v>
      </c>
      <c r="AY38" s="8">
        <v>3959</v>
      </c>
      <c r="AZ38" s="8">
        <v>3959</v>
      </c>
      <c r="BA38" s="8">
        <v>4059</v>
      </c>
      <c r="BB38" s="8">
        <v>4059</v>
      </c>
      <c r="BC38" s="8">
        <v>4059</v>
      </c>
      <c r="BD38" s="8">
        <v>4059</v>
      </c>
      <c r="BE38" s="8">
        <v>4029</v>
      </c>
      <c r="BF38" s="8">
        <v>4029</v>
      </c>
      <c r="BG38" s="8">
        <v>4029</v>
      </c>
      <c r="BH38" s="8">
        <v>4029</v>
      </c>
      <c r="BI38">
        <v>4029</v>
      </c>
    </row>
    <row r="39" spans="1:61" x14ac:dyDescent="0.35">
      <c r="A39" s="9" t="str">
        <f t="shared" si="4"/>
        <v>ANB</v>
      </c>
      <c r="B39" s="9" t="str">
        <f>VLOOKUP(A39,References!$A$2:$B$11,2,FALSE)</f>
        <v>ARNB AB Equity</v>
      </c>
      <c r="C39" s="9" t="str">
        <f t="shared" si="1"/>
        <v>Return on Equity</v>
      </c>
      <c r="D39" s="9" t="str">
        <f>VLOOKUP(C39,References!$J$2:$K$51,2,FALSE)</f>
        <v>return_on_equity</v>
      </c>
      <c r="E39" s="9" t="s">
        <v>158</v>
      </c>
      <c r="F39" s="8">
        <f>_xll.BDH($B39,E39,"CQ1 2010","","Dir=H","Per=Q","Days=A","Dts=H","cols=56;rows=1")</f>
        <v>17.107199999999999</v>
      </c>
      <c r="G39" s="8">
        <v>15.461</v>
      </c>
      <c r="H39" s="8">
        <v>12.8332</v>
      </c>
      <c r="I39" s="8">
        <v>12.886799999999999</v>
      </c>
      <c r="J39" s="8">
        <v>12.593</v>
      </c>
      <c r="K39" s="8">
        <v>12.3452</v>
      </c>
      <c r="L39" s="8">
        <v>13.0258</v>
      </c>
      <c r="M39" s="8">
        <v>13.605700000000001</v>
      </c>
      <c r="N39" s="8">
        <v>14.1036</v>
      </c>
      <c r="O39" s="8">
        <v>13.565799999999999</v>
      </c>
      <c r="P39" s="8">
        <v>13.4794</v>
      </c>
      <c r="Q39" s="8">
        <v>13.7746</v>
      </c>
      <c r="R39" s="8">
        <v>13.9719</v>
      </c>
      <c r="S39" s="8">
        <v>13.5229</v>
      </c>
      <c r="T39" s="8">
        <v>13.1318</v>
      </c>
      <c r="U39" s="8">
        <v>13.6777</v>
      </c>
      <c r="V39" s="8">
        <v>13.750299999999999</v>
      </c>
      <c r="W39" s="8">
        <v>13.6311</v>
      </c>
      <c r="X39" s="8">
        <v>13.996499999999999</v>
      </c>
      <c r="Y39" s="8">
        <v>14.490500000000001</v>
      </c>
      <c r="Z39" s="8">
        <v>14.4962</v>
      </c>
      <c r="AA39" s="8">
        <v>14.3209</v>
      </c>
      <c r="AB39" s="8">
        <v>14.051299999999999</v>
      </c>
      <c r="AC39" s="8">
        <v>13.951700000000001</v>
      </c>
      <c r="AD39" s="8">
        <v>13.7737</v>
      </c>
      <c r="AE39" s="8">
        <v>13.4922</v>
      </c>
      <c r="AF39" s="8">
        <v>13.012600000000001</v>
      </c>
      <c r="AG39" s="8">
        <v>12.647600000000001</v>
      </c>
      <c r="AH39" s="8">
        <v>12.732200000000001</v>
      </c>
      <c r="AI39" s="8">
        <v>12.7417</v>
      </c>
      <c r="AJ39" s="8">
        <v>12.724399999999999</v>
      </c>
      <c r="AK39" s="8">
        <v>12.717000000000001</v>
      </c>
      <c r="AL39" s="8">
        <v>12.872</v>
      </c>
      <c r="AM39" s="8">
        <v>12.311</v>
      </c>
      <c r="AN39" s="8">
        <v>11.9971</v>
      </c>
      <c r="AO39" s="8">
        <v>16.196200000000001</v>
      </c>
      <c r="AP39" s="8">
        <v>16.023</v>
      </c>
      <c r="AQ39" s="8">
        <v>16.236799999999999</v>
      </c>
      <c r="AR39" s="8">
        <v>16.541799999999999</v>
      </c>
      <c r="AS39" s="8">
        <v>11.028</v>
      </c>
      <c r="AT39" s="8">
        <v>10.6591</v>
      </c>
      <c r="AU39" s="8">
        <v>8.8847000000000005</v>
      </c>
      <c r="AV39" s="8">
        <v>8.1245999999999992</v>
      </c>
      <c r="AW39" s="8">
        <v>7.1402999999999999</v>
      </c>
      <c r="AX39" s="8">
        <v>6.9744999999999999</v>
      </c>
      <c r="AY39" s="8">
        <v>6.8337000000000003</v>
      </c>
      <c r="AZ39" s="8">
        <v>6.6382000000000003</v>
      </c>
      <c r="BA39" s="8">
        <v>7.1559999999999997</v>
      </c>
      <c r="BB39" s="8">
        <v>7.2415000000000003</v>
      </c>
      <c r="BC39" s="8">
        <v>8.1234999999999999</v>
      </c>
      <c r="BD39" s="8">
        <v>8.7556999999999992</v>
      </c>
      <c r="BE39" s="8">
        <v>9.6804000000000006</v>
      </c>
      <c r="BF39" s="8">
        <v>10.783300000000001</v>
      </c>
      <c r="BG39" s="8">
        <v>11.6332</v>
      </c>
      <c r="BH39" s="8">
        <v>11.975</v>
      </c>
      <c r="BI39">
        <v>11.975</v>
      </c>
    </row>
    <row r="40" spans="1:61" x14ac:dyDescent="0.35">
      <c r="A40" s="9" t="str">
        <f t="shared" si="4"/>
        <v>ANB</v>
      </c>
      <c r="B40" s="9" t="str">
        <f>VLOOKUP(A40,References!$A$2:$B$11,2,FALSE)</f>
        <v>ARNB AB Equity</v>
      </c>
      <c r="C40" s="9" t="str">
        <f t="shared" si="1"/>
        <v>Return on Assets</v>
      </c>
      <c r="D40" s="9" t="str">
        <f>VLOOKUP(C40,References!$J$2:$K$51,2,FALSE)</f>
        <v>return_on_assets</v>
      </c>
      <c r="E40" s="9" t="s">
        <v>159</v>
      </c>
      <c r="F40" s="8">
        <f>_xll.BDH($B40,E40,"CQ1 2010","","Dir=H","Per=Q","Days=A","Dts=H","cols=56;rows=1")</f>
        <v>2.0756999999999999</v>
      </c>
      <c r="G40" s="8">
        <v>1.9815</v>
      </c>
      <c r="H40" s="8">
        <v>1.7871999999999999</v>
      </c>
      <c r="I40" s="8">
        <v>1.6887000000000001</v>
      </c>
      <c r="J40" s="8">
        <v>1.6176999999999999</v>
      </c>
      <c r="K40" s="8">
        <v>1.7950999999999999</v>
      </c>
      <c r="L40" s="8">
        <v>1.9306000000000001</v>
      </c>
      <c r="M40" s="8">
        <v>1.8588</v>
      </c>
      <c r="N40" s="8">
        <v>1.8211999999999999</v>
      </c>
      <c r="O40" s="8">
        <v>1.9704999999999999</v>
      </c>
      <c r="P40" s="8">
        <v>1.9123000000000001</v>
      </c>
      <c r="Q40" s="8">
        <v>1.8654999999999999</v>
      </c>
      <c r="R40" s="8">
        <v>1.8483000000000001</v>
      </c>
      <c r="S40" s="8">
        <v>1.8668</v>
      </c>
      <c r="T40" s="8">
        <v>1.8317000000000001</v>
      </c>
      <c r="U40" s="8">
        <v>1.8373999999999999</v>
      </c>
      <c r="V40" s="8">
        <v>1.7994000000000001</v>
      </c>
      <c r="W40" s="8">
        <v>1.8825000000000001</v>
      </c>
      <c r="X40" s="8">
        <v>1.9337</v>
      </c>
      <c r="Y40" s="8">
        <v>1.9001999999999999</v>
      </c>
      <c r="Z40" s="8">
        <v>1.8604000000000001</v>
      </c>
      <c r="AA40" s="8">
        <v>1.9298999999999999</v>
      </c>
      <c r="AB40" s="8">
        <v>1.9053</v>
      </c>
      <c r="AC40" s="8">
        <v>1.7693000000000001</v>
      </c>
      <c r="AD40" s="8">
        <v>1.7763</v>
      </c>
      <c r="AE40" s="8">
        <v>1.7572000000000001</v>
      </c>
      <c r="AF40" s="8">
        <v>1.7362</v>
      </c>
      <c r="AG40" s="8">
        <v>1.6766000000000001</v>
      </c>
      <c r="AH40" s="8">
        <v>1.7150000000000001</v>
      </c>
      <c r="AI40" s="8">
        <v>1.7202</v>
      </c>
      <c r="AJ40" s="8">
        <v>1.7876000000000001</v>
      </c>
      <c r="AK40" s="8">
        <v>1.7717000000000001</v>
      </c>
      <c r="AL40" s="8">
        <v>1.8261000000000001</v>
      </c>
      <c r="AM40" s="8">
        <v>1.7549999999999999</v>
      </c>
      <c r="AN40" s="8">
        <v>1.7558</v>
      </c>
      <c r="AO40" s="8">
        <v>2.3544999999999998</v>
      </c>
      <c r="AP40" s="8">
        <v>2.4228999999999998</v>
      </c>
      <c r="AQ40" s="8">
        <v>2.4977999999999998</v>
      </c>
      <c r="AR40" s="8">
        <v>2.5424000000000002</v>
      </c>
      <c r="AS40" s="8">
        <v>1.6712</v>
      </c>
      <c r="AT40" s="8">
        <v>1.6336999999999999</v>
      </c>
      <c r="AU40" s="8">
        <v>1.3846000000000001</v>
      </c>
      <c r="AV40" s="8">
        <v>1.2873000000000001</v>
      </c>
      <c r="AW40" s="8">
        <v>1.1391</v>
      </c>
      <c r="AX40" s="8">
        <v>1.1099000000000001</v>
      </c>
      <c r="AY40" s="8">
        <v>1.0821000000000001</v>
      </c>
      <c r="AZ40" s="8">
        <v>1.0755999999999999</v>
      </c>
      <c r="BA40" s="8">
        <v>1.1674</v>
      </c>
      <c r="BB40" s="8">
        <v>1.1753</v>
      </c>
      <c r="BC40" s="8">
        <v>1.2663</v>
      </c>
      <c r="BD40" s="8">
        <v>1.4047000000000001</v>
      </c>
      <c r="BE40" s="8">
        <v>1.5158</v>
      </c>
      <c r="BF40" s="8">
        <v>1.6658999999999999</v>
      </c>
      <c r="BG40" s="8">
        <v>1.7685999999999999</v>
      </c>
      <c r="BH40" s="8">
        <v>1.8431</v>
      </c>
      <c r="BI40">
        <v>1.8431</v>
      </c>
    </row>
    <row r="41" spans="1:61" x14ac:dyDescent="0.35">
      <c r="A41" s="9" t="str">
        <f t="shared" si="4"/>
        <v>ANB</v>
      </c>
      <c r="B41" s="9" t="str">
        <f>VLOOKUP(A41,References!$A$2:$B$11,2,FALSE)</f>
        <v>ARNB AB Equity</v>
      </c>
      <c r="C41" s="9" t="str">
        <f t="shared" si="1"/>
        <v>Dividend Payout Ratio</v>
      </c>
      <c r="D41" s="9" t="str">
        <f>VLOOKUP(C41,References!$J$2:$K$51,2,FALSE)</f>
        <v>dividend_payout_ratio</v>
      </c>
      <c r="E41" s="9" t="s">
        <v>160</v>
      </c>
      <c r="F41" s="8">
        <f>_xll.BDH($B41,E41,"CQ1 2010","","Dir=H","Per=Q","Days=A","Dts=H","cols=56;rows=1")</f>
        <v>0</v>
      </c>
      <c r="G41" s="8">
        <v>0</v>
      </c>
      <c r="H41" s="8">
        <v>0</v>
      </c>
      <c r="I41" s="8">
        <v>215.61949999999999</v>
      </c>
      <c r="J41" s="8">
        <v>215.61949999999999</v>
      </c>
      <c r="K41" s="8">
        <v>215.61949999999999</v>
      </c>
      <c r="L41" s="8">
        <v>215.61949999999999</v>
      </c>
      <c r="M41" s="8">
        <v>215.61949999999999</v>
      </c>
      <c r="N41" s="8">
        <v>215.61949999999999</v>
      </c>
      <c r="O41" s="8">
        <v>215.61949999999999</v>
      </c>
      <c r="P41" s="8">
        <v>215.61949999999999</v>
      </c>
      <c r="Q41" s="8">
        <v>215.61949999999999</v>
      </c>
      <c r="R41" s="8">
        <v>215.61949999999999</v>
      </c>
      <c r="S41" s="8">
        <v>215.61949999999999</v>
      </c>
      <c r="T41" s="8">
        <v>215.61949999999999</v>
      </c>
      <c r="U41" s="8">
        <v>215.61949999999999</v>
      </c>
      <c r="V41" s="8">
        <v>215.61949999999999</v>
      </c>
      <c r="W41" s="8">
        <v>215.61949999999999</v>
      </c>
      <c r="X41" s="8">
        <v>60.1661</v>
      </c>
      <c r="Y41" s="8">
        <v>0</v>
      </c>
      <c r="Z41" s="8">
        <v>0</v>
      </c>
      <c r="AA41" s="8">
        <v>0</v>
      </c>
      <c r="AB41" s="8">
        <v>58.884999999999998</v>
      </c>
      <c r="AC41" s="8">
        <v>58.884999999999998</v>
      </c>
      <c r="AD41" s="8">
        <v>58.884999999999998</v>
      </c>
      <c r="AE41" s="8">
        <v>58.884999999999998</v>
      </c>
      <c r="AF41" s="8">
        <v>58.884999999999998</v>
      </c>
      <c r="AG41" s="8">
        <v>58.884999999999998</v>
      </c>
      <c r="AH41" s="8">
        <v>58.884999999999998</v>
      </c>
      <c r="AI41" s="8">
        <v>64.7791</v>
      </c>
      <c r="AJ41" s="8">
        <v>64.7791</v>
      </c>
      <c r="AK41" s="8">
        <v>102.4543</v>
      </c>
      <c r="AL41" s="8">
        <v>0</v>
      </c>
      <c r="AM41" s="8">
        <v>0</v>
      </c>
      <c r="AN41" s="8">
        <v>88.906300000000002</v>
      </c>
      <c r="AO41" s="8">
        <v>46.542200000000001</v>
      </c>
      <c r="AP41" s="8">
        <v>46.542200000000001</v>
      </c>
      <c r="AQ41" s="8">
        <v>0</v>
      </c>
      <c r="AR41" s="8">
        <v>89.8459</v>
      </c>
      <c r="AS41" s="8">
        <v>145.55840000000001</v>
      </c>
      <c r="AT41" s="8">
        <v>145.55840000000001</v>
      </c>
      <c r="AU41" s="8">
        <v>145.55840000000001</v>
      </c>
      <c r="AV41" s="8">
        <v>145.55840000000001</v>
      </c>
      <c r="AW41" s="8">
        <v>145.55840000000001</v>
      </c>
      <c r="AX41" s="8">
        <v>145.55840000000001</v>
      </c>
      <c r="AY41" s="8">
        <v>145.55840000000001</v>
      </c>
      <c r="AZ41" s="8">
        <v>145.55840000000001</v>
      </c>
      <c r="BA41" s="8">
        <v>145.55840000000001</v>
      </c>
      <c r="BB41" s="8">
        <v>145.55840000000001</v>
      </c>
      <c r="BC41" s="8">
        <v>145.55840000000001</v>
      </c>
      <c r="BD41" s="8">
        <v>145.55840000000001</v>
      </c>
      <c r="BE41" s="8">
        <v>145.55840000000001</v>
      </c>
      <c r="BF41" s="8">
        <v>145.55840000000001</v>
      </c>
      <c r="BG41" s="8">
        <v>98.886799999999994</v>
      </c>
      <c r="BH41" s="8">
        <v>98.886799999999994</v>
      </c>
      <c r="BI41">
        <v>98.886799999999994</v>
      </c>
    </row>
    <row r="42" spans="1:61" x14ac:dyDescent="0.35">
      <c r="A42" s="6" t="s">
        <v>18</v>
      </c>
      <c r="B42" s="6" t="str">
        <f>VLOOKUP(A42,References!$A$2:$B$11,2,FALSE)</f>
        <v>RIBL AB Equity</v>
      </c>
      <c r="C42" s="6" t="str">
        <f t="shared" ref="C42:C51" si="5">C92</f>
        <v>Operating Margin</v>
      </c>
      <c r="D42" s="6" t="str">
        <f>VLOOKUP(C42,References!$J$2:$K$51,2,FALSE)</f>
        <v>operating_margin</v>
      </c>
      <c r="E42" s="6" t="s">
        <v>154</v>
      </c>
      <c r="F42" s="8">
        <f>_xll.BDH($B42,E42,"CQ1 2010","","Dir=H","Per=Q","Days=A","Dts=H","cols=56;rows=1")</f>
        <v>44.0334</v>
      </c>
      <c r="G42" s="8">
        <v>50.142299999999999</v>
      </c>
      <c r="H42" s="8">
        <v>40.767400000000002</v>
      </c>
      <c r="I42" s="8">
        <v>51.3996</v>
      </c>
      <c r="J42" s="8">
        <v>48.547199999999997</v>
      </c>
      <c r="K42" s="8">
        <v>53.258600000000001</v>
      </c>
      <c r="L42" s="8">
        <v>50.508600000000001</v>
      </c>
      <c r="M42" s="8">
        <v>47.081200000000003</v>
      </c>
      <c r="N42" s="8">
        <v>53.945399999999999</v>
      </c>
      <c r="O42" s="8">
        <v>47.712699999999998</v>
      </c>
      <c r="P42" s="8">
        <v>48.63</v>
      </c>
      <c r="Q42" s="8">
        <v>50.592500000000001</v>
      </c>
      <c r="R42" s="8">
        <v>53.7</v>
      </c>
      <c r="S42" s="8">
        <v>52.639499999999998</v>
      </c>
      <c r="T42" s="8">
        <v>56.290300000000002</v>
      </c>
      <c r="U42" s="8">
        <v>56.706600000000002</v>
      </c>
      <c r="V42" s="8">
        <v>55.177999999999997</v>
      </c>
      <c r="W42" s="8">
        <v>54.106999999999999</v>
      </c>
      <c r="X42" s="8">
        <v>53.121400000000001</v>
      </c>
      <c r="Y42" s="8">
        <v>52.587000000000003</v>
      </c>
      <c r="Z42" s="8">
        <v>56.886299999999999</v>
      </c>
      <c r="AA42" s="8">
        <v>51.854199999999999</v>
      </c>
      <c r="AB42" s="8">
        <v>47.406799999999997</v>
      </c>
      <c r="AC42" s="8">
        <v>44.9163</v>
      </c>
      <c r="AD42" s="8">
        <v>58.7879</v>
      </c>
      <c r="AE42" s="8">
        <v>57.453400000000002</v>
      </c>
      <c r="AF42" s="8">
        <v>39.668700000000001</v>
      </c>
      <c r="AG42" s="8">
        <v>15.6518</v>
      </c>
      <c r="AH42" s="8">
        <v>52.099699999999999</v>
      </c>
      <c r="AI42" s="8">
        <v>42.443399999999997</v>
      </c>
      <c r="AJ42" s="8">
        <v>51.601300000000002</v>
      </c>
      <c r="AK42" s="8">
        <v>46.832000000000001</v>
      </c>
      <c r="AL42" s="8">
        <v>49.916400000000003</v>
      </c>
      <c r="AM42" s="8">
        <v>43.994599999999998</v>
      </c>
      <c r="AN42" s="8">
        <v>47.404400000000003</v>
      </c>
      <c r="AO42" s="8">
        <v>52.056899999999999</v>
      </c>
      <c r="AP42" s="8">
        <v>54.932000000000002</v>
      </c>
      <c r="AQ42" s="8">
        <v>56.569800000000001</v>
      </c>
      <c r="AR42" s="8">
        <v>56.193199999999997</v>
      </c>
      <c r="AS42" s="8">
        <v>41.817799999999998</v>
      </c>
      <c r="AT42" s="8">
        <v>53.308100000000003</v>
      </c>
      <c r="AU42" s="8">
        <v>42.418900000000001</v>
      </c>
      <c r="AV42" s="8">
        <v>47.7134</v>
      </c>
      <c r="AW42" s="8">
        <v>38.290199999999999</v>
      </c>
      <c r="AX42" s="8">
        <v>51.165700000000001</v>
      </c>
      <c r="AY42" s="8">
        <v>53.648499999999999</v>
      </c>
      <c r="AZ42" s="8">
        <v>56.279400000000003</v>
      </c>
      <c r="BA42" s="8">
        <v>53.120399999999997</v>
      </c>
      <c r="BB42" s="8">
        <v>55.727800000000002</v>
      </c>
      <c r="BC42" s="8">
        <v>52.483800000000002</v>
      </c>
      <c r="BD42" s="8">
        <v>55.372799999999998</v>
      </c>
      <c r="BE42" s="8">
        <v>54.858899999999998</v>
      </c>
      <c r="BF42" s="8">
        <v>52.869300000000003</v>
      </c>
      <c r="BG42" s="8">
        <v>52.015700000000002</v>
      </c>
      <c r="BH42" s="8">
        <v>54.729199999999999</v>
      </c>
      <c r="BI42">
        <v>54.729199999999999</v>
      </c>
    </row>
    <row r="43" spans="1:61" x14ac:dyDescent="0.35">
      <c r="A43" s="6" t="str">
        <f>A42</f>
        <v>Riyad</v>
      </c>
      <c r="B43" s="6" t="str">
        <f>VLOOKUP(A43,References!$A$2:$B$11,2,FALSE)</f>
        <v>RIBL AB Equity</v>
      </c>
      <c r="C43" s="6" t="str">
        <f t="shared" si="5"/>
        <v>Profit Margin</v>
      </c>
      <c r="D43" s="6" t="str">
        <f>VLOOKUP(C43,References!$J$2:$K$51,2,FALSE)</f>
        <v>profit_margin</v>
      </c>
      <c r="E43" s="6" t="s">
        <v>51</v>
      </c>
      <c r="F43" s="8">
        <f>_xll.BDH($B43,E43,"CQ1 2010","","Dir=H","Per=Q","Days=A","Dts=H","cols=56;rows=1")</f>
        <v>44.0334</v>
      </c>
      <c r="G43" s="8">
        <v>50.142299999999999</v>
      </c>
      <c r="H43" s="8">
        <v>40.767400000000002</v>
      </c>
      <c r="I43" s="8">
        <v>51.3996</v>
      </c>
      <c r="J43" s="8">
        <v>48.547199999999997</v>
      </c>
      <c r="K43" s="8">
        <v>53.258600000000001</v>
      </c>
      <c r="L43" s="8">
        <v>50.508600000000001</v>
      </c>
      <c r="M43" s="8">
        <v>47.081200000000003</v>
      </c>
      <c r="N43" s="8">
        <v>53.945399999999999</v>
      </c>
      <c r="O43" s="8">
        <v>47.712699999999998</v>
      </c>
      <c r="P43" s="8">
        <v>48.63</v>
      </c>
      <c r="Q43" s="8">
        <v>50.592500000000001</v>
      </c>
      <c r="R43" s="8">
        <v>54.4465</v>
      </c>
      <c r="S43" s="8">
        <v>53.314300000000003</v>
      </c>
      <c r="T43" s="8">
        <v>57.395400000000002</v>
      </c>
      <c r="U43" s="8">
        <v>57.390500000000003</v>
      </c>
      <c r="V43" s="8">
        <v>55.871099999999998</v>
      </c>
      <c r="W43" s="8">
        <v>54.2376</v>
      </c>
      <c r="X43" s="8">
        <v>54.078099999999999</v>
      </c>
      <c r="Y43" s="8">
        <v>53.166200000000003</v>
      </c>
      <c r="Z43" s="8">
        <v>57.212499999999999</v>
      </c>
      <c r="AA43" s="8">
        <v>52.2712</v>
      </c>
      <c r="AB43" s="8">
        <v>48.254399999999997</v>
      </c>
      <c r="AC43" s="8">
        <v>45.367100000000001</v>
      </c>
      <c r="AD43" s="8">
        <v>59.064599999999999</v>
      </c>
      <c r="AE43" s="8">
        <v>57.966000000000001</v>
      </c>
      <c r="AF43" s="8">
        <v>40.414200000000001</v>
      </c>
      <c r="AG43" s="8">
        <v>16.002500000000001</v>
      </c>
      <c r="AH43" s="8">
        <v>52.177700000000002</v>
      </c>
      <c r="AI43" s="8">
        <v>42.739800000000002</v>
      </c>
      <c r="AJ43" s="8">
        <v>51.868000000000002</v>
      </c>
      <c r="AK43" s="8">
        <v>47.324100000000001</v>
      </c>
      <c r="AL43" s="8">
        <v>50.546900000000001</v>
      </c>
      <c r="AM43" s="8">
        <v>35.327599999999997</v>
      </c>
      <c r="AN43" s="8">
        <v>38.816699999999997</v>
      </c>
      <c r="AO43" s="8">
        <v>15.0776</v>
      </c>
      <c r="AP43" s="8">
        <v>53.4345</v>
      </c>
      <c r="AQ43" s="8">
        <v>51.230600000000003</v>
      </c>
      <c r="AR43" s="8">
        <v>50.9251</v>
      </c>
      <c r="AS43" s="8">
        <v>37.6524</v>
      </c>
      <c r="AT43" s="8">
        <v>47.652799999999999</v>
      </c>
      <c r="AU43" s="8">
        <v>37.509399999999999</v>
      </c>
      <c r="AV43" s="8">
        <v>42.342399999999998</v>
      </c>
      <c r="AW43" s="8">
        <v>29.274100000000001</v>
      </c>
      <c r="AX43" s="8">
        <v>44.990900000000003</v>
      </c>
      <c r="AY43" s="8">
        <v>47.193399999999997</v>
      </c>
      <c r="AZ43" s="8">
        <v>49.906399999999998</v>
      </c>
      <c r="BA43" s="8">
        <v>49.0105</v>
      </c>
      <c r="BB43" s="8">
        <v>47.720999999999997</v>
      </c>
      <c r="BC43" s="8">
        <v>46.648299999999999</v>
      </c>
      <c r="BD43" s="8">
        <v>49.555500000000002</v>
      </c>
      <c r="BE43" s="8">
        <v>49.65</v>
      </c>
      <c r="BF43" s="8">
        <v>47.446899999999999</v>
      </c>
      <c r="BG43" s="8">
        <v>46.738300000000002</v>
      </c>
      <c r="BH43" s="8">
        <v>49.146099999999997</v>
      </c>
      <c r="BI43">
        <v>49.146099999999997</v>
      </c>
    </row>
    <row r="44" spans="1:61" x14ac:dyDescent="0.35">
      <c r="A44" s="6" t="str">
        <f t="shared" ref="A44:A51" si="6">A43</f>
        <v>Riyad</v>
      </c>
      <c r="B44" s="6" t="str">
        <f>VLOOKUP(A44,References!$A$2:$B$11,2,FALSE)</f>
        <v>RIBL AB Equity</v>
      </c>
      <c r="C44" s="6" t="str">
        <f t="shared" si="5"/>
        <v>Net Interest Margin (NIM)</v>
      </c>
      <c r="D44" s="6" t="str">
        <f>VLOOKUP(C44,References!$J$2:$K$51,2,FALSE)</f>
        <v>net_interest_margin</v>
      </c>
      <c r="E44" s="6" t="s">
        <v>52</v>
      </c>
      <c r="F44" s="8">
        <f>_xll.BDH($B44,E44,"CQ1 2010","","Dir=H","Per=Q","Days=A","Dts=H","cols=56;rows=1")</f>
        <v>2.8491</v>
      </c>
      <c r="G44" s="8">
        <v>2.7321</v>
      </c>
      <c r="H44" s="8">
        <v>2.7997999999999998</v>
      </c>
      <c r="I44" s="8">
        <v>2.7972999999999999</v>
      </c>
      <c r="J44" s="8">
        <v>2.7254</v>
      </c>
      <c r="K44" s="8">
        <v>2.7239</v>
      </c>
      <c r="L44" s="8">
        <v>2.7271999999999998</v>
      </c>
      <c r="M44" s="8">
        <v>2.7650000000000001</v>
      </c>
      <c r="N44" s="8">
        <v>2.6932</v>
      </c>
      <c r="O44" s="8">
        <v>2.7553999999999998</v>
      </c>
      <c r="P44" s="8">
        <v>2.7524999999999999</v>
      </c>
      <c r="Q44" s="8">
        <v>2.8130000000000002</v>
      </c>
      <c r="R44" s="8">
        <v>2.7625999999999999</v>
      </c>
      <c r="S44" s="8">
        <v>2.8191000000000002</v>
      </c>
      <c r="T44" s="8">
        <v>2.8041</v>
      </c>
      <c r="U44" s="8">
        <v>2.7978999999999998</v>
      </c>
      <c r="V44" s="8">
        <v>2.7770999999999999</v>
      </c>
      <c r="W44" s="8">
        <v>2.7665000000000002</v>
      </c>
      <c r="X44" s="8">
        <v>2.7391999999999999</v>
      </c>
      <c r="Y44" s="8">
        <v>2.8241000000000001</v>
      </c>
      <c r="Z44" s="8">
        <v>2.7241</v>
      </c>
      <c r="AA44" s="8">
        <v>2.7444999999999999</v>
      </c>
      <c r="AB44" s="8">
        <v>2.6907999999999999</v>
      </c>
      <c r="AC44" s="8">
        <v>2.7059000000000002</v>
      </c>
      <c r="AD44" s="8">
        <v>2.6191</v>
      </c>
      <c r="AE44" s="8">
        <v>2.6442000000000001</v>
      </c>
      <c r="AF44" s="8">
        <v>2.6789999999999998</v>
      </c>
      <c r="AG44" s="8">
        <v>2.7004999999999999</v>
      </c>
      <c r="AH44" s="8">
        <v>2.7406000000000001</v>
      </c>
      <c r="AI44" s="8">
        <v>2.7498999999999998</v>
      </c>
      <c r="AJ44" s="8">
        <v>2.8635999999999999</v>
      </c>
      <c r="AK44" s="8">
        <v>3.0550000000000002</v>
      </c>
      <c r="AL44" s="8">
        <v>3.1110000000000002</v>
      </c>
      <c r="AM44" s="8">
        <v>3.1179999999999999</v>
      </c>
      <c r="AN44" s="8">
        <v>3.1343000000000001</v>
      </c>
      <c r="AO44" s="8">
        <v>3.2688999999999999</v>
      </c>
      <c r="AP44" s="8">
        <v>3.3641999999999999</v>
      </c>
      <c r="AQ44" s="8">
        <v>3.4540999999999999</v>
      </c>
      <c r="AR44" s="8">
        <v>3.4952000000000001</v>
      </c>
      <c r="AS44" s="8">
        <v>3.5506000000000002</v>
      </c>
      <c r="AT44" s="8">
        <v>3.4548999999999999</v>
      </c>
      <c r="AU44" s="8">
        <v>3.4049</v>
      </c>
      <c r="AV44" s="8">
        <v>3.3660999999999999</v>
      </c>
      <c r="AW44" s="8">
        <v>3.3037000000000001</v>
      </c>
      <c r="AX44" s="8">
        <v>3.1991000000000001</v>
      </c>
      <c r="AY44" s="8">
        <v>3.1307</v>
      </c>
      <c r="AZ44" s="8">
        <v>3.0209000000000001</v>
      </c>
      <c r="BA44" s="8">
        <v>2.9630999999999998</v>
      </c>
      <c r="BB44" s="8">
        <v>2.8266</v>
      </c>
      <c r="BC44" s="8">
        <v>2.9466000000000001</v>
      </c>
      <c r="BD44" s="8">
        <v>3.0680000000000001</v>
      </c>
      <c r="BE44" s="8">
        <v>3.2789999999999999</v>
      </c>
      <c r="BF44" s="8">
        <v>3.3492999999999999</v>
      </c>
      <c r="BG44" s="8">
        <v>3.5750000000000002</v>
      </c>
      <c r="BH44" s="8">
        <v>3.6798999999999999</v>
      </c>
      <c r="BI44">
        <v>3.6798999999999999</v>
      </c>
    </row>
    <row r="45" spans="1:61" x14ac:dyDescent="0.35">
      <c r="A45" s="6" t="str">
        <f t="shared" si="6"/>
        <v>Riyad</v>
      </c>
      <c r="B45" s="6" t="str">
        <f>VLOOKUP(A45,References!$A$2:$B$11,2,FALSE)</f>
        <v>RIBL AB Equity</v>
      </c>
      <c r="C45" s="6" t="str">
        <f t="shared" si="5"/>
        <v>Sales per Employee</v>
      </c>
      <c r="D45" s="6" t="str">
        <f>VLOOKUP(C45,References!$J$2:$K$51,2,FALSE)</f>
        <v>sales_per_employee</v>
      </c>
      <c r="E45" s="6" t="s">
        <v>155</v>
      </c>
      <c r="F45" s="8" t="str">
        <f>_xll.BDH($B45,E45,"CQ1 2010","","Dir=H","Per=Q","Days=A","Dts=H","cols=56;rows=1")</f>
        <v>#N/A N/A</v>
      </c>
      <c r="G45" s="8" t="s">
        <v>116</v>
      </c>
      <c r="H45" s="8" t="s">
        <v>116</v>
      </c>
      <c r="I45" s="8">
        <v>304516.35769999999</v>
      </c>
      <c r="J45" s="8">
        <v>304516.35769999999</v>
      </c>
      <c r="K45" s="8">
        <v>304516.35769999999</v>
      </c>
      <c r="L45" s="8">
        <v>304516.35769999999</v>
      </c>
      <c r="M45" s="8">
        <v>351337.8995</v>
      </c>
      <c r="N45" s="8">
        <v>351337.8995</v>
      </c>
      <c r="O45" s="8">
        <v>351337.8995</v>
      </c>
      <c r="P45" s="8">
        <v>351337.8995</v>
      </c>
      <c r="Q45" s="8">
        <v>341507.31160000002</v>
      </c>
      <c r="R45" s="8">
        <v>341507.31160000002</v>
      </c>
      <c r="S45" s="8">
        <v>341507.31160000002</v>
      </c>
      <c r="T45" s="8">
        <v>341507.31160000002</v>
      </c>
      <c r="U45" s="8">
        <v>377415.53869999998</v>
      </c>
      <c r="V45" s="8">
        <v>377415.53869999998</v>
      </c>
      <c r="W45" s="8">
        <v>377415.53869999998</v>
      </c>
      <c r="X45" s="8">
        <v>377415.53869999998</v>
      </c>
      <c r="Y45" s="8">
        <v>375568.31920000003</v>
      </c>
      <c r="Z45" s="8">
        <v>375568.31920000003</v>
      </c>
      <c r="AA45" s="8">
        <v>375568.31920000003</v>
      </c>
      <c r="AB45" s="8">
        <v>375568.31920000003</v>
      </c>
      <c r="AC45" s="8">
        <v>344265.60729999997</v>
      </c>
      <c r="AD45" s="8">
        <v>344265.60729999997</v>
      </c>
      <c r="AE45" s="8">
        <v>344265.60729999997</v>
      </c>
      <c r="AF45" s="8">
        <v>344265.60729999997</v>
      </c>
      <c r="AG45" s="8">
        <v>382966.38789999997</v>
      </c>
      <c r="AH45" s="8">
        <v>382966.38789999997</v>
      </c>
      <c r="AI45" s="8">
        <v>382966.38789999997</v>
      </c>
      <c r="AJ45" s="8">
        <v>382966.38789999997</v>
      </c>
      <c r="AK45" s="8">
        <v>381108.6545</v>
      </c>
      <c r="AL45" s="8">
        <v>381108.6545</v>
      </c>
      <c r="AM45" s="8">
        <v>381108.6545</v>
      </c>
      <c r="AN45" s="8">
        <v>381108.6545</v>
      </c>
      <c r="AO45" s="8">
        <v>518219.99</v>
      </c>
      <c r="AP45" s="8">
        <v>518219.99</v>
      </c>
      <c r="AQ45" s="8">
        <v>518219.99</v>
      </c>
      <c r="AR45" s="8">
        <v>518219.99</v>
      </c>
      <c r="AS45" s="8">
        <v>602283.29139999999</v>
      </c>
      <c r="AT45" s="8">
        <v>602283.29139999999</v>
      </c>
      <c r="AU45" s="8">
        <v>602283.29139999999</v>
      </c>
      <c r="AV45" s="8">
        <v>602283.29139999999</v>
      </c>
      <c r="AW45" s="8">
        <v>530841.06070000003</v>
      </c>
      <c r="AX45" s="8">
        <v>530841.06070000003</v>
      </c>
      <c r="AY45" s="8">
        <v>530841.06070000003</v>
      </c>
      <c r="AZ45" s="8">
        <v>530841.06070000003</v>
      </c>
      <c r="BA45" s="8">
        <v>534155.89119999995</v>
      </c>
      <c r="BB45" s="8">
        <v>534155.89119999995</v>
      </c>
      <c r="BC45" s="8">
        <v>534155.89119999995</v>
      </c>
      <c r="BD45" s="8">
        <v>534155.89119999995</v>
      </c>
      <c r="BE45" s="8">
        <v>783766.11719999998</v>
      </c>
      <c r="BF45" s="8">
        <v>783766.11719999998</v>
      </c>
      <c r="BG45" s="8">
        <v>783766.11719999998</v>
      </c>
      <c r="BH45" s="8">
        <v>783766.11719999998</v>
      </c>
      <c r="BI45">
        <v>783766.11719999998</v>
      </c>
    </row>
    <row r="46" spans="1:61" x14ac:dyDescent="0.35">
      <c r="A46" s="6" t="str">
        <f t="shared" si="6"/>
        <v>Riyad</v>
      </c>
      <c r="B46" s="6" t="str">
        <f>VLOOKUP(A46,References!$A$2:$B$11,2,FALSE)</f>
        <v>RIBL AB Equity</v>
      </c>
      <c r="C46" s="6" t="str">
        <f t="shared" si="5"/>
        <v>Efficiency Ratio</v>
      </c>
      <c r="D46" s="6" t="str">
        <f>VLOOKUP(C46,References!$J$2:$K$51,2,FALSE)</f>
        <v>efficiency_ratio</v>
      </c>
      <c r="E46" s="6" t="s">
        <v>50</v>
      </c>
      <c r="F46" s="8">
        <f>_xll.BDH($B46,E46,"CQ1 2010","","Dir=H","Per=Q","Days=A","Dts=H","cols=56;rows=1")</f>
        <v>38.018599999999999</v>
      </c>
      <c r="G46" s="8">
        <v>37.013599999999997</v>
      </c>
      <c r="H46" s="8">
        <v>39.222799999999999</v>
      </c>
      <c r="I46" s="8">
        <v>37.820599999999999</v>
      </c>
      <c r="J46" s="8">
        <v>40.953499999999998</v>
      </c>
      <c r="K46" s="8">
        <v>41.170200000000001</v>
      </c>
      <c r="L46" s="8">
        <v>39.893099999999997</v>
      </c>
      <c r="M46" s="8">
        <v>36.999099999999999</v>
      </c>
      <c r="N46" s="8">
        <v>36.906599999999997</v>
      </c>
      <c r="O46" s="8">
        <v>32.117600000000003</v>
      </c>
      <c r="P46" s="8">
        <v>32.423400000000001</v>
      </c>
      <c r="Q46" s="8">
        <v>29.863800000000001</v>
      </c>
      <c r="R46" s="8">
        <v>35.357399999999998</v>
      </c>
      <c r="S46" s="8">
        <v>36.497799999999998</v>
      </c>
      <c r="T46" s="8">
        <v>35.6798</v>
      </c>
      <c r="U46" s="8">
        <v>37.753100000000003</v>
      </c>
      <c r="V46" s="8">
        <v>34.275300000000001</v>
      </c>
      <c r="W46" s="8">
        <v>33.340200000000003</v>
      </c>
      <c r="X46" s="8">
        <v>35.955300000000001</v>
      </c>
      <c r="Y46" s="8">
        <v>36.587299999999999</v>
      </c>
      <c r="Z46" s="8">
        <v>36.872700000000002</v>
      </c>
      <c r="AA46" s="8">
        <v>33.5364</v>
      </c>
      <c r="AB46" s="8">
        <v>33.361699999999999</v>
      </c>
      <c r="AC46" s="8">
        <v>42.850999999999999</v>
      </c>
      <c r="AD46" s="8">
        <v>35.9375</v>
      </c>
      <c r="AE46" s="8">
        <v>38.241700000000002</v>
      </c>
      <c r="AF46" s="8">
        <v>41.758400000000002</v>
      </c>
      <c r="AG46" s="8">
        <v>42.823099999999997</v>
      </c>
      <c r="AH46" s="8">
        <v>37.084099999999999</v>
      </c>
      <c r="AI46" s="8">
        <v>38.833399999999997</v>
      </c>
      <c r="AJ46" s="8">
        <v>34.520899999999997</v>
      </c>
      <c r="AK46" s="8">
        <v>36.121299999999998</v>
      </c>
      <c r="AL46" s="8">
        <v>38.480600000000003</v>
      </c>
      <c r="AM46" s="8">
        <v>37.8703</v>
      </c>
      <c r="AN46" s="8">
        <v>35.593000000000004</v>
      </c>
      <c r="AO46" s="8">
        <v>37.892600000000002</v>
      </c>
      <c r="AP46" s="8">
        <v>32.721800000000002</v>
      </c>
      <c r="AQ46" s="8">
        <v>30.313700000000001</v>
      </c>
      <c r="AR46" s="8">
        <v>32.627899999999997</v>
      </c>
      <c r="AS46" s="8">
        <v>40.808199999999999</v>
      </c>
      <c r="AT46" s="8">
        <v>32.074100000000001</v>
      </c>
      <c r="AU46" s="8">
        <v>32.184399999999997</v>
      </c>
      <c r="AV46" s="8">
        <v>31.330500000000001</v>
      </c>
      <c r="AW46" s="8">
        <v>34.717399999999998</v>
      </c>
      <c r="AX46" s="8">
        <v>35.478900000000003</v>
      </c>
      <c r="AY46" s="8">
        <v>34.087000000000003</v>
      </c>
      <c r="AZ46" s="8">
        <v>35.303600000000003</v>
      </c>
      <c r="BA46" s="8">
        <v>32.367400000000004</v>
      </c>
      <c r="BB46" s="8">
        <v>34.519399999999997</v>
      </c>
      <c r="BC46" s="8">
        <v>33.484699999999997</v>
      </c>
      <c r="BD46" s="8">
        <v>34.339199999999998</v>
      </c>
      <c r="BE46" s="8">
        <v>30.288499999999999</v>
      </c>
      <c r="BF46" s="8">
        <v>29.093900000000001</v>
      </c>
      <c r="BG46" s="8">
        <v>31.4453</v>
      </c>
      <c r="BH46" s="8">
        <v>33.052300000000002</v>
      </c>
      <c r="BI46">
        <v>33.052300000000002</v>
      </c>
    </row>
    <row r="47" spans="1:61" x14ac:dyDescent="0.35">
      <c r="A47" s="6" t="str">
        <f t="shared" si="6"/>
        <v>Riyad</v>
      </c>
      <c r="B47" s="6" t="str">
        <f>VLOOKUP(A47,References!$A$2:$B$11,2,FALSE)</f>
        <v>RIBL AB Equity</v>
      </c>
      <c r="C47" s="6" t="str">
        <f t="shared" si="5"/>
        <v>Tier 1 Capital Ratio</v>
      </c>
      <c r="D47" s="6" t="str">
        <f>VLOOKUP(C47,References!$J$2:$K$51,2,FALSE)</f>
        <v>tier_1_capital_ratio</v>
      </c>
      <c r="E47" s="6" t="s">
        <v>156</v>
      </c>
      <c r="F47" s="8">
        <f>_xll.BDH($B47,E47,"CQ1 2010","","Dir=H","Per=Q","Days=A","Dts=H","cols=56;rows=1")</f>
        <v>16.899999999999999</v>
      </c>
      <c r="G47" s="8">
        <v>16.899999999999999</v>
      </c>
      <c r="H47" s="8">
        <v>16</v>
      </c>
      <c r="I47" s="8">
        <v>16</v>
      </c>
      <c r="J47" s="8">
        <v>16.399999999999999</v>
      </c>
      <c r="K47" s="8">
        <v>16.2</v>
      </c>
      <c r="L47" s="8">
        <v>15.1</v>
      </c>
      <c r="M47" s="8">
        <v>14.8</v>
      </c>
      <c r="N47" s="8">
        <v>16.100000000000001</v>
      </c>
      <c r="O47" s="8">
        <v>15.9</v>
      </c>
      <c r="P47" s="8">
        <v>15.4</v>
      </c>
      <c r="Q47" s="8">
        <v>15.3</v>
      </c>
      <c r="R47" s="8">
        <v>16.8</v>
      </c>
      <c r="S47" s="8">
        <v>16.3</v>
      </c>
      <c r="T47" s="8">
        <v>16.399999999999999</v>
      </c>
      <c r="U47" s="8">
        <v>16.600000000000001</v>
      </c>
      <c r="V47" s="8">
        <v>16.100000000000001</v>
      </c>
      <c r="W47" s="8">
        <v>15.5</v>
      </c>
      <c r="X47" s="8">
        <v>16</v>
      </c>
      <c r="Y47" s="8">
        <v>16.8</v>
      </c>
      <c r="Z47" s="8">
        <v>17</v>
      </c>
      <c r="AA47" s="8">
        <v>16.7</v>
      </c>
      <c r="AB47" s="8">
        <v>16.100000000000001</v>
      </c>
      <c r="AC47" s="8">
        <v>16.2</v>
      </c>
      <c r="AD47" s="8">
        <v>15.9</v>
      </c>
      <c r="AE47" s="8">
        <v>16.100000000000001</v>
      </c>
      <c r="AF47" s="8">
        <v>15.9</v>
      </c>
      <c r="AG47" s="8">
        <v>16.3</v>
      </c>
      <c r="AH47" s="8">
        <v>15.6</v>
      </c>
      <c r="AI47" s="8">
        <v>15.9</v>
      </c>
      <c r="AJ47" s="8">
        <v>16.5</v>
      </c>
      <c r="AK47" s="8">
        <v>17.3</v>
      </c>
      <c r="AL47" s="8">
        <v>16.7</v>
      </c>
      <c r="AM47" s="8">
        <v>17.3</v>
      </c>
      <c r="AN47" s="8">
        <v>16.5</v>
      </c>
      <c r="AO47" s="8">
        <v>16.100000000000001</v>
      </c>
      <c r="AP47" s="8">
        <v>16.2</v>
      </c>
      <c r="AQ47" s="8">
        <v>16.5</v>
      </c>
      <c r="AR47" s="8">
        <v>16.100000000000001</v>
      </c>
      <c r="AS47" s="8">
        <v>16.3</v>
      </c>
      <c r="AT47" s="8">
        <v>14.6</v>
      </c>
      <c r="AU47" s="8">
        <v>15.3</v>
      </c>
      <c r="AV47" s="8">
        <v>16.100000000000001</v>
      </c>
      <c r="AW47" s="8">
        <v>16.5</v>
      </c>
      <c r="AX47" s="8">
        <v>16.100000000000001</v>
      </c>
      <c r="AY47" s="8">
        <v>15.9</v>
      </c>
      <c r="AZ47" s="8">
        <v>16</v>
      </c>
      <c r="BA47" s="8">
        <v>15.8</v>
      </c>
      <c r="BB47" s="8">
        <v>16.3</v>
      </c>
      <c r="BC47" s="8">
        <v>16.399999999999999</v>
      </c>
      <c r="BD47" s="8">
        <v>16</v>
      </c>
      <c r="BE47" s="8">
        <v>18.100000000000001</v>
      </c>
      <c r="BF47" s="8">
        <v>17.8</v>
      </c>
      <c r="BG47" s="8">
        <v>17.899999999999999</v>
      </c>
      <c r="BH47" s="8">
        <v>17.600000000000001</v>
      </c>
      <c r="BI47">
        <v>17.600000000000001</v>
      </c>
    </row>
    <row r="48" spans="1:61" x14ac:dyDescent="0.35">
      <c r="A48" s="6" t="str">
        <f t="shared" si="6"/>
        <v>Riyad</v>
      </c>
      <c r="B48" s="6" t="str">
        <f>VLOOKUP(A48,References!$A$2:$B$11,2,FALSE)</f>
        <v>RIBL AB Equity</v>
      </c>
      <c r="C48" s="6" t="str">
        <f t="shared" si="5"/>
        <v>Number of Employees</v>
      </c>
      <c r="D48" s="6" t="str">
        <f>VLOOKUP(C48,References!$J$2:$K$51,2,FALSE)</f>
        <v>employee_count</v>
      </c>
      <c r="E48" s="6" t="s">
        <v>157</v>
      </c>
      <c r="F48" s="8" t="str">
        <f>_xll.BDH($B48,E48,"CQ1 2010","","Dir=H","Per=Q","Days=A","Dts=H","cols=56;rows=1")</f>
        <v>#N/A N/A</v>
      </c>
      <c r="G48" s="8" t="s">
        <v>116</v>
      </c>
      <c r="H48" s="8" t="s">
        <v>116</v>
      </c>
      <c r="I48" s="8">
        <v>5502</v>
      </c>
      <c r="J48" s="8">
        <v>5502</v>
      </c>
      <c r="K48" s="8">
        <v>5502</v>
      </c>
      <c r="L48" s="8">
        <v>5502</v>
      </c>
      <c r="M48" s="8">
        <v>5256</v>
      </c>
      <c r="N48" s="8">
        <v>5256</v>
      </c>
      <c r="O48" s="8">
        <v>5256</v>
      </c>
      <c r="P48" s="8">
        <v>5256</v>
      </c>
      <c r="Q48" s="8">
        <v>5334</v>
      </c>
      <c r="R48" s="8">
        <v>5334</v>
      </c>
      <c r="S48" s="8">
        <v>5334</v>
      </c>
      <c r="T48" s="8">
        <v>5334</v>
      </c>
      <c r="U48" s="8">
        <v>5393</v>
      </c>
      <c r="V48" s="8">
        <v>5393</v>
      </c>
      <c r="W48" s="8">
        <v>5393</v>
      </c>
      <c r="X48" s="8">
        <v>5393</v>
      </c>
      <c r="Y48" s="8">
        <v>5789</v>
      </c>
      <c r="Z48" s="8">
        <v>5789</v>
      </c>
      <c r="AA48" s="8">
        <v>5789</v>
      </c>
      <c r="AB48" s="8">
        <v>5789</v>
      </c>
      <c r="AC48" s="8">
        <v>6167</v>
      </c>
      <c r="AD48" s="8">
        <v>6167</v>
      </c>
      <c r="AE48" s="8">
        <v>6167</v>
      </c>
      <c r="AF48" s="8">
        <v>6167</v>
      </c>
      <c r="AG48" s="8">
        <v>6337</v>
      </c>
      <c r="AH48" s="8">
        <v>6337</v>
      </c>
      <c r="AI48" s="8">
        <v>6337</v>
      </c>
      <c r="AJ48" s="8">
        <v>6337</v>
      </c>
      <c r="AK48" s="8">
        <v>6332</v>
      </c>
      <c r="AL48" s="8">
        <v>6332</v>
      </c>
      <c r="AM48" s="8">
        <v>6332</v>
      </c>
      <c r="AN48" s="8">
        <v>6332</v>
      </c>
      <c r="AO48" s="8">
        <v>5973</v>
      </c>
      <c r="AP48" s="8">
        <v>5973</v>
      </c>
      <c r="AQ48" s="8">
        <v>5973</v>
      </c>
      <c r="AR48" s="8">
        <v>5973</v>
      </c>
      <c r="AS48" s="8">
        <v>5955</v>
      </c>
      <c r="AT48" s="8">
        <v>5955</v>
      </c>
      <c r="AU48" s="8">
        <v>5955</v>
      </c>
      <c r="AV48" s="8">
        <v>5955</v>
      </c>
      <c r="AW48" s="8">
        <v>6147</v>
      </c>
      <c r="AX48" s="8">
        <v>6147</v>
      </c>
      <c r="AY48" s="8">
        <v>6147</v>
      </c>
      <c r="AZ48" s="8">
        <v>6147</v>
      </c>
      <c r="BA48" s="8">
        <v>6620</v>
      </c>
      <c r="BB48" s="8">
        <v>6620</v>
      </c>
      <c r="BC48" s="8">
        <v>6620</v>
      </c>
      <c r="BD48" s="8">
        <v>6620</v>
      </c>
      <c r="BE48" s="8">
        <v>6794</v>
      </c>
      <c r="BF48" s="8">
        <v>6794</v>
      </c>
      <c r="BG48" s="8">
        <v>6794</v>
      </c>
      <c r="BH48" s="8">
        <v>6794</v>
      </c>
      <c r="BI48">
        <v>6794</v>
      </c>
    </row>
    <row r="49" spans="1:61" x14ac:dyDescent="0.35">
      <c r="A49" s="6" t="str">
        <f t="shared" si="6"/>
        <v>Riyad</v>
      </c>
      <c r="B49" s="6" t="str">
        <f>VLOOKUP(A49,References!$A$2:$B$11,2,FALSE)</f>
        <v>RIBL AB Equity</v>
      </c>
      <c r="C49" s="6" t="str">
        <f t="shared" si="5"/>
        <v>Return on Equity</v>
      </c>
      <c r="D49" s="6" t="str">
        <f>VLOOKUP(C49,References!$J$2:$K$51,2,FALSE)</f>
        <v>return_on_equity</v>
      </c>
      <c r="E49" s="6" t="s">
        <v>158</v>
      </c>
      <c r="F49" s="8">
        <f>_xll.BDH($B49,E49,"CQ1 2010","","Dir=H","Per=Q","Days=A","Dts=H","cols=56;rows=1")</f>
        <v>12.3185</v>
      </c>
      <c r="G49" s="8">
        <v>11.2973</v>
      </c>
      <c r="H49" s="8">
        <v>10.6921</v>
      </c>
      <c r="I49" s="8">
        <v>9.8300999999999998</v>
      </c>
      <c r="J49" s="8">
        <v>10.1683</v>
      </c>
      <c r="K49" s="8">
        <v>10.1366</v>
      </c>
      <c r="L49" s="8">
        <v>10.8154</v>
      </c>
      <c r="M49" s="8">
        <v>10.605399999999999</v>
      </c>
      <c r="N49" s="8">
        <v>11.181800000000001</v>
      </c>
      <c r="O49" s="8">
        <v>11.160399999999999</v>
      </c>
      <c r="P49" s="8">
        <v>11.3401</v>
      </c>
      <c r="Q49" s="8">
        <v>11.158899999999999</v>
      </c>
      <c r="R49" s="8">
        <v>11.311400000000001</v>
      </c>
      <c r="S49" s="8">
        <v>11.4033</v>
      </c>
      <c r="T49" s="8">
        <v>11.719799999999999</v>
      </c>
      <c r="U49" s="8">
        <v>11.991099999999999</v>
      </c>
      <c r="V49" s="8">
        <v>12.426600000000001</v>
      </c>
      <c r="W49" s="8">
        <v>12.9725</v>
      </c>
      <c r="X49" s="8">
        <v>12.8222</v>
      </c>
      <c r="Y49" s="8">
        <v>12.541600000000001</v>
      </c>
      <c r="Z49" s="8">
        <v>12.6065</v>
      </c>
      <c r="AA49" s="8">
        <v>12.6105</v>
      </c>
      <c r="AB49" s="8">
        <v>12.059699999999999</v>
      </c>
      <c r="AC49" s="8">
        <v>11.2357</v>
      </c>
      <c r="AD49" s="8">
        <v>10.9503</v>
      </c>
      <c r="AE49" s="8">
        <v>11.0047</v>
      </c>
      <c r="AF49" s="8">
        <v>10.7133</v>
      </c>
      <c r="AG49" s="8">
        <v>9.093</v>
      </c>
      <c r="AH49" s="8">
        <v>8.6674000000000007</v>
      </c>
      <c r="AI49" s="8">
        <v>7.8840000000000003</v>
      </c>
      <c r="AJ49" s="8">
        <v>8.7408999999999999</v>
      </c>
      <c r="AK49" s="8">
        <v>10.4397</v>
      </c>
      <c r="AL49" s="8">
        <v>11.0364</v>
      </c>
      <c r="AM49" s="8">
        <v>10.956799999999999</v>
      </c>
      <c r="AN49" s="8">
        <v>10.4764</v>
      </c>
      <c r="AO49" s="8">
        <v>8.7861999999999991</v>
      </c>
      <c r="AP49" s="8">
        <v>9.9175000000000004</v>
      </c>
      <c r="AQ49" s="8">
        <v>11.3078</v>
      </c>
      <c r="AR49" s="8">
        <v>12.840299999999999</v>
      </c>
      <c r="AS49" s="8">
        <v>14.485799999999999</v>
      </c>
      <c r="AT49" s="8">
        <v>14.8291</v>
      </c>
      <c r="AU49" s="8">
        <v>12.8581</v>
      </c>
      <c r="AV49" s="8">
        <v>12.0802</v>
      </c>
      <c r="AW49" s="8">
        <v>11.1037</v>
      </c>
      <c r="AX49" s="8">
        <v>11.196999999999999</v>
      </c>
      <c r="AY49" s="8">
        <v>11.813700000000001</v>
      </c>
      <c r="AZ49" s="8">
        <v>11.921799999999999</v>
      </c>
      <c r="BA49" s="8">
        <v>13.148</v>
      </c>
      <c r="BB49" s="8">
        <v>13.4903</v>
      </c>
      <c r="BC49" s="8">
        <v>13.8704</v>
      </c>
      <c r="BD49" s="8">
        <v>14.2393</v>
      </c>
      <c r="BE49" s="8">
        <v>14.487500000000001</v>
      </c>
      <c r="BF49" s="8">
        <v>15.3848</v>
      </c>
      <c r="BG49" s="8">
        <v>16.074300000000001</v>
      </c>
      <c r="BH49" s="8">
        <v>16.627800000000001</v>
      </c>
      <c r="BI49">
        <v>16.627800000000001</v>
      </c>
    </row>
    <row r="50" spans="1:61" x14ac:dyDescent="0.35">
      <c r="A50" s="6" t="str">
        <f t="shared" si="6"/>
        <v>Riyad</v>
      </c>
      <c r="B50" s="6" t="str">
        <f>VLOOKUP(A50,References!$A$2:$B$11,2,FALSE)</f>
        <v>RIBL AB Equity</v>
      </c>
      <c r="C50" s="6" t="str">
        <f t="shared" si="5"/>
        <v>Return on Assets</v>
      </c>
      <c r="D50" s="6" t="str">
        <f>VLOOKUP(C50,References!$J$2:$K$51,2,FALSE)</f>
        <v>return_on_assets</v>
      </c>
      <c r="E50" s="6" t="s">
        <v>159</v>
      </c>
      <c r="F50" s="8">
        <f>_xll.BDH($B50,E50,"CQ1 2010","","Dir=H","Per=Q","Days=A","Dts=H","cols=56;rows=1")</f>
        <v>1.9173</v>
      </c>
      <c r="G50" s="8">
        <v>1.825</v>
      </c>
      <c r="H50" s="8">
        <v>1.7116</v>
      </c>
      <c r="I50" s="8">
        <v>1.6143000000000001</v>
      </c>
      <c r="J50" s="8">
        <v>1.6233</v>
      </c>
      <c r="K50" s="8">
        <v>1.7018</v>
      </c>
      <c r="L50" s="8">
        <v>1.7808999999999999</v>
      </c>
      <c r="M50" s="8">
        <v>1.7770999999999999</v>
      </c>
      <c r="N50" s="8">
        <v>1.8179000000000001</v>
      </c>
      <c r="O50" s="8">
        <v>1.8917999999999999</v>
      </c>
      <c r="P50" s="8">
        <v>1.9212</v>
      </c>
      <c r="Q50" s="8">
        <v>1.8681000000000001</v>
      </c>
      <c r="R50" s="8">
        <v>1.9011</v>
      </c>
      <c r="S50" s="8">
        <v>1.9175</v>
      </c>
      <c r="T50" s="8">
        <v>1.9673</v>
      </c>
      <c r="U50" s="8">
        <v>1.9964</v>
      </c>
      <c r="V50" s="8">
        <v>2.0488</v>
      </c>
      <c r="W50" s="8">
        <v>2.0926</v>
      </c>
      <c r="X50" s="8">
        <v>2.0638000000000001</v>
      </c>
      <c r="Y50" s="8">
        <v>2.0733999999999999</v>
      </c>
      <c r="Z50" s="8">
        <v>2.0771999999999999</v>
      </c>
      <c r="AA50" s="8">
        <v>2.0329000000000002</v>
      </c>
      <c r="AB50" s="8">
        <v>1.9623999999999999</v>
      </c>
      <c r="AC50" s="8">
        <v>1.8494999999999999</v>
      </c>
      <c r="AD50" s="8">
        <v>1.827</v>
      </c>
      <c r="AE50" s="8">
        <v>1.8076000000000001</v>
      </c>
      <c r="AF50" s="8">
        <v>1.7709999999999999</v>
      </c>
      <c r="AG50" s="8">
        <v>1.5161</v>
      </c>
      <c r="AH50" s="8">
        <v>1.4509000000000001</v>
      </c>
      <c r="AI50" s="8">
        <v>1.3063</v>
      </c>
      <c r="AJ50" s="8">
        <v>1.4785999999999999</v>
      </c>
      <c r="AK50" s="8">
        <v>1.8188</v>
      </c>
      <c r="AL50" s="8">
        <v>1.877</v>
      </c>
      <c r="AM50" s="8">
        <v>1.8552</v>
      </c>
      <c r="AN50" s="8">
        <v>1.7552000000000001</v>
      </c>
      <c r="AO50" s="8">
        <v>1.4846999999999999</v>
      </c>
      <c r="AP50" s="8">
        <v>1.6153</v>
      </c>
      <c r="AQ50" s="8">
        <v>1.8707</v>
      </c>
      <c r="AR50" s="8">
        <v>2.0476000000000001</v>
      </c>
      <c r="AS50" s="8">
        <v>2.2603</v>
      </c>
      <c r="AT50" s="8">
        <v>2.1547000000000001</v>
      </c>
      <c r="AU50" s="8">
        <v>1.9057999999999999</v>
      </c>
      <c r="AV50" s="8">
        <v>1.7694000000000001</v>
      </c>
      <c r="AW50" s="8">
        <v>1.6375</v>
      </c>
      <c r="AX50" s="8">
        <v>1.5627</v>
      </c>
      <c r="AY50" s="8">
        <v>1.6464000000000001</v>
      </c>
      <c r="AZ50" s="8">
        <v>1.6859999999999999</v>
      </c>
      <c r="BA50" s="8">
        <v>1.8953</v>
      </c>
      <c r="BB50" s="8">
        <v>1.8962000000000001</v>
      </c>
      <c r="BC50" s="8">
        <v>1.8732</v>
      </c>
      <c r="BD50" s="8">
        <v>1.9830000000000001</v>
      </c>
      <c r="BE50" s="8">
        <v>2.0482999999999998</v>
      </c>
      <c r="BF50" s="8">
        <v>2.0535999999999999</v>
      </c>
      <c r="BG50" s="8">
        <v>2.1032000000000002</v>
      </c>
      <c r="BH50" s="8">
        <v>2.2401</v>
      </c>
      <c r="BI50">
        <v>2.2401</v>
      </c>
    </row>
    <row r="51" spans="1:61" x14ac:dyDescent="0.35">
      <c r="A51" s="6" t="str">
        <f t="shared" si="6"/>
        <v>Riyad</v>
      </c>
      <c r="B51" s="6" t="str">
        <f>VLOOKUP(A51,References!$A$2:$B$11,2,FALSE)</f>
        <v>RIBL AB Equity</v>
      </c>
      <c r="C51" s="6" t="str">
        <f t="shared" si="5"/>
        <v>Dividend Payout Ratio</v>
      </c>
      <c r="D51" s="6" t="str">
        <f>VLOOKUP(C51,References!$J$2:$K$51,2,FALSE)</f>
        <v>dividend_payout_ratio</v>
      </c>
      <c r="E51" s="6" t="s">
        <v>160</v>
      </c>
      <c r="F51" s="8" t="str">
        <f>_xll.BDH($B51,E51,"CQ1 2010","","Dir=H","Per=Q","Days=A","Dts=H","cols=56;rows=1")</f>
        <v>#N/A N/A</v>
      </c>
      <c r="G51" s="8" t="s">
        <v>116</v>
      </c>
      <c r="H51" s="8" t="s">
        <v>116</v>
      </c>
      <c r="I51" s="8" t="s">
        <v>116</v>
      </c>
      <c r="J51" s="8" t="s">
        <v>116</v>
      </c>
      <c r="K51" s="8" t="s">
        <v>116</v>
      </c>
      <c r="L51" s="8" t="s">
        <v>116</v>
      </c>
      <c r="M51" s="8" t="s">
        <v>116</v>
      </c>
      <c r="N51" s="8" t="s">
        <v>116</v>
      </c>
      <c r="O51" s="8" t="s">
        <v>116</v>
      </c>
      <c r="P51" s="8" t="s">
        <v>116</v>
      </c>
      <c r="Q51" s="8" t="s">
        <v>116</v>
      </c>
      <c r="R51" s="8" t="s">
        <v>116</v>
      </c>
      <c r="S51" s="8" t="s">
        <v>116</v>
      </c>
      <c r="T51" s="8" t="s">
        <v>116</v>
      </c>
      <c r="U51" s="8" t="s">
        <v>116</v>
      </c>
      <c r="V51" s="8" t="s">
        <v>116</v>
      </c>
      <c r="W51" s="8" t="s">
        <v>116</v>
      </c>
      <c r="X51" s="8" t="s">
        <v>116</v>
      </c>
      <c r="Y51" s="8" t="s">
        <v>116</v>
      </c>
      <c r="Z51" s="8" t="s">
        <v>116</v>
      </c>
      <c r="AA51" s="8" t="s">
        <v>116</v>
      </c>
      <c r="AB51" s="8" t="s">
        <v>116</v>
      </c>
      <c r="AC51" s="8" t="s">
        <v>116</v>
      </c>
      <c r="AD51" s="8" t="s">
        <v>116</v>
      </c>
      <c r="AE51" s="8">
        <v>91.624600000000001</v>
      </c>
      <c r="AF51" s="8">
        <v>91.624600000000001</v>
      </c>
      <c r="AG51" s="8">
        <v>306.7851</v>
      </c>
      <c r="AH51" s="8">
        <v>306.7851</v>
      </c>
      <c r="AI51" s="8">
        <v>123.83240000000001</v>
      </c>
      <c r="AJ51" s="8">
        <v>123.83240000000001</v>
      </c>
      <c r="AK51" s="8">
        <v>117.0581</v>
      </c>
      <c r="AL51" s="8">
        <v>117.0581</v>
      </c>
      <c r="AM51" s="8">
        <v>131.75280000000001</v>
      </c>
      <c r="AN51" s="8">
        <v>131.75280000000001</v>
      </c>
      <c r="AO51" s="8">
        <v>309.32139999999998</v>
      </c>
      <c r="AP51" s="8">
        <v>309.32139999999998</v>
      </c>
      <c r="AQ51" s="8">
        <v>104.0177</v>
      </c>
      <c r="AR51" s="8">
        <v>104.0177</v>
      </c>
      <c r="AS51" s="8">
        <v>148.4907</v>
      </c>
      <c r="AT51" s="8">
        <v>148.4907</v>
      </c>
      <c r="AU51" s="8">
        <v>148.4907</v>
      </c>
      <c r="AV51" s="8">
        <v>148.4907</v>
      </c>
      <c r="AW51" s="8">
        <v>170.54329999999999</v>
      </c>
      <c r="AX51" s="8">
        <v>170.54329999999999</v>
      </c>
      <c r="AY51" s="8">
        <v>99.232699999999994</v>
      </c>
      <c r="AZ51" s="8">
        <v>99.232699999999994</v>
      </c>
      <c r="BA51" s="8">
        <v>100.1634</v>
      </c>
      <c r="BB51" s="8">
        <v>100.1634</v>
      </c>
      <c r="BC51" s="8">
        <v>93.096400000000003</v>
      </c>
      <c r="BD51" s="8">
        <v>93.096400000000003</v>
      </c>
      <c r="BE51" s="8">
        <v>93.096400000000003</v>
      </c>
      <c r="BF51" s="8">
        <v>93.096400000000003</v>
      </c>
      <c r="BG51" s="8">
        <v>98.369600000000005</v>
      </c>
      <c r="BH51" s="8">
        <v>98.369600000000005</v>
      </c>
      <c r="BI51">
        <v>98.369600000000005</v>
      </c>
    </row>
    <row r="52" spans="1:61" x14ac:dyDescent="0.35">
      <c r="A52" s="9" t="s">
        <v>15</v>
      </c>
      <c r="B52" s="9" t="str">
        <f>VLOOKUP(A52,References!$A$2:$B$11,2,FALSE)</f>
        <v>SNB AB Equity</v>
      </c>
      <c r="C52" s="9" t="str">
        <f t="shared" ref="C52:C61" si="7">C32</f>
        <v>Operating Margin</v>
      </c>
      <c r="D52" s="9" t="str">
        <f>VLOOKUP(C52,References!$J$2:$K$51,2,FALSE)</f>
        <v>operating_margin</v>
      </c>
      <c r="E52" s="9" t="s">
        <v>154</v>
      </c>
      <c r="F52" s="8">
        <f>_xll.BDH($B52,E52,"CQ1 2010","","Dir=H","Per=Q","Days=A","Dts=H","cols=56;rows=1")</f>
        <v>47.121499999999997</v>
      </c>
      <c r="G52" s="8">
        <v>41.423200000000001</v>
      </c>
      <c r="H52" s="8">
        <v>31.972000000000001</v>
      </c>
      <c r="I52" s="8">
        <v>43.380899999999997</v>
      </c>
      <c r="J52" s="8">
        <v>51.2134</v>
      </c>
      <c r="K52" s="8">
        <v>48.640500000000003</v>
      </c>
      <c r="L52" s="8">
        <v>55.768999999999998</v>
      </c>
      <c r="M52" s="8">
        <v>46.217300000000002</v>
      </c>
      <c r="N52" s="8">
        <v>56.652700000000003</v>
      </c>
      <c r="O52" s="8">
        <v>51.628900000000002</v>
      </c>
      <c r="P52" s="8">
        <v>48.168199999999999</v>
      </c>
      <c r="Q52" s="8">
        <v>38.186199999999999</v>
      </c>
      <c r="R52" s="8">
        <v>60.275100000000002</v>
      </c>
      <c r="S52" s="8">
        <v>54.833500000000001</v>
      </c>
      <c r="T52" s="8">
        <v>53.152500000000003</v>
      </c>
      <c r="U52" s="8">
        <v>50.159799999999997</v>
      </c>
      <c r="V52" s="8">
        <v>56.173999999999999</v>
      </c>
      <c r="W52" s="8">
        <v>63.852699999999999</v>
      </c>
      <c r="X52" s="8">
        <v>47.582000000000001</v>
      </c>
      <c r="Y52" s="8">
        <v>43.4283</v>
      </c>
      <c r="Z52" s="8">
        <v>57.822299999999998</v>
      </c>
      <c r="AA52" s="8">
        <v>53.9739</v>
      </c>
      <c r="AB52" s="8">
        <v>46.863399999999999</v>
      </c>
      <c r="AC52" s="8">
        <v>43.970599999999997</v>
      </c>
      <c r="AD52" s="8">
        <v>56.697400000000002</v>
      </c>
      <c r="AE52" s="8">
        <v>52.595199999999998</v>
      </c>
      <c r="AF52" s="8">
        <v>44.099800000000002</v>
      </c>
      <c r="AG52" s="8">
        <v>51.830199999999998</v>
      </c>
      <c r="AH52" s="8">
        <v>56.572200000000002</v>
      </c>
      <c r="AI52" s="8">
        <v>55.459000000000003</v>
      </c>
      <c r="AJ52" s="8">
        <v>48.886899999999997</v>
      </c>
      <c r="AK52" s="8">
        <v>50.395899999999997</v>
      </c>
      <c r="AL52" s="8">
        <v>65.361699999999999</v>
      </c>
      <c r="AM52" s="8">
        <v>57.091200000000001</v>
      </c>
      <c r="AN52" s="8">
        <v>51.116300000000003</v>
      </c>
      <c r="AO52" s="8">
        <v>54.346400000000003</v>
      </c>
      <c r="AP52" s="8">
        <v>64.418700000000001</v>
      </c>
      <c r="AQ52" s="8">
        <v>60.585900000000002</v>
      </c>
      <c r="AR52" s="8">
        <v>55.180500000000002</v>
      </c>
      <c r="AS52" s="8">
        <v>61.100499999999997</v>
      </c>
      <c r="AT52" s="8">
        <v>60.648600000000002</v>
      </c>
      <c r="AU52" s="8">
        <v>50.529000000000003</v>
      </c>
      <c r="AV52" s="8">
        <v>64.189400000000006</v>
      </c>
      <c r="AW52" s="8">
        <v>57.535600000000002</v>
      </c>
      <c r="AX52" s="8">
        <v>67.679100000000005</v>
      </c>
      <c r="AY52" s="8">
        <v>34.433199999999999</v>
      </c>
      <c r="AZ52" s="8">
        <v>57.382599999999996</v>
      </c>
      <c r="BA52" s="8">
        <v>45.095599999999997</v>
      </c>
      <c r="BB52" s="8">
        <v>65.037400000000005</v>
      </c>
      <c r="BC52" s="8">
        <v>62.381399999999999</v>
      </c>
      <c r="BD52" s="8">
        <v>64.8279</v>
      </c>
      <c r="BE52" s="8">
        <v>61.097999999999999</v>
      </c>
      <c r="BF52" s="8">
        <v>66.399799999999999</v>
      </c>
      <c r="BG52" s="8">
        <v>68.398300000000006</v>
      </c>
      <c r="BH52" s="8">
        <v>69.272099999999995</v>
      </c>
      <c r="BI52">
        <v>69.272099999999995</v>
      </c>
    </row>
    <row r="53" spans="1:61" x14ac:dyDescent="0.35">
      <c r="A53" s="9" t="str">
        <f>A52</f>
        <v>SNB</v>
      </c>
      <c r="B53" s="9" t="str">
        <f>VLOOKUP(A53,References!$A$2:$B$11,2,FALSE)</f>
        <v>SNB AB Equity</v>
      </c>
      <c r="C53" s="9" t="str">
        <f t="shared" si="7"/>
        <v>Profit Margin</v>
      </c>
      <c r="D53" s="9" t="str">
        <f>VLOOKUP(C53,References!$J$2:$K$51,2,FALSE)</f>
        <v>profit_margin</v>
      </c>
      <c r="E53" s="9" t="s">
        <v>51</v>
      </c>
      <c r="F53" s="8">
        <f>_xll.BDH($B53,E53,"CQ1 2010","","Dir=H","Per=Q","Days=A","Dts=H","cols=56;rows=1")</f>
        <v>45.596400000000003</v>
      </c>
      <c r="G53" s="8">
        <v>40.326500000000003</v>
      </c>
      <c r="H53" s="8">
        <v>29.2179</v>
      </c>
      <c r="I53" s="8">
        <v>41.2042</v>
      </c>
      <c r="J53" s="8">
        <v>49.126899999999999</v>
      </c>
      <c r="K53" s="8">
        <v>46.317999999999998</v>
      </c>
      <c r="L53" s="8">
        <v>50.524700000000003</v>
      </c>
      <c r="M53" s="8">
        <v>45.452300000000001</v>
      </c>
      <c r="N53" s="8">
        <v>52.725000000000001</v>
      </c>
      <c r="O53" s="8">
        <v>47.449199999999998</v>
      </c>
      <c r="P53" s="8">
        <v>43.991399999999999</v>
      </c>
      <c r="Q53" s="8">
        <v>38.484999999999999</v>
      </c>
      <c r="R53" s="8">
        <v>57.670099999999998</v>
      </c>
      <c r="S53" s="8">
        <v>53.842500000000001</v>
      </c>
      <c r="T53" s="8">
        <v>50.629199999999997</v>
      </c>
      <c r="U53" s="8">
        <v>46.4101</v>
      </c>
      <c r="V53" s="8">
        <v>64.352500000000006</v>
      </c>
      <c r="W53" s="8">
        <v>57.7331</v>
      </c>
      <c r="X53" s="8">
        <v>45.210099999999997</v>
      </c>
      <c r="Y53" s="8">
        <v>41.624099999999999</v>
      </c>
      <c r="Z53" s="8">
        <v>57.095599999999997</v>
      </c>
      <c r="AA53" s="8">
        <v>53.777500000000003</v>
      </c>
      <c r="AB53" s="8">
        <v>46.237099999999998</v>
      </c>
      <c r="AC53" s="8">
        <v>42.534599999999998</v>
      </c>
      <c r="AD53" s="8">
        <v>55.7042</v>
      </c>
      <c r="AE53" s="8">
        <v>52.440100000000001</v>
      </c>
      <c r="AF53" s="8">
        <v>43.159500000000001</v>
      </c>
      <c r="AG53" s="8">
        <v>50.534100000000002</v>
      </c>
      <c r="AH53" s="8">
        <v>55.618899999999996</v>
      </c>
      <c r="AI53" s="8">
        <v>53.998699999999999</v>
      </c>
      <c r="AJ53" s="8">
        <v>47.348500000000001</v>
      </c>
      <c r="AK53" s="8">
        <v>50.993000000000002</v>
      </c>
      <c r="AL53" s="8">
        <v>56.493499999999997</v>
      </c>
      <c r="AM53" s="8">
        <v>47.351900000000001</v>
      </c>
      <c r="AN53" s="8">
        <v>42.527099999999997</v>
      </c>
      <c r="AO53" s="8">
        <v>50.967100000000002</v>
      </c>
      <c r="AP53" s="8">
        <v>56.062399999999997</v>
      </c>
      <c r="AQ53" s="8">
        <v>53.175600000000003</v>
      </c>
      <c r="AR53" s="8">
        <v>51.049399999999999</v>
      </c>
      <c r="AS53" s="8">
        <v>53.794800000000002</v>
      </c>
      <c r="AT53" s="8">
        <v>53.422499999999999</v>
      </c>
      <c r="AU53" s="8">
        <v>43.806899999999999</v>
      </c>
      <c r="AV53" s="8">
        <v>56.023699999999998</v>
      </c>
      <c r="AW53" s="8">
        <v>51.333500000000001</v>
      </c>
      <c r="AX53" s="8">
        <v>59.595799999999997</v>
      </c>
      <c r="AY53" s="8">
        <v>30.521000000000001</v>
      </c>
      <c r="AZ53" s="8">
        <v>50.546700000000001</v>
      </c>
      <c r="BA53" s="8">
        <v>36.012300000000003</v>
      </c>
      <c r="BB53" s="8">
        <v>55.623899999999999</v>
      </c>
      <c r="BC53" s="8">
        <v>54.991300000000003</v>
      </c>
      <c r="BD53" s="8">
        <v>55.926299999999998</v>
      </c>
      <c r="BE53" s="8">
        <v>52.098999999999997</v>
      </c>
      <c r="BF53" s="8">
        <v>57.513800000000003</v>
      </c>
      <c r="BG53" s="8">
        <v>59.027900000000002</v>
      </c>
      <c r="BH53" s="8">
        <v>57.339500000000001</v>
      </c>
      <c r="BI53">
        <v>57.339500000000001</v>
      </c>
    </row>
    <row r="54" spans="1:61" x14ac:dyDescent="0.35">
      <c r="A54" s="9" t="str">
        <f t="shared" ref="A54:A61" si="8">A53</f>
        <v>SNB</v>
      </c>
      <c r="B54" s="9" t="str">
        <f>VLOOKUP(A54,References!$A$2:$B$11,2,FALSE)</f>
        <v>SNB AB Equity</v>
      </c>
      <c r="C54" s="9" t="str">
        <f t="shared" si="7"/>
        <v>Net Interest Margin (NIM)</v>
      </c>
      <c r="D54" s="9" t="str">
        <f>VLOOKUP(C54,References!$J$2:$K$51,2,FALSE)</f>
        <v>net_interest_margin</v>
      </c>
      <c r="E54" s="9" t="s">
        <v>52</v>
      </c>
      <c r="F54" s="8">
        <f>_xll.BDH($B54,E54,"CQ1 2010","","Dir=H","Per=Q","Days=A","Dts=H","cols=56;rows=1")</f>
        <v>3.9571000000000001</v>
      </c>
      <c r="G54" s="8">
        <v>3.1596000000000002</v>
      </c>
      <c r="H54" s="8">
        <v>2.9142000000000001</v>
      </c>
      <c r="I54" s="8">
        <v>2.8178000000000001</v>
      </c>
      <c r="J54" s="8">
        <v>2.6556000000000002</v>
      </c>
      <c r="K54" s="8">
        <v>2.2408999999999999</v>
      </c>
      <c r="L54" s="8">
        <v>2.2004000000000001</v>
      </c>
      <c r="M54" s="8">
        <v>2.2953000000000001</v>
      </c>
      <c r="N54" s="8">
        <v>2.2025000000000001</v>
      </c>
      <c r="O54" s="8">
        <v>2.1091000000000002</v>
      </c>
      <c r="P54" s="8">
        <v>2.1947999999999999</v>
      </c>
      <c r="Q54" s="8">
        <v>2.2349000000000001</v>
      </c>
      <c r="R54" s="8">
        <v>2.1724000000000001</v>
      </c>
      <c r="S54" s="8">
        <v>2.1995</v>
      </c>
      <c r="T54" s="8">
        <v>2.2372999999999998</v>
      </c>
      <c r="U54" s="8">
        <v>2.3210000000000002</v>
      </c>
      <c r="V54" s="8">
        <v>2.1505999999999998</v>
      </c>
      <c r="W54" s="8">
        <v>2.1053000000000002</v>
      </c>
      <c r="X54" s="8">
        <v>2.2071000000000001</v>
      </c>
      <c r="Y54" s="8">
        <v>2.6987000000000001</v>
      </c>
      <c r="Z54" s="8">
        <v>2.1865000000000001</v>
      </c>
      <c r="AA54" s="8">
        <v>2.4853999999999998</v>
      </c>
      <c r="AB54" s="8">
        <v>2.6301999999999999</v>
      </c>
      <c r="AC54" s="8">
        <v>3.1461999999999999</v>
      </c>
      <c r="AD54" s="8">
        <v>2.6484999999999999</v>
      </c>
      <c r="AE54" s="8">
        <v>3.2141000000000002</v>
      </c>
      <c r="AF54" s="8">
        <v>3.3420000000000001</v>
      </c>
      <c r="AG54" s="8">
        <v>3.3969</v>
      </c>
      <c r="AH54" s="8">
        <v>3.3778000000000001</v>
      </c>
      <c r="AI54" s="8">
        <v>3.3765000000000001</v>
      </c>
      <c r="AJ54" s="8">
        <v>3.4262999999999999</v>
      </c>
      <c r="AK54" s="8">
        <v>3.4942000000000002</v>
      </c>
      <c r="AL54" s="8">
        <v>3.5865</v>
      </c>
      <c r="AM54" s="8">
        <v>3.5670000000000002</v>
      </c>
      <c r="AN54" s="8">
        <v>3.5762999999999998</v>
      </c>
      <c r="AO54" s="8">
        <v>3.9087000000000001</v>
      </c>
      <c r="AP54" s="8">
        <v>3.8900999999999999</v>
      </c>
      <c r="AQ54" s="8">
        <v>3.8058000000000001</v>
      </c>
      <c r="AR54" s="8">
        <v>3.7968000000000002</v>
      </c>
      <c r="AS54" s="8">
        <v>3.8938000000000001</v>
      </c>
      <c r="AT54" s="8">
        <v>3.8439000000000001</v>
      </c>
      <c r="AU54" s="8">
        <v>3.7296</v>
      </c>
      <c r="AV54" s="8">
        <v>3.6787999999999998</v>
      </c>
      <c r="AW54" s="8">
        <v>3.5194999999999999</v>
      </c>
      <c r="AX54" s="8">
        <v>3.3815</v>
      </c>
      <c r="AY54" s="8">
        <v>2.9983</v>
      </c>
      <c r="AZ54" s="8">
        <v>3.2381000000000002</v>
      </c>
      <c r="BA54" s="8">
        <v>3.4481000000000002</v>
      </c>
      <c r="BB54" s="8">
        <v>3.6682999999999999</v>
      </c>
      <c r="BC54" s="8">
        <v>3.1892</v>
      </c>
      <c r="BD54" s="8">
        <v>3.1966999999999999</v>
      </c>
      <c r="BE54" s="8">
        <v>3.2469000000000001</v>
      </c>
      <c r="BF54" s="8">
        <v>3.2483</v>
      </c>
      <c r="BG54" s="8">
        <v>3.1398000000000001</v>
      </c>
      <c r="BH54" s="8">
        <v>3.1092</v>
      </c>
      <c r="BI54">
        <v>3.1092</v>
      </c>
    </row>
    <row r="55" spans="1:61" x14ac:dyDescent="0.35">
      <c r="A55" s="9" t="str">
        <f t="shared" si="8"/>
        <v>SNB</v>
      </c>
      <c r="B55" s="9" t="str">
        <f>VLOOKUP(A55,References!$A$2:$B$11,2,FALSE)</f>
        <v>SNB AB Equity</v>
      </c>
      <c r="C55" s="9" t="str">
        <f t="shared" si="7"/>
        <v>Sales per Employee</v>
      </c>
      <c r="D55" s="9" t="str">
        <f>VLOOKUP(C55,References!$J$2:$K$51,2,FALSE)</f>
        <v>sales_per_employee</v>
      </c>
      <c r="E55" s="9" t="s">
        <v>155</v>
      </c>
      <c r="F55" s="8" t="str">
        <f>_xll.BDH($B55,E55,"CQ1 2010","","Dir=H","Per=Q","Days=A","Dts=H","cols=56;rows=1")</f>
        <v>#N/A N/A</v>
      </c>
      <c r="G55" s="8" t="s">
        <v>116</v>
      </c>
      <c r="H55" s="8" t="s">
        <v>116</v>
      </c>
      <c r="I55" s="8" t="s">
        <v>116</v>
      </c>
      <c r="J55" s="8" t="s">
        <v>116</v>
      </c>
      <c r="K55" s="8" t="s">
        <v>116</v>
      </c>
      <c r="L55" s="8" t="s">
        <v>116</v>
      </c>
      <c r="M55" s="8" t="s">
        <v>116</v>
      </c>
      <c r="N55" s="8" t="s">
        <v>116</v>
      </c>
      <c r="O55" s="8" t="s">
        <v>116</v>
      </c>
      <c r="P55" s="8" t="s">
        <v>116</v>
      </c>
      <c r="Q55" s="8" t="s">
        <v>116</v>
      </c>
      <c r="R55" s="8" t="s">
        <v>116</v>
      </c>
      <c r="S55" s="8" t="s">
        <v>116</v>
      </c>
      <c r="T55" s="8" t="s">
        <v>116</v>
      </c>
      <c r="U55" s="8">
        <v>373744.21860000002</v>
      </c>
      <c r="V55" s="8">
        <v>373744.21860000002</v>
      </c>
      <c r="W55" s="8">
        <v>652166.4166</v>
      </c>
      <c r="X55" s="8">
        <v>652166.4166</v>
      </c>
      <c r="Y55" s="8">
        <v>398435.98249999998</v>
      </c>
      <c r="Z55" s="8">
        <v>398435.98249999998</v>
      </c>
      <c r="AA55" s="8">
        <v>638238.04059999995</v>
      </c>
      <c r="AB55" s="8">
        <v>638238.04059999995</v>
      </c>
      <c r="AC55" s="8">
        <v>473172.89049999998</v>
      </c>
      <c r="AD55" s="8">
        <v>473172.89049999998</v>
      </c>
      <c r="AE55" s="8">
        <v>473172.89049999998</v>
      </c>
      <c r="AF55" s="8">
        <v>473172.89049999998</v>
      </c>
      <c r="AG55" s="8">
        <v>456302.68070000003</v>
      </c>
      <c r="AH55" s="8">
        <v>456302.68070000003</v>
      </c>
      <c r="AI55" s="8">
        <v>456302.68070000003</v>
      </c>
      <c r="AJ55" s="8">
        <v>456302.68070000003</v>
      </c>
      <c r="AK55" s="8">
        <v>441258.3358</v>
      </c>
      <c r="AL55" s="8">
        <v>441258.3358</v>
      </c>
      <c r="AM55" s="8">
        <v>441258.3358</v>
      </c>
      <c r="AN55" s="8">
        <v>441258.3358</v>
      </c>
      <c r="AO55" s="8">
        <v>495193.06170000002</v>
      </c>
      <c r="AP55" s="8">
        <v>495193.06170000002</v>
      </c>
      <c r="AQ55" s="8">
        <v>495193.06170000002</v>
      </c>
      <c r="AR55" s="8">
        <v>495193.06170000002</v>
      </c>
      <c r="AS55" s="8">
        <v>564201.73869999999</v>
      </c>
      <c r="AT55" s="8">
        <v>564201.73869999999</v>
      </c>
      <c r="AU55" s="8">
        <v>564201.73869999999</v>
      </c>
      <c r="AV55" s="8">
        <v>564201.73869999999</v>
      </c>
      <c r="AW55" s="8">
        <v>515856.8322</v>
      </c>
      <c r="AX55" s="8">
        <v>515856.8322</v>
      </c>
      <c r="AY55" s="8">
        <v>515856.8322</v>
      </c>
      <c r="AZ55" s="8">
        <v>515856.8322</v>
      </c>
      <c r="BA55" s="8">
        <v>509319.0184</v>
      </c>
      <c r="BB55" s="8">
        <v>509319.0184</v>
      </c>
      <c r="BC55" s="8">
        <v>509319.0184</v>
      </c>
      <c r="BD55" s="8">
        <v>509319.0184</v>
      </c>
      <c r="BE55" s="8">
        <v>793539.67059999995</v>
      </c>
      <c r="BF55" s="8">
        <v>793539.67059999995</v>
      </c>
      <c r="BG55" s="8">
        <v>793539.67059999995</v>
      </c>
      <c r="BH55" s="8">
        <v>793539.67059999995</v>
      </c>
      <c r="BI55">
        <v>793539.67059999995</v>
      </c>
    </row>
    <row r="56" spans="1:61" x14ac:dyDescent="0.35">
      <c r="A56" s="9" t="str">
        <f t="shared" si="8"/>
        <v>SNB</v>
      </c>
      <c r="B56" s="9" t="str">
        <f>VLOOKUP(A56,References!$A$2:$B$11,2,FALSE)</f>
        <v>SNB AB Equity</v>
      </c>
      <c r="C56" s="9" t="str">
        <f t="shared" si="7"/>
        <v>Efficiency Ratio</v>
      </c>
      <c r="D56" s="9" t="str">
        <f>VLOOKUP(C56,References!$J$2:$K$51,2,FALSE)</f>
        <v>efficiency_ratio</v>
      </c>
      <c r="E56" s="9" t="s">
        <v>50</v>
      </c>
      <c r="F56" s="8">
        <f>_xll.BDH($B56,E56,"CQ1 2010","","Dir=H","Per=Q","Days=A","Dts=H","cols=56;rows=1")</f>
        <v>35.0657</v>
      </c>
      <c r="G56" s="8">
        <v>38.426600000000001</v>
      </c>
      <c r="H56" s="8">
        <v>47.296300000000002</v>
      </c>
      <c r="I56" s="8">
        <v>46.902500000000003</v>
      </c>
      <c r="J56" s="8">
        <v>39.091799999999999</v>
      </c>
      <c r="K56" s="8">
        <v>38.092700000000001</v>
      </c>
      <c r="L56" s="8">
        <v>37.293900000000001</v>
      </c>
      <c r="M56" s="8">
        <v>42.4773</v>
      </c>
      <c r="N56" s="8">
        <v>32.671900000000001</v>
      </c>
      <c r="O56" s="8">
        <v>38.013800000000003</v>
      </c>
      <c r="P56" s="8">
        <v>38.420699999999997</v>
      </c>
      <c r="Q56" s="8">
        <v>46.814100000000003</v>
      </c>
      <c r="R56" s="8">
        <v>33.299199999999999</v>
      </c>
      <c r="S56" s="8">
        <v>40.948</v>
      </c>
      <c r="T56" s="8">
        <v>41.016599999999997</v>
      </c>
      <c r="U56" s="8">
        <v>41.9285</v>
      </c>
      <c r="V56" s="8">
        <v>38.606099999999998</v>
      </c>
      <c r="W56" s="8">
        <v>36.147300000000001</v>
      </c>
      <c r="X56" s="8">
        <v>42.721899999999998</v>
      </c>
      <c r="Y56" s="8">
        <v>41.993899999999996</v>
      </c>
      <c r="Z56" s="8">
        <v>37.393500000000003</v>
      </c>
      <c r="AA56" s="8">
        <v>39.6798</v>
      </c>
      <c r="AB56" s="8">
        <v>36.601700000000001</v>
      </c>
      <c r="AC56" s="8">
        <v>42.443899999999999</v>
      </c>
      <c r="AD56" s="8">
        <v>35.963299999999997</v>
      </c>
      <c r="AE56" s="8">
        <v>39.201799999999999</v>
      </c>
      <c r="AF56" s="8">
        <v>37.439599999999999</v>
      </c>
      <c r="AG56" s="8">
        <v>40.128799999999998</v>
      </c>
      <c r="AH56" s="8">
        <v>34.743400000000001</v>
      </c>
      <c r="AI56" s="8">
        <v>33.870199999999997</v>
      </c>
      <c r="AJ56" s="8">
        <v>35.36</v>
      </c>
      <c r="AK56" s="8">
        <v>36.717399999999998</v>
      </c>
      <c r="AL56" s="8">
        <v>34.686900000000001</v>
      </c>
      <c r="AM56" s="8">
        <v>35.832299999999996</v>
      </c>
      <c r="AN56" s="8">
        <v>35.421799999999998</v>
      </c>
      <c r="AO56" s="8">
        <v>31.5581</v>
      </c>
      <c r="AP56" s="8">
        <v>32.645899999999997</v>
      </c>
      <c r="AQ56" s="8">
        <v>32.984099999999998</v>
      </c>
      <c r="AR56" s="8">
        <v>31.557600000000001</v>
      </c>
      <c r="AS56" s="8">
        <v>25.816500000000001</v>
      </c>
      <c r="AT56" s="8">
        <v>31.8855</v>
      </c>
      <c r="AU56" s="8">
        <v>32.098199999999999</v>
      </c>
      <c r="AV56" s="8">
        <v>29.090599999999998</v>
      </c>
      <c r="AW56" s="8">
        <v>28.448899999999998</v>
      </c>
      <c r="AX56" s="8">
        <v>27.314</v>
      </c>
      <c r="AY56" s="8">
        <v>33.7438</v>
      </c>
      <c r="AZ56" s="8">
        <v>33.320500000000003</v>
      </c>
      <c r="BA56" s="8">
        <v>39.910499999999999</v>
      </c>
      <c r="BB56" s="8">
        <v>30.189900000000002</v>
      </c>
      <c r="BC56" s="8">
        <v>30.522400000000001</v>
      </c>
      <c r="BD56" s="8">
        <v>28.773499999999999</v>
      </c>
      <c r="BE56" s="8">
        <v>30.5822</v>
      </c>
      <c r="BF56" s="8">
        <v>27.956199999999999</v>
      </c>
      <c r="BG56" s="8">
        <v>30.706299999999999</v>
      </c>
      <c r="BH56" s="8">
        <v>31.6097</v>
      </c>
      <c r="BI56">
        <v>31.6097</v>
      </c>
    </row>
    <row r="57" spans="1:61" x14ac:dyDescent="0.35">
      <c r="A57" s="9" t="str">
        <f t="shared" si="8"/>
        <v>SNB</v>
      </c>
      <c r="B57" s="9" t="str">
        <f>VLOOKUP(A57,References!$A$2:$B$11,2,FALSE)</f>
        <v>SNB AB Equity</v>
      </c>
      <c r="C57" s="9" t="str">
        <f t="shared" si="7"/>
        <v>Tier 1 Capital Ratio</v>
      </c>
      <c r="D57" s="9" t="str">
        <f>VLOOKUP(C57,References!$J$2:$K$51,2,FALSE)</f>
        <v>tier_1_capital_ratio</v>
      </c>
      <c r="E57" s="9" t="s">
        <v>156</v>
      </c>
      <c r="F57" s="8">
        <f>_xll.BDH($B57,E57,"CQ1 2010","","Dir=H","Per=Q","Days=A","Dts=H","cols=56;rows=1")</f>
        <v>18</v>
      </c>
      <c r="G57" s="8">
        <v>17.3</v>
      </c>
      <c r="H57" s="8">
        <v>17.3</v>
      </c>
      <c r="I57" s="8">
        <v>17.3</v>
      </c>
      <c r="J57" s="8">
        <v>18.2</v>
      </c>
      <c r="K57" s="8">
        <v>17.2</v>
      </c>
      <c r="L57" s="8">
        <v>17.3</v>
      </c>
      <c r="M57" s="8">
        <v>17.2</v>
      </c>
      <c r="N57" s="8">
        <v>17</v>
      </c>
      <c r="O57" s="8">
        <v>16</v>
      </c>
      <c r="P57" s="8">
        <v>16</v>
      </c>
      <c r="Q57" s="8">
        <v>16.5</v>
      </c>
      <c r="R57" s="8">
        <v>16</v>
      </c>
      <c r="S57" s="8">
        <v>16.5</v>
      </c>
      <c r="T57" s="8">
        <v>16.3</v>
      </c>
      <c r="U57" s="8">
        <v>16.2</v>
      </c>
      <c r="V57" s="8">
        <v>15.6</v>
      </c>
      <c r="W57" s="8">
        <v>15.5</v>
      </c>
      <c r="X57" s="8">
        <v>14.9</v>
      </c>
      <c r="Y57" s="8">
        <v>14.7</v>
      </c>
      <c r="Z57" s="8">
        <v>14.7</v>
      </c>
      <c r="AA57" s="8">
        <v>14.2</v>
      </c>
      <c r="AB57" s="8">
        <v>14.5</v>
      </c>
      <c r="AC57" s="8">
        <v>15.1</v>
      </c>
      <c r="AD57" s="8">
        <v>15.5</v>
      </c>
      <c r="AE57" s="8">
        <v>16.100000000000001</v>
      </c>
      <c r="AF57" s="8">
        <v>16.7</v>
      </c>
      <c r="AG57" s="8">
        <v>16.899999999999999</v>
      </c>
      <c r="AH57" s="8">
        <v>16.100000000000001</v>
      </c>
      <c r="AI57" s="8">
        <v>16</v>
      </c>
      <c r="AJ57" s="8">
        <v>16.399999999999999</v>
      </c>
      <c r="AK57" s="8">
        <v>17.7</v>
      </c>
      <c r="AL57" s="8">
        <v>18.2</v>
      </c>
      <c r="AM57" s="8">
        <v>18.100000000000001</v>
      </c>
      <c r="AN57" s="8">
        <v>17.8</v>
      </c>
      <c r="AO57" s="8">
        <v>18.5</v>
      </c>
      <c r="AP57" s="8">
        <v>18.2</v>
      </c>
      <c r="AQ57" s="8">
        <v>17.8</v>
      </c>
      <c r="AR57" s="8">
        <v>16.899999999999999</v>
      </c>
      <c r="AS57" s="8">
        <v>17.899999999999999</v>
      </c>
      <c r="AT57" s="8">
        <v>16</v>
      </c>
      <c r="AU57" s="8">
        <v>17.899999999999999</v>
      </c>
      <c r="AV57" s="8">
        <v>18.100000000000001</v>
      </c>
      <c r="AW57" s="8">
        <v>19.3</v>
      </c>
      <c r="AX57" s="8">
        <v>20.010000000000002</v>
      </c>
      <c r="AY57" s="8">
        <v>17.5</v>
      </c>
      <c r="AZ57" s="8">
        <v>17.899999999999999</v>
      </c>
      <c r="BA57" s="8">
        <v>18.399999999999999</v>
      </c>
      <c r="BB57" s="8">
        <v>18.8</v>
      </c>
      <c r="BC57" s="8">
        <v>17.600000000000001</v>
      </c>
      <c r="BD57" s="8">
        <v>17.899999999999999</v>
      </c>
      <c r="BE57" s="8">
        <v>18.3</v>
      </c>
      <c r="BF57" s="8">
        <v>18.600000000000001</v>
      </c>
      <c r="BG57" s="8">
        <v>19.100000000000001</v>
      </c>
      <c r="BH57" s="8">
        <v>18.399999999999999</v>
      </c>
      <c r="BI57">
        <v>18.399999999999999</v>
      </c>
    </row>
    <row r="58" spans="1:61" x14ac:dyDescent="0.35">
      <c r="A58" s="9" t="str">
        <f t="shared" si="8"/>
        <v>SNB</v>
      </c>
      <c r="B58" s="9" t="str">
        <f>VLOOKUP(A58,References!$A$2:$B$11,2,FALSE)</f>
        <v>SNB AB Equity</v>
      </c>
      <c r="C58" s="9" t="str">
        <f t="shared" si="7"/>
        <v>Number of Employees</v>
      </c>
      <c r="D58" s="9" t="str">
        <f>VLOOKUP(C58,References!$J$2:$K$51,2,FALSE)</f>
        <v>employee_count</v>
      </c>
      <c r="E58" s="9" t="s">
        <v>157</v>
      </c>
      <c r="F58" s="8" t="str">
        <f>_xll.BDH($B58,E58,"CQ1 2010","","Dir=H","Per=Q","Days=A","Dts=H","cols=56;rows=1")</f>
        <v>#N/A N/A</v>
      </c>
      <c r="G58" s="8" t="s">
        <v>116</v>
      </c>
      <c r="H58" s="8" t="s">
        <v>116</v>
      </c>
      <c r="I58" s="8" t="s">
        <v>116</v>
      </c>
      <c r="J58" s="8" t="s">
        <v>116</v>
      </c>
      <c r="K58" s="8" t="s">
        <v>116</v>
      </c>
      <c r="L58" s="8" t="s">
        <v>116</v>
      </c>
      <c r="M58" s="8" t="s">
        <v>116</v>
      </c>
      <c r="N58" s="8" t="s">
        <v>116</v>
      </c>
      <c r="O58" s="8" t="s">
        <v>116</v>
      </c>
      <c r="P58" s="8" t="s">
        <v>116</v>
      </c>
      <c r="Q58" s="8" t="s">
        <v>116</v>
      </c>
      <c r="R58" s="8" t="s">
        <v>116</v>
      </c>
      <c r="S58" s="8" t="s">
        <v>116</v>
      </c>
      <c r="T58" s="8" t="s">
        <v>116</v>
      </c>
      <c r="U58" s="8">
        <v>11416</v>
      </c>
      <c r="V58" s="8">
        <v>11416</v>
      </c>
      <c r="W58" s="8">
        <v>7331</v>
      </c>
      <c r="X58" s="8">
        <v>7331</v>
      </c>
      <c r="Y58" s="8">
        <v>12356</v>
      </c>
      <c r="Z58" s="8">
        <v>12356</v>
      </c>
      <c r="AA58" s="8">
        <v>7839</v>
      </c>
      <c r="AB58" s="8">
        <v>7839</v>
      </c>
      <c r="AC58" s="8">
        <v>12586</v>
      </c>
      <c r="AD58" s="8">
        <v>12586</v>
      </c>
      <c r="AE58" s="8">
        <v>12586</v>
      </c>
      <c r="AF58" s="8">
        <v>12586</v>
      </c>
      <c r="AG58" s="8">
        <v>12310</v>
      </c>
      <c r="AH58" s="8">
        <v>12310</v>
      </c>
      <c r="AI58" s="8">
        <v>12310</v>
      </c>
      <c r="AJ58" s="8">
        <v>12310</v>
      </c>
      <c r="AK58" s="8">
        <v>13436</v>
      </c>
      <c r="AL58" s="8">
        <v>13436</v>
      </c>
      <c r="AM58" s="8">
        <v>13436</v>
      </c>
      <c r="AN58" s="8">
        <v>13436</v>
      </c>
      <c r="AO58" s="8">
        <v>13058</v>
      </c>
      <c r="AP58" s="8">
        <v>13058</v>
      </c>
      <c r="AQ58" s="8">
        <v>13058</v>
      </c>
      <c r="AR58" s="8">
        <v>13058</v>
      </c>
      <c r="AS58" s="8">
        <v>12883</v>
      </c>
      <c r="AT58" s="8">
        <v>12883</v>
      </c>
      <c r="AU58" s="8">
        <v>12883</v>
      </c>
      <c r="AV58" s="8">
        <v>12883</v>
      </c>
      <c r="AW58" s="8">
        <v>13334</v>
      </c>
      <c r="AX58" s="8">
        <v>13334</v>
      </c>
      <c r="AY58" s="8">
        <v>13334</v>
      </c>
      <c r="AZ58" s="8">
        <v>13334</v>
      </c>
      <c r="BA58" s="8">
        <v>17115</v>
      </c>
      <c r="BB58" s="8">
        <v>17115</v>
      </c>
      <c r="BC58" s="8">
        <v>17115</v>
      </c>
      <c r="BD58" s="8">
        <v>17115</v>
      </c>
      <c r="BE58" s="8">
        <v>15906</v>
      </c>
      <c r="BF58" s="8">
        <v>15906</v>
      </c>
      <c r="BG58" s="8">
        <v>15906</v>
      </c>
      <c r="BH58" s="8">
        <v>15906</v>
      </c>
      <c r="BI58">
        <v>15906</v>
      </c>
    </row>
    <row r="59" spans="1:61" x14ac:dyDescent="0.35">
      <c r="A59" s="9" t="str">
        <f t="shared" si="8"/>
        <v>SNB</v>
      </c>
      <c r="B59" s="9" t="str">
        <f>VLOOKUP(A59,References!$A$2:$B$11,2,FALSE)</f>
        <v>SNB AB Equity</v>
      </c>
      <c r="C59" s="9" t="str">
        <f t="shared" si="7"/>
        <v>Return on Equity</v>
      </c>
      <c r="D59" s="9" t="str">
        <f>VLOOKUP(C59,References!$J$2:$K$51,2,FALSE)</f>
        <v>return_on_equity</v>
      </c>
      <c r="E59" s="9" t="s">
        <v>158</v>
      </c>
      <c r="F59" s="8">
        <f>_xll.BDH($B59,E59,"CQ1 2010","","Dir=H","Per=Q","Days=A","Dts=H","cols=56;rows=1")</f>
        <v>16.2346</v>
      </c>
      <c r="G59" s="8">
        <v>15.849399999999999</v>
      </c>
      <c r="H59" s="8">
        <v>14.2173</v>
      </c>
      <c r="I59" s="8">
        <v>15.604799999999999</v>
      </c>
      <c r="J59" s="8">
        <v>15.638400000000001</v>
      </c>
      <c r="K59" s="8">
        <v>16.459499999999998</v>
      </c>
      <c r="L59" s="8">
        <v>17.872699999999998</v>
      </c>
      <c r="M59" s="8">
        <v>18.373999999999999</v>
      </c>
      <c r="N59" s="8">
        <v>19.0183</v>
      </c>
      <c r="O59" s="8">
        <v>19.841899999999999</v>
      </c>
      <c r="P59" s="8">
        <v>18.796900000000001</v>
      </c>
      <c r="Q59" s="8">
        <v>17.9572</v>
      </c>
      <c r="R59" s="8">
        <v>18.534800000000001</v>
      </c>
      <c r="S59" s="8">
        <v>19.207599999999999</v>
      </c>
      <c r="T59" s="8">
        <v>19.3855</v>
      </c>
      <c r="U59" s="8">
        <v>19.970600000000001</v>
      </c>
      <c r="V59" s="8">
        <v>19.9588</v>
      </c>
      <c r="W59" s="8">
        <v>20.087199999999999</v>
      </c>
      <c r="X59" s="8">
        <v>20.3261</v>
      </c>
      <c r="Y59" s="8">
        <v>20.093800000000002</v>
      </c>
      <c r="Z59" s="8">
        <v>19.450700000000001</v>
      </c>
      <c r="AA59" s="8">
        <v>18.705300000000001</v>
      </c>
      <c r="AB59" s="8">
        <v>19.008900000000001</v>
      </c>
      <c r="AC59" s="8">
        <v>19.4055</v>
      </c>
      <c r="AD59" s="8">
        <v>18.3188</v>
      </c>
      <c r="AE59" s="8">
        <v>18.110099999999999</v>
      </c>
      <c r="AF59" s="8">
        <v>17.913799999999998</v>
      </c>
      <c r="AG59" s="8">
        <v>17.629300000000001</v>
      </c>
      <c r="AH59" s="8">
        <v>16.9665</v>
      </c>
      <c r="AI59" s="8">
        <v>17.1586</v>
      </c>
      <c r="AJ59" s="8">
        <v>17.175699999999999</v>
      </c>
      <c r="AK59" s="8">
        <v>17.3597</v>
      </c>
      <c r="AL59" s="8">
        <v>16.955300000000001</v>
      </c>
      <c r="AM59" s="8">
        <v>16.878699999999998</v>
      </c>
      <c r="AN59" s="8">
        <v>16.498999999999999</v>
      </c>
      <c r="AO59" s="8">
        <v>16.1846</v>
      </c>
      <c r="AP59" s="8">
        <v>15.902200000000001</v>
      </c>
      <c r="AQ59" s="8">
        <v>16.676200000000001</v>
      </c>
      <c r="AR59" s="8">
        <v>18.049600000000002</v>
      </c>
      <c r="AS59" s="8">
        <v>18.467199999999998</v>
      </c>
      <c r="AT59" s="8">
        <v>19.002400000000002</v>
      </c>
      <c r="AU59" s="8">
        <v>17.219200000000001</v>
      </c>
      <c r="AV59" s="8">
        <v>17.822299999999998</v>
      </c>
      <c r="AW59" s="8">
        <v>16.842500000000001</v>
      </c>
      <c r="AX59" s="8">
        <v>18.040900000000001</v>
      </c>
      <c r="AY59" s="8">
        <v>11.2052</v>
      </c>
      <c r="AZ59" s="8">
        <v>11.7699</v>
      </c>
      <c r="BA59" s="8">
        <v>11.115399999999999</v>
      </c>
      <c r="BB59" s="8">
        <v>11.8353</v>
      </c>
      <c r="BC59" s="8">
        <v>10.478999999999999</v>
      </c>
      <c r="BD59" s="8">
        <v>11.03</v>
      </c>
      <c r="BE59" s="8">
        <v>11.989000000000001</v>
      </c>
      <c r="BF59" s="8">
        <v>12.0724</v>
      </c>
      <c r="BG59" s="8">
        <v>12.3908</v>
      </c>
      <c r="BH59" s="8">
        <v>12.6972</v>
      </c>
      <c r="BI59">
        <v>12.6972</v>
      </c>
    </row>
    <row r="60" spans="1:61" x14ac:dyDescent="0.35">
      <c r="A60" s="9" t="str">
        <f t="shared" si="8"/>
        <v>SNB</v>
      </c>
      <c r="B60" s="9" t="str">
        <f>VLOOKUP(A60,References!$A$2:$B$11,2,FALSE)</f>
        <v>SNB AB Equity</v>
      </c>
      <c r="C60" s="9" t="str">
        <f t="shared" si="7"/>
        <v>Return on Assets</v>
      </c>
      <c r="D60" s="9" t="str">
        <f>VLOOKUP(C60,References!$J$2:$K$51,2,FALSE)</f>
        <v>return_on_assets</v>
      </c>
      <c r="E60" s="9" t="s">
        <v>159</v>
      </c>
      <c r="F60" s="8">
        <f>_xll.BDH($B60,E60,"CQ1 2010","","Dir=H","Per=Q","Days=A","Dts=H","cols=56;rows=1")</f>
        <v>1.71</v>
      </c>
      <c r="G60" s="8">
        <v>1.7081999999999999</v>
      </c>
      <c r="H60" s="8">
        <v>1.6163000000000001</v>
      </c>
      <c r="I60" s="8">
        <v>1.7501</v>
      </c>
      <c r="J60" s="8">
        <v>1.7079</v>
      </c>
      <c r="K60" s="8">
        <v>1.7369000000000001</v>
      </c>
      <c r="L60" s="8">
        <v>1.9816</v>
      </c>
      <c r="M60" s="8">
        <v>2.0602999999999998</v>
      </c>
      <c r="N60" s="8">
        <v>2.1101000000000001</v>
      </c>
      <c r="O60" s="8">
        <v>2.0960000000000001</v>
      </c>
      <c r="P60" s="8">
        <v>2.0966</v>
      </c>
      <c r="Q60" s="8">
        <v>1.9962</v>
      </c>
      <c r="R60" s="8">
        <v>2.0341</v>
      </c>
      <c r="S60" s="8">
        <v>2.1120999999999999</v>
      </c>
      <c r="T60" s="8">
        <v>2.1711999999999998</v>
      </c>
      <c r="U60" s="8">
        <v>2.1732999999999998</v>
      </c>
      <c r="V60" s="8">
        <v>2.0697999999999999</v>
      </c>
      <c r="W60" s="8">
        <v>2.1267</v>
      </c>
      <c r="X60" s="8">
        <v>2.1427999999999998</v>
      </c>
      <c r="Y60" s="8">
        <v>2.1314000000000002</v>
      </c>
      <c r="Z60" s="8">
        <v>2.0053999999999998</v>
      </c>
      <c r="AA60" s="8">
        <v>1.9317</v>
      </c>
      <c r="AB60" s="8">
        <v>1.9214</v>
      </c>
      <c r="AC60" s="8">
        <v>2.0575000000000001</v>
      </c>
      <c r="AD60" s="8">
        <v>2.0213999999999999</v>
      </c>
      <c r="AE60" s="8">
        <v>2.0106999999999999</v>
      </c>
      <c r="AF60" s="8">
        <v>2.0002</v>
      </c>
      <c r="AG60" s="8">
        <v>2.0905999999999998</v>
      </c>
      <c r="AH60" s="8">
        <v>2.0840999999999998</v>
      </c>
      <c r="AI60" s="8">
        <v>2.0747</v>
      </c>
      <c r="AJ60" s="8">
        <v>2.1543000000000001</v>
      </c>
      <c r="AK60" s="8">
        <v>2.2090000000000001</v>
      </c>
      <c r="AL60" s="8">
        <v>2.2111000000000001</v>
      </c>
      <c r="AM60" s="8">
        <v>2.1280000000000001</v>
      </c>
      <c r="AN60" s="8">
        <v>2.0825999999999998</v>
      </c>
      <c r="AO60" s="8">
        <v>2.1392000000000002</v>
      </c>
      <c r="AP60" s="8">
        <v>2.1360999999999999</v>
      </c>
      <c r="AQ60" s="8">
        <v>2.1655000000000002</v>
      </c>
      <c r="AR60" s="8">
        <v>2.2387999999999999</v>
      </c>
      <c r="AS60" s="8">
        <v>2.3778000000000001</v>
      </c>
      <c r="AT60" s="8">
        <v>2.2932000000000001</v>
      </c>
      <c r="AU60" s="8">
        <v>2.1021000000000001</v>
      </c>
      <c r="AV60" s="8">
        <v>2.1375000000000002</v>
      </c>
      <c r="AW60" s="8">
        <v>2.0682</v>
      </c>
      <c r="AX60" s="8">
        <v>2.1187</v>
      </c>
      <c r="AY60" s="8">
        <v>1.6837</v>
      </c>
      <c r="AZ60" s="8">
        <v>1.7648999999999999</v>
      </c>
      <c r="BA60" s="8">
        <v>1.6738999999999999</v>
      </c>
      <c r="BB60" s="8">
        <v>1.8092999999999999</v>
      </c>
      <c r="BC60" s="8">
        <v>1.728</v>
      </c>
      <c r="BD60" s="8">
        <v>1.7962</v>
      </c>
      <c r="BE60" s="8">
        <v>1.9983</v>
      </c>
      <c r="BF60" s="8">
        <v>2.0131000000000001</v>
      </c>
      <c r="BG60" s="8">
        <v>1.998</v>
      </c>
      <c r="BH60" s="8">
        <v>1.9896</v>
      </c>
      <c r="BI60">
        <v>1.9896</v>
      </c>
    </row>
    <row r="61" spans="1:61" x14ac:dyDescent="0.35">
      <c r="A61" s="9" t="str">
        <f t="shared" si="8"/>
        <v>SNB</v>
      </c>
      <c r="B61" s="9" t="str">
        <f>VLOOKUP(A61,References!$A$2:$B$11,2,FALSE)</f>
        <v>SNB AB Equity</v>
      </c>
      <c r="C61" s="9" t="str">
        <f t="shared" si="7"/>
        <v>Dividend Payout Ratio</v>
      </c>
      <c r="D61" s="9" t="str">
        <f>VLOOKUP(C61,References!$J$2:$K$51,2,FALSE)</f>
        <v>dividend_payout_ratio</v>
      </c>
      <c r="E61" s="9" t="s">
        <v>160</v>
      </c>
      <c r="F61" s="8" t="str">
        <f>_xll.BDH($B61,E61,"CQ1 2010","","Dir=H","Per=Q","Days=A","Dts=H","cols=56;rows=1")</f>
        <v>#N/A N/A</v>
      </c>
      <c r="G61" s="8" t="s">
        <v>116</v>
      </c>
      <c r="H61" s="8">
        <v>144.47409999999999</v>
      </c>
      <c r="I61" s="8">
        <v>119.1348</v>
      </c>
      <c r="J61" s="8">
        <v>119.1348</v>
      </c>
      <c r="K61" s="8">
        <v>119.1348</v>
      </c>
      <c r="L61" s="8">
        <v>119.1348</v>
      </c>
      <c r="M61" s="8">
        <v>119.1348</v>
      </c>
      <c r="N61" s="8">
        <v>119.1348</v>
      </c>
      <c r="O61" s="8">
        <v>119.1348</v>
      </c>
      <c r="P61" s="8">
        <v>80.838399999999993</v>
      </c>
      <c r="Q61" s="8">
        <v>106.0643</v>
      </c>
      <c r="R61" s="8">
        <v>106.0643</v>
      </c>
      <c r="S61" s="8">
        <v>106.0643</v>
      </c>
      <c r="T61" s="8">
        <v>69.051100000000005</v>
      </c>
      <c r="U61" s="8">
        <v>91.679100000000005</v>
      </c>
      <c r="V61" s="8">
        <v>91.679100000000005</v>
      </c>
      <c r="W61" s="8">
        <v>65.790999999999997</v>
      </c>
      <c r="X61" s="8">
        <v>85.388499999999993</v>
      </c>
      <c r="Y61" s="8">
        <v>71.028899999999993</v>
      </c>
      <c r="Z61" s="8">
        <v>49.777999999999999</v>
      </c>
      <c r="AA61" s="8">
        <v>67.543599999999998</v>
      </c>
      <c r="AB61" s="8">
        <v>67.543599999999998</v>
      </c>
      <c r="AC61" s="8">
        <v>70.347300000000004</v>
      </c>
      <c r="AD61" s="8">
        <v>58.552300000000002</v>
      </c>
      <c r="AE61" s="8">
        <v>50.728400000000001</v>
      </c>
      <c r="AF61" s="8">
        <v>50.728400000000001</v>
      </c>
      <c r="AG61" s="8">
        <v>93.587800000000001</v>
      </c>
      <c r="AH61" s="8">
        <v>76.002099999999999</v>
      </c>
      <c r="AI61" s="8">
        <v>93.791899999999998</v>
      </c>
      <c r="AJ61" s="8">
        <v>93.791899999999998</v>
      </c>
      <c r="AK61" s="8">
        <v>48.533999999999999</v>
      </c>
      <c r="AL61" s="8">
        <v>0</v>
      </c>
      <c r="AM61" s="8">
        <v>0</v>
      </c>
      <c r="AN61" s="8">
        <v>163.46850000000001</v>
      </c>
      <c r="AO61" s="8">
        <v>126.33450000000001</v>
      </c>
      <c r="AP61" s="8">
        <v>126.33450000000001</v>
      </c>
      <c r="AQ61" s="8">
        <v>126.33450000000001</v>
      </c>
      <c r="AR61" s="8">
        <v>126.33450000000001</v>
      </c>
      <c r="AS61" s="8">
        <v>109.35760000000001</v>
      </c>
      <c r="AT61" s="8">
        <v>109.35760000000001</v>
      </c>
      <c r="AU61" s="8">
        <v>109.35760000000001</v>
      </c>
      <c r="AV61" s="8">
        <v>109.35760000000001</v>
      </c>
      <c r="AW61" s="8">
        <v>73.858599999999996</v>
      </c>
      <c r="AX61" s="8">
        <v>73.858599999999996</v>
      </c>
      <c r="AY61" s="8">
        <v>73.858599999999996</v>
      </c>
      <c r="AZ61" s="8">
        <v>73.858599999999996</v>
      </c>
      <c r="BA61" s="8">
        <v>73.858599999999996</v>
      </c>
      <c r="BB61" s="8">
        <v>73.858599999999996</v>
      </c>
      <c r="BC61" s="8">
        <v>73.858599999999996</v>
      </c>
      <c r="BD61" s="8">
        <v>73.858599999999996</v>
      </c>
      <c r="BE61" s="8">
        <v>73.858599999999996</v>
      </c>
      <c r="BF61" s="8">
        <v>73.858599999999996</v>
      </c>
      <c r="BG61" s="8">
        <v>73.858599999999996</v>
      </c>
      <c r="BH61" s="8">
        <v>73.858599999999996</v>
      </c>
      <c r="BI61">
        <v>73.858599999999996</v>
      </c>
    </row>
    <row r="62" spans="1:61" x14ac:dyDescent="0.35">
      <c r="A62" s="6" t="s">
        <v>20</v>
      </c>
      <c r="B62" s="6" t="str">
        <f>VLOOKUP(A62,References!$A$2:$B$11,2,FALSE)</f>
        <v>RJHI AB Equity</v>
      </c>
      <c r="C62" s="6" t="str">
        <f t="shared" si="1"/>
        <v>Operating Margin</v>
      </c>
      <c r="D62" s="6" t="str">
        <f>VLOOKUP(C62,References!$J$2:$K$51,2,FALSE)</f>
        <v>operating_margin</v>
      </c>
      <c r="E62" s="6" t="s">
        <v>154</v>
      </c>
      <c r="F62" s="8">
        <f>_xll.BDH($B62,E62,"CQ1 2010","","Dir=H","Per=Q","Days=A","Dts=H","cols=56;rows=1")</f>
        <v>59.463299999999997</v>
      </c>
      <c r="G62" s="8">
        <v>59.311199999999999</v>
      </c>
      <c r="H62" s="8">
        <v>55.290799999999997</v>
      </c>
      <c r="I62" s="8">
        <v>58.243400000000001</v>
      </c>
      <c r="J62" s="8">
        <v>57.896700000000003</v>
      </c>
      <c r="K62" s="8">
        <v>60.417400000000001</v>
      </c>
      <c r="L62" s="8">
        <v>60.6464</v>
      </c>
      <c r="M62" s="8">
        <v>58.212200000000003</v>
      </c>
      <c r="N62" s="8">
        <v>58.683100000000003</v>
      </c>
      <c r="O62" s="8">
        <v>61.070500000000003</v>
      </c>
      <c r="P62" s="8">
        <v>51.373600000000003</v>
      </c>
      <c r="Q62" s="8">
        <v>55.498600000000003</v>
      </c>
      <c r="R62" s="8">
        <v>59.6203</v>
      </c>
      <c r="S62" s="8">
        <v>61.7988</v>
      </c>
      <c r="T62" s="8">
        <v>50.093800000000002</v>
      </c>
      <c r="U62" s="8">
        <v>44.314799999999998</v>
      </c>
      <c r="V62" s="8">
        <v>48.765900000000002</v>
      </c>
      <c r="W62" s="8">
        <v>53.489800000000002</v>
      </c>
      <c r="X62" s="8">
        <v>48.272100000000002</v>
      </c>
      <c r="Y62" s="8">
        <v>51.03</v>
      </c>
      <c r="Z62" s="8">
        <v>44.372700000000002</v>
      </c>
      <c r="AA62" s="8">
        <v>54.9238</v>
      </c>
      <c r="AB62" s="8">
        <v>53.83</v>
      </c>
      <c r="AC62" s="8">
        <v>54.186900000000001</v>
      </c>
      <c r="AD62" s="8">
        <v>54.593800000000002</v>
      </c>
      <c r="AE62" s="8">
        <v>52.790300000000002</v>
      </c>
      <c r="AF62" s="8">
        <v>52.213000000000001</v>
      </c>
      <c r="AG62" s="8">
        <v>54.351100000000002</v>
      </c>
      <c r="AH62" s="8">
        <v>57.639499999999998</v>
      </c>
      <c r="AI62" s="8">
        <v>56.272199999999998</v>
      </c>
      <c r="AJ62" s="8">
        <v>56.966900000000003</v>
      </c>
      <c r="AK62" s="8">
        <v>58.722000000000001</v>
      </c>
      <c r="AL62" s="8">
        <v>57.517499999999998</v>
      </c>
      <c r="AM62" s="8">
        <v>59.906500000000001</v>
      </c>
      <c r="AN62" s="8">
        <v>58.7</v>
      </c>
      <c r="AO62" s="8">
        <v>58.217700000000001</v>
      </c>
      <c r="AP62" s="8">
        <v>61.393000000000001</v>
      </c>
      <c r="AQ62" s="8">
        <v>58.199100000000001</v>
      </c>
      <c r="AR62" s="8">
        <v>61.293900000000001</v>
      </c>
      <c r="AS62" s="8">
        <v>49.128900000000002</v>
      </c>
      <c r="AT62" s="8">
        <v>53.4221</v>
      </c>
      <c r="AU62" s="8">
        <v>56.495199999999997</v>
      </c>
      <c r="AV62" s="8">
        <v>57.517899999999997</v>
      </c>
      <c r="AW62" s="8">
        <v>61.130400000000002</v>
      </c>
      <c r="AX62" s="8">
        <v>62.528500000000001</v>
      </c>
      <c r="AY62" s="8">
        <v>63.482100000000003</v>
      </c>
      <c r="AZ62" s="8">
        <v>64.306600000000003</v>
      </c>
      <c r="BA62" s="8">
        <v>65.098200000000006</v>
      </c>
      <c r="BB62" s="8">
        <v>66.259100000000004</v>
      </c>
      <c r="BC62" s="8">
        <v>66.414699999999996</v>
      </c>
      <c r="BD62" s="8">
        <v>59.091900000000003</v>
      </c>
      <c r="BE62" s="8">
        <v>67.539699999999996</v>
      </c>
      <c r="BF62" s="8">
        <v>68.160499999999999</v>
      </c>
      <c r="BG62" s="8">
        <v>67.772800000000004</v>
      </c>
      <c r="BH62" s="8">
        <v>55.535400000000003</v>
      </c>
      <c r="BI62">
        <v>55.535400000000003</v>
      </c>
    </row>
    <row r="63" spans="1:61" x14ac:dyDescent="0.35">
      <c r="A63" s="6" t="str">
        <f>A62</f>
        <v>Rajhi</v>
      </c>
      <c r="B63" s="6" t="str">
        <f>VLOOKUP(A63,References!$A$2:$B$11,2,FALSE)</f>
        <v>RJHI AB Equity</v>
      </c>
      <c r="C63" s="6" t="str">
        <f t="shared" si="1"/>
        <v>Profit Margin</v>
      </c>
      <c r="D63" s="6" t="str">
        <f>VLOOKUP(C63,References!$J$2:$K$51,2,FALSE)</f>
        <v>profit_margin</v>
      </c>
      <c r="E63" s="6" t="s">
        <v>51</v>
      </c>
      <c r="F63" s="8">
        <f>_xll.BDH($B63,E63,"CQ1 2010","","Dir=H","Per=Q","Days=A","Dts=H","cols=56;rows=1")</f>
        <v>59.463299999999997</v>
      </c>
      <c r="G63" s="8">
        <v>59.311199999999999</v>
      </c>
      <c r="H63" s="8">
        <v>55.290799999999997</v>
      </c>
      <c r="I63" s="8">
        <v>58.243400000000001</v>
      </c>
      <c r="J63" s="8">
        <v>57.896700000000003</v>
      </c>
      <c r="K63" s="8">
        <v>60.417400000000001</v>
      </c>
      <c r="L63" s="8">
        <v>60.6464</v>
      </c>
      <c r="M63" s="8">
        <v>58.212200000000003</v>
      </c>
      <c r="N63" s="8">
        <v>58.683100000000003</v>
      </c>
      <c r="O63" s="8">
        <v>61.070500000000003</v>
      </c>
      <c r="P63" s="8">
        <v>51.373600000000003</v>
      </c>
      <c r="Q63" s="8">
        <v>55.498600000000003</v>
      </c>
      <c r="R63" s="8">
        <v>59.6203</v>
      </c>
      <c r="S63" s="8">
        <v>61.7988</v>
      </c>
      <c r="T63" s="8">
        <v>50.093800000000002</v>
      </c>
      <c r="U63" s="8">
        <v>44.314799999999998</v>
      </c>
      <c r="V63" s="8">
        <v>48.765900000000002</v>
      </c>
      <c r="W63" s="8">
        <v>53.489800000000002</v>
      </c>
      <c r="X63" s="8">
        <v>48.347499999999997</v>
      </c>
      <c r="Y63" s="8">
        <v>51.03</v>
      </c>
      <c r="Z63" s="8">
        <v>44.372700000000002</v>
      </c>
      <c r="AA63" s="8">
        <v>54.9238</v>
      </c>
      <c r="AB63" s="8">
        <v>53.931600000000003</v>
      </c>
      <c r="AC63" s="8">
        <v>54.2714</v>
      </c>
      <c r="AD63" s="8">
        <v>54.593800000000002</v>
      </c>
      <c r="AE63" s="8">
        <v>52.790300000000002</v>
      </c>
      <c r="AF63" s="8">
        <v>52.213000000000001</v>
      </c>
      <c r="AG63" s="8">
        <v>54.719000000000001</v>
      </c>
      <c r="AH63" s="8">
        <v>57.639499999999998</v>
      </c>
      <c r="AI63" s="8">
        <v>56.272199999999998</v>
      </c>
      <c r="AJ63" s="8">
        <v>56.966900000000003</v>
      </c>
      <c r="AK63" s="8">
        <v>59.5854</v>
      </c>
      <c r="AL63" s="8">
        <v>57.517499999999998</v>
      </c>
      <c r="AM63" s="8">
        <v>57.700200000000002</v>
      </c>
      <c r="AN63" s="8">
        <v>57.398600000000002</v>
      </c>
      <c r="AO63" s="8">
        <v>-80.133600000000001</v>
      </c>
      <c r="AP63" s="8">
        <v>55.357199999999999</v>
      </c>
      <c r="AQ63" s="8">
        <v>52.126100000000001</v>
      </c>
      <c r="AR63" s="8">
        <v>54.982799999999997</v>
      </c>
      <c r="AS63" s="8">
        <v>43.929000000000002</v>
      </c>
      <c r="AT63" s="8">
        <v>47.913899999999998</v>
      </c>
      <c r="AU63" s="8">
        <v>50.670099999999998</v>
      </c>
      <c r="AV63" s="8">
        <v>51.587400000000002</v>
      </c>
      <c r="AW63" s="8">
        <v>55.5124</v>
      </c>
      <c r="AX63" s="8">
        <v>56.081400000000002</v>
      </c>
      <c r="AY63" s="8">
        <v>56.889299999999999</v>
      </c>
      <c r="AZ63" s="8">
        <v>57.676099999999998</v>
      </c>
      <c r="BA63" s="8">
        <v>58.807200000000002</v>
      </c>
      <c r="BB63" s="8">
        <v>59.419400000000003</v>
      </c>
      <c r="BC63" s="8">
        <v>59.5745</v>
      </c>
      <c r="BD63" s="8">
        <v>52.996899999999997</v>
      </c>
      <c r="BE63" s="8">
        <v>60.746699999999997</v>
      </c>
      <c r="BF63" s="8">
        <v>61.1327</v>
      </c>
      <c r="BG63" s="8">
        <v>60.784999999999997</v>
      </c>
      <c r="BH63" s="8">
        <v>49.8093</v>
      </c>
      <c r="BI63">
        <v>49.8093</v>
      </c>
    </row>
    <row r="64" spans="1:61" x14ac:dyDescent="0.35">
      <c r="A64" s="6" t="str">
        <f t="shared" ref="A64:A71" si="9">A63</f>
        <v>Rajhi</v>
      </c>
      <c r="B64" s="6" t="str">
        <f>VLOOKUP(A64,References!$A$2:$B$11,2,FALSE)</f>
        <v>RJHI AB Equity</v>
      </c>
      <c r="C64" s="6" t="str">
        <f t="shared" si="1"/>
        <v>Net Interest Margin (NIM)</v>
      </c>
      <c r="D64" s="6" t="str">
        <f>VLOOKUP(C64,References!$J$2:$K$51,2,FALSE)</f>
        <v>net_interest_margin</v>
      </c>
      <c r="E64" s="6" t="s">
        <v>52</v>
      </c>
      <c r="F64" s="8">
        <f>_xll.BDH($B64,E64,"CQ1 2010","","Dir=H","Per=Q","Days=A","Dts=H","cols=56;rows=1")</f>
        <v>6.2450000000000001</v>
      </c>
      <c r="G64" s="8">
        <v>6.0792000000000002</v>
      </c>
      <c r="H64" s="8">
        <v>5.8731999999999998</v>
      </c>
      <c r="I64" s="8">
        <v>5.6882000000000001</v>
      </c>
      <c r="J64" s="8">
        <v>5.5502000000000002</v>
      </c>
      <c r="K64" s="8">
        <v>5.1643999999999997</v>
      </c>
      <c r="L64" s="8">
        <v>5.0350000000000001</v>
      </c>
      <c r="M64" s="8">
        <v>5.0227000000000004</v>
      </c>
      <c r="N64" s="8">
        <v>4.74</v>
      </c>
      <c r="O64" s="8">
        <v>4.47</v>
      </c>
      <c r="P64" s="8">
        <v>4.4404000000000003</v>
      </c>
      <c r="Q64" s="8">
        <v>4.3381999999999996</v>
      </c>
      <c r="R64" s="8">
        <v>4.1210000000000004</v>
      </c>
      <c r="S64" s="8">
        <v>4.1051000000000002</v>
      </c>
      <c r="T64" s="8">
        <v>4.1035000000000004</v>
      </c>
      <c r="U64" s="8">
        <v>4.0214999999999996</v>
      </c>
      <c r="V64" s="8">
        <v>3.8889999999999998</v>
      </c>
      <c r="W64" s="8">
        <v>3.8496999999999999</v>
      </c>
      <c r="X64" s="8">
        <v>3.8485999999999998</v>
      </c>
      <c r="Y64" s="8">
        <v>3.8094000000000001</v>
      </c>
      <c r="Z64" s="8">
        <v>3.7343000000000002</v>
      </c>
      <c r="AA64" s="8">
        <v>3.5501999999999998</v>
      </c>
      <c r="AB64" s="8">
        <v>3.5228999999999999</v>
      </c>
      <c r="AC64" s="8">
        <v>3.5602</v>
      </c>
      <c r="AD64" s="8">
        <v>3.5419999999999998</v>
      </c>
      <c r="AE64" s="8">
        <v>3.4927999999999999</v>
      </c>
      <c r="AF64" s="8">
        <v>3.7965</v>
      </c>
      <c r="AG64" s="8">
        <v>3.8917000000000002</v>
      </c>
      <c r="AH64" s="8">
        <v>4.0014000000000003</v>
      </c>
      <c r="AI64" s="8">
        <v>4.0016999999999996</v>
      </c>
      <c r="AJ64" s="8">
        <v>4.0776000000000003</v>
      </c>
      <c r="AK64" s="8">
        <v>4.1608000000000001</v>
      </c>
      <c r="AL64" s="8">
        <v>4.3559999999999999</v>
      </c>
      <c r="AM64" s="8">
        <v>4.4141000000000004</v>
      </c>
      <c r="AN64" s="8">
        <v>4.5712999999999999</v>
      </c>
      <c r="AO64" s="8">
        <v>4.8213999999999997</v>
      </c>
      <c r="AP64" s="8">
        <v>4.9195000000000002</v>
      </c>
      <c r="AQ64" s="8">
        <v>4.9573999999999998</v>
      </c>
      <c r="AR64" s="8">
        <v>4.9911000000000003</v>
      </c>
      <c r="AS64" s="8">
        <v>5.0525000000000002</v>
      </c>
      <c r="AT64" s="8">
        <v>5.0101000000000004</v>
      </c>
      <c r="AU64" s="8">
        <v>4.8318000000000003</v>
      </c>
      <c r="AV64" s="8">
        <v>4.6436999999999999</v>
      </c>
      <c r="AW64" s="8">
        <v>4.5265000000000004</v>
      </c>
      <c r="AX64" s="8">
        <v>4.3396999999999997</v>
      </c>
      <c r="AY64" s="8">
        <v>4.3269000000000002</v>
      </c>
      <c r="AZ64" s="8">
        <v>4.2751000000000001</v>
      </c>
      <c r="BA64" s="8">
        <v>4.1710000000000003</v>
      </c>
      <c r="BB64" s="8">
        <v>3.9378000000000002</v>
      </c>
      <c r="BC64" s="8">
        <v>3.7467000000000001</v>
      </c>
      <c r="BD64" s="8">
        <v>3.6156999999999999</v>
      </c>
      <c r="BE64" s="8">
        <v>3.4638</v>
      </c>
      <c r="BF64" s="8">
        <v>3.3155999999999999</v>
      </c>
      <c r="BG64" s="8">
        <v>3.1326000000000001</v>
      </c>
      <c r="BH64" s="8">
        <v>2.9935</v>
      </c>
      <c r="BI64">
        <v>2.9935</v>
      </c>
    </row>
    <row r="65" spans="1:61" x14ac:dyDescent="0.35">
      <c r="A65" s="6" t="str">
        <f t="shared" si="9"/>
        <v>Rajhi</v>
      </c>
      <c r="B65" s="6" t="str">
        <f>VLOOKUP(A65,References!$A$2:$B$11,2,FALSE)</f>
        <v>RJHI AB Equity</v>
      </c>
      <c r="C65" s="6" t="str">
        <f t="shared" si="1"/>
        <v>Sales per Employee</v>
      </c>
      <c r="D65" s="6" t="str">
        <f>VLOOKUP(C65,References!$J$2:$K$51,2,FALSE)</f>
        <v>sales_per_employee</v>
      </c>
      <c r="E65" s="6" t="s">
        <v>155</v>
      </c>
      <c r="F65" s="8">
        <f>_xll.BDH($B65,E65,"CQ1 2010","","Dir=H","Per=Q","Days=A","Dts=H","cols=56;rows=1")</f>
        <v>341537.37809999997</v>
      </c>
      <c r="G65" s="8">
        <v>341537.37809999997</v>
      </c>
      <c r="H65" s="8">
        <v>341537.37809999997</v>
      </c>
      <c r="I65" s="8">
        <v>342997.53720000002</v>
      </c>
      <c r="J65" s="8">
        <v>342997.53720000002</v>
      </c>
      <c r="K65" s="8">
        <v>342997.53720000002</v>
      </c>
      <c r="L65" s="8">
        <v>342997.53720000002</v>
      </c>
      <c r="M65" s="8">
        <v>358212.77740000002</v>
      </c>
      <c r="N65" s="8">
        <v>358212.77740000002</v>
      </c>
      <c r="O65" s="8">
        <v>358212.77740000002</v>
      </c>
      <c r="P65" s="8">
        <v>358212.77740000002</v>
      </c>
      <c r="Q65" s="8">
        <v>354878.95370000001</v>
      </c>
      <c r="R65" s="8">
        <v>354878.95370000001</v>
      </c>
      <c r="S65" s="8">
        <v>354878.95370000001</v>
      </c>
      <c r="T65" s="8">
        <v>354878.95370000001</v>
      </c>
      <c r="U65" s="8">
        <v>340040.55459999997</v>
      </c>
      <c r="V65" s="8">
        <v>340040.55459999997</v>
      </c>
      <c r="W65" s="8">
        <v>340040.55459999997</v>
      </c>
      <c r="X65" s="8">
        <v>340040.55459999997</v>
      </c>
      <c r="Y65" s="8">
        <v>265627.49770000001</v>
      </c>
      <c r="Z65" s="8">
        <v>265627.49770000001</v>
      </c>
      <c r="AA65" s="8">
        <v>265627.49770000001</v>
      </c>
      <c r="AB65" s="8">
        <v>265627.49770000001</v>
      </c>
      <c r="AC65" s="8">
        <v>296343.21970000002</v>
      </c>
      <c r="AD65" s="8">
        <v>296343.21970000002</v>
      </c>
      <c r="AE65" s="8">
        <v>296343.21970000002</v>
      </c>
      <c r="AF65" s="8">
        <v>296343.21970000002</v>
      </c>
      <c r="AG65" s="8">
        <v>288313.96720000001</v>
      </c>
      <c r="AH65" s="8">
        <v>288313.96720000001</v>
      </c>
      <c r="AI65" s="8">
        <v>288313.96720000001</v>
      </c>
      <c r="AJ65" s="8">
        <v>288313.96720000001</v>
      </c>
      <c r="AK65" s="8">
        <v>324298.31</v>
      </c>
      <c r="AL65" s="8">
        <v>324298.31</v>
      </c>
      <c r="AM65" s="8">
        <v>324298.31</v>
      </c>
      <c r="AN65" s="8">
        <v>324298.31</v>
      </c>
      <c r="AO65" s="8">
        <v>336091.85629999998</v>
      </c>
      <c r="AP65" s="8">
        <v>336091.85629999998</v>
      </c>
      <c r="AQ65" s="8">
        <v>336091.85629999998</v>
      </c>
      <c r="AR65" s="8">
        <v>336091.85629999998</v>
      </c>
      <c r="AS65" s="8">
        <v>375892.0307</v>
      </c>
      <c r="AT65" s="8">
        <v>375892.0307</v>
      </c>
      <c r="AU65" s="8">
        <v>375892.0307</v>
      </c>
      <c r="AV65" s="8">
        <v>375892.0307</v>
      </c>
      <c r="AW65" s="8">
        <v>418860.01750000002</v>
      </c>
      <c r="AX65" s="8">
        <v>418860.01750000002</v>
      </c>
      <c r="AY65" s="8">
        <v>418860.01750000002</v>
      </c>
      <c r="AZ65" s="8">
        <v>418860.01750000002</v>
      </c>
      <c r="BA65" s="8">
        <v>470222.37699999998</v>
      </c>
      <c r="BB65" s="8">
        <v>470222.37699999998</v>
      </c>
      <c r="BC65" s="8">
        <v>470222.37699999998</v>
      </c>
      <c r="BD65" s="8">
        <v>470222.37699999998</v>
      </c>
      <c r="BE65" s="8">
        <v>515220.39669999998</v>
      </c>
      <c r="BF65" s="8">
        <v>515220.39669999998</v>
      </c>
      <c r="BG65" s="8">
        <v>515220.39669999998</v>
      </c>
      <c r="BH65" s="8">
        <v>515220.39669999998</v>
      </c>
      <c r="BI65">
        <v>515220.39669999998</v>
      </c>
    </row>
    <row r="66" spans="1:61" x14ac:dyDescent="0.35">
      <c r="A66" s="6" t="str">
        <f t="shared" si="9"/>
        <v>Rajhi</v>
      </c>
      <c r="B66" s="6" t="str">
        <f>VLOOKUP(A66,References!$A$2:$B$11,2,FALSE)</f>
        <v>RJHI AB Equity</v>
      </c>
      <c r="C66" s="6" t="str">
        <f t="shared" si="1"/>
        <v>Efficiency Ratio</v>
      </c>
      <c r="D66" s="6" t="str">
        <f>VLOOKUP(C66,References!$J$2:$K$51,2,FALSE)</f>
        <v>efficiency_ratio</v>
      </c>
      <c r="E66" s="6" t="s">
        <v>50</v>
      </c>
      <c r="F66" s="8">
        <f>_xll.BDH($B66,E66,"CQ1 2010","","Dir=H","Per=Q","Days=A","Dts=H","cols=56;rows=1")</f>
        <v>27.866</v>
      </c>
      <c r="G66" s="8">
        <v>26.612100000000002</v>
      </c>
      <c r="H66" s="8">
        <v>25.1114</v>
      </c>
      <c r="I66" s="8">
        <v>22.674099999999999</v>
      </c>
      <c r="J66" s="8">
        <v>30.206900000000001</v>
      </c>
      <c r="K66" s="8">
        <v>28.215800000000002</v>
      </c>
      <c r="L66" s="8">
        <v>26.5578</v>
      </c>
      <c r="M66" s="8">
        <v>27.070699999999999</v>
      </c>
      <c r="N66" s="8">
        <v>27.698899999999998</v>
      </c>
      <c r="O66" s="8">
        <v>27.891100000000002</v>
      </c>
      <c r="P66" s="8">
        <v>25.8233</v>
      </c>
      <c r="Q66" s="8">
        <v>27.132100000000001</v>
      </c>
      <c r="R66" s="8">
        <v>28.847200000000001</v>
      </c>
      <c r="S66" s="8">
        <v>29.228200000000001</v>
      </c>
      <c r="T66" s="8">
        <v>29.605699999999999</v>
      </c>
      <c r="U66" s="8">
        <v>29.969799999999999</v>
      </c>
      <c r="V66" s="8">
        <v>31.396899999999999</v>
      </c>
      <c r="W66" s="8">
        <v>30.093599999999999</v>
      </c>
      <c r="X66" s="8">
        <v>34.354399999999998</v>
      </c>
      <c r="Y66" s="8">
        <v>36.71</v>
      </c>
      <c r="Z66" s="8">
        <v>40.380600000000001</v>
      </c>
      <c r="AA66" s="8">
        <v>31.851900000000001</v>
      </c>
      <c r="AB66" s="8">
        <v>33.0122</v>
      </c>
      <c r="AC66" s="8">
        <v>30.528500000000001</v>
      </c>
      <c r="AD66" s="8">
        <v>30.860099999999999</v>
      </c>
      <c r="AE66" s="8">
        <v>32.9238</v>
      </c>
      <c r="AF66" s="8">
        <v>33.718800000000002</v>
      </c>
      <c r="AG66" s="8">
        <v>33.597200000000001</v>
      </c>
      <c r="AH66" s="8">
        <v>32.695300000000003</v>
      </c>
      <c r="AI66" s="8">
        <v>33.274000000000001</v>
      </c>
      <c r="AJ66" s="8">
        <v>32.725000000000001</v>
      </c>
      <c r="AK66" s="8">
        <v>33.655200000000001</v>
      </c>
      <c r="AL66" s="8">
        <v>31.608899999999998</v>
      </c>
      <c r="AM66" s="8">
        <v>32.322499999999998</v>
      </c>
      <c r="AN66" s="8">
        <v>31.780899999999999</v>
      </c>
      <c r="AO66" s="8">
        <v>35.523800000000001</v>
      </c>
      <c r="AP66" s="8">
        <v>30.212499999999999</v>
      </c>
      <c r="AQ66" s="8">
        <v>33.867899999999999</v>
      </c>
      <c r="AR66" s="8">
        <v>32.035600000000002</v>
      </c>
      <c r="AS66" s="8">
        <v>38.936999999999998</v>
      </c>
      <c r="AT66" s="8">
        <v>32.631300000000003</v>
      </c>
      <c r="AU66" s="8">
        <v>33.979399999999998</v>
      </c>
      <c r="AV66" s="8">
        <v>33.457999999999998</v>
      </c>
      <c r="AW66" s="8">
        <v>31.361899999999999</v>
      </c>
      <c r="AX66" s="8">
        <v>27.770299999999999</v>
      </c>
      <c r="AY66" s="8">
        <v>27.3017</v>
      </c>
      <c r="AZ66" s="8">
        <v>26.665800000000001</v>
      </c>
      <c r="BA66" s="8">
        <v>26.249500000000001</v>
      </c>
      <c r="BB66" s="8">
        <v>25.427900000000001</v>
      </c>
      <c r="BC66" s="8">
        <v>25.4651</v>
      </c>
      <c r="BD66" s="8">
        <v>25.8248</v>
      </c>
      <c r="BE66" s="8">
        <v>27.5974</v>
      </c>
      <c r="BF66" s="8">
        <v>26.548200000000001</v>
      </c>
      <c r="BG66" s="8">
        <v>26.948699999999999</v>
      </c>
      <c r="BH66" s="8">
        <v>27.065999999999999</v>
      </c>
      <c r="BI66">
        <v>27.065999999999999</v>
      </c>
    </row>
    <row r="67" spans="1:61" x14ac:dyDescent="0.35">
      <c r="A67" s="6" t="str">
        <f t="shared" si="9"/>
        <v>Rajhi</v>
      </c>
      <c r="B67" s="6" t="str">
        <f>VLOOKUP(A67,References!$A$2:$B$11,2,FALSE)</f>
        <v>RJHI AB Equity</v>
      </c>
      <c r="C67" s="6" t="str">
        <f t="shared" si="1"/>
        <v>Tier 1 Capital Ratio</v>
      </c>
      <c r="D67" s="6" t="str">
        <f>VLOOKUP(C67,References!$J$2:$K$51,2,FALSE)</f>
        <v>tier_1_capital_ratio</v>
      </c>
      <c r="E67" s="6" t="s">
        <v>156</v>
      </c>
      <c r="F67" s="8">
        <f>_xll.BDH($B67,E67,"CQ1 2010","","Dir=H","Per=Q","Days=A","Dts=H","cols=56;rows=1")</f>
        <v>16.47</v>
      </c>
      <c r="G67" s="8">
        <v>16.48</v>
      </c>
      <c r="H67" s="8">
        <v>15.01</v>
      </c>
      <c r="I67" s="8">
        <v>15.23</v>
      </c>
      <c r="J67" s="8">
        <v>16.920000000000002</v>
      </c>
      <c r="K67" s="8">
        <v>15.84</v>
      </c>
      <c r="L67" s="8">
        <v>14.88</v>
      </c>
      <c r="M67" s="8">
        <v>14.71</v>
      </c>
      <c r="N67" s="8">
        <v>17.11</v>
      </c>
      <c r="O67" s="8">
        <v>16.39</v>
      </c>
      <c r="P67" s="8">
        <v>14.66</v>
      </c>
      <c r="Q67" s="8">
        <v>14.68</v>
      </c>
      <c r="R67" s="8">
        <v>17.600000000000001</v>
      </c>
      <c r="S67" s="8">
        <v>18.149999999999999</v>
      </c>
      <c r="T67" s="8">
        <v>17.11</v>
      </c>
      <c r="U67" s="8">
        <v>18.489999999999998</v>
      </c>
      <c r="V67" s="8">
        <v>18.489999999999998</v>
      </c>
      <c r="W67" s="8">
        <v>18.149999999999999</v>
      </c>
      <c r="X67" s="8">
        <v>17.86</v>
      </c>
      <c r="Y67" s="8">
        <v>18.48</v>
      </c>
      <c r="Z67" s="8">
        <v>18.420000000000002</v>
      </c>
      <c r="AA67" s="8">
        <v>18.05</v>
      </c>
      <c r="AB67" s="8">
        <v>18.52</v>
      </c>
      <c r="AC67" s="8">
        <v>19.739999999999998</v>
      </c>
      <c r="AD67" s="8">
        <v>19.66</v>
      </c>
      <c r="AE67" s="8">
        <v>19.82</v>
      </c>
      <c r="AF67" s="8">
        <v>20.21</v>
      </c>
      <c r="AG67" s="8">
        <v>20.86</v>
      </c>
      <c r="AH67" s="8">
        <v>20.13</v>
      </c>
      <c r="AI67" s="8">
        <v>21.03</v>
      </c>
      <c r="AJ67" s="8">
        <v>20.83</v>
      </c>
      <c r="AK67" s="8">
        <v>22.2</v>
      </c>
      <c r="AL67" s="8">
        <v>20.440000000000001</v>
      </c>
      <c r="AM67" s="8">
        <v>21.17</v>
      </c>
      <c r="AN67" s="8">
        <v>20.57</v>
      </c>
      <c r="AO67" s="8">
        <v>19.079999999999998</v>
      </c>
      <c r="AP67" s="8">
        <v>19.760000000000002</v>
      </c>
      <c r="AQ67" s="8">
        <v>19.45</v>
      </c>
      <c r="AR67" s="8">
        <v>18.46</v>
      </c>
      <c r="AS67" s="8">
        <v>18.8</v>
      </c>
      <c r="AT67" s="8">
        <v>17.600000000000001</v>
      </c>
      <c r="AU67" s="8">
        <v>17.95</v>
      </c>
      <c r="AV67" s="8">
        <v>18.21</v>
      </c>
      <c r="AW67" s="8">
        <v>17.989999999999998</v>
      </c>
      <c r="AX67" s="8">
        <v>16.75</v>
      </c>
      <c r="AY67" s="8">
        <v>16.899999999999999</v>
      </c>
      <c r="AZ67" s="8">
        <v>16.809999999999999</v>
      </c>
      <c r="BA67" s="8">
        <v>16.36</v>
      </c>
      <c r="BB67" s="8">
        <v>18.13</v>
      </c>
      <c r="BC67" s="8">
        <v>17.77</v>
      </c>
      <c r="BD67" s="8">
        <v>18.420000000000002</v>
      </c>
      <c r="BE67" s="8">
        <v>20.27</v>
      </c>
      <c r="BF67" s="8">
        <v>19.73</v>
      </c>
      <c r="BG67" s="8">
        <v>20.52</v>
      </c>
      <c r="BH67" s="8">
        <v>19.64</v>
      </c>
      <c r="BI67">
        <v>19.64</v>
      </c>
    </row>
    <row r="68" spans="1:61" x14ac:dyDescent="0.35">
      <c r="A68" s="6" t="str">
        <f t="shared" si="9"/>
        <v>Rajhi</v>
      </c>
      <c r="B68" s="6" t="str">
        <f>VLOOKUP(A68,References!$A$2:$B$11,2,FALSE)</f>
        <v>RJHI AB Equity</v>
      </c>
      <c r="C68" s="6" t="str">
        <f t="shared" si="1"/>
        <v>Number of Employees</v>
      </c>
      <c r="D68" s="6" t="str">
        <f>VLOOKUP(C68,References!$J$2:$K$51,2,FALSE)</f>
        <v>employee_count</v>
      </c>
      <c r="E68" s="6" t="s">
        <v>157</v>
      </c>
      <c r="F68" s="8">
        <f>_xll.BDH($B68,E68,"CQ1 2010","","Dir=H","Per=Q","Days=A","Dts=H","cols=56;rows=1")</f>
        <v>8307</v>
      </c>
      <c r="G68" s="8">
        <v>8307</v>
      </c>
      <c r="H68" s="8">
        <v>8307</v>
      </c>
      <c r="I68" s="8">
        <v>8527</v>
      </c>
      <c r="J68" s="8">
        <v>8527</v>
      </c>
      <c r="K68" s="8">
        <v>8527</v>
      </c>
      <c r="L68" s="8">
        <v>8527</v>
      </c>
      <c r="M68" s="8">
        <v>9282</v>
      </c>
      <c r="N68" s="8">
        <v>9282</v>
      </c>
      <c r="O68" s="8">
        <v>9282</v>
      </c>
      <c r="P68" s="8">
        <v>9282</v>
      </c>
      <c r="Q68" s="8">
        <v>10054</v>
      </c>
      <c r="R68" s="8">
        <v>10054</v>
      </c>
      <c r="S68" s="8">
        <v>10054</v>
      </c>
      <c r="T68" s="8">
        <v>10054</v>
      </c>
      <c r="U68" s="8">
        <v>10603</v>
      </c>
      <c r="V68" s="8">
        <v>10603</v>
      </c>
      <c r="W68" s="8">
        <v>10603</v>
      </c>
      <c r="X68" s="8">
        <v>10603</v>
      </c>
      <c r="Y68" s="8">
        <v>11761</v>
      </c>
      <c r="Z68" s="8">
        <v>11761</v>
      </c>
      <c r="AA68" s="8">
        <v>11761</v>
      </c>
      <c r="AB68" s="8">
        <v>11761</v>
      </c>
      <c r="AC68" s="8">
        <v>12374</v>
      </c>
      <c r="AD68" s="8">
        <v>12374</v>
      </c>
      <c r="AE68" s="8">
        <v>12374</v>
      </c>
      <c r="AF68" s="8">
        <v>12374</v>
      </c>
      <c r="AG68" s="8">
        <v>13546</v>
      </c>
      <c r="AH68" s="8">
        <v>13546</v>
      </c>
      <c r="AI68" s="8">
        <v>13546</v>
      </c>
      <c r="AJ68" s="8">
        <v>13546</v>
      </c>
      <c r="AK68" s="8">
        <v>13077</v>
      </c>
      <c r="AL68" s="8">
        <v>13077</v>
      </c>
      <c r="AM68" s="8">
        <v>13077</v>
      </c>
      <c r="AN68" s="8">
        <v>13077</v>
      </c>
      <c r="AO68" s="8">
        <v>13532</v>
      </c>
      <c r="AP68" s="8">
        <v>13532</v>
      </c>
      <c r="AQ68" s="8">
        <v>13532</v>
      </c>
      <c r="AR68" s="8">
        <v>13532</v>
      </c>
      <c r="AS68" s="8">
        <v>13439</v>
      </c>
      <c r="AT68" s="8">
        <v>13439</v>
      </c>
      <c r="AU68" s="8">
        <v>13439</v>
      </c>
      <c r="AV68" s="8">
        <v>13439</v>
      </c>
      <c r="AW68" s="8">
        <v>13716</v>
      </c>
      <c r="AX68" s="8">
        <v>13716</v>
      </c>
      <c r="AY68" s="8">
        <v>13716</v>
      </c>
      <c r="AZ68" s="8">
        <v>13716</v>
      </c>
      <c r="BA68" s="8">
        <v>15078</v>
      </c>
      <c r="BB68" s="8">
        <v>15078</v>
      </c>
      <c r="BC68" s="8">
        <v>15078</v>
      </c>
      <c r="BD68" s="8">
        <v>15078</v>
      </c>
      <c r="BE68" s="8">
        <v>19964</v>
      </c>
      <c r="BF68" s="8">
        <v>19964</v>
      </c>
      <c r="BG68" s="8">
        <v>19964</v>
      </c>
      <c r="BH68" s="8">
        <v>19964</v>
      </c>
      <c r="BI68">
        <v>19964</v>
      </c>
    </row>
    <row r="69" spans="1:61" x14ac:dyDescent="0.35">
      <c r="A69" s="6" t="str">
        <f t="shared" si="9"/>
        <v>Rajhi</v>
      </c>
      <c r="B69" s="6" t="str">
        <f>VLOOKUP(A69,References!$A$2:$B$11,2,FALSE)</f>
        <v>RJHI AB Equity</v>
      </c>
      <c r="C69" s="6" t="str">
        <f t="shared" si="1"/>
        <v>Return on Equity</v>
      </c>
      <c r="D69" s="6" t="str">
        <f>VLOOKUP(C69,References!$J$2:$K$51,2,FALSE)</f>
        <v>return_on_equity</v>
      </c>
      <c r="E69" s="6" t="s">
        <v>158</v>
      </c>
      <c r="F69" s="8">
        <f>_xll.BDH($B69,E69,"CQ1 2010","","Dir=H","Per=Q","Days=A","Dts=H","cols=56;rows=1")</f>
        <v>25.1541</v>
      </c>
      <c r="G69" s="8">
        <v>23.613499999999998</v>
      </c>
      <c r="H69" s="8">
        <v>23.352599999999999</v>
      </c>
      <c r="I69" s="8">
        <v>22.929200000000002</v>
      </c>
      <c r="J69" s="8">
        <v>23.5596</v>
      </c>
      <c r="K69" s="8">
        <v>22.376799999999999</v>
      </c>
      <c r="L69" s="8">
        <v>23.554200000000002</v>
      </c>
      <c r="M69" s="8">
        <v>23.126999999999999</v>
      </c>
      <c r="N69" s="8">
        <v>24.664300000000001</v>
      </c>
      <c r="O69" s="8">
        <v>23.953399999999998</v>
      </c>
      <c r="P69" s="8">
        <v>23.745000000000001</v>
      </c>
      <c r="Q69" s="8">
        <v>22.541399999999999</v>
      </c>
      <c r="R69" s="8">
        <v>23.2196</v>
      </c>
      <c r="S69" s="8">
        <v>22.0351</v>
      </c>
      <c r="T69" s="8">
        <v>21.7911</v>
      </c>
      <c r="U69" s="8">
        <v>19.843499999999999</v>
      </c>
      <c r="V69" s="8">
        <v>18.691800000000001</v>
      </c>
      <c r="W69" s="8">
        <v>17.6965</v>
      </c>
      <c r="X69" s="8">
        <v>17.730699999999999</v>
      </c>
      <c r="Y69" s="8">
        <v>17.006699999999999</v>
      </c>
      <c r="Z69" s="8">
        <v>16.1478</v>
      </c>
      <c r="AA69" s="8">
        <v>15.670400000000001</v>
      </c>
      <c r="AB69" s="8">
        <v>15.6936</v>
      </c>
      <c r="AC69" s="8">
        <v>16.1067</v>
      </c>
      <c r="AD69" s="8">
        <v>17.114799999999999</v>
      </c>
      <c r="AE69" s="8">
        <v>16.617799999999999</v>
      </c>
      <c r="AF69" s="8">
        <v>16.945799999999998</v>
      </c>
      <c r="AG69" s="8">
        <v>16.484999999999999</v>
      </c>
      <c r="AH69" s="8">
        <v>16.924099999999999</v>
      </c>
      <c r="AI69" s="8">
        <v>16.481200000000001</v>
      </c>
      <c r="AJ69" s="8">
        <v>16.8962</v>
      </c>
      <c r="AK69" s="8">
        <v>16.9376</v>
      </c>
      <c r="AL69" s="8">
        <v>18.2239</v>
      </c>
      <c r="AM69" s="8">
        <v>17.998799999999999</v>
      </c>
      <c r="AN69" s="8">
        <v>18.653300000000002</v>
      </c>
      <c r="AO69" s="8">
        <v>7.3887999999999998</v>
      </c>
      <c r="AP69" s="8">
        <v>7.9469000000000003</v>
      </c>
      <c r="AQ69" s="8">
        <v>7.9709000000000003</v>
      </c>
      <c r="AR69" s="8">
        <v>8.5608000000000004</v>
      </c>
      <c r="AS69" s="8">
        <v>20.0869</v>
      </c>
      <c r="AT69" s="8">
        <v>19.500900000000001</v>
      </c>
      <c r="AU69" s="8">
        <v>19.081499999999998</v>
      </c>
      <c r="AV69" s="8">
        <v>18.568300000000001</v>
      </c>
      <c r="AW69" s="8">
        <v>19.386199999999999</v>
      </c>
      <c r="AX69" s="8">
        <v>21.2315</v>
      </c>
      <c r="AY69" s="8">
        <v>22.794699999999999</v>
      </c>
      <c r="AZ69" s="8">
        <v>23.379000000000001</v>
      </c>
      <c r="BA69" s="8">
        <v>23.518699999999999</v>
      </c>
      <c r="BB69" s="8">
        <v>23.715299999999999</v>
      </c>
      <c r="BC69" s="8">
        <v>23.982099999999999</v>
      </c>
      <c r="BD69" s="8">
        <v>23.322800000000001</v>
      </c>
      <c r="BE69" s="8">
        <v>22.638000000000002</v>
      </c>
      <c r="BF69" s="8">
        <v>21.865600000000001</v>
      </c>
      <c r="BG69" s="8">
        <v>20.4375</v>
      </c>
      <c r="BH69" s="8">
        <v>19.6264</v>
      </c>
      <c r="BI69">
        <v>19.6264</v>
      </c>
    </row>
    <row r="70" spans="1:61" x14ac:dyDescent="0.35">
      <c r="A70" s="6" t="str">
        <f t="shared" si="9"/>
        <v>Rajhi</v>
      </c>
      <c r="B70" s="6" t="str">
        <f>VLOOKUP(A70,References!$A$2:$B$11,2,FALSE)</f>
        <v>RJHI AB Equity</v>
      </c>
      <c r="C70" s="6" t="str">
        <f t="shared" si="1"/>
        <v>Return on Assets</v>
      </c>
      <c r="D70" s="6" t="str">
        <f>VLOOKUP(C70,References!$J$2:$K$51,2,FALSE)</f>
        <v>return_on_assets</v>
      </c>
      <c r="E70" s="6" t="s">
        <v>159</v>
      </c>
      <c r="F70" s="8">
        <f>_xll.BDH($B70,E70,"CQ1 2010","","Dir=H","Per=Q","Days=A","Dts=H","cols=56;rows=1")</f>
        <v>4.0334000000000003</v>
      </c>
      <c r="G70" s="8">
        <v>3.9512</v>
      </c>
      <c r="H70" s="8">
        <v>3.8073999999999999</v>
      </c>
      <c r="I70" s="8">
        <v>3.8083999999999998</v>
      </c>
      <c r="J70" s="8">
        <v>3.6154000000000002</v>
      </c>
      <c r="K70" s="8">
        <v>3.4962</v>
      </c>
      <c r="L70" s="8">
        <v>3.6242999999999999</v>
      </c>
      <c r="M70" s="8">
        <v>3.6385000000000001</v>
      </c>
      <c r="N70" s="8">
        <v>3.5175999999999998</v>
      </c>
      <c r="O70" s="8">
        <v>3.5063</v>
      </c>
      <c r="P70" s="8">
        <v>3.4218999999999999</v>
      </c>
      <c r="Q70" s="8">
        <v>3.2307000000000001</v>
      </c>
      <c r="R70" s="8">
        <v>3.1092</v>
      </c>
      <c r="S70" s="8">
        <v>3.1105</v>
      </c>
      <c r="T70" s="8">
        <v>2.9996</v>
      </c>
      <c r="U70" s="8">
        <v>2.7183000000000002</v>
      </c>
      <c r="V70" s="8">
        <v>2.5165000000000002</v>
      </c>
      <c r="W70" s="8">
        <v>2.4342000000000001</v>
      </c>
      <c r="X70" s="8">
        <v>2.4009</v>
      </c>
      <c r="Y70" s="8">
        <v>2.3269000000000002</v>
      </c>
      <c r="Z70" s="8">
        <v>2.1855000000000002</v>
      </c>
      <c r="AA70" s="8">
        <v>2.1347</v>
      </c>
      <c r="AB70" s="8">
        <v>2.1480000000000001</v>
      </c>
      <c r="AC70" s="8">
        <v>2.2877000000000001</v>
      </c>
      <c r="AD70" s="8">
        <v>2.3702000000000001</v>
      </c>
      <c r="AE70" s="8">
        <v>2.3508</v>
      </c>
      <c r="AF70" s="8">
        <v>2.4483999999999999</v>
      </c>
      <c r="AG70" s="8">
        <v>2.48</v>
      </c>
      <c r="AH70" s="8">
        <v>2.5221</v>
      </c>
      <c r="AI70" s="8">
        <v>2.4990999999999999</v>
      </c>
      <c r="AJ70" s="8">
        <v>2.6072000000000002</v>
      </c>
      <c r="AK70" s="8">
        <v>2.6715</v>
      </c>
      <c r="AL70" s="8">
        <v>2.7075999999999998</v>
      </c>
      <c r="AM70" s="8">
        <v>2.7625999999999999</v>
      </c>
      <c r="AN70" s="8">
        <v>2.8332000000000002</v>
      </c>
      <c r="AO70" s="8">
        <v>1.0872999999999999</v>
      </c>
      <c r="AP70" s="8">
        <v>1.1327</v>
      </c>
      <c r="AQ70" s="8">
        <v>1.141</v>
      </c>
      <c r="AR70" s="8">
        <v>1.1920999999999999</v>
      </c>
      <c r="AS70" s="8">
        <v>2.6715</v>
      </c>
      <c r="AT70" s="8">
        <v>2.5975000000000001</v>
      </c>
      <c r="AU70" s="8">
        <v>2.4672999999999998</v>
      </c>
      <c r="AV70" s="8">
        <v>2.4121000000000001</v>
      </c>
      <c r="AW70" s="8">
        <v>2.4845999999999999</v>
      </c>
      <c r="AX70" s="8">
        <v>2.5550999999999999</v>
      </c>
      <c r="AY70" s="8">
        <v>2.6394000000000002</v>
      </c>
      <c r="AZ70" s="8">
        <v>2.7355999999999998</v>
      </c>
      <c r="BA70" s="8">
        <v>2.6996000000000002</v>
      </c>
      <c r="BB70" s="8">
        <v>2.6581000000000001</v>
      </c>
      <c r="BC70" s="8">
        <v>2.5804999999999998</v>
      </c>
      <c r="BD70" s="8">
        <v>2.5341999999999998</v>
      </c>
      <c r="BE70" s="8">
        <v>2.4748000000000001</v>
      </c>
      <c r="BF70" s="8">
        <v>2.3944000000000001</v>
      </c>
      <c r="BG70" s="8">
        <v>2.2833000000000001</v>
      </c>
      <c r="BH70" s="8">
        <v>2.1869000000000001</v>
      </c>
      <c r="BI70">
        <v>2.1869000000000001</v>
      </c>
    </row>
    <row r="71" spans="1:61" x14ac:dyDescent="0.35">
      <c r="A71" s="6" t="str">
        <f t="shared" si="9"/>
        <v>Rajhi</v>
      </c>
      <c r="B71" s="6" t="str">
        <f>VLOOKUP(A71,References!$A$2:$B$11,2,FALSE)</f>
        <v>RJHI AB Equity</v>
      </c>
      <c r="C71" s="6" t="str">
        <f t="shared" si="1"/>
        <v>Dividend Payout Ratio</v>
      </c>
      <c r="D71" s="6" t="str">
        <f>VLOOKUP(C71,References!$J$2:$K$51,2,FALSE)</f>
        <v>dividend_payout_ratio</v>
      </c>
      <c r="E71" s="6" t="s">
        <v>160</v>
      </c>
      <c r="F71" s="8" t="str">
        <f>_xll.BDH($B71,E71,"CQ1 2010","","Dir=H","Per=Q","Days=A","Dts=H","cols=56;rows=1")</f>
        <v>#N/A N/A</v>
      </c>
      <c r="G71" s="8" t="s">
        <v>116</v>
      </c>
      <c r="H71" s="8" t="s">
        <v>116</v>
      </c>
      <c r="I71" s="8" t="s">
        <v>116</v>
      </c>
      <c r="J71" s="8" t="s">
        <v>116</v>
      </c>
      <c r="K71" s="8" t="s">
        <v>116</v>
      </c>
      <c r="L71" s="8" t="s">
        <v>116</v>
      </c>
      <c r="M71" s="8" t="s">
        <v>116</v>
      </c>
      <c r="N71" s="8" t="s">
        <v>116</v>
      </c>
      <c r="O71" s="8" t="s">
        <v>116</v>
      </c>
      <c r="P71" s="8" t="s">
        <v>116</v>
      </c>
      <c r="Q71" s="8" t="s">
        <v>116</v>
      </c>
      <c r="R71" s="8" t="s">
        <v>116</v>
      </c>
      <c r="S71" s="8" t="s">
        <v>116</v>
      </c>
      <c r="T71" s="8" t="s">
        <v>116</v>
      </c>
      <c r="U71" s="8" t="s">
        <v>116</v>
      </c>
      <c r="V71" s="8" t="s">
        <v>116</v>
      </c>
      <c r="W71" s="8" t="s">
        <v>116</v>
      </c>
      <c r="X71" s="8" t="s">
        <v>116</v>
      </c>
      <c r="Y71" s="8" t="s">
        <v>116</v>
      </c>
      <c r="Z71" s="8" t="s">
        <v>116</v>
      </c>
      <c r="AA71" s="8" t="s">
        <v>116</v>
      </c>
      <c r="AB71" s="8" t="s">
        <v>116</v>
      </c>
      <c r="AC71" s="8" t="s">
        <v>116</v>
      </c>
      <c r="AD71" s="8" t="s">
        <v>116</v>
      </c>
      <c r="AE71" s="8">
        <v>59.395200000000003</v>
      </c>
      <c r="AF71" s="8">
        <v>59.395200000000003</v>
      </c>
      <c r="AG71" s="8">
        <v>59.395200000000003</v>
      </c>
      <c r="AH71" s="8">
        <v>59.395200000000003</v>
      </c>
      <c r="AI71" s="8">
        <v>111.7273</v>
      </c>
      <c r="AJ71" s="8">
        <v>111.7273</v>
      </c>
      <c r="AK71" s="8">
        <v>111.7273</v>
      </c>
      <c r="AL71" s="8">
        <v>111.7273</v>
      </c>
      <c r="AM71" s="8">
        <v>131.3544</v>
      </c>
      <c r="AN71" s="8">
        <v>131.3544</v>
      </c>
      <c r="AO71" s="8">
        <v>131.3544</v>
      </c>
      <c r="AP71" s="8">
        <v>131.3544</v>
      </c>
      <c r="AQ71" s="8">
        <v>147.99270000000001</v>
      </c>
      <c r="AR71" s="8">
        <v>147.99270000000001</v>
      </c>
      <c r="AS71" s="8">
        <v>174.23339999999999</v>
      </c>
      <c r="AT71" s="8">
        <v>174.23339999999999</v>
      </c>
      <c r="AU71" s="8">
        <v>174.23339999999999</v>
      </c>
      <c r="AV71" s="8">
        <v>174.23339999999999</v>
      </c>
      <c r="AW71" s="8">
        <v>174.23339999999999</v>
      </c>
      <c r="AX71" s="8">
        <v>174.23339999999999</v>
      </c>
      <c r="AY71" s="8">
        <v>97.095799999999997</v>
      </c>
      <c r="AZ71" s="8">
        <v>97.095799999999997</v>
      </c>
      <c r="BA71" s="8">
        <v>97.095799999999997</v>
      </c>
      <c r="BB71" s="8">
        <v>97.095799999999997</v>
      </c>
      <c r="BC71" s="8">
        <v>97.095799999999997</v>
      </c>
      <c r="BD71" s="8">
        <v>97.095799999999997</v>
      </c>
      <c r="BE71" s="8">
        <v>97.095799999999997</v>
      </c>
      <c r="BF71" s="8">
        <v>97.095799999999997</v>
      </c>
      <c r="BG71" s="8">
        <v>117.3092</v>
      </c>
      <c r="BH71" s="8">
        <v>0</v>
      </c>
      <c r="BI71">
        <v>0</v>
      </c>
    </row>
    <row r="72" spans="1:61" x14ac:dyDescent="0.35">
      <c r="A72" s="9" t="s">
        <v>22</v>
      </c>
      <c r="B72" s="9" t="str">
        <f>VLOOKUP(A72,References!$A$2:$B$11,2,FALSE)</f>
        <v>BJAZ AB Equity</v>
      </c>
      <c r="C72" s="9" t="str">
        <f t="shared" si="1"/>
        <v>Operating Margin</v>
      </c>
      <c r="D72" s="9" t="str">
        <f>VLOOKUP(C72,References!$J$2:$K$51,2,FALSE)</f>
        <v>operating_margin</v>
      </c>
      <c r="E72" s="9" t="s">
        <v>154</v>
      </c>
      <c r="F72" s="8">
        <f>_xll.BDH($B72,E72,"CQ1 2010","","Dir=H","Per=Q","Days=A","Dts=H","cols=56;rows=1")</f>
        <v>4.0666000000000002</v>
      </c>
      <c r="G72" s="8">
        <v>7.3776000000000002</v>
      </c>
      <c r="H72" s="8">
        <v>7.3819999999999997</v>
      </c>
      <c r="I72" s="8">
        <v>-10.3795</v>
      </c>
      <c r="J72" s="8">
        <v>22.4208</v>
      </c>
      <c r="K72" s="8">
        <v>21.052800000000001</v>
      </c>
      <c r="L72" s="8">
        <v>22.3889</v>
      </c>
      <c r="M72" s="8">
        <v>33.443600000000004</v>
      </c>
      <c r="N72" s="8">
        <v>33.597700000000003</v>
      </c>
      <c r="O72" s="8">
        <v>31.619399999999999</v>
      </c>
      <c r="P72" s="8">
        <v>33.2883</v>
      </c>
      <c r="Q72" s="8">
        <v>26.335000000000001</v>
      </c>
      <c r="R72" s="8">
        <v>32.588299999999997</v>
      </c>
      <c r="S72" s="8">
        <v>37.325699999999998</v>
      </c>
      <c r="T72" s="8">
        <v>40.199399999999997</v>
      </c>
      <c r="U72" s="8">
        <v>31.556899999999999</v>
      </c>
      <c r="V72" s="8">
        <v>30.594899999999999</v>
      </c>
      <c r="W72" s="8">
        <v>29.220700000000001</v>
      </c>
      <c r="X72" s="8">
        <v>8.0069999999999997</v>
      </c>
      <c r="Y72" s="8">
        <v>35.440100000000001</v>
      </c>
      <c r="Z72" s="8">
        <v>36.525599999999997</v>
      </c>
      <c r="AA72" s="8">
        <v>120.15170000000001</v>
      </c>
      <c r="AB72" s="8">
        <v>31.1508</v>
      </c>
      <c r="AC72" s="8">
        <v>26.745100000000001</v>
      </c>
      <c r="AD72" s="8">
        <v>67.432199999999995</v>
      </c>
      <c r="AE72" s="8">
        <v>30.2685</v>
      </c>
      <c r="AF72" s="8">
        <v>27.5459</v>
      </c>
      <c r="AG72" s="8">
        <v>27.606999999999999</v>
      </c>
      <c r="AH72" s="8">
        <v>33.883299999999998</v>
      </c>
      <c r="AI72" s="8">
        <v>33.043300000000002</v>
      </c>
      <c r="AJ72" s="8">
        <v>32.804600000000001</v>
      </c>
      <c r="AK72" s="8">
        <v>31.552099999999999</v>
      </c>
      <c r="AL72" s="8">
        <v>33.871000000000002</v>
      </c>
      <c r="AM72" s="8">
        <v>36.533999999999999</v>
      </c>
      <c r="AN72" s="8">
        <v>34.007100000000001</v>
      </c>
      <c r="AO72" s="8">
        <v>32.174700000000001</v>
      </c>
      <c r="AP72" s="8">
        <v>34.009099999999997</v>
      </c>
      <c r="AQ72" s="8">
        <v>34.987400000000001</v>
      </c>
      <c r="AR72" s="8">
        <v>33.692100000000003</v>
      </c>
      <c r="AS72" s="8">
        <v>31.835999999999999</v>
      </c>
      <c r="AT72" s="8">
        <v>24.608899999999998</v>
      </c>
      <c r="AU72" s="8">
        <v>22.4986</v>
      </c>
      <c r="AV72" s="8">
        <v>21.276</v>
      </c>
      <c r="AW72" s="8">
        <v>-55.599800000000002</v>
      </c>
      <c r="AX72" s="8">
        <v>33.256300000000003</v>
      </c>
      <c r="AY72" s="8">
        <v>24.363700000000001</v>
      </c>
      <c r="AZ72" s="8">
        <v>24.3475</v>
      </c>
      <c r="BA72" s="8">
        <v>26.740100000000002</v>
      </c>
      <c r="BB72" s="8">
        <v>38.093000000000004</v>
      </c>
      <c r="BC72" s="8">
        <v>31.8704</v>
      </c>
      <c r="BD72" s="8">
        <v>28.353200000000001</v>
      </c>
      <c r="BE72" s="8">
        <v>31.8293</v>
      </c>
      <c r="BF72" s="8">
        <v>28.162800000000001</v>
      </c>
      <c r="BG72" s="8">
        <v>31.955100000000002</v>
      </c>
      <c r="BH72" s="8">
        <v>32.981699999999996</v>
      </c>
      <c r="BI72">
        <v>32.981699999999996</v>
      </c>
    </row>
    <row r="73" spans="1:61" x14ac:dyDescent="0.35">
      <c r="A73" s="9" t="str">
        <f>A72</f>
        <v>Aljazira</v>
      </c>
      <c r="B73" s="9" t="str">
        <f>VLOOKUP(A73,References!$A$2:$B$11,2,FALSE)</f>
        <v>BJAZ AB Equity</v>
      </c>
      <c r="C73" s="9" t="str">
        <f t="shared" si="1"/>
        <v>Profit Margin</v>
      </c>
      <c r="D73" s="9" t="str">
        <f>VLOOKUP(C73,References!$J$2:$K$51,2,FALSE)</f>
        <v>profit_margin</v>
      </c>
      <c r="E73" s="9" t="s">
        <v>51</v>
      </c>
      <c r="F73" s="8">
        <f>_xll.BDH($B73,E73,"CQ1 2010","","Dir=H","Per=Q","Days=A","Dts=H","cols=56;rows=1")</f>
        <v>4.1334</v>
      </c>
      <c r="G73" s="8">
        <v>7.2191000000000001</v>
      </c>
      <c r="H73" s="8">
        <v>7.5640999999999998</v>
      </c>
      <c r="I73" s="8">
        <v>-10.3536</v>
      </c>
      <c r="J73" s="8">
        <v>22.546099999999999</v>
      </c>
      <c r="K73" s="8">
        <v>20.825500000000002</v>
      </c>
      <c r="L73" s="8">
        <v>22.475999999999999</v>
      </c>
      <c r="M73" s="8">
        <v>33.456000000000003</v>
      </c>
      <c r="N73" s="8">
        <v>33.597700000000003</v>
      </c>
      <c r="O73" s="8">
        <v>31.619399999999999</v>
      </c>
      <c r="P73" s="8">
        <v>33.2883</v>
      </c>
      <c r="Q73" s="8">
        <v>26.335000000000001</v>
      </c>
      <c r="R73" s="8">
        <v>32.588299999999997</v>
      </c>
      <c r="S73" s="8">
        <v>37.325699999999998</v>
      </c>
      <c r="T73" s="8">
        <v>39.985199999999999</v>
      </c>
      <c r="U73" s="8">
        <v>31.556899999999999</v>
      </c>
      <c r="V73" s="8">
        <v>30.7926</v>
      </c>
      <c r="W73" s="8">
        <v>29.2913</v>
      </c>
      <c r="X73" s="8">
        <v>8.1050000000000004</v>
      </c>
      <c r="Y73" s="8">
        <v>35.771099999999997</v>
      </c>
      <c r="Z73" s="8">
        <v>36.355800000000002</v>
      </c>
      <c r="AA73" s="8">
        <v>120.29430000000001</v>
      </c>
      <c r="AB73" s="8">
        <v>31.1508</v>
      </c>
      <c r="AC73" s="8">
        <v>27.311699999999998</v>
      </c>
      <c r="AD73" s="8">
        <v>67.760900000000007</v>
      </c>
      <c r="AE73" s="8">
        <v>30.613600000000002</v>
      </c>
      <c r="AF73" s="8">
        <v>27.927900000000001</v>
      </c>
      <c r="AG73" s="8">
        <v>28.017800000000001</v>
      </c>
      <c r="AH73" s="8">
        <v>34.302100000000003</v>
      </c>
      <c r="AI73" s="8">
        <v>33.430199999999999</v>
      </c>
      <c r="AJ73" s="8">
        <v>33.258200000000002</v>
      </c>
      <c r="AK73" s="8">
        <v>31.946300000000001</v>
      </c>
      <c r="AL73" s="8">
        <v>34.266300000000001</v>
      </c>
      <c r="AM73" s="8">
        <v>36.908299999999997</v>
      </c>
      <c r="AN73" s="8">
        <v>33.274500000000003</v>
      </c>
      <c r="AO73" s="8">
        <v>-46.171799999999998</v>
      </c>
      <c r="AP73" s="8">
        <v>30.767399999999999</v>
      </c>
      <c r="AQ73" s="8">
        <v>31.715299999999999</v>
      </c>
      <c r="AR73" s="8">
        <v>30.7972</v>
      </c>
      <c r="AS73" s="8">
        <v>27.0991</v>
      </c>
      <c r="AT73" s="8">
        <v>21.007999999999999</v>
      </c>
      <c r="AU73" s="8">
        <v>19.2194</v>
      </c>
      <c r="AV73" s="8">
        <v>19.7273</v>
      </c>
      <c r="AW73" s="8">
        <v>-46.8489</v>
      </c>
      <c r="AX73" s="8">
        <v>29.543299999999999</v>
      </c>
      <c r="AY73" s="8">
        <v>26.265699999999999</v>
      </c>
      <c r="AZ73" s="8">
        <v>20.6799</v>
      </c>
      <c r="BA73" s="8">
        <v>22.658200000000001</v>
      </c>
      <c r="BB73" s="8">
        <v>34.221699999999998</v>
      </c>
      <c r="BC73" s="8">
        <v>28.0139</v>
      </c>
      <c r="BD73" s="8">
        <v>23.943999999999999</v>
      </c>
      <c r="BE73" s="8">
        <v>25.558900000000001</v>
      </c>
      <c r="BF73" s="8">
        <v>23.086500000000001</v>
      </c>
      <c r="BG73" s="8">
        <v>28.489899999999999</v>
      </c>
      <c r="BH73" s="8">
        <v>28.7559</v>
      </c>
      <c r="BI73">
        <v>28.7559</v>
      </c>
    </row>
    <row r="74" spans="1:61" x14ac:dyDescent="0.35">
      <c r="A74" s="9" t="str">
        <f t="shared" ref="A74:A81" si="10">A73</f>
        <v>Aljazira</v>
      </c>
      <c r="B74" s="9" t="str">
        <f>VLOOKUP(A74,References!$A$2:$B$11,2,FALSE)</f>
        <v>BJAZ AB Equity</v>
      </c>
      <c r="C74" s="9" t="str">
        <f t="shared" si="1"/>
        <v>Net Interest Margin (NIM)</v>
      </c>
      <c r="D74" s="9" t="str">
        <f>VLOOKUP(C74,References!$J$2:$K$51,2,FALSE)</f>
        <v>net_interest_margin</v>
      </c>
      <c r="E74" s="9" t="s">
        <v>52</v>
      </c>
      <c r="F74" s="8">
        <f>_xll.BDH($B74,E74,"CQ1 2010","","Dir=H","Per=Q","Days=A","Dts=H","cols=56;rows=1")</f>
        <v>2.7410000000000001</v>
      </c>
      <c r="G74" s="8">
        <v>2.5775000000000001</v>
      </c>
      <c r="H74" s="8">
        <v>2.6272000000000002</v>
      </c>
      <c r="I74" s="8">
        <v>2.5190000000000001</v>
      </c>
      <c r="J74" s="8">
        <v>2.6741999999999999</v>
      </c>
      <c r="K74" s="8">
        <v>2.5804</v>
      </c>
      <c r="L74" s="8">
        <v>2.6699000000000002</v>
      </c>
      <c r="M74" s="8">
        <v>2.4647000000000001</v>
      </c>
      <c r="N74" s="8">
        <v>2.4359000000000002</v>
      </c>
      <c r="O74" s="8">
        <v>2.4043999999999999</v>
      </c>
      <c r="P74" s="8">
        <v>2.4548999999999999</v>
      </c>
      <c r="Q74" s="8">
        <v>2.4769000000000001</v>
      </c>
      <c r="R74" s="8">
        <v>2.4386999999999999</v>
      </c>
      <c r="S74" s="8">
        <v>2.3231999999999999</v>
      </c>
      <c r="T74" s="8">
        <v>2.4868999999999999</v>
      </c>
      <c r="U74" s="8">
        <v>2.5954000000000002</v>
      </c>
      <c r="V74" s="8">
        <v>2.5653000000000001</v>
      </c>
      <c r="W74" s="8">
        <v>2.4885999999999999</v>
      </c>
      <c r="X74" s="8">
        <v>2.6312000000000002</v>
      </c>
      <c r="Y74" s="8">
        <v>2.6454</v>
      </c>
      <c r="Z74" s="8">
        <v>2.7263999999999999</v>
      </c>
      <c r="AA74" s="8">
        <v>2.6657000000000002</v>
      </c>
      <c r="AB74" s="8">
        <v>2.7751000000000001</v>
      </c>
      <c r="AC74" s="8">
        <v>2.7416999999999998</v>
      </c>
      <c r="AD74" s="8">
        <v>2.6431</v>
      </c>
      <c r="AE74" s="8">
        <v>2.5099</v>
      </c>
      <c r="AF74" s="8">
        <v>2.5550999999999999</v>
      </c>
      <c r="AG74" s="8">
        <v>2.6272000000000002</v>
      </c>
      <c r="AH74" s="8">
        <v>2.6842000000000001</v>
      </c>
      <c r="AI74" s="8">
        <v>2.7566000000000002</v>
      </c>
      <c r="AJ74" s="8">
        <v>2.8424</v>
      </c>
      <c r="AK74" s="8">
        <v>2.9870999999999999</v>
      </c>
      <c r="AL74" s="8">
        <v>2.988</v>
      </c>
      <c r="AM74" s="8">
        <v>3.0024000000000002</v>
      </c>
      <c r="AN74" s="8">
        <v>2.9228000000000001</v>
      </c>
      <c r="AO74" s="8">
        <v>2.9790999999999999</v>
      </c>
      <c r="AP74" s="8">
        <v>2.9693000000000001</v>
      </c>
      <c r="AQ74" s="8">
        <v>2.8759999999999999</v>
      </c>
      <c r="AR74" s="8">
        <v>2.8414999999999999</v>
      </c>
      <c r="AS74" s="8">
        <v>2.7945000000000002</v>
      </c>
      <c r="AT74" s="8">
        <v>2.7799</v>
      </c>
      <c r="AU74" s="8">
        <v>2.8134000000000001</v>
      </c>
      <c r="AV74" s="8">
        <v>2.8772000000000002</v>
      </c>
      <c r="AW74" s="8">
        <v>2.8767</v>
      </c>
      <c r="AX74" s="8">
        <v>2.9137</v>
      </c>
      <c r="AY74" s="8">
        <v>2.8761999999999999</v>
      </c>
      <c r="AZ74" s="8">
        <v>2.8957000000000002</v>
      </c>
      <c r="BA74" s="8">
        <v>2.8597000000000001</v>
      </c>
      <c r="BB74" s="8">
        <v>2.9186000000000001</v>
      </c>
      <c r="BC74" s="8">
        <v>2.8058000000000001</v>
      </c>
      <c r="BD74" s="8">
        <v>2.7330999999999999</v>
      </c>
      <c r="BE74" s="8">
        <v>2.6153</v>
      </c>
      <c r="BF74" s="8">
        <v>2.3917000000000002</v>
      </c>
      <c r="BG74" s="8">
        <v>2.2385000000000002</v>
      </c>
      <c r="BH74" s="8">
        <v>2.1320999999999999</v>
      </c>
      <c r="BI74">
        <v>2.1320999999999999</v>
      </c>
    </row>
    <row r="75" spans="1:61" x14ac:dyDescent="0.35">
      <c r="A75" s="9" t="str">
        <f t="shared" si="10"/>
        <v>Aljazira</v>
      </c>
      <c r="B75" s="9" t="str">
        <f>VLOOKUP(A75,References!$A$2:$B$11,2,FALSE)</f>
        <v>BJAZ AB Equity</v>
      </c>
      <c r="C75" s="9" t="str">
        <f t="shared" si="1"/>
        <v>Sales per Employee</v>
      </c>
      <c r="D75" s="9" t="str">
        <f>VLOOKUP(C75,References!$J$2:$K$51,2,FALSE)</f>
        <v>sales_per_employee</v>
      </c>
      <c r="E75" s="9" t="s">
        <v>155</v>
      </c>
      <c r="F75" s="8">
        <f>_xll.BDH($B75,E75,"CQ1 2010","","Dir=H","Per=Q","Days=A","Dts=H","cols=56;rows=1")</f>
        <v>139255.0258</v>
      </c>
      <c r="G75" s="8">
        <v>139255.0258</v>
      </c>
      <c r="H75" s="8">
        <v>139255.0258</v>
      </c>
      <c r="I75" s="8">
        <v>189879.95050000001</v>
      </c>
      <c r="J75" s="8">
        <v>189879.95050000001</v>
      </c>
      <c r="K75" s="8">
        <v>189879.95050000001</v>
      </c>
      <c r="L75" s="8">
        <v>189879.95050000001</v>
      </c>
      <c r="M75" s="8">
        <v>243540.66070000001</v>
      </c>
      <c r="N75" s="8">
        <v>298565.43209999998</v>
      </c>
      <c r="O75" s="8">
        <v>286569.13579999999</v>
      </c>
      <c r="P75" s="8">
        <v>285079.62959999999</v>
      </c>
      <c r="Q75" s="8">
        <v>308304.321</v>
      </c>
      <c r="R75" s="8">
        <v>322165.65529999998</v>
      </c>
      <c r="S75" s="8">
        <v>308489.66330000001</v>
      </c>
      <c r="T75" s="8">
        <v>312542.7107</v>
      </c>
      <c r="U75" s="8">
        <v>370692.52389999997</v>
      </c>
      <c r="V75" s="8">
        <v>343940.6495</v>
      </c>
      <c r="W75" s="8">
        <v>363569.51419999998</v>
      </c>
      <c r="X75" s="8">
        <v>338931.9693</v>
      </c>
      <c r="Y75" s="8">
        <v>400987.0968</v>
      </c>
      <c r="Z75" s="8">
        <v>336018.32209999999</v>
      </c>
      <c r="AA75" s="8">
        <v>336018.32209999999</v>
      </c>
      <c r="AB75" s="8">
        <v>336018.32209999999</v>
      </c>
      <c r="AC75" s="8">
        <v>414283.0882</v>
      </c>
      <c r="AD75" s="8">
        <v>414283.0882</v>
      </c>
      <c r="AE75" s="8">
        <v>414283.0882</v>
      </c>
      <c r="AF75" s="8">
        <v>414283.0882</v>
      </c>
      <c r="AG75" s="8">
        <v>486507.88640000002</v>
      </c>
      <c r="AH75" s="8">
        <v>486507.88640000002</v>
      </c>
      <c r="AI75" s="8">
        <v>486507.88640000002</v>
      </c>
      <c r="AJ75" s="8">
        <v>486507.88640000002</v>
      </c>
      <c r="AK75" s="8">
        <v>463503.54609999998</v>
      </c>
      <c r="AL75" s="8">
        <v>463503.54609999998</v>
      </c>
      <c r="AM75" s="8">
        <v>463503.54609999998</v>
      </c>
      <c r="AN75" s="8">
        <v>463503.54609999998</v>
      </c>
      <c r="AO75" s="8">
        <v>344410.9241</v>
      </c>
      <c r="AP75" s="8">
        <v>344410.9241</v>
      </c>
      <c r="AQ75" s="8">
        <v>344410.9241</v>
      </c>
      <c r="AR75" s="8">
        <v>344410.9241</v>
      </c>
      <c r="AS75" s="8">
        <v>536838.70970000001</v>
      </c>
      <c r="AT75" s="8">
        <v>536838.70970000001</v>
      </c>
      <c r="AU75" s="8">
        <v>536838.70970000001</v>
      </c>
      <c r="AV75" s="8">
        <v>536838.70970000001</v>
      </c>
      <c r="AW75" s="8">
        <v>516852.005</v>
      </c>
      <c r="AX75" s="8">
        <v>516852.005</v>
      </c>
      <c r="AY75" s="8">
        <v>516852.005</v>
      </c>
      <c r="AZ75" s="8">
        <v>516852.005</v>
      </c>
      <c r="BA75" s="8">
        <v>598003.77709999995</v>
      </c>
      <c r="BB75" s="8">
        <v>598003.77709999995</v>
      </c>
      <c r="BC75" s="8">
        <v>598003.77709999995</v>
      </c>
      <c r="BD75" s="8">
        <v>598003.77709999995</v>
      </c>
      <c r="BE75" s="8">
        <v>505319.6361</v>
      </c>
      <c r="BF75" s="8">
        <v>505319.6361</v>
      </c>
      <c r="BG75" s="8">
        <v>505319.6361</v>
      </c>
      <c r="BH75" s="8">
        <v>505319.6361</v>
      </c>
      <c r="BI75">
        <v>505319.6361</v>
      </c>
    </row>
    <row r="76" spans="1:61" x14ac:dyDescent="0.35">
      <c r="A76" s="9" t="str">
        <f t="shared" si="10"/>
        <v>Aljazira</v>
      </c>
      <c r="B76" s="9" t="str">
        <f>VLOOKUP(A76,References!$A$2:$B$11,2,FALSE)</f>
        <v>BJAZ AB Equity</v>
      </c>
      <c r="C76" s="9" t="str">
        <f t="shared" si="1"/>
        <v>Efficiency Ratio</v>
      </c>
      <c r="D76" s="9" t="str">
        <f>VLOOKUP(C76,References!$J$2:$K$51,2,FALSE)</f>
        <v>efficiency_ratio</v>
      </c>
      <c r="E76" s="9" t="s">
        <v>50</v>
      </c>
      <c r="F76" s="8">
        <f>_xll.BDH($B76,E76,"CQ1 2010","","Dir=H","Per=Q","Days=A","Dts=H","cols=56;rows=1")</f>
        <v>59.879300000000001</v>
      </c>
      <c r="G76" s="8">
        <v>60.839799999999997</v>
      </c>
      <c r="H76" s="8">
        <v>60.712200000000003</v>
      </c>
      <c r="I76" s="8">
        <v>85.566100000000006</v>
      </c>
      <c r="J76" s="8">
        <v>79.116799999999998</v>
      </c>
      <c r="K76" s="8">
        <v>64.679500000000004</v>
      </c>
      <c r="L76" s="8">
        <v>69.874700000000004</v>
      </c>
      <c r="M76" s="8">
        <v>64.164000000000001</v>
      </c>
      <c r="N76" s="8">
        <v>55.192399999999999</v>
      </c>
      <c r="O76" s="8">
        <v>54.473300000000002</v>
      </c>
      <c r="P76" s="8">
        <v>57.613199999999999</v>
      </c>
      <c r="Q76" s="8">
        <v>64.973200000000006</v>
      </c>
      <c r="R76" s="8">
        <v>54.876300000000001</v>
      </c>
      <c r="S76" s="8">
        <v>55.750500000000002</v>
      </c>
      <c r="T76" s="8">
        <v>60.421100000000003</v>
      </c>
      <c r="U76" s="8">
        <v>57.372</v>
      </c>
      <c r="V76" s="8">
        <v>56.769300000000001</v>
      </c>
      <c r="W76" s="8">
        <v>54.758899999999997</v>
      </c>
      <c r="X76" s="8">
        <v>55.758200000000002</v>
      </c>
      <c r="Y76" s="8">
        <v>61.801499999999997</v>
      </c>
      <c r="Z76" s="8">
        <v>57.600299999999997</v>
      </c>
      <c r="AA76" s="8">
        <v>-31.345600000000001</v>
      </c>
      <c r="AB76" s="8">
        <v>76.331599999999995</v>
      </c>
      <c r="AC76" s="8">
        <v>75.367199999999997</v>
      </c>
      <c r="AD76" s="8">
        <v>27.641100000000002</v>
      </c>
      <c r="AE76" s="8">
        <v>64.442099999999996</v>
      </c>
      <c r="AF76" s="8">
        <v>67.477599999999995</v>
      </c>
      <c r="AG76" s="8">
        <v>65.374099999999999</v>
      </c>
      <c r="AH76" s="8">
        <v>58.682000000000002</v>
      </c>
      <c r="AI76" s="8">
        <v>57.551900000000003</v>
      </c>
      <c r="AJ76" s="8">
        <v>54.713799999999999</v>
      </c>
      <c r="AK76" s="8">
        <v>56.415799999999997</v>
      </c>
      <c r="AL76" s="8">
        <v>59.825400000000002</v>
      </c>
      <c r="AM76" s="8">
        <v>57.920699999999997</v>
      </c>
      <c r="AN76" s="8">
        <v>58.6357</v>
      </c>
      <c r="AO76" s="8">
        <v>60.084699999999998</v>
      </c>
      <c r="AP76" s="8">
        <v>58.930999999999997</v>
      </c>
      <c r="AQ76" s="8">
        <v>59.319400000000002</v>
      </c>
      <c r="AR76" s="8">
        <v>57.130200000000002</v>
      </c>
      <c r="AS76" s="8">
        <v>54.932400000000001</v>
      </c>
      <c r="AT76" s="8">
        <v>56.472099999999998</v>
      </c>
      <c r="AU76" s="8">
        <v>53.497599999999998</v>
      </c>
      <c r="AV76" s="8">
        <v>53.692399999999999</v>
      </c>
      <c r="AW76" s="8">
        <v>44.061100000000003</v>
      </c>
      <c r="AX76" s="8">
        <v>45.546399999999998</v>
      </c>
      <c r="AY76" s="8">
        <v>52.814</v>
      </c>
      <c r="AZ76" s="8">
        <v>49.691699999999997</v>
      </c>
      <c r="BA76" s="8">
        <v>51.989600000000003</v>
      </c>
      <c r="BB76" s="8">
        <v>48.156199999999998</v>
      </c>
      <c r="BC76" s="8">
        <v>58.745100000000001</v>
      </c>
      <c r="BD76" s="8">
        <v>57.0974</v>
      </c>
      <c r="BE76" s="8">
        <v>56.916400000000003</v>
      </c>
      <c r="BF76" s="8">
        <v>60.593200000000003</v>
      </c>
      <c r="BG76" s="8">
        <v>57.352200000000003</v>
      </c>
      <c r="BH76" s="8">
        <v>57.173999999999999</v>
      </c>
      <c r="BI76">
        <v>57.173999999999999</v>
      </c>
    </row>
    <row r="77" spans="1:61" x14ac:dyDescent="0.35">
      <c r="A77" s="9" t="str">
        <f t="shared" si="10"/>
        <v>Aljazira</v>
      </c>
      <c r="B77" s="9" t="str">
        <f>VLOOKUP(A77,References!$A$2:$B$11,2,FALSE)</f>
        <v>BJAZ AB Equity</v>
      </c>
      <c r="C77" s="9" t="str">
        <f t="shared" si="1"/>
        <v>Tier 1 Capital Ratio</v>
      </c>
      <c r="D77" s="9" t="str">
        <f>VLOOKUP(C77,References!$J$2:$K$51,2,FALSE)</f>
        <v>tier_1_capital_ratio</v>
      </c>
      <c r="E77" s="9" t="s">
        <v>156</v>
      </c>
      <c r="F77" s="8">
        <f>_xll.BDH($B77,E77,"CQ1 2010","","Dir=H","Per=Q","Days=A","Dts=H","cols=56;rows=1")</f>
        <v>16.239999999999998</v>
      </c>
      <c r="G77" s="8">
        <v>14.18</v>
      </c>
      <c r="H77" s="8">
        <v>15.7</v>
      </c>
      <c r="I77" s="8">
        <v>15.11</v>
      </c>
      <c r="J77" s="8">
        <v>14.41</v>
      </c>
      <c r="K77" s="8">
        <v>14.18</v>
      </c>
      <c r="L77" s="8">
        <v>14.32</v>
      </c>
      <c r="M77" s="8">
        <v>13.64</v>
      </c>
      <c r="N77" s="8">
        <v>13.28</v>
      </c>
      <c r="O77" s="8">
        <v>12.65</v>
      </c>
      <c r="P77" s="8">
        <v>12.44</v>
      </c>
      <c r="Q77" s="8">
        <v>12.12</v>
      </c>
      <c r="R77" s="8">
        <v>11.54</v>
      </c>
      <c r="S77" s="8">
        <v>11.97</v>
      </c>
      <c r="T77" s="8">
        <v>12.04</v>
      </c>
      <c r="U77" s="8">
        <v>12.23</v>
      </c>
      <c r="V77" s="8">
        <v>12.08</v>
      </c>
      <c r="W77" s="8">
        <v>11.85</v>
      </c>
      <c r="X77" s="8">
        <v>11.9</v>
      </c>
      <c r="Y77" s="8">
        <v>11.79</v>
      </c>
      <c r="Z77" s="8">
        <v>11.99</v>
      </c>
      <c r="AA77" s="8">
        <v>13.59</v>
      </c>
      <c r="AB77" s="8">
        <v>13.84</v>
      </c>
      <c r="AC77" s="8">
        <v>13.79</v>
      </c>
      <c r="AD77" s="8">
        <v>15.84</v>
      </c>
      <c r="AE77" s="8">
        <v>14.23</v>
      </c>
      <c r="AF77" s="8">
        <v>14.94</v>
      </c>
      <c r="AG77" s="8">
        <v>15.31</v>
      </c>
      <c r="AH77" s="8">
        <v>15.84</v>
      </c>
      <c r="AI77" s="8">
        <v>16.190000000000001</v>
      </c>
      <c r="AJ77" s="8">
        <v>15.95</v>
      </c>
      <c r="AK77" s="8">
        <v>16.52</v>
      </c>
      <c r="AL77" s="8">
        <v>16.989999999999998</v>
      </c>
      <c r="AM77" s="8">
        <v>22.73</v>
      </c>
      <c r="AN77" s="8">
        <v>23.59</v>
      </c>
      <c r="AO77" s="8">
        <v>22.93</v>
      </c>
      <c r="AP77" s="8">
        <v>22.64</v>
      </c>
      <c r="AQ77" s="8">
        <v>21.91</v>
      </c>
      <c r="AR77" s="8">
        <v>21.71</v>
      </c>
      <c r="AS77" s="8">
        <v>20.68</v>
      </c>
      <c r="AT77" s="8">
        <v>20.61</v>
      </c>
      <c r="AU77" s="8">
        <v>20.37</v>
      </c>
      <c r="AV77" s="8">
        <v>20.38</v>
      </c>
      <c r="AW77" s="8">
        <v>19.41</v>
      </c>
      <c r="AX77" s="8">
        <v>19.48</v>
      </c>
      <c r="AY77" s="8">
        <v>22.97</v>
      </c>
      <c r="AZ77" s="8">
        <v>22.27</v>
      </c>
      <c r="BA77" s="8">
        <v>20.99</v>
      </c>
      <c r="BB77" s="8">
        <v>20.07</v>
      </c>
      <c r="BC77" s="8">
        <v>17.809999999999999</v>
      </c>
      <c r="BD77" s="8">
        <v>17.78</v>
      </c>
      <c r="BE77" s="8">
        <v>16.670000000000002</v>
      </c>
      <c r="BF77" s="8">
        <v>16.38</v>
      </c>
      <c r="BG77" s="8">
        <v>18.2</v>
      </c>
      <c r="BH77" s="8">
        <v>17.57</v>
      </c>
      <c r="BI77">
        <v>17.57</v>
      </c>
    </row>
    <row r="78" spans="1:61" x14ac:dyDescent="0.35">
      <c r="A78" s="9" t="str">
        <f t="shared" si="10"/>
        <v>Aljazira</v>
      </c>
      <c r="B78" s="9" t="str">
        <f>VLOOKUP(A78,References!$A$2:$B$11,2,FALSE)</f>
        <v>BJAZ AB Equity</v>
      </c>
      <c r="C78" s="9" t="str">
        <f t="shared" si="1"/>
        <v>Number of Employees</v>
      </c>
      <c r="D78" s="9" t="str">
        <f>VLOOKUP(C78,References!$J$2:$K$51,2,FALSE)</f>
        <v>employee_count</v>
      </c>
      <c r="E78" s="9" t="s">
        <v>157</v>
      </c>
      <c r="F78" s="8">
        <f>_xll.BDH($B78,E78,"CQ1 2010","","Dir=H","Per=Q","Days=A","Dts=H","cols=56;rows=1")</f>
        <v>1741</v>
      </c>
      <c r="G78" s="8">
        <v>1741</v>
      </c>
      <c r="H78" s="8">
        <v>1741</v>
      </c>
      <c r="I78" s="8">
        <v>1616</v>
      </c>
      <c r="J78" s="8">
        <v>1616</v>
      </c>
      <c r="K78" s="8">
        <v>1616</v>
      </c>
      <c r="L78" s="8">
        <v>1616</v>
      </c>
      <c r="M78" s="8">
        <v>1574</v>
      </c>
      <c r="N78" s="8">
        <v>1620</v>
      </c>
      <c r="O78" s="8">
        <v>1620</v>
      </c>
      <c r="P78" s="8">
        <v>1620</v>
      </c>
      <c r="Q78" s="8">
        <v>1620</v>
      </c>
      <c r="R78" s="8">
        <v>1648</v>
      </c>
      <c r="S78" s="8">
        <v>1693</v>
      </c>
      <c r="T78" s="8">
        <v>1756</v>
      </c>
      <c r="U78" s="8">
        <v>1779</v>
      </c>
      <c r="V78" s="8">
        <v>1786</v>
      </c>
      <c r="W78" s="8">
        <v>1791</v>
      </c>
      <c r="X78" s="8">
        <v>1955</v>
      </c>
      <c r="Y78" s="8">
        <v>2015</v>
      </c>
      <c r="Z78" s="8">
        <v>2074</v>
      </c>
      <c r="AA78" s="8">
        <v>2074</v>
      </c>
      <c r="AB78" s="8">
        <v>2074</v>
      </c>
      <c r="AC78" s="8">
        <v>2176</v>
      </c>
      <c r="AD78" s="8">
        <v>2176</v>
      </c>
      <c r="AE78" s="8">
        <v>2176</v>
      </c>
      <c r="AF78" s="8">
        <v>2176</v>
      </c>
      <c r="AG78" s="8">
        <v>2219</v>
      </c>
      <c r="AH78" s="8">
        <v>2219</v>
      </c>
      <c r="AI78" s="8">
        <v>2219</v>
      </c>
      <c r="AJ78" s="8">
        <v>2219</v>
      </c>
      <c r="AK78" s="8">
        <v>2256</v>
      </c>
      <c r="AL78" s="8">
        <v>2256</v>
      </c>
      <c r="AM78" s="8">
        <v>2256</v>
      </c>
      <c r="AN78" s="8">
        <v>2256</v>
      </c>
      <c r="AO78" s="8">
        <v>3149</v>
      </c>
      <c r="AP78" s="8">
        <v>3149</v>
      </c>
      <c r="AQ78" s="8">
        <v>3149</v>
      </c>
      <c r="AR78" s="8">
        <v>3149</v>
      </c>
      <c r="AS78" s="8">
        <v>2387</v>
      </c>
      <c r="AT78" s="8">
        <v>2387</v>
      </c>
      <c r="AU78" s="8">
        <v>2387</v>
      </c>
      <c r="AV78" s="8">
        <v>2387</v>
      </c>
      <c r="AW78" s="8">
        <v>2419</v>
      </c>
      <c r="AX78" s="8">
        <v>2419</v>
      </c>
      <c r="AY78" s="8">
        <v>2419</v>
      </c>
      <c r="AZ78" s="8">
        <v>2419</v>
      </c>
      <c r="BA78" s="8">
        <v>3177</v>
      </c>
      <c r="BB78" s="8">
        <v>3177</v>
      </c>
      <c r="BC78" s="8">
        <v>3177</v>
      </c>
      <c r="BD78" s="8">
        <v>3177</v>
      </c>
      <c r="BE78" s="8">
        <v>3188</v>
      </c>
      <c r="BF78" s="8">
        <v>3188</v>
      </c>
      <c r="BG78" s="8">
        <v>3188</v>
      </c>
      <c r="BH78" s="8">
        <v>3188</v>
      </c>
      <c r="BI78">
        <v>3188</v>
      </c>
    </row>
    <row r="79" spans="1:61" x14ac:dyDescent="0.35">
      <c r="A79" s="9" t="str">
        <f t="shared" si="10"/>
        <v>Aljazira</v>
      </c>
      <c r="B79" s="9" t="str">
        <f>VLOOKUP(A79,References!$A$2:$B$11,2,FALSE)</f>
        <v>BJAZ AB Equity</v>
      </c>
      <c r="C79" s="9" t="str">
        <f t="shared" si="1"/>
        <v>Return on Equity</v>
      </c>
      <c r="D79" s="9" t="str">
        <f>VLOOKUP(C79,References!$J$2:$K$51,2,FALSE)</f>
        <v>return_on_equity</v>
      </c>
      <c r="E79" s="9" t="s">
        <v>158</v>
      </c>
      <c r="F79" s="8">
        <f>_xll.BDH($B79,E79,"CQ1 2010","","Dir=H","Per=Q","Days=A","Dts=H","cols=56;rows=1")</f>
        <v>-1.3456999999999999</v>
      </c>
      <c r="G79" s="8">
        <v>-3.5156000000000001</v>
      </c>
      <c r="H79" s="8">
        <v>-4.5049000000000001</v>
      </c>
      <c r="I79" s="8">
        <v>0.64239999999999997</v>
      </c>
      <c r="J79" s="8">
        <v>1.7371000000000001</v>
      </c>
      <c r="K79" s="8">
        <v>2.6717</v>
      </c>
      <c r="L79" s="8">
        <v>3.6164000000000001</v>
      </c>
      <c r="M79" s="8">
        <v>6.5495999999999999</v>
      </c>
      <c r="N79" s="8">
        <v>8.0863999999999994</v>
      </c>
      <c r="O79" s="8">
        <v>9.5642999999999994</v>
      </c>
      <c r="P79" s="8">
        <v>10.767200000000001</v>
      </c>
      <c r="Q79" s="8">
        <v>10.2722</v>
      </c>
      <c r="R79" s="8">
        <v>9.9332999999999991</v>
      </c>
      <c r="S79" s="8">
        <v>10.6021</v>
      </c>
      <c r="T79" s="8">
        <v>11.4198</v>
      </c>
      <c r="U79" s="8">
        <v>12.1157</v>
      </c>
      <c r="V79" s="8">
        <v>12.0817</v>
      </c>
      <c r="W79" s="8">
        <v>11.712199999999999</v>
      </c>
      <c r="X79" s="8">
        <v>9.0426000000000002</v>
      </c>
      <c r="Y79" s="8">
        <v>9.6320999999999994</v>
      </c>
      <c r="Z79" s="8">
        <v>10.518599999999999</v>
      </c>
      <c r="AA79" s="8">
        <v>18.429200000000002</v>
      </c>
      <c r="AB79" s="8">
        <v>20.044599999999999</v>
      </c>
      <c r="AC79" s="8">
        <v>18.9679</v>
      </c>
      <c r="AD79" s="8">
        <v>20.706499999999998</v>
      </c>
      <c r="AE79" s="8">
        <v>11.894399999999999</v>
      </c>
      <c r="AF79" s="8">
        <v>11.695499999999999</v>
      </c>
      <c r="AG79" s="8">
        <v>11.2385</v>
      </c>
      <c r="AH79" s="8">
        <v>8.8683999999999994</v>
      </c>
      <c r="AI79" s="8">
        <v>9.3439999999999994</v>
      </c>
      <c r="AJ79" s="8">
        <v>9.9479000000000006</v>
      </c>
      <c r="AK79" s="8">
        <v>10.1287</v>
      </c>
      <c r="AL79" s="8">
        <v>10.559900000000001</v>
      </c>
      <c r="AM79" s="8">
        <v>9.3291000000000004</v>
      </c>
      <c r="AN79" s="8">
        <v>9.2805999999999997</v>
      </c>
      <c r="AO79" s="8">
        <v>3.9476</v>
      </c>
      <c r="AP79" s="8">
        <v>3.8660000000000001</v>
      </c>
      <c r="AQ79" s="8">
        <v>3.3854000000000002</v>
      </c>
      <c r="AR79" s="8">
        <v>3.4306999999999999</v>
      </c>
      <c r="AS79" s="8">
        <v>8.6801999999999992</v>
      </c>
      <c r="AT79" s="8">
        <v>8.0949000000000009</v>
      </c>
      <c r="AU79" s="8">
        <v>7.4215999999999998</v>
      </c>
      <c r="AV79" s="8">
        <v>6.7167000000000003</v>
      </c>
      <c r="AW79" s="8">
        <v>0.29409999999999997</v>
      </c>
      <c r="AX79" s="8">
        <v>1.4851000000000001</v>
      </c>
      <c r="AY79" s="8">
        <v>2.1987999999999999</v>
      </c>
      <c r="AZ79" s="8">
        <v>2.3904000000000001</v>
      </c>
      <c r="BA79" s="8">
        <v>8.2683999999999997</v>
      </c>
      <c r="BB79" s="8">
        <v>8.4626000000000001</v>
      </c>
      <c r="BC79" s="8">
        <v>8.2622999999999998</v>
      </c>
      <c r="BD79" s="8">
        <v>8.6341999999999999</v>
      </c>
      <c r="BE79" s="8">
        <v>8.6832999999999991</v>
      </c>
      <c r="BF79" s="8">
        <v>7.3288000000000002</v>
      </c>
      <c r="BG79" s="8">
        <v>7.0848000000000004</v>
      </c>
      <c r="BH79" s="8">
        <v>7.4949000000000003</v>
      </c>
      <c r="BI79">
        <v>7.4949000000000003</v>
      </c>
    </row>
    <row r="80" spans="1:61" x14ac:dyDescent="0.35">
      <c r="A80" s="9" t="str">
        <f t="shared" si="10"/>
        <v>Aljazira</v>
      </c>
      <c r="B80" s="9" t="str">
        <f>VLOOKUP(A80,References!$A$2:$B$11,2,FALSE)</f>
        <v>BJAZ AB Equity</v>
      </c>
      <c r="C80" s="9" t="str">
        <f t="shared" si="1"/>
        <v>Return on Assets</v>
      </c>
      <c r="D80" s="9" t="str">
        <f>VLOOKUP(C80,References!$J$2:$K$51,2,FALSE)</f>
        <v>return_on_assets</v>
      </c>
      <c r="E80" s="9" t="s">
        <v>159</v>
      </c>
      <c r="F80" s="8">
        <f>_xll.BDH($B80,E80,"CQ1 2010","","Dir=H","Per=Q","Days=A","Dts=H","cols=56;rows=1")</f>
        <v>-0.22639999999999999</v>
      </c>
      <c r="G80" s="8">
        <v>-0.55759999999999998</v>
      </c>
      <c r="H80" s="8">
        <v>-0.71060000000000001</v>
      </c>
      <c r="I80" s="8">
        <v>9.1800000000000007E-2</v>
      </c>
      <c r="J80" s="8">
        <v>0.2467</v>
      </c>
      <c r="K80" s="8">
        <v>0.36859999999999998</v>
      </c>
      <c r="L80" s="8">
        <v>0.49059999999999998</v>
      </c>
      <c r="M80" s="8">
        <v>0.84219999999999995</v>
      </c>
      <c r="N80" s="8">
        <v>0.97099999999999997</v>
      </c>
      <c r="O80" s="8">
        <v>1.0698000000000001</v>
      </c>
      <c r="P80" s="8">
        <v>1.2015</v>
      </c>
      <c r="Q80" s="8">
        <v>1.1162000000000001</v>
      </c>
      <c r="R80" s="8">
        <v>1.0319</v>
      </c>
      <c r="S80" s="8">
        <v>1.0446</v>
      </c>
      <c r="T80" s="8">
        <v>1.1572</v>
      </c>
      <c r="U80" s="8">
        <v>1.1749000000000001</v>
      </c>
      <c r="V80" s="8">
        <v>1.1599999999999999</v>
      </c>
      <c r="W80" s="8">
        <v>1.0898000000000001</v>
      </c>
      <c r="X80" s="8">
        <v>0.86429999999999996</v>
      </c>
      <c r="Y80" s="8">
        <v>0.90490000000000004</v>
      </c>
      <c r="Z80" s="8">
        <v>0.98470000000000002</v>
      </c>
      <c r="AA80" s="8">
        <v>1.8125</v>
      </c>
      <c r="AB80" s="8">
        <v>1.9824999999999999</v>
      </c>
      <c r="AC80" s="8">
        <v>1.9830000000000001</v>
      </c>
      <c r="AD80" s="8">
        <v>2.1355</v>
      </c>
      <c r="AE80" s="8">
        <v>1.2998000000000001</v>
      </c>
      <c r="AF80" s="8">
        <v>1.3081</v>
      </c>
      <c r="AG80" s="8">
        <v>1.3458000000000001</v>
      </c>
      <c r="AH80" s="8">
        <v>1.0809</v>
      </c>
      <c r="AI80" s="8">
        <v>1.1077999999999999</v>
      </c>
      <c r="AJ80" s="8">
        <v>1.2229000000000001</v>
      </c>
      <c r="AK80" s="8">
        <v>1.2741</v>
      </c>
      <c r="AL80" s="8">
        <v>1.3327</v>
      </c>
      <c r="AM80" s="8">
        <v>1.3453999999999999</v>
      </c>
      <c r="AN80" s="8">
        <v>1.3496999999999999</v>
      </c>
      <c r="AO80" s="8">
        <v>0.56079999999999997</v>
      </c>
      <c r="AP80" s="8">
        <v>0.54390000000000005</v>
      </c>
      <c r="AQ80" s="8">
        <v>0.52370000000000005</v>
      </c>
      <c r="AR80" s="8">
        <v>0.5171</v>
      </c>
      <c r="AS80" s="8">
        <v>1.2423</v>
      </c>
      <c r="AT80" s="8">
        <v>1.1457999999999999</v>
      </c>
      <c r="AU80" s="8">
        <v>1.0085</v>
      </c>
      <c r="AV80" s="8">
        <v>0.9</v>
      </c>
      <c r="AW80" s="8">
        <v>3.78E-2</v>
      </c>
      <c r="AX80" s="8">
        <v>0.1885</v>
      </c>
      <c r="AY80" s="8">
        <v>0.27600000000000002</v>
      </c>
      <c r="AZ80" s="8">
        <v>0.29609999999999997</v>
      </c>
      <c r="BA80" s="8">
        <v>1.0323</v>
      </c>
      <c r="BB80" s="8">
        <v>1.0654999999999999</v>
      </c>
      <c r="BC80" s="8">
        <v>1.0125999999999999</v>
      </c>
      <c r="BD80" s="8">
        <v>1.0477000000000001</v>
      </c>
      <c r="BE80" s="8">
        <v>1.0144</v>
      </c>
      <c r="BF80" s="8">
        <v>0.83889999999999998</v>
      </c>
      <c r="BG80" s="8">
        <v>0.78720000000000001</v>
      </c>
      <c r="BH80" s="8">
        <v>0.82199999999999995</v>
      </c>
      <c r="BI80">
        <v>0.82199999999999995</v>
      </c>
    </row>
    <row r="81" spans="1:61" x14ac:dyDescent="0.35">
      <c r="A81" s="9" t="str">
        <f t="shared" si="10"/>
        <v>Aljazira</v>
      </c>
      <c r="B81" s="9" t="str">
        <f>VLOOKUP(A81,References!$A$2:$B$11,2,FALSE)</f>
        <v>BJAZ AB Equity</v>
      </c>
      <c r="C81" s="9" t="str">
        <f t="shared" si="1"/>
        <v>Dividend Payout Ratio</v>
      </c>
      <c r="D81" s="9" t="str">
        <f>VLOOKUP(C81,References!$J$2:$K$51,2,FALSE)</f>
        <v>dividend_payout_ratio</v>
      </c>
      <c r="E81" s="9" t="s">
        <v>160</v>
      </c>
      <c r="F81" s="8">
        <f>_xll.BDH($B81,E81,"CQ1 2010","","Dir=H","Per=Q","Days=A","Dts=H","cols=56;rows=1")</f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135.9324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131.20779999999999</v>
      </c>
      <c r="AH81" s="8">
        <v>0</v>
      </c>
      <c r="AI81" s="8">
        <v>0</v>
      </c>
      <c r="AJ81" s="8">
        <v>0</v>
      </c>
      <c r="AK81" s="8">
        <v>134.19220000000001</v>
      </c>
      <c r="AL81" s="8">
        <v>67.834999999999994</v>
      </c>
      <c r="AM81" s="8">
        <v>0</v>
      </c>
      <c r="AN81" s="8">
        <v>0</v>
      </c>
      <c r="AO81" s="8">
        <v>0</v>
      </c>
      <c r="AP81" s="8">
        <v>0</v>
      </c>
      <c r="AQ81" s="8">
        <v>97.6892</v>
      </c>
      <c r="AR81" s="8">
        <v>0</v>
      </c>
      <c r="AS81" s="8">
        <v>99.462299999999999</v>
      </c>
      <c r="AT81" s="8">
        <v>99.462299999999999</v>
      </c>
      <c r="AU81" s="8">
        <v>148.40110000000001</v>
      </c>
      <c r="AV81" s="8">
        <v>0</v>
      </c>
      <c r="AW81" s="8">
        <v>0</v>
      </c>
      <c r="AX81" s="8">
        <v>0</v>
      </c>
      <c r="AY81" s="8">
        <v>114.2702</v>
      </c>
      <c r="AZ81" s="8">
        <v>0</v>
      </c>
      <c r="BA81" s="8">
        <v>302.93270000000001</v>
      </c>
      <c r="BB81" s="8">
        <v>302.93270000000001</v>
      </c>
      <c r="BC81" s="8">
        <v>137.59540000000001</v>
      </c>
      <c r="BD81" s="8">
        <v>0</v>
      </c>
      <c r="BE81" s="8">
        <v>320.20620000000002</v>
      </c>
      <c r="BF81" s="8">
        <v>320.20620000000002</v>
      </c>
      <c r="BG81" s="8">
        <v>320.20620000000002</v>
      </c>
      <c r="BH81" s="8">
        <v>0</v>
      </c>
      <c r="BI81">
        <v>0</v>
      </c>
    </row>
    <row r="82" spans="1:61" x14ac:dyDescent="0.35">
      <c r="A82" s="6" t="s">
        <v>23</v>
      </c>
      <c r="B82" s="6" t="str">
        <f>VLOOKUP(A82,References!$A$2:$B$11,2,FALSE)</f>
        <v>ALBI AB Equity</v>
      </c>
      <c r="C82" s="6" t="str">
        <f t="shared" si="1"/>
        <v>Operating Margin</v>
      </c>
      <c r="D82" s="6" t="str">
        <f>VLOOKUP(C82,References!$J$2:$K$51,2,FALSE)</f>
        <v>operating_margin</v>
      </c>
      <c r="E82" s="6" t="s">
        <v>154</v>
      </c>
      <c r="F82" s="8">
        <f>_xll.BDH($B82,E82,"CQ1 2010","","Dir=H","Per=Q","Days=A","Dts=H","cols=56;rows=1")</f>
        <v>18.3795</v>
      </c>
      <c r="G82" s="8">
        <v>12.0504</v>
      </c>
      <c r="H82" s="8">
        <v>0.86739999999999995</v>
      </c>
      <c r="I82" s="8">
        <v>1.9273</v>
      </c>
      <c r="J82" s="8">
        <v>17.9787</v>
      </c>
      <c r="K82" s="8">
        <v>24.165099999999999</v>
      </c>
      <c r="L82" s="8">
        <v>25.545300000000001</v>
      </c>
      <c r="M82" s="8">
        <v>27.266400000000001</v>
      </c>
      <c r="N82" s="8">
        <v>32.954599999999999</v>
      </c>
      <c r="O82" s="8">
        <v>34.521500000000003</v>
      </c>
      <c r="P82" s="8">
        <v>27.662800000000001</v>
      </c>
      <c r="Q82" s="8">
        <v>35.714500000000001</v>
      </c>
      <c r="R82" s="8">
        <v>31.681100000000001</v>
      </c>
      <c r="S82" s="8">
        <v>36.526299999999999</v>
      </c>
      <c r="T82" s="8">
        <v>40.486899999999999</v>
      </c>
      <c r="U82" s="8">
        <v>42.361899999999999</v>
      </c>
      <c r="V82" s="8">
        <v>36.3795</v>
      </c>
      <c r="W82" s="8">
        <v>38.263800000000003</v>
      </c>
      <c r="X82" s="8">
        <v>43.058300000000003</v>
      </c>
      <c r="Y82" s="8">
        <v>46.528799999999997</v>
      </c>
      <c r="Z82" s="8">
        <v>31.3672</v>
      </c>
      <c r="AA82" s="8">
        <v>35.296799999999998</v>
      </c>
      <c r="AB82" s="8">
        <v>35.9191</v>
      </c>
      <c r="AC82" s="8">
        <v>35.5428</v>
      </c>
      <c r="AD82" s="8">
        <v>29.2636</v>
      </c>
      <c r="AE82" s="8">
        <v>28.787400000000002</v>
      </c>
      <c r="AF82" s="8">
        <v>36.415999999999997</v>
      </c>
      <c r="AG82" s="8">
        <v>32.788600000000002</v>
      </c>
      <c r="AH82" s="8">
        <v>32.808</v>
      </c>
      <c r="AI82" s="8">
        <v>32.935400000000001</v>
      </c>
      <c r="AJ82" s="8">
        <v>32.249699999999997</v>
      </c>
      <c r="AK82" s="8">
        <v>28.803100000000001</v>
      </c>
      <c r="AL82" s="8">
        <v>32.379300000000001</v>
      </c>
      <c r="AM82" s="8">
        <v>32.740699999999997</v>
      </c>
      <c r="AN82" s="8">
        <v>32.6066</v>
      </c>
      <c r="AO82" s="8">
        <v>32.310600000000001</v>
      </c>
      <c r="AP82" s="8">
        <v>34.353999999999999</v>
      </c>
      <c r="AQ82" s="8">
        <v>35.337800000000001</v>
      </c>
      <c r="AR82" s="8">
        <v>35.642899999999997</v>
      </c>
      <c r="AS82" s="8">
        <v>35.1905</v>
      </c>
      <c r="AT82" s="8">
        <v>29.947199999999999</v>
      </c>
      <c r="AU82" s="8">
        <v>35.436300000000003</v>
      </c>
      <c r="AV82" s="8">
        <v>38.293799999999997</v>
      </c>
      <c r="AW82" s="8">
        <v>36.9086</v>
      </c>
      <c r="AX82" s="8">
        <v>38.646000000000001</v>
      </c>
      <c r="AY82" s="8">
        <v>41.0124</v>
      </c>
      <c r="AZ82" s="8">
        <v>42.686599999999999</v>
      </c>
      <c r="BA82" s="8">
        <v>41.605400000000003</v>
      </c>
      <c r="BB82" s="8">
        <v>43.227400000000003</v>
      </c>
      <c r="BC82" s="8">
        <v>45.472099999999998</v>
      </c>
      <c r="BD82" s="8">
        <v>45.472000000000001</v>
      </c>
      <c r="BE82" s="8">
        <v>44.616100000000003</v>
      </c>
      <c r="BF82" s="8">
        <v>46.734499999999997</v>
      </c>
      <c r="BG82" s="8">
        <v>50.4754</v>
      </c>
      <c r="BH82" s="8">
        <v>51.422699999999999</v>
      </c>
      <c r="BI82">
        <v>51.422699999999999</v>
      </c>
    </row>
    <row r="83" spans="1:61" x14ac:dyDescent="0.35">
      <c r="A83" s="6" t="str">
        <f>A82</f>
        <v>Albilad</v>
      </c>
      <c r="B83" s="6" t="str">
        <f>VLOOKUP(A83,References!$A$2:$B$11,2,FALSE)</f>
        <v>ALBI AB Equity</v>
      </c>
      <c r="C83" s="6" t="str">
        <f t="shared" si="1"/>
        <v>Profit Margin</v>
      </c>
      <c r="D83" s="6" t="str">
        <f>VLOOKUP(C83,References!$J$2:$K$51,2,FALSE)</f>
        <v>profit_margin</v>
      </c>
      <c r="E83" s="6" t="s">
        <v>51</v>
      </c>
      <c r="F83" s="8">
        <f>_xll.BDH($B83,E83,"CQ1 2010","","Dir=H","Per=Q","Days=A","Dts=H","cols=56;rows=1")</f>
        <v>18.3795</v>
      </c>
      <c r="G83" s="8">
        <v>12.0504</v>
      </c>
      <c r="H83" s="8">
        <v>0.86739999999999995</v>
      </c>
      <c r="I83" s="8">
        <v>1.9273</v>
      </c>
      <c r="J83" s="8">
        <v>17.9787</v>
      </c>
      <c r="K83" s="8">
        <v>24.165099999999999</v>
      </c>
      <c r="L83" s="8">
        <v>25.545300000000001</v>
      </c>
      <c r="M83" s="8">
        <v>27.266400000000001</v>
      </c>
      <c r="N83" s="8">
        <v>121.8445</v>
      </c>
      <c r="O83" s="8">
        <v>34.521500000000003</v>
      </c>
      <c r="P83" s="8">
        <v>27.662800000000001</v>
      </c>
      <c r="Q83" s="8">
        <v>35.714500000000001</v>
      </c>
      <c r="R83" s="8">
        <v>31.681100000000001</v>
      </c>
      <c r="S83" s="8">
        <v>36.526299999999999</v>
      </c>
      <c r="T83" s="8">
        <v>40.486899999999999</v>
      </c>
      <c r="U83" s="8">
        <v>42.361899999999999</v>
      </c>
      <c r="V83" s="8">
        <v>36.3795</v>
      </c>
      <c r="W83" s="8">
        <v>38.263800000000003</v>
      </c>
      <c r="X83" s="8">
        <v>43.058300000000003</v>
      </c>
      <c r="Y83" s="8">
        <v>46.528799999999997</v>
      </c>
      <c r="Z83" s="8">
        <v>31.3672</v>
      </c>
      <c r="AA83" s="8">
        <v>35.296799999999998</v>
      </c>
      <c r="AB83" s="8">
        <v>35.9191</v>
      </c>
      <c r="AC83" s="8">
        <v>35.5428</v>
      </c>
      <c r="AD83" s="8">
        <v>29.2636</v>
      </c>
      <c r="AE83" s="8">
        <v>28.787400000000002</v>
      </c>
      <c r="AF83" s="8">
        <v>36.415999999999997</v>
      </c>
      <c r="AG83" s="8">
        <v>32.597299999999997</v>
      </c>
      <c r="AH83" s="8">
        <v>33.205800000000004</v>
      </c>
      <c r="AI83" s="8">
        <v>33.0914</v>
      </c>
      <c r="AJ83" s="8">
        <v>32.512599999999999</v>
      </c>
      <c r="AK83" s="8">
        <v>28.803100000000001</v>
      </c>
      <c r="AL83" s="8">
        <v>32.379300000000001</v>
      </c>
      <c r="AM83" s="8">
        <v>31.553999999999998</v>
      </c>
      <c r="AN83" s="8">
        <v>26.926400000000001</v>
      </c>
      <c r="AO83" s="8">
        <v>-15.1128</v>
      </c>
      <c r="AP83" s="8">
        <v>30.918600000000001</v>
      </c>
      <c r="AQ83" s="8">
        <v>31.786799999999999</v>
      </c>
      <c r="AR83" s="8">
        <v>31.908200000000001</v>
      </c>
      <c r="AS83" s="8">
        <v>31.424900000000001</v>
      </c>
      <c r="AT83" s="8">
        <v>26.892600000000002</v>
      </c>
      <c r="AU83" s="8">
        <v>31.8218</v>
      </c>
      <c r="AV83" s="8">
        <v>34.387799999999999</v>
      </c>
      <c r="AW83" s="8">
        <v>33.143900000000002</v>
      </c>
      <c r="AX83" s="8">
        <v>34.665399999999998</v>
      </c>
      <c r="AY83" s="8">
        <v>36.7881</v>
      </c>
      <c r="AZ83" s="8">
        <v>38.289900000000003</v>
      </c>
      <c r="BA83" s="8">
        <v>37.320099999999996</v>
      </c>
      <c r="BB83" s="8">
        <v>38.774900000000002</v>
      </c>
      <c r="BC83" s="8">
        <v>40.788499999999999</v>
      </c>
      <c r="BD83" s="8">
        <v>40.788400000000003</v>
      </c>
      <c r="BE83" s="8">
        <v>40.020600000000002</v>
      </c>
      <c r="BF83" s="8">
        <v>41.920900000000003</v>
      </c>
      <c r="BG83" s="8">
        <v>45.276499999999999</v>
      </c>
      <c r="BH83" s="8">
        <v>46.126100000000001</v>
      </c>
      <c r="BI83">
        <v>46.126100000000001</v>
      </c>
    </row>
    <row r="84" spans="1:61" x14ac:dyDescent="0.35">
      <c r="A84" s="6" t="str">
        <f t="shared" ref="A84:A91" si="11">A83</f>
        <v>Albilad</v>
      </c>
      <c r="B84" s="6" t="str">
        <f>VLOOKUP(A84,References!$A$2:$B$11,2,FALSE)</f>
        <v>ALBI AB Equity</v>
      </c>
      <c r="C84" s="6" t="str">
        <f t="shared" si="1"/>
        <v>Net Interest Margin (NIM)</v>
      </c>
      <c r="D84" s="6" t="str">
        <f>VLOOKUP(C84,References!$J$2:$K$51,2,FALSE)</f>
        <v>net_interest_margin</v>
      </c>
      <c r="E84" s="6" t="s">
        <v>52</v>
      </c>
      <c r="F84" s="8">
        <f>_xll.BDH($B84,E84,"CQ1 2010","","Dir=H","Per=Q","Days=A","Dts=H","cols=56;rows=1")</f>
        <v>3.8925000000000001</v>
      </c>
      <c r="G84" s="8">
        <v>3.9672999999999998</v>
      </c>
      <c r="H84" s="8">
        <v>3.9474999999999998</v>
      </c>
      <c r="I84" s="8">
        <v>3.9533</v>
      </c>
      <c r="J84" s="8">
        <v>3.8851</v>
      </c>
      <c r="K84" s="8">
        <v>3.8839999999999999</v>
      </c>
      <c r="L84" s="8">
        <v>3.8203999999999998</v>
      </c>
      <c r="M84" s="8">
        <v>3.6859999999999999</v>
      </c>
      <c r="N84" s="8">
        <v>3.3879000000000001</v>
      </c>
      <c r="O84" s="8">
        <v>3.4333</v>
      </c>
      <c r="P84" s="8">
        <v>3.5781000000000001</v>
      </c>
      <c r="Q84" s="8">
        <v>3.5592999999999999</v>
      </c>
      <c r="R84" s="8">
        <v>3.3331</v>
      </c>
      <c r="S84" s="8">
        <v>3.335</v>
      </c>
      <c r="T84" s="8">
        <v>3.4077999999999999</v>
      </c>
      <c r="U84" s="8">
        <v>3.3429000000000002</v>
      </c>
      <c r="V84" s="8">
        <v>3.2732999999999999</v>
      </c>
      <c r="W84" s="8">
        <v>3.2378</v>
      </c>
      <c r="X84" s="8">
        <v>3.1297000000000001</v>
      </c>
      <c r="Y84" s="8">
        <v>2.9527999999999999</v>
      </c>
      <c r="Z84" s="8">
        <v>2.9588000000000001</v>
      </c>
      <c r="AA84" s="8">
        <v>2.8652000000000002</v>
      </c>
      <c r="AB84" s="8">
        <v>2.8862999999999999</v>
      </c>
      <c r="AC84" s="8">
        <v>2.8056999999999999</v>
      </c>
      <c r="AD84" s="8">
        <v>2.762</v>
      </c>
      <c r="AE84" s="8">
        <v>2.8153000000000001</v>
      </c>
      <c r="AF84" s="8">
        <v>2.9967999999999999</v>
      </c>
      <c r="AG84" s="8">
        <v>3.1052</v>
      </c>
      <c r="AH84" s="8">
        <v>3.0034999999999998</v>
      </c>
      <c r="AI84" s="8">
        <v>3.0508999999999999</v>
      </c>
      <c r="AJ84" s="8">
        <v>3.1244000000000001</v>
      </c>
      <c r="AK84" s="8">
        <v>3.4205000000000001</v>
      </c>
      <c r="AL84" s="8">
        <v>3.3384999999999998</v>
      </c>
      <c r="AM84" s="8">
        <v>3.3367</v>
      </c>
      <c r="AN84" s="8">
        <v>3.3374000000000001</v>
      </c>
      <c r="AO84" s="8">
        <v>3.5630000000000002</v>
      </c>
      <c r="AP84" s="8">
        <v>3.61</v>
      </c>
      <c r="AQ84" s="8">
        <v>3.714</v>
      </c>
      <c r="AR84" s="8">
        <v>3.7898999999999998</v>
      </c>
      <c r="AS84" s="8">
        <v>3.9268000000000001</v>
      </c>
      <c r="AT84" s="8">
        <v>4.0351999999999997</v>
      </c>
      <c r="AU84" s="8">
        <v>4.0773000000000001</v>
      </c>
      <c r="AV84" s="8">
        <v>4.0332999999999997</v>
      </c>
      <c r="AW84" s="8">
        <v>3.9927999999999999</v>
      </c>
      <c r="AX84" s="8">
        <v>3.8357999999999999</v>
      </c>
      <c r="AY84" s="8">
        <v>3.7311999999999999</v>
      </c>
      <c r="AZ84" s="8">
        <v>3.6198000000000001</v>
      </c>
      <c r="BA84" s="8">
        <v>3.6267999999999998</v>
      </c>
      <c r="BB84" s="8">
        <v>3.5103</v>
      </c>
      <c r="BC84" s="8">
        <v>3.4990999999999999</v>
      </c>
      <c r="BD84" s="8">
        <v>3.4579</v>
      </c>
      <c r="BE84" s="8">
        <v>3.5034000000000001</v>
      </c>
      <c r="BF84" s="8">
        <v>3.4056000000000002</v>
      </c>
      <c r="BG84" s="8">
        <v>3.3816000000000002</v>
      </c>
      <c r="BH84" s="8">
        <v>3.3351000000000002</v>
      </c>
      <c r="BI84">
        <v>3.3351000000000002</v>
      </c>
    </row>
    <row r="85" spans="1:61" x14ac:dyDescent="0.35">
      <c r="A85" s="6" t="str">
        <f t="shared" si="11"/>
        <v>Albilad</v>
      </c>
      <c r="B85" s="6" t="str">
        <f>VLOOKUP(A85,References!$A$2:$B$11,2,FALSE)</f>
        <v>ALBI AB Equity</v>
      </c>
      <c r="C85" s="6" t="str">
        <f t="shared" si="1"/>
        <v>Sales per Employee</v>
      </c>
      <c r="D85" s="6" t="str">
        <f>VLOOKUP(C85,References!$J$2:$K$51,2,FALSE)</f>
        <v>sales_per_employee</v>
      </c>
      <c r="E85" s="6" t="s">
        <v>155</v>
      </c>
      <c r="F85" s="8">
        <f>_xll.BDH($B85,E85,"CQ1 2010","","Dir=H","Per=Q","Days=A","Dts=H","cols=56;rows=1")</f>
        <v>82265.174100000004</v>
      </c>
      <c r="G85" s="8">
        <v>82265.174100000004</v>
      </c>
      <c r="H85" s="8">
        <v>82265.174100000004</v>
      </c>
      <c r="I85" s="8">
        <v>124712.3916</v>
      </c>
      <c r="J85" s="8">
        <v>124712.3916</v>
      </c>
      <c r="K85" s="8">
        <v>124712.3916</v>
      </c>
      <c r="L85" s="8">
        <v>124712.3916</v>
      </c>
      <c r="M85" s="8">
        <v>161756.30590000001</v>
      </c>
      <c r="N85" s="8">
        <v>161756.30590000001</v>
      </c>
      <c r="O85" s="8">
        <v>161756.30590000001</v>
      </c>
      <c r="P85" s="8">
        <v>161756.30590000001</v>
      </c>
      <c r="Q85" s="8">
        <v>156677.81690000001</v>
      </c>
      <c r="R85" s="8">
        <v>156677.81690000001</v>
      </c>
      <c r="S85" s="8">
        <v>156677.81690000001</v>
      </c>
      <c r="T85" s="8">
        <v>156677.81690000001</v>
      </c>
      <c r="U85" s="8">
        <v>160100.09349999999</v>
      </c>
      <c r="V85" s="8">
        <v>160100.09349999999</v>
      </c>
      <c r="W85" s="8">
        <v>160100.09349999999</v>
      </c>
      <c r="X85" s="8">
        <v>160100.09349999999</v>
      </c>
      <c r="Y85" s="8">
        <v>160024.68780000001</v>
      </c>
      <c r="Z85" s="8">
        <v>160024.68780000001</v>
      </c>
      <c r="AA85" s="8">
        <v>160024.68780000001</v>
      </c>
      <c r="AB85" s="8">
        <v>160024.68780000001</v>
      </c>
      <c r="AC85" s="8">
        <v>156348.8671</v>
      </c>
      <c r="AD85" s="8">
        <v>156348.8671</v>
      </c>
      <c r="AE85" s="8">
        <v>156348.8671</v>
      </c>
      <c r="AF85" s="8">
        <v>156348.8671</v>
      </c>
      <c r="AG85" s="8">
        <v>207189.77720000001</v>
      </c>
      <c r="AH85" s="8">
        <v>207189.77720000001</v>
      </c>
      <c r="AI85" s="8">
        <v>207189.77720000001</v>
      </c>
      <c r="AJ85" s="8">
        <v>207189.77720000001</v>
      </c>
      <c r="AK85" s="8">
        <v>230427.5325</v>
      </c>
      <c r="AL85" s="8">
        <v>230427.5325</v>
      </c>
      <c r="AM85" s="8">
        <v>230427.5325</v>
      </c>
      <c r="AN85" s="8">
        <v>230427.5325</v>
      </c>
      <c r="AO85" s="8">
        <v>251657.60870000001</v>
      </c>
      <c r="AP85" s="8">
        <v>251657.60870000001</v>
      </c>
      <c r="AQ85" s="8">
        <v>251657.60870000001</v>
      </c>
      <c r="AR85" s="8">
        <v>251657.60870000001</v>
      </c>
      <c r="AS85" s="8">
        <v>272845.4338</v>
      </c>
      <c r="AT85" s="8">
        <v>272845.4338</v>
      </c>
      <c r="AU85" s="8">
        <v>272845.4338</v>
      </c>
      <c r="AV85" s="8">
        <v>272845.4338</v>
      </c>
      <c r="AW85" s="8">
        <v>277958.75089999998</v>
      </c>
      <c r="AX85" s="8">
        <v>277958.75089999998</v>
      </c>
      <c r="AY85" s="8">
        <v>277958.75089999998</v>
      </c>
      <c r="AZ85" s="8">
        <v>277958.75089999998</v>
      </c>
      <c r="BA85" s="8">
        <v>272991.27909999999</v>
      </c>
      <c r="BB85" s="8">
        <v>272991.27909999999</v>
      </c>
      <c r="BC85" s="8">
        <v>272991.27909999999</v>
      </c>
      <c r="BD85" s="8">
        <v>272991.27909999999</v>
      </c>
      <c r="BE85" s="8">
        <v>411097.90830000001</v>
      </c>
      <c r="BF85" s="8">
        <v>411097.90830000001</v>
      </c>
      <c r="BG85" s="8">
        <v>411097.90830000001</v>
      </c>
      <c r="BH85" s="8">
        <v>411097.90830000001</v>
      </c>
      <c r="BI85">
        <v>411097.90830000001</v>
      </c>
    </row>
    <row r="86" spans="1:61" x14ac:dyDescent="0.35">
      <c r="A86" s="6" t="str">
        <f t="shared" si="11"/>
        <v>Albilad</v>
      </c>
      <c r="B86" s="6" t="str">
        <f>VLOOKUP(A86,References!$A$2:$B$11,2,FALSE)</f>
        <v>ALBI AB Equity</v>
      </c>
      <c r="C86" s="6" t="str">
        <f t="shared" si="1"/>
        <v>Efficiency Ratio</v>
      </c>
      <c r="D86" s="6" t="str">
        <f>VLOOKUP(C86,References!$J$2:$K$51,2,FALSE)</f>
        <v>efficiency_ratio</v>
      </c>
      <c r="E86" s="6" t="s">
        <v>50</v>
      </c>
      <c r="F86" s="8">
        <f>_xll.BDH($B86,E86,"CQ1 2010","","Dir=H","Per=Q","Days=A","Dts=H","cols=56;rows=1")</f>
        <v>66.472200000000001</v>
      </c>
      <c r="G86" s="8">
        <v>65.248400000000004</v>
      </c>
      <c r="H86" s="8">
        <v>65.891499999999994</v>
      </c>
      <c r="I86" s="8">
        <v>78.336799999999997</v>
      </c>
      <c r="J86" s="8">
        <v>65.480500000000006</v>
      </c>
      <c r="K86" s="8">
        <v>60.963799999999999</v>
      </c>
      <c r="L86" s="8">
        <v>59.233899999999998</v>
      </c>
      <c r="M86" s="8">
        <v>47.2485</v>
      </c>
      <c r="N86" s="8">
        <v>51.384900000000002</v>
      </c>
      <c r="O86" s="8">
        <v>52.467500000000001</v>
      </c>
      <c r="P86" s="8">
        <v>52.453299999999999</v>
      </c>
      <c r="Q86" s="8">
        <v>49.406399999999998</v>
      </c>
      <c r="R86" s="8">
        <v>53.946100000000001</v>
      </c>
      <c r="S86" s="8">
        <v>54.332799999999999</v>
      </c>
      <c r="T86" s="8">
        <v>51.281399999999998</v>
      </c>
      <c r="U86" s="8">
        <v>52.374600000000001</v>
      </c>
      <c r="V86" s="8">
        <v>62.646700000000003</v>
      </c>
      <c r="W86" s="8">
        <v>57.165100000000002</v>
      </c>
      <c r="X86" s="8">
        <v>58.601100000000002</v>
      </c>
      <c r="Y86" s="8">
        <v>58.600299999999997</v>
      </c>
      <c r="Z86" s="8">
        <v>65.73</v>
      </c>
      <c r="AA86" s="8">
        <v>59.723599999999998</v>
      </c>
      <c r="AB86" s="8">
        <v>59.537599999999998</v>
      </c>
      <c r="AC86" s="8">
        <v>63.115200000000002</v>
      </c>
      <c r="AD86" s="8">
        <v>61.2776</v>
      </c>
      <c r="AE86" s="8">
        <v>62.7699</v>
      </c>
      <c r="AF86" s="8">
        <v>57.560699999999997</v>
      </c>
      <c r="AG86" s="8">
        <v>60.854799999999997</v>
      </c>
      <c r="AH86" s="8">
        <v>59.895000000000003</v>
      </c>
      <c r="AI86" s="8">
        <v>56.438800000000001</v>
      </c>
      <c r="AJ86" s="8">
        <v>52.548699999999997</v>
      </c>
      <c r="AK86" s="8">
        <v>53.939</v>
      </c>
      <c r="AL86" s="8">
        <v>55.595799999999997</v>
      </c>
      <c r="AM86" s="8">
        <v>51.209299999999999</v>
      </c>
      <c r="AN86" s="8">
        <v>50.564300000000003</v>
      </c>
      <c r="AO86" s="8">
        <v>55.279600000000002</v>
      </c>
      <c r="AP86" s="8">
        <v>52.097799999999999</v>
      </c>
      <c r="AQ86" s="8">
        <v>50.295999999999999</v>
      </c>
      <c r="AR86" s="8">
        <v>50.606900000000003</v>
      </c>
      <c r="AS86" s="8">
        <v>51.390500000000003</v>
      </c>
      <c r="AT86" s="8">
        <v>49.333500000000001</v>
      </c>
      <c r="AU86" s="8">
        <v>49.964100000000002</v>
      </c>
      <c r="AV86" s="8">
        <v>47.299900000000001</v>
      </c>
      <c r="AW86" s="8">
        <v>47.279000000000003</v>
      </c>
      <c r="AX86" s="8">
        <v>46.393599999999999</v>
      </c>
      <c r="AY86" s="8">
        <v>46.932699999999997</v>
      </c>
      <c r="AZ86" s="8">
        <v>45.180300000000003</v>
      </c>
      <c r="BA86" s="8">
        <v>47.815300000000001</v>
      </c>
      <c r="BB86" s="8">
        <v>44.156799999999997</v>
      </c>
      <c r="BC86" s="8">
        <v>44.914400000000001</v>
      </c>
      <c r="BD86" s="8">
        <v>44.564900000000002</v>
      </c>
      <c r="BE86" s="8">
        <v>45.104900000000001</v>
      </c>
      <c r="BF86" s="8">
        <v>43.618099999999998</v>
      </c>
      <c r="BG86" s="8">
        <v>43.698900000000002</v>
      </c>
      <c r="BH86" s="8">
        <v>43.143999999999998</v>
      </c>
      <c r="BI86">
        <v>43.143999999999998</v>
      </c>
    </row>
    <row r="87" spans="1:61" x14ac:dyDescent="0.35">
      <c r="A87" s="6" t="str">
        <f t="shared" si="11"/>
        <v>Albilad</v>
      </c>
      <c r="B87" s="6" t="str">
        <f>VLOOKUP(A87,References!$A$2:$B$11,2,FALSE)</f>
        <v>ALBI AB Equity</v>
      </c>
      <c r="C87" s="6" t="str">
        <f t="shared" ref="C87:C101" si="12">C77</f>
        <v>Tier 1 Capital Ratio</v>
      </c>
      <c r="D87" s="6" t="str">
        <f>VLOOKUP(C87,References!$J$2:$K$51,2,FALSE)</f>
        <v>tier_1_capital_ratio</v>
      </c>
      <c r="E87" s="6" t="s">
        <v>156</v>
      </c>
      <c r="F87" s="8">
        <f>_xll.BDH($B87,E87,"CQ1 2010","","Dir=H","Per=Q","Days=A","Dts=H","cols=56;rows=1")</f>
        <v>18.96</v>
      </c>
      <c r="G87" s="8">
        <v>18</v>
      </c>
      <c r="H87" s="8">
        <v>17.53</v>
      </c>
      <c r="I87" s="8">
        <v>16.579999999999998</v>
      </c>
      <c r="J87" s="8">
        <v>17.97</v>
      </c>
      <c r="K87" s="8">
        <v>16.5</v>
      </c>
      <c r="L87" s="8">
        <v>15.66</v>
      </c>
      <c r="M87" s="8">
        <v>15.45</v>
      </c>
      <c r="N87" s="8">
        <v>14.95</v>
      </c>
      <c r="O87" s="8">
        <v>14.44</v>
      </c>
      <c r="P87" s="8">
        <v>14.45</v>
      </c>
      <c r="Q87" s="8">
        <v>13.67</v>
      </c>
      <c r="R87" s="8">
        <v>18.079999999999998</v>
      </c>
      <c r="S87" s="8">
        <v>16.86</v>
      </c>
      <c r="T87" s="8">
        <v>16.559999999999999</v>
      </c>
      <c r="U87" s="8">
        <v>16.04</v>
      </c>
      <c r="V87" s="8">
        <v>16.47</v>
      </c>
      <c r="W87" s="8">
        <v>15.82</v>
      </c>
      <c r="X87" s="8">
        <v>15.58</v>
      </c>
      <c r="Y87" s="8">
        <v>15.59</v>
      </c>
      <c r="Z87" s="8">
        <v>15.62</v>
      </c>
      <c r="AA87" s="8">
        <v>14.3</v>
      </c>
      <c r="AB87" s="8">
        <v>14.55</v>
      </c>
      <c r="AC87" s="8">
        <v>14.55</v>
      </c>
      <c r="AD87" s="8">
        <v>13.81</v>
      </c>
      <c r="AE87" s="8">
        <v>14.4</v>
      </c>
      <c r="AF87" s="8">
        <v>14.59</v>
      </c>
      <c r="AG87" s="8">
        <v>15.2</v>
      </c>
      <c r="AH87" s="8">
        <v>14.84</v>
      </c>
      <c r="AI87" s="8">
        <v>14.16</v>
      </c>
      <c r="AJ87" s="8">
        <v>14.09</v>
      </c>
      <c r="AK87" s="8">
        <v>13.68</v>
      </c>
      <c r="AL87" s="8">
        <v>13.56</v>
      </c>
      <c r="AM87" s="8">
        <v>13.49</v>
      </c>
      <c r="AN87" s="8">
        <v>13.59</v>
      </c>
      <c r="AO87" s="8">
        <v>12.92</v>
      </c>
      <c r="AP87" s="8">
        <v>13.83</v>
      </c>
      <c r="AQ87" s="8">
        <v>14.15</v>
      </c>
      <c r="AR87" s="8">
        <v>13.64</v>
      </c>
      <c r="AS87" s="8">
        <v>13.51</v>
      </c>
      <c r="AT87" s="8">
        <v>13.66</v>
      </c>
      <c r="AU87" s="8">
        <v>13.81</v>
      </c>
      <c r="AV87" s="8">
        <v>13.95</v>
      </c>
      <c r="AW87" s="8">
        <v>14.2</v>
      </c>
      <c r="AX87" s="8">
        <v>13.48</v>
      </c>
      <c r="AY87" s="8">
        <v>13.45</v>
      </c>
      <c r="AZ87" s="8">
        <v>14.07</v>
      </c>
      <c r="BA87" s="8">
        <v>14.1</v>
      </c>
      <c r="BB87" s="8">
        <v>13.73</v>
      </c>
      <c r="BC87" s="8">
        <v>13.36</v>
      </c>
      <c r="BD87" s="8">
        <v>13.62</v>
      </c>
      <c r="BE87" s="8">
        <v>13.57</v>
      </c>
      <c r="BF87" s="8">
        <v>13.34</v>
      </c>
      <c r="BG87" s="8">
        <v>13.57</v>
      </c>
      <c r="BH87" s="8">
        <v>13.69</v>
      </c>
      <c r="BI87">
        <v>13.69</v>
      </c>
    </row>
    <row r="88" spans="1:61" x14ac:dyDescent="0.35">
      <c r="A88" s="6" t="str">
        <f t="shared" si="11"/>
        <v>Albilad</v>
      </c>
      <c r="B88" s="6" t="str">
        <f>VLOOKUP(A88,References!$A$2:$B$11,2,FALSE)</f>
        <v>ALBI AB Equity</v>
      </c>
      <c r="C88" s="6" t="str">
        <f t="shared" si="12"/>
        <v>Number of Employees</v>
      </c>
      <c r="D88" s="6" t="str">
        <f>VLOOKUP(C88,References!$J$2:$K$51,2,FALSE)</f>
        <v>employee_count</v>
      </c>
      <c r="E88" s="6" t="s">
        <v>157</v>
      </c>
      <c r="F88" s="8">
        <f>_xll.BDH($B88,E88,"CQ1 2010","","Dir=H","Per=Q","Days=A","Dts=H","cols=56;rows=1")</f>
        <v>2010</v>
      </c>
      <c r="G88" s="8">
        <v>2010</v>
      </c>
      <c r="H88" s="8">
        <v>2010</v>
      </c>
      <c r="I88" s="8">
        <v>1961</v>
      </c>
      <c r="J88" s="8">
        <v>1961</v>
      </c>
      <c r="K88" s="8">
        <v>1961</v>
      </c>
      <c r="L88" s="8">
        <v>1961</v>
      </c>
      <c r="M88" s="8">
        <v>2458</v>
      </c>
      <c r="N88" s="8">
        <v>2458</v>
      </c>
      <c r="O88" s="8">
        <v>2458</v>
      </c>
      <c r="P88" s="8">
        <v>2458</v>
      </c>
      <c r="Q88" s="8">
        <v>2840</v>
      </c>
      <c r="R88" s="8">
        <v>2840</v>
      </c>
      <c r="S88" s="8">
        <v>2840</v>
      </c>
      <c r="T88" s="8">
        <v>2840</v>
      </c>
      <c r="U88" s="8">
        <v>3207</v>
      </c>
      <c r="V88" s="8">
        <v>3207</v>
      </c>
      <c r="W88" s="8">
        <v>3207</v>
      </c>
      <c r="X88" s="8">
        <v>3207</v>
      </c>
      <c r="Y88" s="8">
        <v>3443</v>
      </c>
      <c r="Z88" s="8">
        <v>3443</v>
      </c>
      <c r="AA88" s="8">
        <v>3443</v>
      </c>
      <c r="AB88" s="8">
        <v>3443</v>
      </c>
      <c r="AC88" s="8">
        <v>3884</v>
      </c>
      <c r="AD88" s="8">
        <v>3884</v>
      </c>
      <c r="AE88" s="8">
        <v>3884</v>
      </c>
      <c r="AF88" s="8">
        <v>3884</v>
      </c>
      <c r="AG88" s="8">
        <v>3815</v>
      </c>
      <c r="AH88" s="8">
        <v>3815</v>
      </c>
      <c r="AI88" s="8">
        <v>3815</v>
      </c>
      <c r="AJ88" s="8">
        <v>3815</v>
      </c>
      <c r="AK88" s="8">
        <v>3850</v>
      </c>
      <c r="AL88" s="8">
        <v>3850</v>
      </c>
      <c r="AM88" s="8">
        <v>3850</v>
      </c>
      <c r="AN88" s="8">
        <v>3850</v>
      </c>
      <c r="AO88" s="8">
        <v>4232</v>
      </c>
      <c r="AP88" s="8">
        <v>4232</v>
      </c>
      <c r="AQ88" s="8">
        <v>4232</v>
      </c>
      <c r="AR88" s="8">
        <v>4232</v>
      </c>
      <c r="AS88" s="8">
        <v>4380</v>
      </c>
      <c r="AT88" s="8">
        <v>4380</v>
      </c>
      <c r="AU88" s="8">
        <v>4380</v>
      </c>
      <c r="AV88" s="8">
        <v>4380</v>
      </c>
      <c r="AW88" s="8">
        <v>4291</v>
      </c>
      <c r="AX88" s="8">
        <v>4291</v>
      </c>
      <c r="AY88" s="8">
        <v>4291</v>
      </c>
      <c r="AZ88" s="8">
        <v>4291</v>
      </c>
      <c r="BA88" s="8">
        <v>4472</v>
      </c>
      <c r="BB88" s="8">
        <v>4472</v>
      </c>
      <c r="BC88" s="8">
        <v>4472</v>
      </c>
      <c r="BD88" s="8">
        <v>4472</v>
      </c>
      <c r="BE88" s="8">
        <v>4494</v>
      </c>
      <c r="BF88" s="8">
        <v>4494</v>
      </c>
      <c r="BG88" s="8">
        <v>4494</v>
      </c>
      <c r="BH88" s="8">
        <v>4494</v>
      </c>
      <c r="BI88">
        <v>4494</v>
      </c>
    </row>
    <row r="89" spans="1:61" x14ac:dyDescent="0.35">
      <c r="A89" s="6" t="str">
        <f t="shared" si="11"/>
        <v>Albilad</v>
      </c>
      <c r="B89" s="6" t="str">
        <f>VLOOKUP(A89,References!$A$2:$B$11,2,FALSE)</f>
        <v>ALBI AB Equity</v>
      </c>
      <c r="C89" s="6" t="str">
        <f t="shared" si="12"/>
        <v>Return on Equity</v>
      </c>
      <c r="D89" s="6" t="str">
        <f>VLOOKUP(C89,References!$J$2:$K$51,2,FALSE)</f>
        <v>return_on_equity</v>
      </c>
      <c r="E89" s="6" t="s">
        <v>158</v>
      </c>
      <c r="F89" s="8">
        <f>_xll.BDH($B89,E89,"CQ1 2010","","Dir=H","Per=Q","Days=A","Dts=H","cols=56;rows=1")</f>
        <v>-6.9169</v>
      </c>
      <c r="G89" s="8">
        <v>-6.6638999999999999</v>
      </c>
      <c r="H89" s="8">
        <v>-6.6201999999999996</v>
      </c>
      <c r="I89" s="8">
        <v>3.0243000000000002</v>
      </c>
      <c r="J89" s="8">
        <v>3.0638999999999998</v>
      </c>
      <c r="K89" s="8">
        <v>4.5658000000000003</v>
      </c>
      <c r="L89" s="8">
        <v>7.1028000000000002</v>
      </c>
      <c r="M89" s="8">
        <v>10.112399999999999</v>
      </c>
      <c r="N89" s="8">
        <v>22.125299999999999</v>
      </c>
      <c r="O89" s="8">
        <v>23.4316</v>
      </c>
      <c r="P89" s="8">
        <v>23.735800000000001</v>
      </c>
      <c r="Q89" s="8">
        <v>24.1889</v>
      </c>
      <c r="R89" s="8">
        <v>13.517300000000001</v>
      </c>
      <c r="S89" s="8">
        <v>13.559900000000001</v>
      </c>
      <c r="T89" s="8">
        <v>14.776899999999999</v>
      </c>
      <c r="U89" s="8">
        <v>15.396800000000001</v>
      </c>
      <c r="V89" s="8">
        <v>15.504</v>
      </c>
      <c r="W89" s="8">
        <v>15.5291</v>
      </c>
      <c r="X89" s="8">
        <v>15.671099999999999</v>
      </c>
      <c r="Y89" s="8">
        <v>15.720700000000001</v>
      </c>
      <c r="Z89" s="8">
        <v>15.21</v>
      </c>
      <c r="AA89" s="8">
        <v>14.993</v>
      </c>
      <c r="AB89" s="8">
        <v>13.9727</v>
      </c>
      <c r="AC89" s="8">
        <v>12.785</v>
      </c>
      <c r="AD89" s="8">
        <v>12.5205</v>
      </c>
      <c r="AE89" s="8">
        <v>11.969900000000001</v>
      </c>
      <c r="AF89" s="8">
        <v>12.0207</v>
      </c>
      <c r="AG89" s="8">
        <v>11.9184</v>
      </c>
      <c r="AH89" s="8">
        <v>12.457700000000001</v>
      </c>
      <c r="AI89" s="8">
        <v>13.1089</v>
      </c>
      <c r="AJ89" s="8">
        <v>12.9308</v>
      </c>
      <c r="AK89" s="8">
        <v>12.8163</v>
      </c>
      <c r="AL89" s="8">
        <v>12.874700000000001</v>
      </c>
      <c r="AM89" s="8">
        <v>13.2796</v>
      </c>
      <c r="AN89" s="8">
        <v>12.6907</v>
      </c>
      <c r="AO89" s="8">
        <v>8.0754999999999999</v>
      </c>
      <c r="AP89" s="8">
        <v>8.1478000000000002</v>
      </c>
      <c r="AQ89" s="8">
        <v>8.3468999999999998</v>
      </c>
      <c r="AR89" s="8">
        <v>9.1707000000000001</v>
      </c>
      <c r="AS89" s="8">
        <v>14.4109</v>
      </c>
      <c r="AT89" s="8">
        <v>13.7857</v>
      </c>
      <c r="AU89" s="8">
        <v>13.270099999999999</v>
      </c>
      <c r="AV89" s="8">
        <v>13.3809</v>
      </c>
      <c r="AW89" s="8">
        <v>13.3736</v>
      </c>
      <c r="AX89" s="8">
        <v>14.4283</v>
      </c>
      <c r="AY89" s="8">
        <v>14.7331</v>
      </c>
      <c r="AZ89" s="8">
        <v>14.745900000000001</v>
      </c>
      <c r="BA89" s="8">
        <v>14.845599999999999</v>
      </c>
      <c r="BB89" s="8">
        <v>15.404400000000001</v>
      </c>
      <c r="BC89" s="8">
        <v>15.643000000000001</v>
      </c>
      <c r="BD89" s="8">
        <v>15.821300000000001</v>
      </c>
      <c r="BE89" s="8">
        <v>16.404800000000002</v>
      </c>
      <c r="BF89" s="8">
        <v>16.2927</v>
      </c>
      <c r="BG89" s="8">
        <v>16.627099999999999</v>
      </c>
      <c r="BH89" s="8">
        <v>16.650500000000001</v>
      </c>
      <c r="BI89">
        <v>16.650500000000001</v>
      </c>
    </row>
    <row r="90" spans="1:61" x14ac:dyDescent="0.35">
      <c r="A90" s="6" t="str">
        <f t="shared" si="11"/>
        <v>Albilad</v>
      </c>
      <c r="B90" s="6" t="str">
        <f>VLOOKUP(A90,References!$A$2:$B$11,2,FALSE)</f>
        <v>ALBI AB Equity</v>
      </c>
      <c r="C90" s="6" t="str">
        <f t="shared" si="12"/>
        <v>Return on Assets</v>
      </c>
      <c r="D90" s="6" t="str">
        <f>VLOOKUP(C90,References!$J$2:$K$51,2,FALSE)</f>
        <v>return_on_assets</v>
      </c>
      <c r="E90" s="6" t="s">
        <v>159</v>
      </c>
      <c r="F90" s="8">
        <f>_xll.BDH($B90,E90,"CQ1 2010","","Dir=H","Per=Q","Days=A","Dts=H","cols=56;rows=1")</f>
        <v>-1.2105999999999999</v>
      </c>
      <c r="G90" s="8">
        <v>-1.2012</v>
      </c>
      <c r="H90" s="8">
        <v>-1.1698999999999999</v>
      </c>
      <c r="I90" s="8">
        <v>0.47920000000000001</v>
      </c>
      <c r="J90" s="8">
        <v>0.46589999999999998</v>
      </c>
      <c r="K90" s="8">
        <v>0.69620000000000004</v>
      </c>
      <c r="L90" s="8">
        <v>1.0827</v>
      </c>
      <c r="M90" s="8">
        <v>1.3496999999999999</v>
      </c>
      <c r="N90" s="8">
        <v>3.1160999999999999</v>
      </c>
      <c r="O90" s="8">
        <v>3.3288000000000002</v>
      </c>
      <c r="P90" s="8">
        <v>3.4108999999999998</v>
      </c>
      <c r="Q90" s="8">
        <v>3.2755999999999998</v>
      </c>
      <c r="R90" s="8">
        <v>1.9136</v>
      </c>
      <c r="S90" s="8">
        <v>1.9076</v>
      </c>
      <c r="T90" s="8">
        <v>2.13</v>
      </c>
      <c r="U90" s="8">
        <v>2.2061999999999999</v>
      </c>
      <c r="V90" s="8">
        <v>2.1621000000000001</v>
      </c>
      <c r="W90" s="8">
        <v>2.1225999999999998</v>
      </c>
      <c r="X90" s="8">
        <v>2.1347999999999998</v>
      </c>
      <c r="Y90" s="8">
        <v>2.1189</v>
      </c>
      <c r="Z90" s="8">
        <v>2.0263</v>
      </c>
      <c r="AA90" s="8">
        <v>1.9232</v>
      </c>
      <c r="AB90" s="8">
        <v>1.7806999999999999</v>
      </c>
      <c r="AC90" s="8">
        <v>1.6349</v>
      </c>
      <c r="AD90" s="8">
        <v>1.5680000000000001</v>
      </c>
      <c r="AE90" s="8">
        <v>1.4810000000000001</v>
      </c>
      <c r="AF90" s="8">
        <v>1.5038</v>
      </c>
      <c r="AG90" s="8">
        <v>1.5389999999999999</v>
      </c>
      <c r="AH90" s="8">
        <v>1.546</v>
      </c>
      <c r="AI90" s="8">
        <v>1.6087</v>
      </c>
      <c r="AJ90" s="8">
        <v>1.5869</v>
      </c>
      <c r="AK90" s="8">
        <v>1.6109</v>
      </c>
      <c r="AL90" s="8">
        <v>1.5744</v>
      </c>
      <c r="AM90" s="8">
        <v>1.5544</v>
      </c>
      <c r="AN90" s="8">
        <v>1.4783999999999999</v>
      </c>
      <c r="AO90" s="8">
        <v>0.91010000000000002</v>
      </c>
      <c r="AP90" s="8">
        <v>0.9395</v>
      </c>
      <c r="AQ90" s="8">
        <v>0.94989999999999997</v>
      </c>
      <c r="AR90" s="8">
        <v>1.0273000000000001</v>
      </c>
      <c r="AS90" s="8">
        <v>1.5580000000000001</v>
      </c>
      <c r="AT90" s="8">
        <v>1.5235000000000001</v>
      </c>
      <c r="AU90" s="8">
        <v>1.4978</v>
      </c>
      <c r="AV90" s="8">
        <v>1.4963</v>
      </c>
      <c r="AW90" s="8">
        <v>1.4839</v>
      </c>
      <c r="AX90" s="8">
        <v>1.5411999999999999</v>
      </c>
      <c r="AY90" s="8">
        <v>1.5971</v>
      </c>
      <c r="AZ90" s="8">
        <v>1.6049</v>
      </c>
      <c r="BA90" s="8">
        <v>1.6326000000000001</v>
      </c>
      <c r="BB90" s="8">
        <v>1.6295999999999999</v>
      </c>
      <c r="BC90" s="8">
        <v>1.6398999999999999</v>
      </c>
      <c r="BD90" s="8">
        <v>1.6511</v>
      </c>
      <c r="BE90" s="8">
        <v>1.7319</v>
      </c>
      <c r="BF90" s="8">
        <v>1.7085999999999999</v>
      </c>
      <c r="BG90" s="8">
        <v>1.7330000000000001</v>
      </c>
      <c r="BH90" s="8">
        <v>1.7398</v>
      </c>
      <c r="BI90">
        <v>1.7398</v>
      </c>
    </row>
    <row r="91" spans="1:61" x14ac:dyDescent="0.35">
      <c r="A91" s="6" t="str">
        <f t="shared" si="11"/>
        <v>Albilad</v>
      </c>
      <c r="B91" s="6" t="str">
        <f>VLOOKUP(A91,References!$A$2:$B$11,2,FALSE)</f>
        <v>ALBI AB Equity</v>
      </c>
      <c r="C91" s="6" t="str">
        <f t="shared" si="12"/>
        <v>Dividend Payout Ratio</v>
      </c>
      <c r="D91" s="6" t="str">
        <f>VLOOKUP(C91,References!$J$2:$K$51,2,FALSE)</f>
        <v>dividend_payout_ratio</v>
      </c>
      <c r="E91" s="6" t="s">
        <v>160</v>
      </c>
      <c r="F91" s="8">
        <f>_xll.BDH($B91,E91,"CQ1 2010","","Dir=H","Per=Q","Days=A","Dts=H","cols=56;rows=1")</f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80.342299999999994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90.260199999999998</v>
      </c>
      <c r="AN91" s="8">
        <v>0</v>
      </c>
      <c r="AO91" s="8">
        <v>0</v>
      </c>
      <c r="AP91" s="8">
        <v>0</v>
      </c>
      <c r="AQ91" s="8">
        <v>98.3887</v>
      </c>
      <c r="AR91" s="8">
        <v>98.3887</v>
      </c>
      <c r="AS91" s="8">
        <v>114.62739999999999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>
        <v>0</v>
      </c>
    </row>
    <row r="92" spans="1:61" x14ac:dyDescent="0.35">
      <c r="A92" s="9" t="s">
        <v>21</v>
      </c>
      <c r="B92" s="9" t="str">
        <f>VLOOKUP(A92,References!$A$2:$B$11,2,FALSE)</f>
        <v>SIBC AB Equity</v>
      </c>
      <c r="C92" s="9" t="str">
        <f t="shared" si="12"/>
        <v>Operating Margin</v>
      </c>
      <c r="D92" s="9" t="str">
        <f>VLOOKUP(C92,References!$J$2:$K$51,2,FALSE)</f>
        <v>operating_margin</v>
      </c>
      <c r="E92" s="9" t="s">
        <v>154</v>
      </c>
      <c r="F92" s="8">
        <f>_xll.BDH($B92,E92,"CQ1 2010","","Dir=H","Per=Q","Days=A","Dts=H","cols=56;rows=1")</f>
        <v>0.154</v>
      </c>
      <c r="G92" s="8">
        <v>1.8866000000000001</v>
      </c>
      <c r="H92" s="8">
        <v>30.2789</v>
      </c>
      <c r="I92" s="8">
        <v>52.013500000000001</v>
      </c>
      <c r="J92" s="8">
        <v>48.3887</v>
      </c>
      <c r="K92" s="8">
        <v>49.7515</v>
      </c>
      <c r="L92" s="8">
        <v>29.649000000000001</v>
      </c>
      <c r="M92" s="8">
        <v>35.426600000000001</v>
      </c>
      <c r="N92" s="8">
        <v>38.927599999999998</v>
      </c>
      <c r="O92" s="8">
        <v>45.386600000000001</v>
      </c>
      <c r="P92" s="8">
        <v>49.312100000000001</v>
      </c>
      <c r="Q92" s="8">
        <v>52.097900000000003</v>
      </c>
      <c r="R92" s="8">
        <v>56.450400000000002</v>
      </c>
      <c r="S92" s="8">
        <v>56.1175</v>
      </c>
      <c r="T92" s="8">
        <v>56.275799999999997</v>
      </c>
      <c r="U92" s="8">
        <v>57.206600000000002</v>
      </c>
      <c r="V92" s="8">
        <v>50.182299999999998</v>
      </c>
      <c r="W92" s="8">
        <v>56.936199999999999</v>
      </c>
      <c r="X92" s="8">
        <v>58.365600000000001</v>
      </c>
      <c r="Y92" s="8">
        <v>51.331800000000001</v>
      </c>
      <c r="Z92" s="8">
        <v>53.545400000000001</v>
      </c>
      <c r="AA92" s="8">
        <v>54.089399999999998</v>
      </c>
      <c r="AB92" s="8">
        <v>52.235900000000001</v>
      </c>
      <c r="AC92" s="8">
        <v>39.241700000000002</v>
      </c>
      <c r="AD92" s="8">
        <v>31.525400000000001</v>
      </c>
      <c r="AE92" s="8">
        <v>47.899900000000002</v>
      </c>
      <c r="AF92" s="8">
        <v>38.644199999999998</v>
      </c>
      <c r="AG92" s="8">
        <v>44.785200000000003</v>
      </c>
      <c r="AH92" s="8">
        <v>50.754100000000001</v>
      </c>
      <c r="AI92" s="8">
        <v>49.559899999999999</v>
      </c>
      <c r="AJ92" s="8">
        <v>49.604799999999997</v>
      </c>
      <c r="AK92" s="8">
        <v>50.634999999999998</v>
      </c>
      <c r="AL92" s="8">
        <v>48.398099999999999</v>
      </c>
      <c r="AM92" s="8">
        <v>49.7121</v>
      </c>
      <c r="AN92" s="8">
        <v>46.658700000000003</v>
      </c>
      <c r="AO92" s="8">
        <v>51.915700000000001</v>
      </c>
      <c r="AP92" s="8">
        <v>47.002000000000002</v>
      </c>
      <c r="AQ92" s="8">
        <v>-56.691699999999997</v>
      </c>
      <c r="AR92" s="8">
        <v>50.835900000000002</v>
      </c>
      <c r="AS92" s="8">
        <v>-12.420199999999999</v>
      </c>
      <c r="AT92" s="8">
        <v>21.7441</v>
      </c>
      <c r="AU92" s="8">
        <v>45.936700000000002</v>
      </c>
      <c r="AV92" s="8">
        <v>51.7971</v>
      </c>
      <c r="AW92" s="8">
        <v>46.851199999999999</v>
      </c>
      <c r="AX92" s="8">
        <v>41.390599999999999</v>
      </c>
      <c r="AY92" s="8">
        <v>42.511299999999999</v>
      </c>
      <c r="AZ92" s="8">
        <v>47.734099999999998</v>
      </c>
      <c r="BA92" s="8">
        <v>44.640799999999999</v>
      </c>
      <c r="BB92" s="8">
        <v>46.6616</v>
      </c>
      <c r="BC92" s="8">
        <v>49.123899999999999</v>
      </c>
      <c r="BD92" s="8">
        <v>74.915000000000006</v>
      </c>
      <c r="BE92" s="8">
        <v>30.963799999999999</v>
      </c>
      <c r="BF92" s="8">
        <v>47.647799999999997</v>
      </c>
      <c r="BG92" s="8">
        <v>50.898400000000002</v>
      </c>
      <c r="BH92" s="8">
        <v>50.997500000000002</v>
      </c>
      <c r="BI92">
        <v>50.997500000000002</v>
      </c>
    </row>
    <row r="93" spans="1:61" x14ac:dyDescent="0.35">
      <c r="A93" s="9" t="str">
        <f>A92</f>
        <v>SAIB</v>
      </c>
      <c r="B93" s="9" t="str">
        <f>VLOOKUP(A93,References!$A$2:$B$11,2,FALSE)</f>
        <v>SIBC AB Equity</v>
      </c>
      <c r="C93" s="9" t="str">
        <f t="shared" si="12"/>
        <v>Profit Margin</v>
      </c>
      <c r="D93" s="9" t="str">
        <f>VLOOKUP(C93,References!$J$2:$K$51,2,FALSE)</f>
        <v>profit_margin</v>
      </c>
      <c r="E93" s="9" t="s">
        <v>51</v>
      </c>
      <c r="F93" s="8">
        <f>_xll.BDH($B93,E93,"CQ1 2010","","Dir=H","Per=Q","Days=A","Dts=H","cols=56;rows=1")</f>
        <v>4.8422999999999998</v>
      </c>
      <c r="G93" s="8">
        <v>5.5290999999999997</v>
      </c>
      <c r="H93" s="8">
        <v>36.726700000000001</v>
      </c>
      <c r="I93" s="8">
        <v>57.761600000000001</v>
      </c>
      <c r="J93" s="8">
        <v>54.058300000000003</v>
      </c>
      <c r="K93" s="8">
        <v>53.8947</v>
      </c>
      <c r="L93" s="8">
        <v>38.1995</v>
      </c>
      <c r="M93" s="8">
        <v>40.6203</v>
      </c>
      <c r="N93" s="8">
        <v>49.058500000000002</v>
      </c>
      <c r="O93" s="8">
        <v>54.453499999999998</v>
      </c>
      <c r="P93" s="8">
        <v>58.3581</v>
      </c>
      <c r="Q93" s="8">
        <v>59.272199999999998</v>
      </c>
      <c r="R93" s="8">
        <v>64.087500000000006</v>
      </c>
      <c r="S93" s="8">
        <v>62.862699999999997</v>
      </c>
      <c r="T93" s="8">
        <v>64.895200000000003</v>
      </c>
      <c r="U93" s="8">
        <v>66.525899999999993</v>
      </c>
      <c r="V93" s="8">
        <v>45.158799999999999</v>
      </c>
      <c r="W93" s="8">
        <v>64.0869</v>
      </c>
      <c r="X93" s="8">
        <v>64.426299999999998</v>
      </c>
      <c r="Y93" s="8">
        <v>57.939900000000002</v>
      </c>
      <c r="Z93" s="8">
        <v>59.409799999999997</v>
      </c>
      <c r="AA93" s="8">
        <v>59.731999999999999</v>
      </c>
      <c r="AB93" s="8">
        <v>59.2455</v>
      </c>
      <c r="AC93" s="8">
        <v>48.177100000000003</v>
      </c>
      <c r="AD93" s="8">
        <v>38.269199999999998</v>
      </c>
      <c r="AE93" s="8">
        <v>52.494199999999999</v>
      </c>
      <c r="AF93" s="8">
        <v>46.871899999999997</v>
      </c>
      <c r="AG93" s="8">
        <v>53.031199999999998</v>
      </c>
      <c r="AH93" s="8">
        <v>55.194099999999999</v>
      </c>
      <c r="AI93" s="8">
        <v>54.560699999999997</v>
      </c>
      <c r="AJ93" s="8">
        <v>55.762599999999999</v>
      </c>
      <c r="AK93" s="8">
        <v>55.689100000000003</v>
      </c>
      <c r="AL93" s="8">
        <v>52.633000000000003</v>
      </c>
      <c r="AM93" s="8">
        <v>50.184199999999997</v>
      </c>
      <c r="AN93" s="8">
        <v>49.348399999999998</v>
      </c>
      <c r="AO93" s="8">
        <v>-69.130600000000001</v>
      </c>
      <c r="AP93" s="8">
        <v>40.081299999999999</v>
      </c>
      <c r="AQ93" s="8">
        <v>-42.9407</v>
      </c>
      <c r="AR93" s="8">
        <v>42.190399999999997</v>
      </c>
      <c r="AS93" s="8">
        <v>-9.6946999999999992</v>
      </c>
      <c r="AT93" s="8">
        <v>20.998899999999999</v>
      </c>
      <c r="AU93" s="8">
        <v>36.768099999999997</v>
      </c>
      <c r="AV93" s="8">
        <v>41.573300000000003</v>
      </c>
      <c r="AW93" s="8">
        <v>38.4251</v>
      </c>
      <c r="AX93" s="8">
        <v>33.616799999999998</v>
      </c>
      <c r="AY93" s="8">
        <v>40.153100000000002</v>
      </c>
      <c r="AZ93" s="8">
        <v>40.094700000000003</v>
      </c>
      <c r="BA93" s="8">
        <v>40.116500000000002</v>
      </c>
      <c r="BB93" s="8">
        <v>40.022199999999998</v>
      </c>
      <c r="BC93" s="8">
        <v>41.5105</v>
      </c>
      <c r="BD93" s="8">
        <v>64.082499999999996</v>
      </c>
      <c r="BE93" s="8">
        <v>38.172199999999997</v>
      </c>
      <c r="BF93" s="8">
        <v>42.611800000000002</v>
      </c>
      <c r="BG93" s="8">
        <v>44.859400000000001</v>
      </c>
      <c r="BH93" s="8">
        <v>45.945500000000003</v>
      </c>
      <c r="BI93">
        <v>45.945500000000003</v>
      </c>
    </row>
    <row r="94" spans="1:61" x14ac:dyDescent="0.35">
      <c r="A94" s="9" t="str">
        <f t="shared" ref="A94:A101" si="13">A93</f>
        <v>SAIB</v>
      </c>
      <c r="B94" s="9" t="str">
        <f>VLOOKUP(A94,References!$A$2:$B$11,2,FALSE)</f>
        <v>SIBC AB Equity</v>
      </c>
      <c r="C94" s="9" t="str">
        <f t="shared" si="12"/>
        <v>Net Interest Margin (NIM)</v>
      </c>
      <c r="D94" s="9" t="str">
        <f>VLOOKUP(C94,References!$J$2:$K$51,2,FALSE)</f>
        <v>net_interest_margin</v>
      </c>
      <c r="E94" s="9" t="s">
        <v>52</v>
      </c>
      <c r="F94" s="8">
        <f>_xll.BDH($B94,E94,"CQ1 2010","","Dir=H","Per=Q","Days=A","Dts=H","cols=56;rows=1")</f>
        <v>2.4388000000000001</v>
      </c>
      <c r="G94" s="8">
        <v>2.5958999999999999</v>
      </c>
      <c r="H94" s="8">
        <v>2.8542999999999998</v>
      </c>
      <c r="I94" s="8">
        <v>2.8214000000000001</v>
      </c>
      <c r="J94" s="8">
        <v>2.9289999999999998</v>
      </c>
      <c r="K94" s="8">
        <v>2.8999000000000001</v>
      </c>
      <c r="L94" s="8">
        <v>2.7513999999999998</v>
      </c>
      <c r="M94" s="8">
        <v>2.5266999999999999</v>
      </c>
      <c r="N94" s="8">
        <v>2.5247000000000002</v>
      </c>
      <c r="O94" s="8">
        <v>2.4095</v>
      </c>
      <c r="P94" s="8">
        <v>2.4369999999999998</v>
      </c>
      <c r="Q94" s="8">
        <v>2.5465</v>
      </c>
      <c r="R94" s="8">
        <v>2.4508999999999999</v>
      </c>
      <c r="S94" s="8">
        <v>2.4390000000000001</v>
      </c>
      <c r="T94" s="8">
        <v>2.3565999999999998</v>
      </c>
      <c r="U94" s="8">
        <v>2.2896000000000001</v>
      </c>
      <c r="V94" s="8">
        <v>2.1484000000000001</v>
      </c>
      <c r="W94" s="8">
        <v>2.1223000000000001</v>
      </c>
      <c r="X94" s="8">
        <v>2.0209000000000001</v>
      </c>
      <c r="Y94" s="8">
        <v>2.0571999999999999</v>
      </c>
      <c r="Z94" s="8">
        <v>2.0897999999999999</v>
      </c>
      <c r="AA94" s="8">
        <v>2.1293000000000002</v>
      </c>
      <c r="AB94" s="8">
        <v>2.1368</v>
      </c>
      <c r="AC94" s="8">
        <v>2.1027999999999998</v>
      </c>
      <c r="AD94" s="8">
        <v>2.0116999999999998</v>
      </c>
      <c r="AE94" s="8">
        <v>2.0023</v>
      </c>
      <c r="AF94" s="8">
        <v>2.0760999999999998</v>
      </c>
      <c r="AG94" s="8">
        <v>1.9821</v>
      </c>
      <c r="AH94" s="8">
        <v>2.0125000000000002</v>
      </c>
      <c r="AI94" s="8">
        <v>2.0733000000000001</v>
      </c>
      <c r="AJ94" s="8">
        <v>2.1254</v>
      </c>
      <c r="AK94" s="8">
        <v>2.5680000000000001</v>
      </c>
      <c r="AL94" s="8">
        <v>2.7256999999999998</v>
      </c>
      <c r="AM94" s="8">
        <v>2.7040999999999999</v>
      </c>
      <c r="AN94" s="8">
        <v>2.7886000000000002</v>
      </c>
      <c r="AO94" s="8">
        <v>2.6259000000000001</v>
      </c>
      <c r="AP94" s="8">
        <v>2.6871999999999998</v>
      </c>
      <c r="AQ94" s="8">
        <v>2.5413999999999999</v>
      </c>
      <c r="AR94" s="8">
        <v>2.5878000000000001</v>
      </c>
      <c r="AS94" s="8">
        <v>2.5668000000000002</v>
      </c>
      <c r="AT94" s="8">
        <v>2.5051000000000001</v>
      </c>
      <c r="AU94" s="8">
        <v>2.5228000000000002</v>
      </c>
      <c r="AV94" s="8">
        <v>2.6238000000000001</v>
      </c>
      <c r="AW94" s="8">
        <v>2.6052</v>
      </c>
      <c r="AX94" s="8">
        <v>2.4904000000000002</v>
      </c>
      <c r="AY94" s="8">
        <v>2.4500000000000002</v>
      </c>
      <c r="AZ94" s="8">
        <v>2.5011000000000001</v>
      </c>
      <c r="BA94" s="8">
        <v>2.5587</v>
      </c>
      <c r="BB94" s="8">
        <v>2.5036999999999998</v>
      </c>
      <c r="BC94" s="8">
        <v>2.6717</v>
      </c>
      <c r="BD94" s="8">
        <v>2.8146</v>
      </c>
      <c r="BE94" s="8">
        <v>2.9192999999999998</v>
      </c>
      <c r="BF94" s="8">
        <v>2.9278</v>
      </c>
      <c r="BG94" s="8">
        <v>3.1398999999999999</v>
      </c>
      <c r="BH94" s="8">
        <v>3.1798999999999999</v>
      </c>
      <c r="BI94">
        <v>3.1798999999999999</v>
      </c>
    </row>
    <row r="95" spans="1:61" x14ac:dyDescent="0.35">
      <c r="A95" s="9" t="str">
        <f t="shared" si="13"/>
        <v>SAIB</v>
      </c>
      <c r="B95" s="9" t="str">
        <f>VLOOKUP(A95,References!$A$2:$B$11,2,FALSE)</f>
        <v>SIBC AB Equity</v>
      </c>
      <c r="C95" s="9" t="str">
        <f t="shared" si="12"/>
        <v>Sales per Employee</v>
      </c>
      <c r="D95" s="9" t="str">
        <f>VLOOKUP(C95,References!$J$2:$K$51,2,FALSE)</f>
        <v>sales_per_employee</v>
      </c>
      <c r="E95" s="9" t="s">
        <v>155</v>
      </c>
      <c r="F95" s="8" t="str">
        <f>_xll.BDH($B95,E95,"CQ1 2010","","Dir=H","Per=Q","Days=A","Dts=H","cols=56;rows=1")</f>
        <v>#N/A N/A</v>
      </c>
      <c r="G95" s="8" t="s">
        <v>116</v>
      </c>
      <c r="H95" s="8" t="s">
        <v>116</v>
      </c>
      <c r="I95" s="8" t="s">
        <v>116</v>
      </c>
      <c r="J95" s="8" t="s">
        <v>116</v>
      </c>
      <c r="K95" s="8" t="s">
        <v>116</v>
      </c>
      <c r="L95" s="8" t="s">
        <v>116</v>
      </c>
      <c r="M95" s="8">
        <v>412925.30349999998</v>
      </c>
      <c r="N95" s="8">
        <v>412925.30349999998</v>
      </c>
      <c r="O95" s="8">
        <v>412925.30349999998</v>
      </c>
      <c r="P95" s="8">
        <v>412925.30349999998</v>
      </c>
      <c r="Q95" s="8">
        <v>491187.67509999999</v>
      </c>
      <c r="R95" s="8">
        <v>491187.67509999999</v>
      </c>
      <c r="S95" s="8">
        <v>491187.67509999999</v>
      </c>
      <c r="T95" s="8">
        <v>491187.67509999999</v>
      </c>
      <c r="U95" s="8">
        <v>461192.52470000001</v>
      </c>
      <c r="V95" s="8">
        <v>461192.52470000001</v>
      </c>
      <c r="W95" s="8">
        <v>461192.52470000001</v>
      </c>
      <c r="X95" s="8">
        <v>461192.52470000001</v>
      </c>
      <c r="Y95" s="8">
        <v>573287.72919999994</v>
      </c>
      <c r="Z95" s="8">
        <v>573287.72919999994</v>
      </c>
      <c r="AA95" s="8">
        <v>573287.72919999994</v>
      </c>
      <c r="AB95" s="8">
        <v>573287.72919999994</v>
      </c>
      <c r="AC95" s="8">
        <v>396112.7647</v>
      </c>
      <c r="AD95" s="8">
        <v>396112.7647</v>
      </c>
      <c r="AE95" s="8">
        <v>396112.7647</v>
      </c>
      <c r="AF95" s="8">
        <v>396112.7647</v>
      </c>
      <c r="AG95" s="8">
        <v>627334.73809999996</v>
      </c>
      <c r="AH95" s="8">
        <v>627334.73809999996</v>
      </c>
      <c r="AI95" s="8">
        <v>627334.73809999996</v>
      </c>
      <c r="AJ95" s="8">
        <v>627334.73809999996</v>
      </c>
      <c r="AK95" s="8">
        <v>427779.6923</v>
      </c>
      <c r="AL95" s="8">
        <v>427779.6923</v>
      </c>
      <c r="AM95" s="8">
        <v>427779.6923</v>
      </c>
      <c r="AN95" s="8">
        <v>427779.6923</v>
      </c>
      <c r="AO95" s="8">
        <v>671614.16819999996</v>
      </c>
      <c r="AP95" s="8">
        <v>671614.16819999996</v>
      </c>
      <c r="AQ95" s="8">
        <v>671614.16819999996</v>
      </c>
      <c r="AR95" s="8">
        <v>671614.16819999996</v>
      </c>
      <c r="AS95" s="8">
        <v>739375.42200000002</v>
      </c>
      <c r="AT95" s="8">
        <v>739375.42200000002</v>
      </c>
      <c r="AU95" s="8">
        <v>739375.42200000002</v>
      </c>
      <c r="AV95" s="8">
        <v>739375.42200000002</v>
      </c>
      <c r="AW95" s="8">
        <v>562307.64080000005</v>
      </c>
      <c r="AX95" s="8">
        <v>562307.64080000005</v>
      </c>
      <c r="AY95" s="8">
        <v>562307.64080000005</v>
      </c>
      <c r="AZ95" s="8">
        <v>562307.64080000005</v>
      </c>
      <c r="BA95" s="8">
        <v>535412.70860000001</v>
      </c>
      <c r="BB95" s="8">
        <v>535412.70860000001</v>
      </c>
      <c r="BC95" s="8">
        <v>535412.70860000001</v>
      </c>
      <c r="BD95" s="8">
        <v>535412.70860000001</v>
      </c>
      <c r="BE95" s="8">
        <v>923243.46719999996</v>
      </c>
      <c r="BF95" s="8">
        <v>923243.46719999996</v>
      </c>
      <c r="BG95" s="8">
        <v>923243.46719999996</v>
      </c>
      <c r="BH95" s="8">
        <v>923243.46719999996</v>
      </c>
      <c r="BI95">
        <v>923243.46719999996</v>
      </c>
    </row>
    <row r="96" spans="1:61" x14ac:dyDescent="0.35">
      <c r="A96" s="9" t="str">
        <f t="shared" si="13"/>
        <v>SAIB</v>
      </c>
      <c r="B96" s="9" t="str">
        <f>VLOOKUP(A96,References!$A$2:$B$11,2,FALSE)</f>
        <v>SIBC AB Equity</v>
      </c>
      <c r="C96" s="9" t="str">
        <f t="shared" si="12"/>
        <v>Efficiency Ratio</v>
      </c>
      <c r="D96" s="9" t="str">
        <f>VLOOKUP(C96,References!$J$2:$K$51,2,FALSE)</f>
        <v>efficiency_ratio</v>
      </c>
      <c r="E96" s="9" t="s">
        <v>50</v>
      </c>
      <c r="F96" s="8">
        <f>_xll.BDH($B96,E96,"CQ1 2010","","Dir=H","Per=Q","Days=A","Dts=H","cols=56;rows=1")</f>
        <v>31.8857</v>
      </c>
      <c r="G96" s="8">
        <v>35.8626</v>
      </c>
      <c r="H96" s="8">
        <v>32.722799999999999</v>
      </c>
      <c r="I96" s="8">
        <v>35.8414</v>
      </c>
      <c r="J96" s="8">
        <v>38.613599999999998</v>
      </c>
      <c r="K96" s="8">
        <v>35.235900000000001</v>
      </c>
      <c r="L96" s="8">
        <v>39.847700000000003</v>
      </c>
      <c r="M96" s="8">
        <v>46.663200000000003</v>
      </c>
      <c r="N96" s="8">
        <v>34.489899999999999</v>
      </c>
      <c r="O96" s="8">
        <v>37.473300000000002</v>
      </c>
      <c r="P96" s="8">
        <v>39.358699999999999</v>
      </c>
      <c r="Q96" s="8">
        <v>41.869</v>
      </c>
      <c r="R96" s="8">
        <v>37.431899999999999</v>
      </c>
      <c r="S96" s="8">
        <v>37.996499999999997</v>
      </c>
      <c r="T96" s="8">
        <v>37.741100000000003</v>
      </c>
      <c r="U96" s="8">
        <v>39.739699999999999</v>
      </c>
      <c r="V96" s="8">
        <v>30.9497</v>
      </c>
      <c r="W96" s="8">
        <v>39.250900000000001</v>
      </c>
      <c r="X96" s="8">
        <v>39.2044</v>
      </c>
      <c r="Y96" s="8">
        <v>41.666699999999999</v>
      </c>
      <c r="Z96" s="8">
        <v>42.728299999999997</v>
      </c>
      <c r="AA96" s="8">
        <v>38.728499999999997</v>
      </c>
      <c r="AB96" s="8">
        <v>44.055300000000003</v>
      </c>
      <c r="AC96" s="8">
        <v>55.052</v>
      </c>
      <c r="AD96" s="8">
        <v>46.9709</v>
      </c>
      <c r="AE96" s="8">
        <v>42.625900000000001</v>
      </c>
      <c r="AF96" s="8">
        <v>54.947499999999998</v>
      </c>
      <c r="AG96" s="8">
        <v>48.194699999999997</v>
      </c>
      <c r="AH96" s="8">
        <v>42.045400000000001</v>
      </c>
      <c r="AI96" s="8">
        <v>39.087600000000002</v>
      </c>
      <c r="AJ96" s="8">
        <v>40.591900000000003</v>
      </c>
      <c r="AK96" s="8">
        <v>44.458500000000001</v>
      </c>
      <c r="AL96" s="8">
        <v>38.700499999999998</v>
      </c>
      <c r="AM96" s="8">
        <v>40.720100000000002</v>
      </c>
      <c r="AN96" s="8">
        <v>40.433900000000001</v>
      </c>
      <c r="AO96" s="8">
        <v>47.505200000000002</v>
      </c>
      <c r="AP96" s="8">
        <v>42.000999999999998</v>
      </c>
      <c r="AQ96" s="8">
        <v>43.436700000000002</v>
      </c>
      <c r="AR96" s="8">
        <v>40.217599999999997</v>
      </c>
      <c r="AS96" s="8">
        <v>49.600299999999997</v>
      </c>
      <c r="AT96" s="8">
        <v>46.9099</v>
      </c>
      <c r="AU96" s="8">
        <v>40.226700000000001</v>
      </c>
      <c r="AV96" s="8">
        <v>40.299100000000003</v>
      </c>
      <c r="AW96" s="8">
        <v>43.232100000000003</v>
      </c>
      <c r="AX96" s="8">
        <v>48.399099999999997</v>
      </c>
      <c r="AY96" s="8">
        <v>42.177599999999998</v>
      </c>
      <c r="AZ96" s="8">
        <v>44.808199999999999</v>
      </c>
      <c r="BA96" s="8">
        <v>48.983600000000003</v>
      </c>
      <c r="BB96" s="8">
        <v>48.072899999999997</v>
      </c>
      <c r="BC96" s="8">
        <v>43.936399999999999</v>
      </c>
      <c r="BD96" s="8">
        <v>42.448700000000002</v>
      </c>
      <c r="BE96" s="8">
        <v>41.872799999999998</v>
      </c>
      <c r="BF96" s="8">
        <v>43.874499999999998</v>
      </c>
      <c r="BG96" s="8">
        <v>41.059699999999999</v>
      </c>
      <c r="BH96" s="8">
        <v>40.301299999999998</v>
      </c>
      <c r="BI96">
        <v>40.301299999999998</v>
      </c>
    </row>
    <row r="97" spans="1:61" x14ac:dyDescent="0.35">
      <c r="A97" s="9" t="str">
        <f t="shared" si="13"/>
        <v>SAIB</v>
      </c>
      <c r="B97" s="9" t="str">
        <f>VLOOKUP(A97,References!$A$2:$B$11,2,FALSE)</f>
        <v>SIBC AB Equity</v>
      </c>
      <c r="C97" s="9" t="str">
        <f t="shared" si="12"/>
        <v>Tier 1 Capital Ratio</v>
      </c>
      <c r="D97" s="9" t="str">
        <f>VLOOKUP(C97,References!$J$2:$K$51,2,FALSE)</f>
        <v>tier_1_capital_ratio</v>
      </c>
      <c r="E97" s="9" t="s">
        <v>156</v>
      </c>
      <c r="F97" s="8">
        <f>_xll.BDH($B97,E97,"CQ1 2010","","Dir=H","Per=Q","Days=A","Dts=H","cols=56;rows=1")</f>
        <v>15.09</v>
      </c>
      <c r="G97" s="8">
        <v>15.84</v>
      </c>
      <c r="H97" s="8">
        <v>15.94</v>
      </c>
      <c r="I97" s="8">
        <v>17.170000000000002</v>
      </c>
      <c r="J97" s="8">
        <v>16.86</v>
      </c>
      <c r="K97" s="8">
        <v>17</v>
      </c>
      <c r="L97" s="8">
        <v>16.62</v>
      </c>
      <c r="M97" s="8">
        <v>19.04</v>
      </c>
      <c r="N97" s="8">
        <v>18.350000000000001</v>
      </c>
      <c r="O97" s="8">
        <v>16.98</v>
      </c>
      <c r="P97" s="8">
        <v>16.559999999999999</v>
      </c>
      <c r="Q97" s="8">
        <v>17.399999999999999</v>
      </c>
      <c r="R97" s="8">
        <v>16.2</v>
      </c>
      <c r="S97" s="8">
        <v>14.79</v>
      </c>
      <c r="T97" s="8">
        <v>15.27</v>
      </c>
      <c r="U97" s="8">
        <v>14.47</v>
      </c>
      <c r="V97" s="8">
        <v>14.81</v>
      </c>
      <c r="W97" s="8">
        <v>13.86</v>
      </c>
      <c r="X97" s="8">
        <v>14.43</v>
      </c>
      <c r="Y97" s="8">
        <v>14.06</v>
      </c>
      <c r="Z97" s="8">
        <v>13.22</v>
      </c>
      <c r="AA97" s="8">
        <v>14.63</v>
      </c>
      <c r="AB97" s="8">
        <v>14.01</v>
      </c>
      <c r="AC97" s="8">
        <v>14.07</v>
      </c>
      <c r="AD97" s="8">
        <v>13.03</v>
      </c>
      <c r="AE97" s="8">
        <v>13.64</v>
      </c>
      <c r="AF97" s="8">
        <v>14.18</v>
      </c>
      <c r="AG97" s="8">
        <v>15.89</v>
      </c>
      <c r="AH97" s="8">
        <v>15.95</v>
      </c>
      <c r="AI97" s="8">
        <v>16.95</v>
      </c>
      <c r="AJ97" s="8">
        <v>16.84</v>
      </c>
      <c r="AK97" s="8">
        <v>17.309999999999999</v>
      </c>
      <c r="AL97" s="8">
        <v>18.84</v>
      </c>
      <c r="AM97" s="8">
        <v>18.27</v>
      </c>
      <c r="AN97" s="8">
        <v>17.64</v>
      </c>
      <c r="AO97" s="8">
        <v>16.2</v>
      </c>
      <c r="AP97" s="8">
        <v>17.149999999999999</v>
      </c>
      <c r="AQ97" s="8">
        <v>16.71</v>
      </c>
      <c r="AR97" s="8">
        <v>17.53</v>
      </c>
      <c r="AS97" s="8">
        <v>17.48</v>
      </c>
      <c r="AT97" s="8">
        <v>15.46</v>
      </c>
      <c r="AU97" s="8">
        <v>18.600000000000001</v>
      </c>
      <c r="AV97" s="8">
        <v>19.43</v>
      </c>
      <c r="AW97" s="8">
        <v>20.29</v>
      </c>
      <c r="AX97" s="8">
        <v>20.34</v>
      </c>
      <c r="AY97" s="8">
        <v>20.45</v>
      </c>
      <c r="AZ97" s="8">
        <v>20.77</v>
      </c>
      <c r="BA97" s="8">
        <v>20.09</v>
      </c>
      <c r="BB97" s="8">
        <v>17.88</v>
      </c>
      <c r="BC97" s="8">
        <v>19.68</v>
      </c>
      <c r="BD97" s="8">
        <v>18.61</v>
      </c>
      <c r="BE97" s="8">
        <v>17.64</v>
      </c>
      <c r="BF97" s="8">
        <v>20.03</v>
      </c>
      <c r="BG97" s="8">
        <v>19.45</v>
      </c>
      <c r="BH97" s="8">
        <v>18.600000000000001</v>
      </c>
      <c r="BI97">
        <v>18.600000000000001</v>
      </c>
    </row>
    <row r="98" spans="1:61" x14ac:dyDescent="0.35">
      <c r="A98" s="9" t="str">
        <f t="shared" si="13"/>
        <v>SAIB</v>
      </c>
      <c r="B98" s="9" t="str">
        <f>VLOOKUP(A98,References!$A$2:$B$11,2,FALSE)</f>
        <v>SIBC AB Equity</v>
      </c>
      <c r="C98" s="9" t="str">
        <f t="shared" si="12"/>
        <v>Number of Employees</v>
      </c>
      <c r="D98" s="9" t="str">
        <f>VLOOKUP(C98,References!$J$2:$K$51,2,FALSE)</f>
        <v>employee_count</v>
      </c>
      <c r="E98" s="9" t="s">
        <v>157</v>
      </c>
      <c r="F98" s="8" t="str">
        <f>_xll.BDH($B98,E98,"CQ1 2010","","Dir=H","Per=Q","Days=A","Dts=H","cols=56;rows=1")</f>
        <v>#N/A N/A</v>
      </c>
      <c r="G98" s="8" t="s">
        <v>116</v>
      </c>
      <c r="H98" s="8" t="s">
        <v>116</v>
      </c>
      <c r="I98" s="8" t="s">
        <v>116</v>
      </c>
      <c r="J98" s="8" t="s">
        <v>116</v>
      </c>
      <c r="K98" s="8" t="s">
        <v>116</v>
      </c>
      <c r="L98" s="8" t="s">
        <v>116</v>
      </c>
      <c r="M98" s="8">
        <v>1071</v>
      </c>
      <c r="N98" s="8">
        <v>1071</v>
      </c>
      <c r="O98" s="8">
        <v>1071</v>
      </c>
      <c r="P98" s="8">
        <v>1071</v>
      </c>
      <c r="Q98" s="8">
        <v>1071</v>
      </c>
      <c r="R98" s="8">
        <v>1071</v>
      </c>
      <c r="S98" s="8">
        <v>1071</v>
      </c>
      <c r="T98" s="8">
        <v>1071</v>
      </c>
      <c r="U98" s="8">
        <v>1418</v>
      </c>
      <c r="V98" s="8">
        <v>1418</v>
      </c>
      <c r="W98" s="8">
        <v>1418</v>
      </c>
      <c r="X98" s="8">
        <v>1418</v>
      </c>
      <c r="Y98" s="8">
        <v>1418</v>
      </c>
      <c r="Z98" s="8">
        <v>1418</v>
      </c>
      <c r="AA98" s="8">
        <v>1418</v>
      </c>
      <c r="AB98" s="8">
        <v>1418</v>
      </c>
      <c r="AC98" s="8">
        <v>1747</v>
      </c>
      <c r="AD98" s="8">
        <v>1747</v>
      </c>
      <c r="AE98" s="8">
        <v>1747</v>
      </c>
      <c r="AF98" s="8">
        <v>1747</v>
      </c>
      <c r="AG98" s="8">
        <v>1661</v>
      </c>
      <c r="AH98" s="8">
        <v>1661</v>
      </c>
      <c r="AI98" s="8">
        <v>1661</v>
      </c>
      <c r="AJ98" s="8">
        <v>1661</v>
      </c>
      <c r="AK98" s="8">
        <v>1625</v>
      </c>
      <c r="AL98" s="8">
        <v>1625</v>
      </c>
      <c r="AM98" s="8">
        <v>1625</v>
      </c>
      <c r="AN98" s="8">
        <v>1625</v>
      </c>
      <c r="AO98" s="8">
        <v>1581</v>
      </c>
      <c r="AP98" s="8">
        <v>1581</v>
      </c>
      <c r="AQ98" s="8">
        <v>1581</v>
      </c>
      <c r="AR98" s="8">
        <v>1581</v>
      </c>
      <c r="AS98" s="8">
        <v>1481</v>
      </c>
      <c r="AT98" s="8">
        <v>1481</v>
      </c>
      <c r="AU98" s="8">
        <v>1481</v>
      </c>
      <c r="AV98" s="8">
        <v>1481</v>
      </c>
      <c r="AW98" s="8">
        <v>1492</v>
      </c>
      <c r="AX98" s="8">
        <v>1492</v>
      </c>
      <c r="AY98" s="8">
        <v>1492</v>
      </c>
      <c r="AZ98" s="8">
        <v>1492</v>
      </c>
      <c r="BA98" s="8">
        <v>1558</v>
      </c>
      <c r="BB98" s="8">
        <v>1558</v>
      </c>
      <c r="BC98" s="8">
        <v>1558</v>
      </c>
      <c r="BD98" s="8">
        <v>1558</v>
      </c>
      <c r="BE98" s="8">
        <v>1569</v>
      </c>
      <c r="BF98" s="8">
        <v>1569</v>
      </c>
      <c r="BG98" s="8">
        <v>1569</v>
      </c>
      <c r="BH98" s="8">
        <v>1569</v>
      </c>
      <c r="BI98">
        <v>1569</v>
      </c>
    </row>
    <row r="99" spans="1:61" x14ac:dyDescent="0.35">
      <c r="A99" s="9" t="str">
        <f t="shared" si="13"/>
        <v>SAIB</v>
      </c>
      <c r="B99" s="9" t="str">
        <f>VLOOKUP(A99,References!$A$2:$B$11,2,FALSE)</f>
        <v>SIBC AB Equity</v>
      </c>
      <c r="C99" s="9" t="str">
        <f t="shared" si="12"/>
        <v>Return on Equity</v>
      </c>
      <c r="D99" s="9" t="str">
        <f>VLOOKUP(C99,References!$J$2:$K$51,2,FALSE)</f>
        <v>return_on_equity</v>
      </c>
      <c r="E99" s="9" t="s">
        <v>158</v>
      </c>
      <c r="F99" s="8">
        <f>_xll.BDH($B99,E99,"CQ1 2010","","Dir=H","Per=Q","Days=A","Dts=H","cols=56;rows=1")</f>
        <v>4.1612999999999998</v>
      </c>
      <c r="G99" s="8">
        <v>1.8499000000000001</v>
      </c>
      <c r="H99" s="8">
        <v>1.0531999999999999</v>
      </c>
      <c r="I99" s="8">
        <v>5.5415000000000001</v>
      </c>
      <c r="J99" s="8">
        <v>7.7553000000000001</v>
      </c>
      <c r="K99" s="8">
        <v>10.046099999999999</v>
      </c>
      <c r="L99" s="8">
        <v>9.7902000000000005</v>
      </c>
      <c r="M99" s="8">
        <v>8.4944000000000006</v>
      </c>
      <c r="N99" s="8">
        <v>8.4154</v>
      </c>
      <c r="O99" s="8">
        <v>8.4650999999999996</v>
      </c>
      <c r="P99" s="8">
        <v>9.2963000000000005</v>
      </c>
      <c r="Q99" s="8">
        <v>10.1698</v>
      </c>
      <c r="R99" s="8">
        <v>11.285600000000001</v>
      </c>
      <c r="S99" s="8">
        <v>12.2157</v>
      </c>
      <c r="T99" s="8">
        <v>12.7149</v>
      </c>
      <c r="U99" s="8">
        <v>13.1098</v>
      </c>
      <c r="V99" s="8">
        <v>12.9115</v>
      </c>
      <c r="W99" s="8">
        <v>13.153700000000001</v>
      </c>
      <c r="X99" s="8">
        <v>12.701700000000001</v>
      </c>
      <c r="Y99" s="8">
        <v>12.9969</v>
      </c>
      <c r="Z99" s="8">
        <v>12.7797</v>
      </c>
      <c r="AA99" s="8">
        <v>13.050700000000001</v>
      </c>
      <c r="AB99" s="8">
        <v>12.3756</v>
      </c>
      <c r="AC99" s="8">
        <v>11.123799999999999</v>
      </c>
      <c r="AD99" s="8">
        <v>9.8331999999999997</v>
      </c>
      <c r="AE99" s="8">
        <v>9.3803999999999998</v>
      </c>
      <c r="AF99" s="8">
        <v>8.1184999999999992</v>
      </c>
      <c r="AG99" s="8">
        <v>8.4677000000000007</v>
      </c>
      <c r="AH99" s="8">
        <v>9.4916</v>
      </c>
      <c r="AI99" s="8">
        <v>9.8536999999999999</v>
      </c>
      <c r="AJ99" s="8">
        <v>10.685499999999999</v>
      </c>
      <c r="AK99" s="8">
        <v>10.4267</v>
      </c>
      <c r="AL99" s="8">
        <v>10.6432</v>
      </c>
      <c r="AM99" s="8">
        <v>10.3141</v>
      </c>
      <c r="AN99" s="8">
        <v>10.1256</v>
      </c>
      <c r="AO99" s="8">
        <v>3.9527000000000001</v>
      </c>
      <c r="AP99" s="8">
        <v>3.2078000000000002</v>
      </c>
      <c r="AQ99" s="8">
        <v>-1.8507</v>
      </c>
      <c r="AR99" s="8">
        <v>-2.1069</v>
      </c>
      <c r="AS99" s="8">
        <v>0.99399999999999999</v>
      </c>
      <c r="AT99" s="8">
        <v>-0.1192</v>
      </c>
      <c r="AU99" s="8">
        <v>4.4695</v>
      </c>
      <c r="AV99" s="8">
        <v>4.1989999999999998</v>
      </c>
      <c r="AW99" s="8">
        <v>6.8037000000000001</v>
      </c>
      <c r="AX99" s="8">
        <v>7.8345000000000002</v>
      </c>
      <c r="AY99" s="8">
        <v>7.4233000000000002</v>
      </c>
      <c r="AZ99" s="8">
        <v>6.7573999999999996</v>
      </c>
      <c r="BA99" s="8">
        <v>6.7606000000000002</v>
      </c>
      <c r="BB99" s="8">
        <v>7.5534999999999997</v>
      </c>
      <c r="BC99" s="8">
        <v>7.9100999999999999</v>
      </c>
      <c r="BD99" s="8">
        <v>9.5975999999999999</v>
      </c>
      <c r="BE99" s="8">
        <v>9.6234999999999999</v>
      </c>
      <c r="BF99" s="8">
        <v>10.57</v>
      </c>
      <c r="BG99" s="8">
        <v>11.4131</v>
      </c>
      <c r="BH99" s="8">
        <v>10.9298</v>
      </c>
      <c r="BI99">
        <v>10.9298</v>
      </c>
    </row>
    <row r="100" spans="1:61" x14ac:dyDescent="0.35">
      <c r="A100" s="9" t="str">
        <f t="shared" si="13"/>
        <v>SAIB</v>
      </c>
      <c r="B100" s="9" t="str">
        <f>VLOOKUP(A100,References!$A$2:$B$11,2,FALSE)</f>
        <v>SIBC AB Equity</v>
      </c>
      <c r="C100" s="9" t="str">
        <f t="shared" si="12"/>
        <v>Return on Assets</v>
      </c>
      <c r="D100" s="9" t="str">
        <f>VLOOKUP(C100,References!$J$2:$K$51,2,FALSE)</f>
        <v>return_on_assets</v>
      </c>
      <c r="E100" s="9" t="s">
        <v>159</v>
      </c>
      <c r="F100" s="8">
        <f>_xll.BDH($B100,E100,"CQ1 2010","","Dir=H","Per=Q","Days=A","Dts=H","cols=56;rows=1")</f>
        <v>0.60519999999999996</v>
      </c>
      <c r="G100" s="8">
        <v>0.27279999999999999</v>
      </c>
      <c r="H100" s="8">
        <v>0.16420000000000001</v>
      </c>
      <c r="I100" s="8">
        <v>0.8448</v>
      </c>
      <c r="J100" s="8">
        <v>1.2241</v>
      </c>
      <c r="K100" s="8">
        <v>1.6149</v>
      </c>
      <c r="L100" s="8">
        <v>1.597</v>
      </c>
      <c r="M100" s="8">
        <v>1.3682000000000001</v>
      </c>
      <c r="N100" s="8">
        <v>1.3769</v>
      </c>
      <c r="O100" s="8">
        <v>1.3957999999999999</v>
      </c>
      <c r="P100" s="8">
        <v>1.5403</v>
      </c>
      <c r="Q100" s="8">
        <v>1.6431</v>
      </c>
      <c r="R100" s="8">
        <v>1.7586999999999999</v>
      </c>
      <c r="S100" s="8">
        <v>1.8515999999999999</v>
      </c>
      <c r="T100" s="8">
        <v>1.9158999999999999</v>
      </c>
      <c r="U100" s="8">
        <v>1.8441000000000001</v>
      </c>
      <c r="V100" s="8">
        <v>1.7947</v>
      </c>
      <c r="W100" s="8">
        <v>1.7355</v>
      </c>
      <c r="X100" s="8">
        <v>1.7208000000000001</v>
      </c>
      <c r="Y100" s="8">
        <v>1.65</v>
      </c>
      <c r="Z100" s="8">
        <v>1.6854</v>
      </c>
      <c r="AA100" s="8">
        <v>1.6561999999999999</v>
      </c>
      <c r="AB100" s="8">
        <v>1.6321000000000001</v>
      </c>
      <c r="AC100" s="8">
        <v>1.4195</v>
      </c>
      <c r="AD100" s="8">
        <v>1.2504</v>
      </c>
      <c r="AE100" s="8">
        <v>1.1788000000000001</v>
      </c>
      <c r="AF100" s="8">
        <v>1.0498000000000001</v>
      </c>
      <c r="AG100" s="8">
        <v>1.1284000000000001</v>
      </c>
      <c r="AH100" s="8">
        <v>1.2402</v>
      </c>
      <c r="AI100" s="8">
        <v>1.268</v>
      </c>
      <c r="AJ100" s="8">
        <v>1.3997999999999999</v>
      </c>
      <c r="AK100" s="8">
        <v>1.5101</v>
      </c>
      <c r="AL100" s="8">
        <v>1.5286999999999999</v>
      </c>
      <c r="AM100" s="8">
        <v>1.4169</v>
      </c>
      <c r="AN100" s="8">
        <v>1.4407000000000001</v>
      </c>
      <c r="AO100" s="8">
        <v>0.62270000000000003</v>
      </c>
      <c r="AP100" s="8">
        <v>0.54879999999999995</v>
      </c>
      <c r="AQ100" s="8">
        <v>-0.11020000000000001</v>
      </c>
      <c r="AR100" s="8">
        <v>-0.1502</v>
      </c>
      <c r="AS100" s="8">
        <v>0.24329999999999999</v>
      </c>
      <c r="AT100" s="8">
        <v>0.11119999999999999</v>
      </c>
      <c r="AU100" s="8">
        <v>0.64739999999999998</v>
      </c>
      <c r="AV100" s="8">
        <v>0.66290000000000004</v>
      </c>
      <c r="AW100" s="8">
        <v>0.97609999999999997</v>
      </c>
      <c r="AX100" s="8">
        <v>1.0578000000000001</v>
      </c>
      <c r="AY100" s="8">
        <v>1.0519000000000001</v>
      </c>
      <c r="AZ100" s="8">
        <v>1.0513999999999999</v>
      </c>
      <c r="BA100" s="8">
        <v>1.0537000000000001</v>
      </c>
      <c r="BB100" s="8">
        <v>1.1046</v>
      </c>
      <c r="BC100" s="8">
        <v>1.1167</v>
      </c>
      <c r="BD100" s="8">
        <v>1.4004000000000001</v>
      </c>
      <c r="BE100" s="8">
        <v>1.4313</v>
      </c>
      <c r="BF100" s="8">
        <v>1.4100999999999999</v>
      </c>
      <c r="BG100" s="8">
        <v>1.4957</v>
      </c>
      <c r="BH100" s="8">
        <v>1.4085000000000001</v>
      </c>
      <c r="BI100">
        <v>1.4085000000000001</v>
      </c>
    </row>
    <row r="101" spans="1:61" x14ac:dyDescent="0.35">
      <c r="A101" s="9" t="str">
        <f t="shared" si="13"/>
        <v>SAIB</v>
      </c>
      <c r="B101" s="9" t="str">
        <f>VLOOKUP(A101,References!$A$2:$B$11,2,FALSE)</f>
        <v>SIBC AB Equity</v>
      </c>
      <c r="C101" s="9" t="str">
        <f t="shared" si="12"/>
        <v>Dividend Payout Ratio</v>
      </c>
      <c r="D101" s="9" t="str">
        <f>VLOOKUP(C101,References!$J$2:$K$51,2,FALSE)</f>
        <v>dividend_payout_ratio</v>
      </c>
      <c r="E101" s="9" t="s">
        <v>160</v>
      </c>
      <c r="F101" s="8">
        <f>_xll.BDH($B101,E101,"CQ1 2010","","Dir=H","Per=Q","Days=A","Dts=H","cols=56;rows=1")</f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102.70489999999999</v>
      </c>
      <c r="BD101" s="8">
        <v>102.70489999999999</v>
      </c>
      <c r="BE101" s="8">
        <v>102.70489999999999</v>
      </c>
      <c r="BF101" s="8">
        <v>102.70489999999999</v>
      </c>
      <c r="BG101" s="8">
        <v>106.05970000000001</v>
      </c>
      <c r="BH101" s="8">
        <v>106.05970000000001</v>
      </c>
      <c r="BI101">
        <v>106.05970000000001</v>
      </c>
    </row>
    <row r="102" spans="1:61" x14ac:dyDescent="0.35"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</row>
    <row r="103" spans="1:61" x14ac:dyDescent="0.35"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</row>
    <row r="104" spans="1:61" x14ac:dyDescent="0.35"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</row>
    <row r="105" spans="1:61" x14ac:dyDescent="0.35"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</row>
    <row r="110" spans="1:61" x14ac:dyDescent="0.35"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</row>
    <row r="111" spans="1:61" x14ac:dyDescent="0.35"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</row>
    <row r="112" spans="1:61" x14ac:dyDescent="0.35"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</row>
    <row r="113" spans="1:60" x14ac:dyDescent="0.35"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</row>
    <row r="114" spans="1:60" x14ac:dyDescent="0.35"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</row>
    <row r="115" spans="1:60" x14ac:dyDescent="0.35"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</row>
    <row r="116" spans="1:60" x14ac:dyDescent="0.35"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</row>
    <row r="117" spans="1:60" x14ac:dyDescent="0.35"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</row>
    <row r="118" spans="1:60" x14ac:dyDescent="0.35"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</row>
    <row r="119" spans="1:60" x14ac:dyDescent="0.35"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</row>
    <row r="120" spans="1:60" x14ac:dyDescent="0.35"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</row>
    <row r="121" spans="1:60" x14ac:dyDescent="0.35"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</row>
    <row r="122" spans="1:60" x14ac:dyDescent="0.35"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 spans="1:60" x14ac:dyDescent="0.35">
      <c r="A123" s="3"/>
      <c r="B123" s="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spans="1:60" x14ac:dyDescent="0.35"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  <row r="125" spans="1:60" x14ac:dyDescent="0.35"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</row>
    <row r="126" spans="1:60" x14ac:dyDescent="0.35"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</row>
    <row r="127" spans="1:60" x14ac:dyDescent="0.35"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</row>
    <row r="128" spans="1:60" x14ac:dyDescent="0.35"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</row>
    <row r="129" spans="1:60" x14ac:dyDescent="0.35"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</row>
    <row r="130" spans="1:60" x14ac:dyDescent="0.35"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</row>
    <row r="131" spans="1:60" x14ac:dyDescent="0.35"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</row>
    <row r="132" spans="1:60" x14ac:dyDescent="0.35"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</row>
    <row r="133" spans="1:60" x14ac:dyDescent="0.35"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</row>
    <row r="134" spans="1:60" x14ac:dyDescent="0.35"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</row>
    <row r="135" spans="1:60" x14ac:dyDescent="0.35"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</row>
    <row r="136" spans="1:60" x14ac:dyDescent="0.35"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</row>
    <row r="137" spans="1:60" x14ac:dyDescent="0.35"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</row>
    <row r="138" spans="1:60" x14ac:dyDescent="0.35"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</row>
    <row r="139" spans="1:60" x14ac:dyDescent="0.35">
      <c r="A139" s="3"/>
      <c r="B139" s="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8A53-28B3-43A4-ABDF-E3E2629C5508}">
  <sheetPr codeName="Sheet2">
    <tabColor theme="1"/>
  </sheetPr>
  <dimension ref="A1:K65"/>
  <sheetViews>
    <sheetView workbookViewId="0">
      <selection activeCell="D33" sqref="D33"/>
    </sheetView>
  </sheetViews>
  <sheetFormatPr defaultRowHeight="14.5" x14ac:dyDescent="0.35"/>
  <cols>
    <col min="1" max="1" width="16.81640625" bestFit="1" customWidth="1"/>
    <col min="2" max="2" width="16.453125" bestFit="1" customWidth="1"/>
    <col min="3" max="3" width="40.7265625" customWidth="1"/>
    <col min="4" max="4" width="34.453125" bestFit="1" customWidth="1"/>
    <col min="5" max="5" width="25.7265625" hidden="1" customWidth="1"/>
    <col min="6" max="6" width="28.81640625" hidden="1" customWidth="1"/>
    <col min="7" max="7" width="19.453125" hidden="1" customWidth="1"/>
    <col min="8" max="8" width="20.1796875" hidden="1" customWidth="1"/>
    <col min="9" max="9" width="10.6328125" customWidth="1"/>
    <col min="10" max="10" width="34.81640625" customWidth="1"/>
    <col min="11" max="11" width="38.7265625" customWidth="1"/>
  </cols>
  <sheetData>
    <row r="1" spans="1:11" x14ac:dyDescent="0.35">
      <c r="A1" s="27" t="s">
        <v>12</v>
      </c>
      <c r="B1" s="27"/>
      <c r="C1" s="27" t="s">
        <v>13</v>
      </c>
      <c r="D1" s="27"/>
      <c r="E1" s="27" t="s">
        <v>54</v>
      </c>
      <c r="F1" s="27"/>
      <c r="G1" s="27" t="s">
        <v>55</v>
      </c>
      <c r="H1" s="27"/>
      <c r="J1" s="27" t="s">
        <v>330</v>
      </c>
      <c r="K1" s="27"/>
    </row>
    <row r="2" spans="1:11" ht="15" thickBot="1" x14ac:dyDescent="0.4">
      <c r="A2" t="s">
        <v>14</v>
      </c>
      <c r="B2" t="s">
        <v>6</v>
      </c>
      <c r="C2" t="s">
        <v>24</v>
      </c>
      <c r="D2" t="s">
        <v>25</v>
      </c>
      <c r="G2" t="s">
        <v>46</v>
      </c>
      <c r="H2" t="s">
        <v>47</v>
      </c>
      <c r="I2" t="s">
        <v>117</v>
      </c>
      <c r="J2" s="24" t="s">
        <v>36</v>
      </c>
      <c r="K2" s="25" t="s">
        <v>271</v>
      </c>
    </row>
    <row r="3" spans="1:11" ht="15" thickBot="1" x14ac:dyDescent="0.4">
      <c r="A3" t="s">
        <v>16</v>
      </c>
      <c r="B3" t="s">
        <v>7</v>
      </c>
      <c r="C3" t="s">
        <v>26</v>
      </c>
      <c r="D3" t="s">
        <v>27</v>
      </c>
      <c r="G3" t="s">
        <v>48</v>
      </c>
      <c r="H3" t="s">
        <v>51</v>
      </c>
      <c r="J3" s="24" t="s">
        <v>272</v>
      </c>
      <c r="K3" s="25" t="s">
        <v>273</v>
      </c>
    </row>
    <row r="4" spans="1:11" ht="15" thickBot="1" x14ac:dyDescent="0.4">
      <c r="A4" t="s">
        <v>17</v>
      </c>
      <c r="B4" t="s">
        <v>9</v>
      </c>
      <c r="C4" t="s">
        <v>28</v>
      </c>
      <c r="D4" t="s">
        <v>29</v>
      </c>
      <c r="G4" t="s">
        <v>49</v>
      </c>
      <c r="H4" t="s">
        <v>50</v>
      </c>
      <c r="J4" s="24" t="s">
        <v>212</v>
      </c>
      <c r="K4" s="25" t="s">
        <v>274</v>
      </c>
    </row>
    <row r="5" spans="1:11" ht="15" thickBot="1" x14ac:dyDescent="0.4">
      <c r="A5" t="s">
        <v>18</v>
      </c>
      <c r="B5" t="s">
        <v>8</v>
      </c>
      <c r="C5" t="s">
        <v>31</v>
      </c>
      <c r="D5" t="s">
        <v>30</v>
      </c>
      <c r="G5" t="s">
        <v>53</v>
      </c>
      <c r="H5" t="s">
        <v>52</v>
      </c>
      <c r="J5" s="24" t="s">
        <v>275</v>
      </c>
      <c r="K5" s="25" t="s">
        <v>276</v>
      </c>
    </row>
    <row r="6" spans="1:11" ht="15" thickBot="1" x14ac:dyDescent="0.4">
      <c r="A6" t="s">
        <v>19</v>
      </c>
      <c r="B6" t="s">
        <v>10</v>
      </c>
      <c r="C6" t="s">
        <v>32</v>
      </c>
      <c r="D6" t="s">
        <v>57</v>
      </c>
      <c r="J6" s="24" t="s">
        <v>24</v>
      </c>
      <c r="K6" s="25" t="s">
        <v>277</v>
      </c>
    </row>
    <row r="7" spans="1:11" ht="15" thickBot="1" x14ac:dyDescent="0.4">
      <c r="A7" t="s">
        <v>20</v>
      </c>
      <c r="B7" t="s">
        <v>2</v>
      </c>
      <c r="C7" t="s">
        <v>33</v>
      </c>
      <c r="D7" t="s">
        <v>39</v>
      </c>
      <c r="J7" s="24" t="s">
        <v>210</v>
      </c>
      <c r="K7" s="25" t="s">
        <v>278</v>
      </c>
    </row>
    <row r="8" spans="1:11" ht="15" thickBot="1" x14ac:dyDescent="0.4">
      <c r="A8" t="s">
        <v>15</v>
      </c>
      <c r="B8" t="s">
        <v>4</v>
      </c>
      <c r="C8" t="s">
        <v>34</v>
      </c>
      <c r="D8" t="s">
        <v>35</v>
      </c>
      <c r="J8" s="24" t="s">
        <v>32</v>
      </c>
      <c r="K8" s="25" t="s">
        <v>279</v>
      </c>
    </row>
    <row r="9" spans="1:11" ht="15" thickBot="1" x14ac:dyDescent="0.4">
      <c r="A9" t="s">
        <v>21</v>
      </c>
      <c r="B9" t="s">
        <v>3</v>
      </c>
      <c r="C9" t="s">
        <v>36</v>
      </c>
      <c r="D9" t="s">
        <v>112</v>
      </c>
      <c r="J9" s="24" t="s">
        <v>113</v>
      </c>
      <c r="K9" s="25" t="s">
        <v>280</v>
      </c>
    </row>
    <row r="10" spans="1:11" ht="15" thickBot="1" x14ac:dyDescent="0.4">
      <c r="A10" t="s">
        <v>22</v>
      </c>
      <c r="B10" t="s">
        <v>11</v>
      </c>
      <c r="C10" t="s">
        <v>37</v>
      </c>
      <c r="D10" t="s">
        <v>1</v>
      </c>
      <c r="J10" s="24" t="s">
        <v>209</v>
      </c>
      <c r="K10" s="25" t="s">
        <v>281</v>
      </c>
    </row>
    <row r="11" spans="1:11" ht="15" thickBot="1" x14ac:dyDescent="0.4">
      <c r="A11" t="s">
        <v>23</v>
      </c>
      <c r="B11" t="s">
        <v>5</v>
      </c>
      <c r="C11" t="s">
        <v>38</v>
      </c>
      <c r="D11" t="s">
        <v>0</v>
      </c>
      <c r="I11" t="s">
        <v>112</v>
      </c>
      <c r="J11" s="24" t="s">
        <v>114</v>
      </c>
      <c r="K11" s="25" t="s">
        <v>283</v>
      </c>
    </row>
    <row r="12" spans="1:11" ht="15" thickBot="1" x14ac:dyDescent="0.4">
      <c r="C12" t="s">
        <v>40</v>
      </c>
      <c r="D12" t="s">
        <v>41</v>
      </c>
      <c r="J12" s="24" t="s">
        <v>213</v>
      </c>
      <c r="K12" s="25" t="s">
        <v>284</v>
      </c>
    </row>
    <row r="13" spans="1:11" ht="15" thickBot="1" x14ac:dyDescent="0.4">
      <c r="C13" t="s">
        <v>43</v>
      </c>
      <c r="D13" t="s">
        <v>42</v>
      </c>
      <c r="J13" s="24" t="s">
        <v>211</v>
      </c>
      <c r="K13" s="25" t="s">
        <v>285</v>
      </c>
    </row>
    <row r="14" spans="1:11" ht="15" thickBot="1" x14ac:dyDescent="0.4">
      <c r="C14" t="s">
        <v>44</v>
      </c>
      <c r="D14" t="s">
        <v>45</v>
      </c>
      <c r="J14" s="24" t="s">
        <v>205</v>
      </c>
      <c r="K14" s="25" t="s">
        <v>286</v>
      </c>
    </row>
    <row r="15" spans="1:11" ht="15" thickBot="1" x14ac:dyDescent="0.4">
      <c r="C15" t="s">
        <v>113</v>
      </c>
      <c r="D15" t="s">
        <v>47</v>
      </c>
      <c r="J15" s="24" t="s">
        <v>287</v>
      </c>
      <c r="K15" s="25" t="s">
        <v>288</v>
      </c>
    </row>
    <row r="16" spans="1:11" ht="15" thickBot="1" x14ac:dyDescent="0.4">
      <c r="C16" t="s">
        <v>114</v>
      </c>
      <c r="D16" t="s">
        <v>115</v>
      </c>
      <c r="J16" s="24" t="s">
        <v>40</v>
      </c>
      <c r="K16" s="25" t="s">
        <v>289</v>
      </c>
    </row>
    <row r="17" spans="10:11" ht="15" thickBot="1" x14ac:dyDescent="0.4">
      <c r="J17" s="24" t="s">
        <v>33</v>
      </c>
      <c r="K17" s="25" t="s">
        <v>290</v>
      </c>
    </row>
    <row r="18" spans="10:11" ht="15" thickBot="1" x14ac:dyDescent="0.4">
      <c r="J18" s="24" t="s">
        <v>206</v>
      </c>
      <c r="K18" s="25" t="s">
        <v>291</v>
      </c>
    </row>
    <row r="19" spans="10:11" ht="15" thickBot="1" x14ac:dyDescent="0.4">
      <c r="J19" s="24" t="s">
        <v>147</v>
      </c>
      <c r="K19" s="25" t="s">
        <v>292</v>
      </c>
    </row>
    <row r="20" spans="10:11" ht="15" thickBot="1" x14ac:dyDescent="0.4">
      <c r="J20" s="24" t="s">
        <v>134</v>
      </c>
      <c r="K20" s="25" t="s">
        <v>293</v>
      </c>
    </row>
    <row r="21" spans="10:11" ht="15" thickBot="1" x14ac:dyDescent="0.4">
      <c r="J21" s="24" t="s">
        <v>143</v>
      </c>
      <c r="K21" s="25" t="s">
        <v>294</v>
      </c>
    </row>
    <row r="22" spans="10:11" ht="15" thickBot="1" x14ac:dyDescent="0.4">
      <c r="J22" s="24" t="s">
        <v>148</v>
      </c>
      <c r="K22" s="25" t="s">
        <v>295</v>
      </c>
    </row>
    <row r="23" spans="10:11" ht="15" thickBot="1" x14ac:dyDescent="0.4">
      <c r="J23" s="24" t="s">
        <v>140</v>
      </c>
      <c r="K23" s="25" t="s">
        <v>296</v>
      </c>
    </row>
    <row r="24" spans="10:11" ht="15" thickBot="1" x14ac:dyDescent="0.4">
      <c r="J24" s="24" t="s">
        <v>139</v>
      </c>
      <c r="K24" s="25" t="s">
        <v>297</v>
      </c>
    </row>
    <row r="25" spans="10:11" ht="15" thickBot="1" x14ac:dyDescent="0.4">
      <c r="J25" s="24" t="s">
        <v>192</v>
      </c>
      <c r="K25" s="25" t="s">
        <v>298</v>
      </c>
    </row>
    <row r="26" spans="10:11" ht="15" thickBot="1" x14ac:dyDescent="0.4">
      <c r="J26" s="24" t="s">
        <v>299</v>
      </c>
      <c r="K26" s="25" t="s">
        <v>300</v>
      </c>
    </row>
    <row r="27" spans="10:11" ht="15" thickBot="1" x14ac:dyDescent="0.4">
      <c r="J27" s="24" t="s">
        <v>145</v>
      </c>
      <c r="K27" s="25" t="s">
        <v>301</v>
      </c>
    </row>
    <row r="28" spans="10:11" ht="15" thickBot="1" x14ac:dyDescent="0.4">
      <c r="J28" s="24" t="s">
        <v>135</v>
      </c>
      <c r="K28" s="25" t="s">
        <v>302</v>
      </c>
    </row>
    <row r="29" spans="10:11" ht="15" thickBot="1" x14ac:dyDescent="0.4">
      <c r="J29" s="24" t="s">
        <v>149</v>
      </c>
      <c r="K29" s="25" t="s">
        <v>303</v>
      </c>
    </row>
    <row r="30" spans="10:11" ht="15" thickBot="1" x14ac:dyDescent="0.4">
      <c r="J30" s="24" t="s">
        <v>141</v>
      </c>
      <c r="K30" s="25" t="s">
        <v>304</v>
      </c>
    </row>
    <row r="31" spans="10:11" ht="15" thickBot="1" x14ac:dyDescent="0.4">
      <c r="J31" s="24" t="s">
        <v>136</v>
      </c>
      <c r="K31" s="25" t="s">
        <v>305</v>
      </c>
    </row>
    <row r="32" spans="10:11" ht="15" thickBot="1" x14ac:dyDescent="0.4">
      <c r="J32" s="24" t="s">
        <v>137</v>
      </c>
      <c r="K32" s="25" t="s">
        <v>306</v>
      </c>
    </row>
    <row r="33" spans="10:11" ht="15" thickBot="1" x14ac:dyDescent="0.4">
      <c r="J33" s="24" t="s">
        <v>142</v>
      </c>
      <c r="K33" s="25" t="s">
        <v>307</v>
      </c>
    </row>
    <row r="34" spans="10:11" ht="15" thickBot="1" x14ac:dyDescent="0.4">
      <c r="J34" s="24" t="s">
        <v>146</v>
      </c>
      <c r="K34" s="25" t="s">
        <v>308</v>
      </c>
    </row>
    <row r="35" spans="10:11" ht="15" thickBot="1" x14ac:dyDescent="0.4">
      <c r="J35" s="24" t="s">
        <v>144</v>
      </c>
      <c r="K35" s="25" t="s">
        <v>309</v>
      </c>
    </row>
    <row r="36" spans="10:11" ht="15" thickBot="1" x14ac:dyDescent="0.4">
      <c r="J36" s="24" t="s">
        <v>138</v>
      </c>
      <c r="K36" s="25" t="s">
        <v>310</v>
      </c>
    </row>
    <row r="37" spans="10:11" ht="15" thickBot="1" x14ac:dyDescent="0.4">
      <c r="J37" s="24" t="s">
        <v>191</v>
      </c>
      <c r="K37" s="25" t="s">
        <v>311</v>
      </c>
    </row>
    <row r="38" spans="10:11" ht="15" thickBot="1" x14ac:dyDescent="0.4">
      <c r="J38" s="24" t="s">
        <v>312</v>
      </c>
      <c r="K38" s="25" t="s">
        <v>313</v>
      </c>
    </row>
    <row r="39" spans="10:11" ht="15" thickBot="1" x14ac:dyDescent="0.4">
      <c r="J39" s="24" t="s">
        <v>167</v>
      </c>
      <c r="K39" s="25" t="s">
        <v>314</v>
      </c>
    </row>
    <row r="40" spans="10:11" ht="15" thickBot="1" x14ac:dyDescent="0.4">
      <c r="J40" s="24" t="s">
        <v>163</v>
      </c>
      <c r="K40" s="25" t="s">
        <v>315</v>
      </c>
    </row>
    <row r="41" spans="10:11" ht="15" thickBot="1" x14ac:dyDescent="0.4">
      <c r="J41" s="24" t="s">
        <v>214</v>
      </c>
      <c r="K41" s="25" t="s">
        <v>316</v>
      </c>
    </row>
    <row r="42" spans="10:11" ht="15" thickBot="1" x14ac:dyDescent="0.4">
      <c r="J42" s="24" t="s">
        <v>165</v>
      </c>
      <c r="K42" s="25" t="s">
        <v>317</v>
      </c>
    </row>
    <row r="43" spans="10:11" ht="15" thickBot="1" x14ac:dyDescent="0.4">
      <c r="J43" s="24" t="s">
        <v>161</v>
      </c>
      <c r="K43" s="25" t="s">
        <v>318</v>
      </c>
    </row>
    <row r="44" spans="10:11" ht="15" thickBot="1" x14ac:dyDescent="0.4">
      <c r="J44" s="24" t="s">
        <v>48</v>
      </c>
      <c r="K44" s="25" t="s">
        <v>319</v>
      </c>
    </row>
    <row r="45" spans="10:11" ht="15" thickBot="1" x14ac:dyDescent="0.4">
      <c r="J45" s="24" t="s">
        <v>166</v>
      </c>
      <c r="K45" s="25" t="s">
        <v>320</v>
      </c>
    </row>
    <row r="46" spans="10:11" ht="15" thickBot="1" x14ac:dyDescent="0.4">
      <c r="J46" s="24" t="s">
        <v>215</v>
      </c>
      <c r="K46" s="25" t="s">
        <v>321</v>
      </c>
    </row>
    <row r="47" spans="10:11" ht="15" thickBot="1" x14ac:dyDescent="0.4">
      <c r="J47" s="24" t="s">
        <v>162</v>
      </c>
      <c r="K47" s="25" t="s">
        <v>322</v>
      </c>
    </row>
    <row r="48" spans="10:11" ht="15" thickBot="1" x14ac:dyDescent="0.4">
      <c r="J48" s="24" t="s">
        <v>164</v>
      </c>
      <c r="K48" s="25" t="s">
        <v>323</v>
      </c>
    </row>
    <row r="49" spans="10:11" ht="15" thickBot="1" x14ac:dyDescent="0.4">
      <c r="J49" s="24" t="s">
        <v>24</v>
      </c>
      <c r="K49" s="25" t="s">
        <v>277</v>
      </c>
    </row>
    <row r="50" spans="10:11" ht="15" thickBot="1" x14ac:dyDescent="0.4">
      <c r="J50" s="24" t="s">
        <v>275</v>
      </c>
      <c r="K50" s="25" t="s">
        <v>276</v>
      </c>
    </row>
    <row r="51" spans="10:11" ht="15" thickBot="1" x14ac:dyDescent="0.4">
      <c r="J51" s="24" t="s">
        <v>209</v>
      </c>
      <c r="K51" s="25" t="s">
        <v>281</v>
      </c>
    </row>
    <row r="52" spans="10:11" ht="15" thickBot="1" x14ac:dyDescent="0.4">
      <c r="J52" s="24" t="s">
        <v>210</v>
      </c>
      <c r="K52" s="25" t="s">
        <v>278</v>
      </c>
    </row>
    <row r="53" spans="10:11" ht="15" thickBot="1" x14ac:dyDescent="0.4">
      <c r="J53" s="24" t="s">
        <v>32</v>
      </c>
      <c r="K53" s="25" t="s">
        <v>279</v>
      </c>
    </row>
    <row r="54" spans="10:11" ht="15" thickBot="1" x14ac:dyDescent="0.4">
      <c r="J54" s="24" t="s">
        <v>33</v>
      </c>
      <c r="K54" s="25" t="s">
        <v>325</v>
      </c>
    </row>
    <row r="55" spans="10:11" ht="15" thickBot="1" x14ac:dyDescent="0.4">
      <c r="J55" s="24" t="s">
        <v>272</v>
      </c>
      <c r="K55" s="25" t="s">
        <v>273</v>
      </c>
    </row>
    <row r="56" spans="10:11" ht="15" thickBot="1" x14ac:dyDescent="0.4">
      <c r="J56" s="24" t="s">
        <v>36</v>
      </c>
      <c r="K56" s="25" t="s">
        <v>271</v>
      </c>
    </row>
    <row r="57" spans="10:11" ht="15" thickBot="1" x14ac:dyDescent="0.4">
      <c r="J57" s="24" t="s">
        <v>287</v>
      </c>
      <c r="K57" s="25" t="s">
        <v>326</v>
      </c>
    </row>
    <row r="58" spans="10:11" ht="15" thickBot="1" x14ac:dyDescent="0.4">
      <c r="J58" s="24" t="s">
        <v>211</v>
      </c>
      <c r="K58" s="25" t="s">
        <v>285</v>
      </c>
    </row>
    <row r="59" spans="10:11" ht="15" thickBot="1" x14ac:dyDescent="0.4">
      <c r="J59" s="24" t="s">
        <v>40</v>
      </c>
      <c r="K59" s="25" t="s">
        <v>327</v>
      </c>
    </row>
    <row r="60" spans="10:11" ht="15" thickBot="1" x14ac:dyDescent="0.4">
      <c r="J60" s="24" t="s">
        <v>212</v>
      </c>
      <c r="K60" s="25" t="s">
        <v>274</v>
      </c>
    </row>
    <row r="61" spans="10:11" ht="15" thickBot="1" x14ac:dyDescent="0.4">
      <c r="J61" s="24" t="s">
        <v>213</v>
      </c>
      <c r="K61" s="25" t="s">
        <v>328</v>
      </c>
    </row>
    <row r="62" spans="10:11" ht="15" thickBot="1" x14ac:dyDescent="0.4">
      <c r="J62" s="24" t="s">
        <v>113</v>
      </c>
      <c r="K62" s="25" t="s">
        <v>280</v>
      </c>
    </row>
    <row r="63" spans="10:11" ht="15" thickBot="1" x14ac:dyDescent="0.4">
      <c r="J63" s="24" t="s">
        <v>282</v>
      </c>
      <c r="K63" s="25" t="s">
        <v>329</v>
      </c>
    </row>
    <row r="64" spans="10:11" ht="15" thickBot="1" x14ac:dyDescent="0.4">
      <c r="J64" s="24" t="s">
        <v>205</v>
      </c>
      <c r="K64" s="25" t="s">
        <v>286</v>
      </c>
    </row>
    <row r="65" spans="10:11" ht="15" thickBot="1" x14ac:dyDescent="0.4">
      <c r="J65" s="24" t="s">
        <v>206</v>
      </c>
      <c r="K65" s="25" t="s">
        <v>291</v>
      </c>
    </row>
  </sheetData>
  <mergeCells count="5">
    <mergeCell ref="C1:D1"/>
    <mergeCell ref="A1:B1"/>
    <mergeCell ref="E1:F1"/>
    <mergeCell ref="G1:H1"/>
    <mergeCell ref="J1:K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CA34-2F0C-4477-AB71-2085D9C04BFD}">
  <sheetPr codeName="Sheet3">
    <tabColor theme="1"/>
  </sheetPr>
  <dimension ref="A1:BG34"/>
  <sheetViews>
    <sheetView topLeftCell="A14" workbookViewId="0">
      <selection activeCell="D33" sqref="D33"/>
    </sheetView>
  </sheetViews>
  <sheetFormatPr defaultRowHeight="14.5" x14ac:dyDescent="0.35"/>
  <cols>
    <col min="2" max="2" width="11.36328125" bestFit="1" customWidth="1"/>
    <col min="3" max="3" width="21.90625" bestFit="1" customWidth="1"/>
    <col min="4" max="4" width="28.26953125" bestFit="1" customWidth="1"/>
    <col min="5" max="5" width="23.453125" customWidth="1"/>
    <col min="6" max="6" width="17.36328125" bestFit="1" customWidth="1"/>
    <col min="7" max="7" width="18.81640625" bestFit="1" customWidth="1"/>
    <col min="8" max="8" width="17.36328125" bestFit="1" customWidth="1"/>
    <col min="9" max="9" width="18.6328125" bestFit="1" customWidth="1"/>
    <col min="10" max="27" width="14.7265625" bestFit="1" customWidth="1"/>
    <col min="28" max="34" width="14.6328125" bestFit="1" customWidth="1"/>
    <col min="35" max="35" width="16.08984375" bestFit="1" customWidth="1"/>
    <col min="36" max="59" width="14.6328125" bestFit="1" customWidth="1"/>
  </cols>
  <sheetData>
    <row r="1" spans="1:7" x14ac:dyDescent="0.35">
      <c r="A1" s="15" t="s">
        <v>5</v>
      </c>
      <c r="G1" t="s">
        <v>197</v>
      </c>
    </row>
    <row r="4" spans="1:7" x14ac:dyDescent="0.35">
      <c r="C4" t="str">
        <f>_xll.BQL("segments('" &amp; A1 &amp; "')", "segment_name, BS_TOT_ASSET","cols=3;rows=6")</f>
        <v>#N/A Requesting Data...</v>
      </c>
      <c r="D4" t="s">
        <v>337</v>
      </c>
      <c r="E4" t="s">
        <v>125</v>
      </c>
    </row>
    <row r="5" spans="1:7" x14ac:dyDescent="0.35">
      <c r="C5" t="s">
        <v>170</v>
      </c>
      <c r="D5" t="s">
        <v>338</v>
      </c>
      <c r="E5" t="e">
        <v>#N/A</v>
      </c>
    </row>
    <row r="6" spans="1:7" x14ac:dyDescent="0.35">
      <c r="C6" s="1" t="s">
        <v>169</v>
      </c>
      <c r="D6" t="s">
        <v>339</v>
      </c>
      <c r="E6" t="e">
        <v>#N/A</v>
      </c>
    </row>
    <row r="7" spans="1:7" x14ac:dyDescent="0.35">
      <c r="C7" s="1" t="s">
        <v>340</v>
      </c>
      <c r="D7" t="s">
        <v>341</v>
      </c>
      <c r="E7" t="e">
        <v>#N/A</v>
      </c>
    </row>
    <row r="8" spans="1:7" x14ac:dyDescent="0.35">
      <c r="C8" t="s">
        <v>342</v>
      </c>
      <c r="D8" t="s">
        <v>343</v>
      </c>
      <c r="E8" t="e">
        <v>#N/A</v>
      </c>
    </row>
    <row r="9" spans="1:7" x14ac:dyDescent="0.35">
      <c r="C9" t="s">
        <v>344</v>
      </c>
      <c r="D9" t="s">
        <v>345</v>
      </c>
      <c r="E9" s="2" t="e">
        <v>#N/A</v>
      </c>
    </row>
    <row r="10" spans="1:7" x14ac:dyDescent="0.35">
      <c r="C10" s="1" t="s">
        <v>208</v>
      </c>
      <c r="E10" s="2"/>
    </row>
    <row r="11" spans="1:7" x14ac:dyDescent="0.35">
      <c r="C11" s="1"/>
      <c r="E11" s="2"/>
    </row>
    <row r="12" spans="1:7" x14ac:dyDescent="0.35">
      <c r="C12" t="str" cm="1">
        <f t="array" ref="C12">_xll.BQL("SEG0000670177 Segment", "IS_NET_REV_INCL_EXCL_CRT_ITEMS/1M")</f>
        <v>#N/A</v>
      </c>
    </row>
    <row r="15" spans="1:7" x14ac:dyDescent="0.35">
      <c r="D15" s="2"/>
    </row>
    <row r="17" spans="2:59" x14ac:dyDescent="0.35">
      <c r="C17" t="str">
        <f>_xll.BQL(E34, C10 &amp; "(FPT=A, FPR=range(2010, 2023))","showdates=f", "transpose=t","cols=16;rows=1")</f>
        <v>#N/A Requesting Data...</v>
      </c>
      <c r="D17" t="s">
        <v>336</v>
      </c>
      <c r="E17" s="2">
        <v>353282000</v>
      </c>
      <c r="F17" s="2">
        <v>408155000</v>
      </c>
      <c r="G17" s="2">
        <v>499500000</v>
      </c>
      <c r="H17" s="2">
        <v>577049000</v>
      </c>
      <c r="I17" s="2">
        <v>636194000</v>
      </c>
      <c r="J17" s="2">
        <v>733564000</v>
      </c>
      <c r="K17" s="2">
        <v>795807000</v>
      </c>
      <c r="L17" s="2">
        <v>933803000</v>
      </c>
      <c r="M17" s="2">
        <v>962857000</v>
      </c>
      <c r="N17" s="2">
        <v>1057032000</v>
      </c>
      <c r="O17" s="2">
        <v>1004515000</v>
      </c>
      <c r="P17" s="2">
        <v>781802000</v>
      </c>
      <c r="Q17" s="2">
        <v>1414276000</v>
      </c>
      <c r="R17" s="2" t="e">
        <v>#N/A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</row>
    <row r="18" spans="2:59" x14ac:dyDescent="0.3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2:59" x14ac:dyDescent="0.35">
      <c r="B19" t="s">
        <v>198</v>
      </c>
      <c r="C19" t="s">
        <v>197</v>
      </c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59" x14ac:dyDescent="0.35">
      <c r="B20" t="s">
        <v>196</v>
      </c>
      <c r="C20" t="s">
        <v>125</v>
      </c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59" x14ac:dyDescent="0.35">
      <c r="B21" t="s">
        <v>195</v>
      </c>
      <c r="C21" t="s">
        <v>131</v>
      </c>
      <c r="D21" s="2"/>
    </row>
    <row r="22" spans="2:59" x14ac:dyDescent="0.35">
      <c r="C22" s="1"/>
      <c r="D22" s="2"/>
    </row>
    <row r="23" spans="2:59" x14ac:dyDescent="0.35">
      <c r="C23" s="1"/>
      <c r="D23" s="2"/>
    </row>
    <row r="24" spans="2:59" x14ac:dyDescent="0.35">
      <c r="B24" t="s">
        <v>150</v>
      </c>
      <c r="C24" s="1"/>
      <c r="D24" s="2" t="s">
        <v>194</v>
      </c>
      <c r="E24" t="s">
        <v>193</v>
      </c>
      <c r="F24" t="s">
        <v>192</v>
      </c>
      <c r="G24" t="s">
        <v>191</v>
      </c>
      <c r="H24" t="s">
        <v>190</v>
      </c>
      <c r="I24" t="s">
        <v>189</v>
      </c>
    </row>
    <row r="25" spans="2:59" x14ac:dyDescent="0.35">
      <c r="B25" t="s">
        <v>14</v>
      </c>
      <c r="C25" t="s">
        <v>6</v>
      </c>
      <c r="D25" t="s">
        <v>188</v>
      </c>
      <c r="E25" t="s">
        <v>187</v>
      </c>
    </row>
    <row r="26" spans="2:59" x14ac:dyDescent="0.35">
      <c r="B26" t="s">
        <v>16</v>
      </c>
      <c r="C26" t="s">
        <v>7</v>
      </c>
      <c r="D26" t="s">
        <v>186</v>
      </c>
      <c r="E26" t="s">
        <v>185</v>
      </c>
    </row>
    <row r="27" spans="2:59" x14ac:dyDescent="0.35">
      <c r="B27" t="s">
        <v>17</v>
      </c>
      <c r="C27" t="s">
        <v>9</v>
      </c>
      <c r="D27" t="s">
        <v>184</v>
      </c>
      <c r="E27" t="s">
        <v>183</v>
      </c>
    </row>
    <row r="28" spans="2:59" x14ac:dyDescent="0.35">
      <c r="B28" t="s">
        <v>18</v>
      </c>
      <c r="C28" t="s">
        <v>8</v>
      </c>
      <c r="D28" t="s">
        <v>182</v>
      </c>
      <c r="E28" t="s">
        <v>181</v>
      </c>
    </row>
    <row r="29" spans="2:59" x14ac:dyDescent="0.35">
      <c r="B29" t="s">
        <v>19</v>
      </c>
      <c r="C29" t="s">
        <v>10</v>
      </c>
      <c r="D29" t="s">
        <v>180</v>
      </c>
      <c r="E29" t="s">
        <v>179</v>
      </c>
    </row>
    <row r="30" spans="2:59" x14ac:dyDescent="0.35">
      <c r="B30" t="s">
        <v>20</v>
      </c>
      <c r="C30" t="s">
        <v>2</v>
      </c>
      <c r="D30" t="s">
        <v>178</v>
      </c>
      <c r="E30" t="s">
        <v>177</v>
      </c>
    </row>
    <row r="31" spans="2:59" x14ac:dyDescent="0.35">
      <c r="B31" t="s">
        <v>15</v>
      </c>
      <c r="C31" t="s">
        <v>4</v>
      </c>
      <c r="D31" t="s">
        <v>176</v>
      </c>
      <c r="E31" t="s">
        <v>175</v>
      </c>
    </row>
    <row r="32" spans="2:59" x14ac:dyDescent="0.35">
      <c r="B32" t="s">
        <v>21</v>
      </c>
      <c r="C32" t="s">
        <v>3</v>
      </c>
      <c r="D32" t="s">
        <v>174</v>
      </c>
      <c r="E32" t="s">
        <v>173</v>
      </c>
    </row>
    <row r="33" spans="2:5" x14ac:dyDescent="0.35">
      <c r="B33" t="s">
        <v>22</v>
      </c>
      <c r="C33" t="s">
        <v>11</v>
      </c>
      <c r="D33" t="s">
        <v>172</v>
      </c>
      <c r="E33" t="s">
        <v>171</v>
      </c>
    </row>
    <row r="34" spans="2:5" x14ac:dyDescent="0.35">
      <c r="B34" t="s">
        <v>23</v>
      </c>
      <c r="C34" t="s">
        <v>5</v>
      </c>
      <c r="D34" t="s">
        <v>170</v>
      </c>
      <c r="E34" t="s">
        <v>169</v>
      </c>
    </row>
  </sheetData>
  <dataValidations count="2">
    <dataValidation type="list" allowBlank="1" showInputMessage="1" showErrorMessage="1" sqref="G1" xr:uid="{66A07DDB-914E-4D41-A6F1-DC7C3E4693F6}">
      <formula1>$C$19:$C$21</formula1>
    </dataValidation>
    <dataValidation type="list" allowBlank="1" showInputMessage="1" showErrorMessage="1" sqref="A1" xr:uid="{BFD6622F-2EB9-4A28-B5AD-60FF3BBF1D7C}">
      <formula1>$C$25:$C$34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3B04-8E93-4EC5-95E9-E68BEC393B0F}">
  <sheetPr codeName="Sheet4"/>
  <dimension ref="A1:BK61"/>
  <sheetViews>
    <sheetView topLeftCell="A24" workbookViewId="0">
      <selection activeCell="D34" sqref="D34"/>
    </sheetView>
  </sheetViews>
  <sheetFormatPr defaultRowHeight="14.5" x14ac:dyDescent="0.35"/>
  <cols>
    <col min="2" max="2" width="10.453125" hidden="1" customWidth="1"/>
    <col min="3" max="3" width="11.36328125" hidden="1" customWidth="1"/>
    <col min="4" max="4" width="20.7265625" bestFit="1" customWidth="1"/>
    <col min="5" max="5" width="21.90625" customWidth="1"/>
    <col min="6" max="6" width="18.6328125" customWidth="1"/>
    <col min="7" max="8" width="8.7265625" customWidth="1"/>
    <col min="9" max="24" width="17.1796875" style="2" bestFit="1" customWidth="1"/>
    <col min="25" max="63" width="18.1796875" style="2" bestFit="1" customWidth="1"/>
  </cols>
  <sheetData>
    <row r="1" spans="1:63" x14ac:dyDescent="0.35">
      <c r="A1" s="16" t="s">
        <v>150</v>
      </c>
      <c r="B1" s="16" t="s">
        <v>202</v>
      </c>
      <c r="C1" s="16" t="s">
        <v>201</v>
      </c>
      <c r="D1" s="16" t="s">
        <v>203</v>
      </c>
      <c r="E1" s="16" t="s">
        <v>200</v>
      </c>
      <c r="F1" s="16" t="s">
        <v>199</v>
      </c>
      <c r="G1" s="16" t="s">
        <v>153</v>
      </c>
      <c r="H1" s="16"/>
      <c r="I1" s="5">
        <v>2010</v>
      </c>
      <c r="J1" s="5">
        <v>2011</v>
      </c>
      <c r="K1" s="5">
        <v>2012</v>
      </c>
      <c r="L1" s="5">
        <v>2013</v>
      </c>
      <c r="M1" s="5">
        <v>2014</v>
      </c>
      <c r="N1" s="5">
        <v>2015</v>
      </c>
      <c r="O1" s="5">
        <v>2016</v>
      </c>
      <c r="P1" s="5">
        <v>2017</v>
      </c>
      <c r="Q1" s="5">
        <v>2018</v>
      </c>
      <c r="R1" s="5">
        <v>2019</v>
      </c>
      <c r="S1" s="5">
        <v>2020</v>
      </c>
      <c r="T1" s="5">
        <v>2021</v>
      </c>
      <c r="U1" s="5">
        <v>2022</v>
      </c>
      <c r="V1" s="5">
        <v>2023</v>
      </c>
      <c r="W1" s="5">
        <v>2024</v>
      </c>
      <c r="X1" s="5">
        <v>2025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x14ac:dyDescent="0.35">
      <c r="A2" s="17" t="s">
        <v>14</v>
      </c>
      <c r="B2" s="17" t="s">
        <v>194</v>
      </c>
      <c r="C2" s="17" t="s">
        <v>198</v>
      </c>
      <c r="D2" s="17" t="str">
        <f>B2&amp; " " &amp;C2</f>
        <v>Retail Net Revenue</v>
      </c>
      <c r="E2" s="17" t="str" cm="1">
        <f t="array" ref="E2">INDEX(SID!$B$24:$E$34, MATCH(A2, SID!$B$24:$B$34, 0), IF(B2="Retail", 3, 4))</f>
        <v>SEG0000676019 Segment</v>
      </c>
      <c r="F2" s="17" t="str">
        <f>VLOOKUP(C2,SID!$B$19:$C$21,2,FALSE)</f>
        <v>CB_IS_NET_REVENUE</v>
      </c>
      <c r="G2" s="17" t="str">
        <f>_xll.BQL(E2, F2 &amp; "(FPT=A, FPR=range(2010, 2023))","showdates=f", "transpose=t","cols=16;rows=1")</f>
        <v>#N/A Requesting Data...</v>
      </c>
      <c r="H2" s="17" t="s">
        <v>204</v>
      </c>
      <c r="I2" s="18">
        <v>1349510000</v>
      </c>
      <c r="J2" s="18">
        <v>1557202000</v>
      </c>
      <c r="K2" s="18">
        <v>1415054000</v>
      </c>
      <c r="L2" s="18">
        <v>1450363000</v>
      </c>
      <c r="M2" s="18">
        <v>1419493000</v>
      </c>
      <c r="N2" s="18">
        <v>1506182000</v>
      </c>
      <c r="O2" s="18">
        <v>1491064000</v>
      </c>
      <c r="P2" s="18">
        <v>1552810000</v>
      </c>
      <c r="Q2" s="18">
        <v>1751019000</v>
      </c>
      <c r="R2" s="18">
        <v>1884766000</v>
      </c>
      <c r="S2" s="18">
        <v>1810727000</v>
      </c>
      <c r="T2" s="18">
        <v>1865864000</v>
      </c>
      <c r="U2" s="18">
        <v>2256868000</v>
      </c>
      <c r="V2" s="18" t="e">
        <v>#N/A</v>
      </c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</row>
    <row r="3" spans="1:63" x14ac:dyDescent="0.35">
      <c r="A3" s="17" t="str">
        <f>A2</f>
        <v>BSF</v>
      </c>
      <c r="B3" s="17" t="s">
        <v>193</v>
      </c>
      <c r="C3" s="17" t="s">
        <v>198</v>
      </c>
      <c r="D3" s="17" t="str">
        <f t="shared" ref="D3:D13" si="0">B3&amp; " " &amp;C3</f>
        <v>Wholesale Net Revenue</v>
      </c>
      <c r="E3" s="17" t="str" cm="1">
        <f t="array" ref="E3">INDEX(SID!$B$24:$E$34, MATCH(A3, SID!$B$24:$B$34, 0), IF(B3="Retail", 3, 4))</f>
        <v>SEG0000675991 Segment</v>
      </c>
      <c r="F3" s="17" t="str">
        <f>VLOOKUP(C3,SID!$B$19:$C$21,2,FALSE)</f>
        <v>CB_IS_NET_REVENUE</v>
      </c>
      <c r="G3" s="17" t="str">
        <f>_xll.BQL(E3, F3 &amp; "(FPT=A, FPR=range(2010, 2023))","showdates=f", "transpose=t","cols=16;rows=1")</f>
        <v>#N/A Requesting Data...</v>
      </c>
      <c r="H3" s="17" t="s">
        <v>204</v>
      </c>
      <c r="I3" s="18">
        <v>2037008000</v>
      </c>
      <c r="J3" s="18">
        <v>2154327000</v>
      </c>
      <c r="K3" s="18">
        <v>2337384000</v>
      </c>
      <c r="L3" s="18">
        <v>2518980000</v>
      </c>
      <c r="M3" s="18">
        <v>2740813000</v>
      </c>
      <c r="N3" s="18">
        <v>3058470000</v>
      </c>
      <c r="O3" s="18">
        <v>3102854000</v>
      </c>
      <c r="P3" s="18">
        <v>3000580000</v>
      </c>
      <c r="Q3" s="18">
        <v>3092645000</v>
      </c>
      <c r="R3" s="18">
        <v>3059771000</v>
      </c>
      <c r="S3" s="18">
        <v>2926420000</v>
      </c>
      <c r="T3" s="18">
        <v>2944021000</v>
      </c>
      <c r="U3" s="18">
        <v>3543948000</v>
      </c>
      <c r="V3" s="18" t="e">
        <v>#N/A</v>
      </c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</row>
    <row r="4" spans="1:63" x14ac:dyDescent="0.35">
      <c r="A4" s="17" t="str">
        <f t="shared" ref="A4:A7" si="1">A3</f>
        <v>BSF</v>
      </c>
      <c r="B4" s="17" t="s">
        <v>194</v>
      </c>
      <c r="C4" s="17" t="s">
        <v>196</v>
      </c>
      <c r="D4" s="17" t="str">
        <f t="shared" si="0"/>
        <v>Retail Assets</v>
      </c>
      <c r="E4" s="17" t="str" cm="1">
        <f t="array" ref="E4">INDEX(SID!$B$24:$E$34, MATCH(A4, SID!$B$24:$B$34, 0), IF(B4="Retail", 3, 4))</f>
        <v>SEG0000676019 Segment</v>
      </c>
      <c r="F4" s="17" t="str">
        <f>VLOOKUP(C4,SID!$B$19:$C$21,2,FALSE)</f>
        <v>BS_TOT_ASSET</v>
      </c>
      <c r="G4" s="17" t="str">
        <f>_xll.BQL(E4, F4 &amp; "(FPT=A, FPR=range(2010, 2023))","showdates=f", "transpose=t","cols=16;rows=1")</f>
        <v>#N/A Requesting Data...</v>
      </c>
      <c r="H4" s="17" t="s">
        <v>334</v>
      </c>
      <c r="I4" s="18">
        <v>14203918000</v>
      </c>
      <c r="J4" s="18">
        <v>16802119000</v>
      </c>
      <c r="K4" s="18">
        <v>15769666000</v>
      </c>
      <c r="L4" s="18">
        <v>16006414000</v>
      </c>
      <c r="M4" s="18">
        <v>14190365000</v>
      </c>
      <c r="N4" s="18">
        <v>15977792000</v>
      </c>
      <c r="O4" s="18">
        <v>16500468000</v>
      </c>
      <c r="P4" s="18">
        <v>17791035000</v>
      </c>
      <c r="Q4" s="18">
        <v>19763892000</v>
      </c>
      <c r="R4" s="18">
        <v>23704697000</v>
      </c>
      <c r="S4" s="18">
        <v>29086054000</v>
      </c>
      <c r="T4" s="18">
        <v>34195496000</v>
      </c>
      <c r="U4" s="18">
        <v>38411305000</v>
      </c>
      <c r="V4" s="18" t="e">
        <v>#N/A</v>
      </c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</row>
    <row r="5" spans="1:63" x14ac:dyDescent="0.35">
      <c r="A5" s="17" t="str">
        <f t="shared" si="1"/>
        <v>BSF</v>
      </c>
      <c r="B5" s="17" t="s">
        <v>193</v>
      </c>
      <c r="C5" s="17" t="s">
        <v>196</v>
      </c>
      <c r="D5" s="17" t="str">
        <f t="shared" si="0"/>
        <v>Wholesale Assets</v>
      </c>
      <c r="E5" s="17" t="str" cm="1">
        <f t="array" ref="E5">INDEX(SID!$B$24:$E$34, MATCH(A5, SID!$B$24:$B$34, 0), IF(B5="Retail", 3, 4))</f>
        <v>SEG0000675991 Segment</v>
      </c>
      <c r="F5" s="17" t="str">
        <f>VLOOKUP(C5,SID!$B$19:$C$21,2,FALSE)</f>
        <v>BS_TOT_ASSET</v>
      </c>
      <c r="G5" s="17" t="str">
        <f>_xll.BQL(E5, F5 &amp; "(FPT=A, FPR=range(2010, 2023))","showdates=f", "transpose=t","cols=16;rows=1")</f>
        <v>#N/A Requesting Data...</v>
      </c>
      <c r="H5" s="17" t="s">
        <v>334</v>
      </c>
      <c r="I5" s="18">
        <v>71821358000</v>
      </c>
      <c r="J5" s="18">
        <v>79965066000</v>
      </c>
      <c r="K5" s="18">
        <v>90979517000</v>
      </c>
      <c r="L5" s="18">
        <v>98733562000</v>
      </c>
      <c r="M5" s="18">
        <v>105680567000</v>
      </c>
      <c r="N5" s="18">
        <v>110465599000</v>
      </c>
      <c r="O5" s="18">
        <v>116504685000</v>
      </c>
      <c r="P5" s="18">
        <v>107093458000</v>
      </c>
      <c r="Q5" s="18">
        <v>102522524000</v>
      </c>
      <c r="R5" s="18">
        <v>103245226000</v>
      </c>
      <c r="S5" s="18">
        <v>102506558000</v>
      </c>
      <c r="T5" s="18">
        <v>114226146000</v>
      </c>
      <c r="U5" s="18">
        <v>122840810000</v>
      </c>
      <c r="V5" s="18" t="e">
        <v>#N/A</v>
      </c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</row>
    <row r="6" spans="1:63" x14ac:dyDescent="0.35">
      <c r="A6" s="17" t="str">
        <f t="shared" si="1"/>
        <v>BSF</v>
      </c>
      <c r="B6" s="17" t="s">
        <v>194</v>
      </c>
      <c r="C6" s="17" t="s">
        <v>195</v>
      </c>
      <c r="D6" s="17" t="str">
        <f t="shared" si="0"/>
        <v xml:space="preserve">Retail Liabilities </v>
      </c>
      <c r="E6" s="17" t="str" cm="1">
        <f t="array" ref="E6">INDEX(SID!$B$24:$E$34, MATCH(A6, SID!$B$24:$B$34, 0), IF(B6="Retail", 3, 4))</f>
        <v>SEG0000676019 Segment</v>
      </c>
      <c r="F6" s="17" t="str">
        <f>VLOOKUP(C6,SID!$B$19:$C$21,2,FALSE)</f>
        <v>BS_TOT_LIAB2</v>
      </c>
      <c r="G6" s="17" t="str">
        <f>_xll.BQL(E6, F6 &amp; "(FPT=A, FPR=range(2010, 2023))","showdates=f", "transpose=t","cols=16;rows=1")</f>
        <v>#N/A Requesting Data...</v>
      </c>
      <c r="H6" s="17" t="s">
        <v>333</v>
      </c>
      <c r="I6" s="18">
        <v>40584924000</v>
      </c>
      <c r="J6" s="18">
        <v>45950747000</v>
      </c>
      <c r="K6" s="18">
        <v>53797177000</v>
      </c>
      <c r="L6" s="18">
        <v>66101013000</v>
      </c>
      <c r="M6" s="18">
        <v>70327832000</v>
      </c>
      <c r="N6" s="18">
        <v>77454529000</v>
      </c>
      <c r="O6" s="18">
        <v>82875331000</v>
      </c>
      <c r="P6" s="18">
        <v>71996172000</v>
      </c>
      <c r="Q6" s="18">
        <v>70767490000</v>
      </c>
      <c r="R6" s="18">
        <v>70547235000</v>
      </c>
      <c r="S6" s="18">
        <v>74966550000</v>
      </c>
      <c r="T6" s="18">
        <v>81535610000</v>
      </c>
      <c r="U6" s="18">
        <v>78542043000</v>
      </c>
      <c r="V6" s="18" t="e">
        <v>#N/A</v>
      </c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</row>
    <row r="7" spans="1:63" x14ac:dyDescent="0.35">
      <c r="A7" s="19" t="str">
        <f t="shared" si="1"/>
        <v>BSF</v>
      </c>
      <c r="B7" s="19" t="s">
        <v>193</v>
      </c>
      <c r="C7" s="19" t="s">
        <v>195</v>
      </c>
      <c r="D7" s="19" t="str">
        <f t="shared" si="0"/>
        <v xml:space="preserve">Wholesale Liabilities </v>
      </c>
      <c r="E7" s="19" t="str" cm="1">
        <f t="array" ref="E7">INDEX(SID!$B$24:$E$34, MATCH(A7, SID!$B$24:$B$34, 0), IF(B7="Retail", 3, 4))</f>
        <v>SEG0000675991 Segment</v>
      </c>
      <c r="F7" s="19" t="str">
        <f>VLOOKUP(C7,SID!$B$19:$C$21,2,FALSE)</f>
        <v>BS_TOT_LIAB2</v>
      </c>
      <c r="G7" s="19" t="str">
        <f>_xll.BQL(E7, F7 &amp; "(FPT=A, FPR=range(2010, 2023))","showdates=f", "transpose=t","cols=16;rows=1")</f>
        <v>#N/A Requesting Data...</v>
      </c>
      <c r="H7" s="19" t="s">
        <v>333</v>
      </c>
      <c r="I7" s="20">
        <v>53587463000</v>
      </c>
      <c r="J7" s="20">
        <v>64017307000</v>
      </c>
      <c r="K7" s="20">
        <v>61828944000</v>
      </c>
      <c r="L7" s="20">
        <v>65806674000</v>
      </c>
      <c r="M7" s="20">
        <v>75836737000</v>
      </c>
      <c r="N7" s="20">
        <v>65059259000</v>
      </c>
      <c r="O7" s="20">
        <v>72637713000</v>
      </c>
      <c r="P7" s="20">
        <v>80341090000</v>
      </c>
      <c r="Q7" s="20">
        <v>78633093000</v>
      </c>
      <c r="R7" s="20">
        <v>64397001000</v>
      </c>
      <c r="S7" s="20">
        <v>54368111000</v>
      </c>
      <c r="T7" s="20">
        <v>62773053000</v>
      </c>
      <c r="U7" s="20">
        <v>81980544000</v>
      </c>
      <c r="V7" s="20" t="e">
        <v>#N/A</v>
      </c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</row>
    <row r="8" spans="1:63" x14ac:dyDescent="0.35">
      <c r="A8" s="9" t="s">
        <v>16</v>
      </c>
      <c r="B8" s="9" t="s">
        <v>194</v>
      </c>
      <c r="C8" s="9" t="s">
        <v>198</v>
      </c>
      <c r="D8" s="9" t="str">
        <f t="shared" si="0"/>
        <v>Retail Net Revenue</v>
      </c>
      <c r="E8" s="9" t="str" cm="1">
        <f t="array" ref="E8">INDEX(SID!$B$24:$E$34, MATCH(A8, SID!$B$24:$B$34, 0), IF(B8="Retail", 3, 4))</f>
        <v>SEG0000670127 Segment</v>
      </c>
      <c r="F8" s="9" t="str">
        <f>VLOOKUP(C8,SID!$B$19:$C$21,2,FALSE)</f>
        <v>CB_IS_NET_REVENUE</v>
      </c>
      <c r="G8" s="9" t="str">
        <f>_xll.BQL(E8, F8 &amp; "(FPT=A, FPR=range(2010, 2023))","showdates=f", "transpose=t","cols=16;rows=1")</f>
        <v>#N/A Requesting Data...</v>
      </c>
      <c r="H8" s="9" t="s">
        <v>204</v>
      </c>
      <c r="I8" s="21">
        <v>53625000</v>
      </c>
      <c r="J8" s="21">
        <v>273395000</v>
      </c>
      <c r="K8" s="21">
        <v>453728000</v>
      </c>
      <c r="L8" s="21">
        <v>631416000</v>
      </c>
      <c r="M8" s="21">
        <v>840322000</v>
      </c>
      <c r="N8" s="21">
        <v>1041705000</v>
      </c>
      <c r="O8" s="21">
        <v>1135672000</v>
      </c>
      <c r="P8" s="21">
        <v>1621880000</v>
      </c>
      <c r="Q8" s="21" t="e">
        <v>#N/A</v>
      </c>
      <c r="R8" s="21" t="e">
        <v>#N/A</v>
      </c>
      <c r="S8" s="21" t="e">
        <v>#N/A</v>
      </c>
      <c r="T8" s="21">
        <v>2568184000</v>
      </c>
      <c r="U8" s="21">
        <v>3247037000</v>
      </c>
      <c r="V8" s="21" t="e">
        <v>#N/A</v>
      </c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</row>
    <row r="9" spans="1:63" x14ac:dyDescent="0.35">
      <c r="A9" s="9" t="str">
        <f>A8</f>
        <v>Alinma</v>
      </c>
      <c r="B9" s="9" t="s">
        <v>193</v>
      </c>
      <c r="C9" s="9" t="s">
        <v>198</v>
      </c>
      <c r="D9" s="9" t="str">
        <f t="shared" si="0"/>
        <v>Wholesale Net Revenue</v>
      </c>
      <c r="E9" s="9" t="str" cm="1">
        <f t="array" ref="E9">INDEX(SID!$B$24:$E$34, MATCH(A9, SID!$B$24:$B$34, 0), IF(B9="Retail", 3, 4))</f>
        <v>SEG0000670126 Segment</v>
      </c>
      <c r="F9" s="9" t="str">
        <f>VLOOKUP(C9,SID!$B$19:$C$21,2,FALSE)</f>
        <v>CB_IS_NET_REVENUE</v>
      </c>
      <c r="G9" s="9" t="str">
        <f>_xll.BQL(E9, F9 &amp; "(FPT=A, FPR=range(2010, 2023))","showdates=f", "transpose=t","cols=16;rows=1")</f>
        <v>#N/A Requesting Data...</v>
      </c>
      <c r="H9" s="9" t="s">
        <v>204</v>
      </c>
      <c r="I9" s="21">
        <v>332906000</v>
      </c>
      <c r="J9" s="21">
        <v>674270000</v>
      </c>
      <c r="K9" s="21">
        <v>978400000</v>
      </c>
      <c r="L9" s="21">
        <v>1125236000</v>
      </c>
      <c r="M9" s="21">
        <v>1194981000</v>
      </c>
      <c r="N9" s="21">
        <v>1435016000</v>
      </c>
      <c r="O9" s="21">
        <v>1440585000</v>
      </c>
      <c r="P9" s="21">
        <v>1699997000</v>
      </c>
      <c r="Q9" s="21" t="e">
        <v>#N/A</v>
      </c>
      <c r="R9" s="21" t="e">
        <v>#N/A</v>
      </c>
      <c r="S9" s="21" t="e">
        <v>#N/A</v>
      </c>
      <c r="T9" s="21">
        <v>2408120000</v>
      </c>
      <c r="U9" s="21">
        <v>2812791000</v>
      </c>
      <c r="V9" s="21" t="e">
        <v>#N/A</v>
      </c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</row>
    <row r="10" spans="1:63" x14ac:dyDescent="0.35">
      <c r="A10" s="9" t="str">
        <f t="shared" ref="A10:A13" si="2">A9</f>
        <v>Alinma</v>
      </c>
      <c r="B10" s="9" t="s">
        <v>194</v>
      </c>
      <c r="C10" s="9" t="s">
        <v>196</v>
      </c>
      <c r="D10" s="9" t="str">
        <f t="shared" si="0"/>
        <v>Retail Assets</v>
      </c>
      <c r="E10" s="9" t="str" cm="1">
        <f t="array" ref="E10">INDEX(SID!$B$24:$E$34, MATCH(A10, SID!$B$24:$B$34, 0), IF(B10="Retail", 3, 4))</f>
        <v>SEG0000670127 Segment</v>
      </c>
      <c r="F10" s="9" t="str">
        <f>VLOOKUP(C10,SID!$B$19:$C$21,2,FALSE)</f>
        <v>BS_TOT_ASSET</v>
      </c>
      <c r="G10" s="9" t="str">
        <f>_xll.BQL(E10, F10 &amp; "(FPT=A, FPR=range(2010, 2023))","showdates=f", "transpose=t","cols=16;rows=1")</f>
        <v>#N/A Requesting Data...</v>
      </c>
      <c r="H10" s="9" t="s">
        <v>334</v>
      </c>
      <c r="I10" s="21">
        <v>2031326000</v>
      </c>
      <c r="J10" s="21">
        <v>4772439000</v>
      </c>
      <c r="K10" s="21">
        <v>7522860000</v>
      </c>
      <c r="L10" s="21">
        <v>11182470000</v>
      </c>
      <c r="M10" s="21">
        <v>13550763000</v>
      </c>
      <c r="N10" s="21">
        <v>15466259000</v>
      </c>
      <c r="O10" s="21">
        <v>17590090000</v>
      </c>
      <c r="P10" s="21">
        <v>17703057000</v>
      </c>
      <c r="Q10" s="21">
        <v>15255752000</v>
      </c>
      <c r="R10" s="21">
        <v>19175780000</v>
      </c>
      <c r="S10" s="21">
        <v>22936078000</v>
      </c>
      <c r="T10" s="21">
        <v>26602261000</v>
      </c>
      <c r="U10" s="21">
        <v>35600568000</v>
      </c>
      <c r="V10" s="21" t="e">
        <v>#N/A</v>
      </c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</row>
    <row r="11" spans="1:63" x14ac:dyDescent="0.35">
      <c r="A11" s="9" t="str">
        <f t="shared" si="2"/>
        <v>Alinma</v>
      </c>
      <c r="B11" s="9" t="s">
        <v>193</v>
      </c>
      <c r="C11" s="9" t="s">
        <v>196</v>
      </c>
      <c r="D11" s="9" t="str">
        <f t="shared" si="0"/>
        <v>Wholesale Assets</v>
      </c>
      <c r="E11" s="9" t="str" cm="1">
        <f t="array" ref="E11">INDEX(SID!$B$24:$E$34, MATCH(A11, SID!$B$24:$B$34, 0), IF(B11="Retail", 3, 4))</f>
        <v>SEG0000670126 Segment</v>
      </c>
      <c r="F11" s="9" t="str">
        <f>VLOOKUP(C11,SID!$B$19:$C$21,2,FALSE)</f>
        <v>BS_TOT_ASSET</v>
      </c>
      <c r="G11" s="9" t="str">
        <f>_xll.BQL(E11, F11 &amp; "(FPT=A, FPR=range(2010, 2023))","showdates=f", "transpose=t","cols=16;rows=1")</f>
        <v>SEG0000670126 Segment</v>
      </c>
      <c r="H11" s="9" t="s">
        <v>334</v>
      </c>
      <c r="I11" s="21">
        <v>13795070000</v>
      </c>
      <c r="J11" s="21">
        <v>20997338000</v>
      </c>
      <c r="K11" s="21">
        <v>32754572000</v>
      </c>
      <c r="L11" s="21">
        <v>36953160000</v>
      </c>
      <c r="M11" s="21">
        <v>42998935000</v>
      </c>
      <c r="N11" s="21">
        <v>45380329000</v>
      </c>
      <c r="O11" s="21">
        <v>57566502000</v>
      </c>
      <c r="P11" s="21">
        <v>65936266000</v>
      </c>
      <c r="Q11" s="21">
        <v>68208752000</v>
      </c>
      <c r="R11" s="21">
        <v>75263314000</v>
      </c>
      <c r="S11" s="21">
        <v>87670882000</v>
      </c>
      <c r="T11" s="21">
        <v>98764555000</v>
      </c>
      <c r="U11" s="21">
        <v>109953692000</v>
      </c>
      <c r="V11" s="21" t="e">
        <v>#N/A</v>
      </c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</row>
    <row r="12" spans="1:63" x14ac:dyDescent="0.35">
      <c r="A12" s="9" t="str">
        <f t="shared" si="2"/>
        <v>Alinma</v>
      </c>
      <c r="B12" s="9" t="s">
        <v>194</v>
      </c>
      <c r="C12" s="9" t="s">
        <v>195</v>
      </c>
      <c r="D12" s="9" t="str">
        <f t="shared" si="0"/>
        <v xml:space="preserve">Retail Liabilities </v>
      </c>
      <c r="E12" s="9" t="str" cm="1">
        <f t="array" ref="E12">INDEX(SID!$B$24:$E$34, MATCH(A12, SID!$B$24:$B$34, 0), IF(B12="Retail", 3, 4))</f>
        <v>SEG0000670127 Segment</v>
      </c>
      <c r="F12" s="9" t="str">
        <f>VLOOKUP(C12,SID!$B$19:$C$21,2,FALSE)</f>
        <v>BS_TOT_LIAB2</v>
      </c>
      <c r="G12" s="9" t="str">
        <f>_xll.BQL(E12, F12 &amp; "(FPT=A, FPR=range(2010, 2023))","showdates=f", "transpose=t","cols=16;rows=1")</f>
        <v>#N/A Requesting Data...</v>
      </c>
      <c r="H12" s="9" t="s">
        <v>333</v>
      </c>
      <c r="I12" s="21">
        <v>4378043000</v>
      </c>
      <c r="J12" s="21">
        <v>10226979000</v>
      </c>
      <c r="K12" s="21">
        <v>15067028000</v>
      </c>
      <c r="L12" s="21">
        <v>25238662000</v>
      </c>
      <c r="M12" s="21">
        <v>37451678000</v>
      </c>
      <c r="N12" s="21">
        <v>41940849000</v>
      </c>
      <c r="O12" s="21">
        <v>50956498000</v>
      </c>
      <c r="P12" s="21">
        <v>59482498000</v>
      </c>
      <c r="Q12" s="21">
        <v>68596428000</v>
      </c>
      <c r="R12" s="21">
        <v>74389387000</v>
      </c>
      <c r="S12" s="21">
        <v>83341976000</v>
      </c>
      <c r="T12" s="21">
        <v>81503711000</v>
      </c>
      <c r="U12" s="21">
        <v>97108721000</v>
      </c>
      <c r="V12" s="21" t="e">
        <v>#N/A</v>
      </c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</row>
    <row r="13" spans="1:63" x14ac:dyDescent="0.35">
      <c r="A13" s="10" t="str">
        <f t="shared" si="2"/>
        <v>Alinma</v>
      </c>
      <c r="B13" s="10" t="s">
        <v>193</v>
      </c>
      <c r="C13" s="10" t="s">
        <v>195</v>
      </c>
      <c r="D13" s="10" t="str">
        <f t="shared" si="0"/>
        <v xml:space="preserve">Wholesale Liabilities </v>
      </c>
      <c r="E13" s="10" t="str" cm="1">
        <f t="array" ref="E13">INDEX(SID!$B$24:$E$34, MATCH(A13, SID!$B$24:$B$34, 0), IF(B13="Retail", 3, 4))</f>
        <v>SEG0000670126 Segment</v>
      </c>
      <c r="F13" s="10" t="str">
        <f>VLOOKUP(C13,SID!$B$19:$C$21,2,FALSE)</f>
        <v>BS_TOT_LIAB2</v>
      </c>
      <c r="G13" s="10" t="str">
        <f>_xll.BQL(E13, F13 &amp; "(FPT=A, FPR=range(2010, 2023))","showdates=f", "transpose=t","cols=16;rows=1")</f>
        <v>#N/A Requesting Data...</v>
      </c>
      <c r="H13" s="10" t="s">
        <v>333</v>
      </c>
      <c r="I13" s="22">
        <v>1653965000</v>
      </c>
      <c r="J13" s="22">
        <v>3558191000</v>
      </c>
      <c r="K13" s="22">
        <v>11263756000</v>
      </c>
      <c r="L13" s="22">
        <v>6464671000</v>
      </c>
      <c r="M13" s="22">
        <v>6874566000</v>
      </c>
      <c r="N13" s="22">
        <v>6656017000</v>
      </c>
      <c r="O13" s="22">
        <v>8181961000</v>
      </c>
      <c r="P13" s="22">
        <v>9165695000</v>
      </c>
      <c r="Q13" s="22">
        <v>6352496000</v>
      </c>
      <c r="R13" s="22">
        <v>7043829000</v>
      </c>
      <c r="S13" s="22">
        <v>5182966000</v>
      </c>
      <c r="T13" s="22">
        <v>23727274000</v>
      </c>
      <c r="U13" s="22">
        <v>23711603000</v>
      </c>
      <c r="V13" s="22" t="e">
        <v>#N/A</v>
      </c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</row>
    <row r="14" spans="1:63" x14ac:dyDescent="0.35">
      <c r="A14" s="17" t="s">
        <v>17</v>
      </c>
      <c r="B14" s="17" t="s">
        <v>194</v>
      </c>
      <c r="C14" s="17" t="s">
        <v>198</v>
      </c>
      <c r="D14" s="17" t="str">
        <f>B14&amp; " " &amp;C14</f>
        <v>Retail Net Revenue</v>
      </c>
      <c r="E14" s="17" t="str" cm="1">
        <f t="array" ref="E14">INDEX(SID!$B$24:$E$34, MATCH(A14, SID!$B$24:$B$34, 0), IF(B14="Retail", 3, 4))</f>
        <v>SEG0000703923 Segment</v>
      </c>
      <c r="F14" s="17" t="str">
        <f>VLOOKUP(C14,SID!$B$19:$C$21,2,FALSE)</f>
        <v>CB_IS_NET_REVENUE</v>
      </c>
      <c r="G14" s="17" t="str">
        <f>_xll.BQL(E14, F14 &amp; "(FPT=A, FPR=range(2010, 2023))","showdates=f", "transpose=t","cols=16;rows=1")</f>
        <v>#N/A Requesting Data...</v>
      </c>
      <c r="H14" s="17" t="s">
        <v>204</v>
      </c>
      <c r="I14" s="18">
        <v>1544536000</v>
      </c>
      <c r="J14" s="18">
        <v>1396914000</v>
      </c>
      <c r="K14" s="18">
        <v>1604708000</v>
      </c>
      <c r="L14" s="18">
        <v>1930506000</v>
      </c>
      <c r="M14" s="18">
        <v>2247934000</v>
      </c>
      <c r="N14" s="18">
        <v>2311689000</v>
      </c>
      <c r="O14" s="18">
        <v>2217505000</v>
      </c>
      <c r="P14" s="18">
        <v>2567438000</v>
      </c>
      <c r="Q14" s="18">
        <v>2623369000</v>
      </c>
      <c r="R14" s="18">
        <v>3469346000</v>
      </c>
      <c r="S14" s="18">
        <v>3162640000</v>
      </c>
      <c r="T14" s="18">
        <v>2522519000</v>
      </c>
      <c r="U14" s="18">
        <v>2825977000</v>
      </c>
      <c r="V14" s="18" t="e">
        <v>#N/A</v>
      </c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</row>
    <row r="15" spans="1:63" x14ac:dyDescent="0.35">
      <c r="A15" s="17" t="str">
        <f>A14</f>
        <v>SABB</v>
      </c>
      <c r="B15" s="17" t="s">
        <v>193</v>
      </c>
      <c r="C15" s="17" t="s">
        <v>198</v>
      </c>
      <c r="D15" s="17" t="str">
        <f t="shared" ref="D15:D25" si="3">B15&amp; " " &amp;C15</f>
        <v>Wholesale Net Revenue</v>
      </c>
      <c r="E15" s="17" t="str" cm="1">
        <f t="array" ref="E15">INDEX(SID!$B$24:$E$34, MATCH(A15, SID!$B$24:$B$34, 0), IF(B15="Retail", 3, 4))</f>
        <v>SEG0000703907 Segment</v>
      </c>
      <c r="F15" s="17" t="str">
        <f>VLOOKUP(C15,SID!$B$19:$C$21,2,FALSE)</f>
        <v>CB_IS_NET_REVENUE</v>
      </c>
      <c r="G15" s="17" t="str">
        <f>_xll.BQL(E15, F15 &amp; "(FPT=A, FPR=range(2010, 2023))","showdates=f", "transpose=t","cols=16;rows=1")</f>
        <v>#N/A Requesting Data...</v>
      </c>
      <c r="H15" s="17" t="s">
        <v>204</v>
      </c>
      <c r="I15" s="18">
        <v>2265864000</v>
      </c>
      <c r="J15" s="18">
        <v>2370371000</v>
      </c>
      <c r="K15" s="18">
        <v>2468852000</v>
      </c>
      <c r="L15" s="18">
        <v>2711442000</v>
      </c>
      <c r="M15" s="18">
        <v>2993006000</v>
      </c>
      <c r="N15" s="18">
        <v>2970362000</v>
      </c>
      <c r="O15" s="18">
        <v>4212457000</v>
      </c>
      <c r="P15" s="18">
        <v>3219555000</v>
      </c>
      <c r="Q15" s="18">
        <v>3439920000</v>
      </c>
      <c r="R15" s="18">
        <v>4446016000</v>
      </c>
      <c r="S15" s="18">
        <v>4032784000</v>
      </c>
      <c r="T15" s="18">
        <v>3239891000</v>
      </c>
      <c r="U15" s="18">
        <v>4858650000</v>
      </c>
      <c r="V15" s="18" t="e">
        <v>#N/A</v>
      </c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</row>
    <row r="16" spans="1:63" x14ac:dyDescent="0.35">
      <c r="A16" s="17" t="str">
        <f t="shared" ref="A16:A19" si="4">A15</f>
        <v>SABB</v>
      </c>
      <c r="B16" s="17" t="s">
        <v>194</v>
      </c>
      <c r="C16" s="17" t="s">
        <v>196</v>
      </c>
      <c r="D16" s="17" t="str">
        <f t="shared" si="3"/>
        <v>Retail Assets</v>
      </c>
      <c r="E16" s="17" t="str" cm="1">
        <f t="array" ref="E16">INDEX(SID!$B$24:$E$34, MATCH(A16, SID!$B$24:$B$34, 0), IF(B16="Retail", 3, 4))</f>
        <v>SEG0000703923 Segment</v>
      </c>
      <c r="F16" s="17" t="str">
        <f>VLOOKUP(C16,SID!$B$19:$C$21,2,FALSE)</f>
        <v>BS_TOT_ASSET</v>
      </c>
      <c r="G16" s="17" t="str">
        <f>_xll.BQL(E16, F16 &amp; "(FPT=A, FPR=range(2010, 2023))","showdates=f", "transpose=t","cols=16;rows=1")</f>
        <v>#N/A Requesting Data...</v>
      </c>
      <c r="H16" s="17" t="s">
        <v>334</v>
      </c>
      <c r="I16" s="18">
        <v>20513312000</v>
      </c>
      <c r="J16" s="18">
        <v>21521146000</v>
      </c>
      <c r="K16" s="18">
        <v>26571637000</v>
      </c>
      <c r="L16" s="18">
        <v>33585039000</v>
      </c>
      <c r="M16" s="18">
        <v>35455551000</v>
      </c>
      <c r="N16" s="18">
        <v>33000077000</v>
      </c>
      <c r="O16" s="18">
        <v>31557936000</v>
      </c>
      <c r="P16" s="18">
        <v>27728040000</v>
      </c>
      <c r="Q16" s="18">
        <v>25890110000</v>
      </c>
      <c r="R16" s="18">
        <v>48153527000</v>
      </c>
      <c r="S16" s="18">
        <v>46051535000</v>
      </c>
      <c r="T16" s="18">
        <v>49389856000</v>
      </c>
      <c r="U16" s="18">
        <v>54775263000</v>
      </c>
      <c r="V16" s="18" t="e">
        <v>#N/A</v>
      </c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</row>
    <row r="17" spans="1:63" x14ac:dyDescent="0.35">
      <c r="A17" s="17" t="str">
        <f t="shared" si="4"/>
        <v>SABB</v>
      </c>
      <c r="B17" s="17" t="s">
        <v>193</v>
      </c>
      <c r="C17" s="17" t="s">
        <v>196</v>
      </c>
      <c r="D17" s="17" t="str">
        <f t="shared" si="3"/>
        <v>Wholesale Assets</v>
      </c>
      <c r="E17" s="17" t="str" cm="1">
        <f t="array" ref="E17">INDEX(SID!$B$24:$E$34, MATCH(A17, SID!$B$24:$B$34, 0), IF(B17="Retail", 3, 4))</f>
        <v>SEG0000703907 Segment</v>
      </c>
      <c r="F17" s="17" t="str">
        <f>VLOOKUP(C17,SID!$B$19:$C$21,2,FALSE)</f>
        <v>BS_TOT_ASSET</v>
      </c>
      <c r="G17" s="17" t="str">
        <f>_xll.BQL(E17, F17 &amp; "(FPT=A, FPR=range(2010, 2023))","showdates=f", "transpose=t","cols=16;rows=1")</f>
        <v>#N/A Requesting Data...</v>
      </c>
      <c r="H17" s="17" t="s">
        <v>334</v>
      </c>
      <c r="I17" s="18">
        <v>55952908000</v>
      </c>
      <c r="J17" s="18">
        <v>65234092000</v>
      </c>
      <c r="K17" s="18">
        <v>71828318000</v>
      </c>
      <c r="L17" s="18">
        <v>76688800000</v>
      </c>
      <c r="M17" s="18">
        <v>84313335000</v>
      </c>
      <c r="N17" s="18">
        <v>96850258000</v>
      </c>
      <c r="O17" s="18">
        <v>92352010000</v>
      </c>
      <c r="P17" s="18">
        <v>92111925000</v>
      </c>
      <c r="Q17" s="18">
        <v>87743771000</v>
      </c>
      <c r="R17" s="18">
        <v>126387847000</v>
      </c>
      <c r="S17" s="18">
        <v>121743337000</v>
      </c>
      <c r="T17" s="18">
        <v>131346804000</v>
      </c>
      <c r="U17" s="18">
        <v>139458637000</v>
      </c>
      <c r="V17" s="18" t="e">
        <v>#N/A</v>
      </c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</row>
    <row r="18" spans="1:63" x14ac:dyDescent="0.35">
      <c r="A18" s="17" t="str">
        <f t="shared" si="4"/>
        <v>SABB</v>
      </c>
      <c r="B18" s="17" t="s">
        <v>194</v>
      </c>
      <c r="C18" s="17" t="s">
        <v>195</v>
      </c>
      <c r="D18" s="17" t="str">
        <f t="shared" si="3"/>
        <v xml:space="preserve">Retail Liabilities </v>
      </c>
      <c r="E18" s="17" t="str" cm="1">
        <f t="array" ref="E18">INDEX(SID!$B$24:$E$34, MATCH(A18, SID!$B$24:$B$34, 0), IF(B18="Retail", 3, 4))</f>
        <v>SEG0000703923 Segment</v>
      </c>
      <c r="F18" s="17" t="str">
        <f>VLOOKUP(C18,SID!$B$19:$C$21,2,FALSE)</f>
        <v>BS_TOT_LIAB2</v>
      </c>
      <c r="G18" s="17" t="str">
        <f>_xll.BQL(E18, F18 &amp; "(FPT=A, FPR=range(2010, 2023))","showdates=f", "transpose=t","cols=16;rows=1")</f>
        <v>#N/A Requesting Data...</v>
      </c>
      <c r="H18" s="17" t="s">
        <v>333</v>
      </c>
      <c r="I18" s="18">
        <v>37459293000</v>
      </c>
      <c r="J18" s="18">
        <v>41418513000</v>
      </c>
      <c r="K18" s="18">
        <v>49314859000</v>
      </c>
      <c r="L18" s="18">
        <v>57072930000</v>
      </c>
      <c r="M18" s="18">
        <v>57653291000</v>
      </c>
      <c r="N18" s="18">
        <v>61345170000</v>
      </c>
      <c r="O18" s="18">
        <v>62549688000</v>
      </c>
      <c r="P18" s="18">
        <v>58902458000</v>
      </c>
      <c r="Q18" s="18">
        <v>59238230000</v>
      </c>
      <c r="R18" s="18">
        <v>89260791000</v>
      </c>
      <c r="S18" s="18">
        <v>84419941000</v>
      </c>
      <c r="T18" s="18">
        <v>81840357000</v>
      </c>
      <c r="U18" s="18">
        <v>75467137000</v>
      </c>
      <c r="V18" s="18" t="e">
        <v>#N/A</v>
      </c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</row>
    <row r="19" spans="1:63" x14ac:dyDescent="0.35">
      <c r="A19" s="19" t="str">
        <f t="shared" si="4"/>
        <v>SABB</v>
      </c>
      <c r="B19" s="19" t="s">
        <v>193</v>
      </c>
      <c r="C19" s="19" t="s">
        <v>195</v>
      </c>
      <c r="D19" s="19" t="str">
        <f t="shared" si="3"/>
        <v xml:space="preserve">Wholesale Liabilities </v>
      </c>
      <c r="E19" s="19" t="str" cm="1">
        <f t="array" ref="E19">INDEX(SID!$B$24:$E$34, MATCH(A19, SID!$B$24:$B$34, 0), IF(B19="Retail", 3, 4))</f>
        <v>SEG0000703907 Segment</v>
      </c>
      <c r="F19" s="19" t="str">
        <f>VLOOKUP(C19,SID!$B$19:$C$21,2,FALSE)</f>
        <v>BS_TOT_LIAB2</v>
      </c>
      <c r="G19" s="19" t="str">
        <f>_xll.BQL(E19, F19 &amp; "(FPT=A, FPR=range(2010, 2023))","showdates=f", "transpose=t","cols=16;rows=1")</f>
        <v>#N/A Requesting Data...</v>
      </c>
      <c r="H19" s="19" t="s">
        <v>333</v>
      </c>
      <c r="I19" s="20">
        <v>47781713000</v>
      </c>
      <c r="J19" s="20">
        <v>53261190000</v>
      </c>
      <c r="K19" s="20">
        <v>60843828000</v>
      </c>
      <c r="L19" s="20">
        <v>70046474000</v>
      </c>
      <c r="M19" s="20">
        <v>80471238000</v>
      </c>
      <c r="N19" s="20">
        <v>75311894000</v>
      </c>
      <c r="O19" s="20">
        <v>69843491000</v>
      </c>
      <c r="P19" s="20">
        <v>73940989000</v>
      </c>
      <c r="Q19" s="20">
        <v>67606923000</v>
      </c>
      <c r="R19" s="20">
        <v>106703602000</v>
      </c>
      <c r="S19" s="20">
        <v>105671181000</v>
      </c>
      <c r="T19" s="20">
        <v>110847436000</v>
      </c>
      <c r="U19" s="20">
        <v>136274783000</v>
      </c>
      <c r="V19" s="20" t="e">
        <v>#N/A</v>
      </c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</row>
    <row r="20" spans="1:63" x14ac:dyDescent="0.35">
      <c r="A20" s="9" t="s">
        <v>18</v>
      </c>
      <c r="B20" s="9" t="s">
        <v>194</v>
      </c>
      <c r="C20" s="9" t="s">
        <v>198</v>
      </c>
      <c r="D20" s="9" t="str">
        <f t="shared" si="3"/>
        <v>Retail Net Revenue</v>
      </c>
      <c r="E20" s="9" t="str" cm="1">
        <f t="array" ref="E20">INDEX(SID!$B$24:$E$34, MATCH(A20, SID!$B$24:$B$34, 0), IF(B20="Retail", 3, 4))</f>
        <v>SEG0000712491 Segment</v>
      </c>
      <c r="F20" s="9" t="str">
        <f>VLOOKUP(C20,SID!$B$19:$C$21,2,FALSE)</f>
        <v>CB_IS_NET_REVENUE</v>
      </c>
      <c r="G20" s="9" t="str">
        <f>_xll.BQL(E20, F20 &amp; "(FPT=A, FPR=range(2010, 2023))","showdates=f", "transpose=t","cols=16;rows=1")</f>
        <v>#N/A Requesting Data...</v>
      </c>
      <c r="H20" s="9" t="s">
        <v>204</v>
      </c>
      <c r="I20" s="21">
        <v>1655675000</v>
      </c>
      <c r="J20" s="21">
        <v>1930206000</v>
      </c>
      <c r="K20" s="21">
        <v>2006642000</v>
      </c>
      <c r="L20" s="21">
        <v>2373354000</v>
      </c>
      <c r="M20" s="21">
        <v>2502060000</v>
      </c>
      <c r="N20" s="21">
        <v>2732615000</v>
      </c>
      <c r="O20" s="21">
        <v>2321852000</v>
      </c>
      <c r="P20" s="21">
        <v>2619606000</v>
      </c>
      <c r="Q20" s="21">
        <v>3197392000</v>
      </c>
      <c r="R20" s="21">
        <v>3898044000</v>
      </c>
      <c r="S20" s="21">
        <v>3744544000</v>
      </c>
      <c r="T20" s="21">
        <v>3751513000</v>
      </c>
      <c r="U20" s="21">
        <v>3996626000</v>
      </c>
      <c r="V20" s="21" t="e">
        <v>#N/A</v>
      </c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</row>
    <row r="21" spans="1:63" x14ac:dyDescent="0.35">
      <c r="A21" s="9" t="str">
        <f>A20</f>
        <v>Riyad</v>
      </c>
      <c r="B21" s="9" t="s">
        <v>193</v>
      </c>
      <c r="C21" s="9" t="s">
        <v>198</v>
      </c>
      <c r="D21" s="9" t="str">
        <f t="shared" si="3"/>
        <v>Wholesale Net Revenue</v>
      </c>
      <c r="E21" s="9" t="str" cm="1">
        <f t="array" ref="E21">INDEX(SID!$B$24:$E$34, MATCH(A21, SID!$B$24:$B$34, 0), IF(B21="Retail", 3, 4))</f>
        <v>SEG0000712471 Segment</v>
      </c>
      <c r="F21" s="9" t="str">
        <f>VLOOKUP(C21,SID!$B$19:$C$21,2,FALSE)</f>
        <v>CB_IS_NET_REVENUE</v>
      </c>
      <c r="G21" s="9" t="str">
        <f>_xll.BQL(E21, F21 &amp; "(FPT=A, FPR=range(2010, 2023))","showdates=f", "transpose=t","cols=16;rows=1")</f>
        <v>#N/A Requesting Data...</v>
      </c>
      <c r="H21" s="9" t="s">
        <v>204</v>
      </c>
      <c r="I21" s="21">
        <v>2448964000</v>
      </c>
      <c r="J21" s="21">
        <v>2879297000</v>
      </c>
      <c r="K21" s="21">
        <v>2943737000</v>
      </c>
      <c r="L21" s="21">
        <v>3212105000</v>
      </c>
      <c r="M21" s="21">
        <v>3621563000</v>
      </c>
      <c r="N21" s="21">
        <v>3368601000</v>
      </c>
      <c r="O21" s="21">
        <v>2863271000</v>
      </c>
      <c r="P21" s="21">
        <v>3481054000</v>
      </c>
      <c r="Q21" s="21">
        <v>3576043000</v>
      </c>
      <c r="R21" s="21">
        <v>4062047000</v>
      </c>
      <c r="S21" s="21">
        <v>4301581000</v>
      </c>
      <c r="T21" s="21">
        <v>4307252000</v>
      </c>
      <c r="U21" s="21">
        <v>5638051000</v>
      </c>
      <c r="V21" s="21" t="e">
        <v>#N/A</v>
      </c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</row>
    <row r="22" spans="1:63" x14ac:dyDescent="0.35">
      <c r="A22" s="9" t="str">
        <f t="shared" ref="A22:A25" si="5">A21</f>
        <v>Riyad</v>
      </c>
      <c r="B22" s="9" t="s">
        <v>194</v>
      </c>
      <c r="C22" s="9" t="s">
        <v>196</v>
      </c>
      <c r="D22" s="9" t="str">
        <f t="shared" si="3"/>
        <v>Retail Assets</v>
      </c>
      <c r="E22" s="9" t="str" cm="1">
        <f t="array" ref="E22">INDEX(SID!$B$24:$E$34, MATCH(A22, SID!$B$24:$B$34, 0), IF(B22="Retail", 3, 4))</f>
        <v>SEG0000712491 Segment</v>
      </c>
      <c r="F22" s="9" t="str">
        <f>VLOOKUP(C22,SID!$B$19:$C$21,2,FALSE)</f>
        <v>BS_TOT_ASSET</v>
      </c>
      <c r="G22" s="9" t="str">
        <f>_xll.BQL(E22, F22 &amp; "(FPT=A, FPR=range(2010, 2023))","showdates=f", "transpose=t","cols=16;rows=1")</f>
        <v>#N/A Requesting Data...</v>
      </c>
      <c r="H22" s="9" t="s">
        <v>334</v>
      </c>
      <c r="I22" s="21">
        <v>21877126000</v>
      </c>
      <c r="J22" s="21">
        <v>26678641000</v>
      </c>
      <c r="K22" s="21">
        <v>31972505000</v>
      </c>
      <c r="L22" s="21">
        <v>34852809000</v>
      </c>
      <c r="M22" s="21">
        <v>41995034000</v>
      </c>
      <c r="N22" s="21">
        <v>39686188000</v>
      </c>
      <c r="O22" s="21">
        <v>44895922000</v>
      </c>
      <c r="P22" s="21">
        <v>49248483000</v>
      </c>
      <c r="Q22" s="21">
        <v>56293608000</v>
      </c>
      <c r="R22" s="21">
        <v>71292636000</v>
      </c>
      <c r="S22" s="21">
        <v>77494745000</v>
      </c>
      <c r="T22" s="21">
        <v>91223134000</v>
      </c>
      <c r="U22" s="21">
        <v>101042509000</v>
      </c>
      <c r="V22" s="21" t="e">
        <v>#N/A</v>
      </c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</row>
    <row r="23" spans="1:63" x14ac:dyDescent="0.35">
      <c r="A23" s="9" t="str">
        <f t="shared" si="5"/>
        <v>Riyad</v>
      </c>
      <c r="B23" s="9" t="s">
        <v>193</v>
      </c>
      <c r="C23" s="9" t="s">
        <v>196</v>
      </c>
      <c r="D23" s="9" t="str">
        <f t="shared" si="3"/>
        <v>Wholesale Assets</v>
      </c>
      <c r="E23" s="9" t="str" cm="1">
        <f t="array" ref="E23">INDEX(SID!$B$24:$E$34, MATCH(A23, SID!$B$24:$B$34, 0), IF(B23="Retail", 3, 4))</f>
        <v>SEG0000712471 Segment</v>
      </c>
      <c r="F23" s="9" t="str">
        <f>VLOOKUP(C23,SID!$B$19:$C$21,2,FALSE)</f>
        <v>BS_TOT_ASSET</v>
      </c>
      <c r="G23" s="9" t="str">
        <f>_xll.BQL(E23, F23 &amp; "(FPT=A, FPR=range(2010, 2023))","showdates=f", "transpose=t","cols=16;rows=1")</f>
        <v>#N/A Requesting Data...</v>
      </c>
      <c r="H23" s="9" t="s">
        <v>334</v>
      </c>
      <c r="I23" s="21">
        <v>86364273000</v>
      </c>
      <c r="J23" s="21">
        <v>87441546000</v>
      </c>
      <c r="K23" s="21">
        <v>86682792000</v>
      </c>
      <c r="L23" s="21">
        <v>97331299000</v>
      </c>
      <c r="M23" s="21">
        <v>92530193000</v>
      </c>
      <c r="N23" s="21">
        <v>105782910000</v>
      </c>
      <c r="O23" s="21">
        <v>103624050000</v>
      </c>
      <c r="P23" s="21">
        <v>95886608000</v>
      </c>
      <c r="Q23" s="21">
        <v>110221419000</v>
      </c>
      <c r="R23" s="21">
        <v>122370875000</v>
      </c>
      <c r="S23" s="21">
        <v>133403533000</v>
      </c>
      <c r="T23" s="21">
        <v>144200109000</v>
      </c>
      <c r="U23" s="21">
        <v>162042320000</v>
      </c>
      <c r="V23" s="21" t="e">
        <v>#N/A</v>
      </c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</row>
    <row r="24" spans="1:63" x14ac:dyDescent="0.35">
      <c r="A24" s="9" t="str">
        <f t="shared" si="5"/>
        <v>Riyad</v>
      </c>
      <c r="B24" s="9" t="s">
        <v>194</v>
      </c>
      <c r="C24" s="9" t="s">
        <v>195</v>
      </c>
      <c r="D24" s="9" t="str">
        <f t="shared" si="3"/>
        <v xml:space="preserve">Retail Liabilities </v>
      </c>
      <c r="E24" s="9" t="str" cm="1">
        <f t="array" ref="E24">INDEX(SID!$B$24:$E$34, MATCH(A24, SID!$B$24:$B$34, 0), IF(B24="Retail", 3, 4))</f>
        <v>SEG0000712491 Segment</v>
      </c>
      <c r="F24" s="9" t="str">
        <f>VLOOKUP(C24,SID!$B$19:$C$21,2,FALSE)</f>
        <v>BS_TOT_LIAB2</v>
      </c>
      <c r="G24" s="9" t="str">
        <f>_xll.BQL(E24, F24 &amp; "(FPT=A, FPR=range(2010, 2023))","showdates=f", "transpose=t","cols=16;rows=1")</f>
        <v>#N/A Requesting Data...</v>
      </c>
      <c r="H24" s="9" t="s">
        <v>333</v>
      </c>
      <c r="I24" s="21">
        <v>40919794000</v>
      </c>
      <c r="J24" s="21">
        <v>44693376000</v>
      </c>
      <c r="K24" s="21">
        <v>54103848000</v>
      </c>
      <c r="L24" s="21">
        <v>57272414000</v>
      </c>
      <c r="M24" s="21">
        <v>56764324000</v>
      </c>
      <c r="N24" s="21">
        <v>59657328000</v>
      </c>
      <c r="O24" s="21">
        <v>61273889000</v>
      </c>
      <c r="P24" s="21">
        <v>66096309000</v>
      </c>
      <c r="Q24" s="21">
        <v>80948660000</v>
      </c>
      <c r="R24" s="21">
        <v>87456194000</v>
      </c>
      <c r="S24" s="21">
        <v>92921098000</v>
      </c>
      <c r="T24" s="21">
        <v>98183158000</v>
      </c>
      <c r="U24" s="21">
        <v>102058965000</v>
      </c>
      <c r="V24" s="21" t="e">
        <v>#N/A</v>
      </c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</row>
    <row r="25" spans="1:63" x14ac:dyDescent="0.35">
      <c r="A25" s="10" t="str">
        <f t="shared" si="5"/>
        <v>Riyad</v>
      </c>
      <c r="B25" s="10" t="s">
        <v>193</v>
      </c>
      <c r="C25" s="10" t="s">
        <v>195</v>
      </c>
      <c r="D25" s="10" t="str">
        <f t="shared" si="3"/>
        <v xml:space="preserve">Wholesale Liabilities </v>
      </c>
      <c r="E25" s="10" t="str" cm="1">
        <f t="array" ref="E25">INDEX(SID!$B$24:$E$34, MATCH(A25, SID!$B$24:$B$34, 0), IF(B25="Retail", 3, 4))</f>
        <v>SEG0000712471 Segment</v>
      </c>
      <c r="F25" s="10" t="str">
        <f>VLOOKUP(C25,SID!$B$19:$C$21,2,FALSE)</f>
        <v>BS_TOT_LIAB2</v>
      </c>
      <c r="G25" s="10" t="str">
        <f>_xll.BQL(E25, F25 &amp; "(FPT=A, FPR=range(2010, 2023))","showdates=f", "transpose=t","cols=16;rows=1")</f>
        <v>#N/A Requesting Data...</v>
      </c>
      <c r="H25" s="10" t="s">
        <v>333</v>
      </c>
      <c r="I25" s="22">
        <v>87774172000</v>
      </c>
      <c r="J25" s="22">
        <v>95219691000</v>
      </c>
      <c r="K25" s="22">
        <v>92084229000</v>
      </c>
      <c r="L25" s="22">
        <v>96246225000</v>
      </c>
      <c r="M25" s="22">
        <v>106457015000</v>
      </c>
      <c r="N25" s="22">
        <v>107863926000</v>
      </c>
      <c r="O25" s="22">
        <v>94541329000</v>
      </c>
      <c r="P25" s="22">
        <v>87351530000</v>
      </c>
      <c r="Q25" s="22">
        <v>96683322000</v>
      </c>
      <c r="R25" s="22">
        <v>105297654000</v>
      </c>
      <c r="S25" s="22">
        <v>149572763000</v>
      </c>
      <c r="T25" s="22">
        <v>153233554000</v>
      </c>
      <c r="U25" s="22">
        <v>174405485000</v>
      </c>
      <c r="V25" s="22" t="e">
        <v>#N/A</v>
      </c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</row>
    <row r="26" spans="1:63" x14ac:dyDescent="0.35">
      <c r="A26" s="17" t="s">
        <v>19</v>
      </c>
      <c r="B26" s="17" t="s">
        <v>194</v>
      </c>
      <c r="C26" s="17" t="s">
        <v>198</v>
      </c>
      <c r="D26" s="17" t="str">
        <f>B26&amp; " " &amp;C26</f>
        <v>Retail Net Revenue</v>
      </c>
      <c r="E26" s="17" t="str" cm="1">
        <f t="array" ref="E26">INDEX(SID!$B$24:$E$34, MATCH(A26, SID!$B$24:$B$34, 0), IF(B26="Retail", 3, 4))</f>
        <v>SEG0000711723 Segment</v>
      </c>
      <c r="F26" s="17" t="str">
        <f>VLOOKUP(C26,SID!$B$19:$C$21,2,FALSE)</f>
        <v>CB_IS_NET_REVENUE</v>
      </c>
      <c r="G26" s="17" t="str">
        <f>_xll.BQL(E26, F26 &amp; "(FPT=A, FPR=range(2010, 2023))","showdates=f", "transpose=t","cols=16;rows=1")</f>
        <v>#N/A Requesting Data...</v>
      </c>
      <c r="H26" s="17" t="s">
        <v>204</v>
      </c>
      <c r="I26" s="18">
        <v>2170357000</v>
      </c>
      <c r="J26" s="18">
        <v>2194068000</v>
      </c>
      <c r="K26" s="18">
        <v>2145472000</v>
      </c>
      <c r="L26" s="18">
        <v>2093443000</v>
      </c>
      <c r="M26" s="18">
        <v>2178012000</v>
      </c>
      <c r="N26" s="18">
        <v>2290295000</v>
      </c>
      <c r="O26" s="18">
        <v>2331504000</v>
      </c>
      <c r="P26" s="18">
        <v>2389850000</v>
      </c>
      <c r="Q26" s="18">
        <v>2456817000</v>
      </c>
      <c r="R26" s="18">
        <v>2749949000</v>
      </c>
      <c r="S26" s="18">
        <v>2207620000</v>
      </c>
      <c r="T26" s="18">
        <v>1971463000</v>
      </c>
      <c r="U26" s="18">
        <v>2294339000</v>
      </c>
      <c r="V26" s="18" t="e">
        <v>#N/A</v>
      </c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</row>
    <row r="27" spans="1:63" x14ac:dyDescent="0.35">
      <c r="A27" s="17" t="str">
        <f>A26</f>
        <v>ANB</v>
      </c>
      <c r="B27" s="17" t="s">
        <v>193</v>
      </c>
      <c r="C27" s="17" t="s">
        <v>198</v>
      </c>
      <c r="D27" s="17" t="str">
        <f t="shared" ref="D27:D37" si="6">B27&amp; " " &amp;C27</f>
        <v>Wholesale Net Revenue</v>
      </c>
      <c r="E27" s="17" t="str" cm="1">
        <f t="array" ref="E27">INDEX(SID!$B$24:$E$34, MATCH(A27, SID!$B$24:$B$34, 0), IF(B27="Retail", 3, 4))</f>
        <v>SEG0000711695 Segment</v>
      </c>
      <c r="F27" s="17" t="str">
        <f>VLOOKUP(C27,SID!$B$19:$C$21,2,FALSE)</f>
        <v>CB_IS_NET_REVENUE</v>
      </c>
      <c r="G27" s="17" t="str">
        <f>_xll.BQL(E27, F27 &amp; "(FPT=A, FPR=range(2010, 2023))","showdates=f", "transpose=t","cols=16;rows=1")</f>
        <v>#N/A Requesting Data...</v>
      </c>
      <c r="H27" s="17" t="s">
        <v>204</v>
      </c>
      <c r="I27" s="18">
        <v>1252973000</v>
      </c>
      <c r="J27" s="18">
        <v>1429297000</v>
      </c>
      <c r="K27" s="18">
        <v>1507933000</v>
      </c>
      <c r="L27" s="18">
        <v>1781241000</v>
      </c>
      <c r="M27" s="18">
        <v>2105068000</v>
      </c>
      <c r="N27" s="18">
        <v>2235071000</v>
      </c>
      <c r="O27" s="18">
        <v>2008451000</v>
      </c>
      <c r="P27" s="18">
        <v>2443897000</v>
      </c>
      <c r="Q27" s="18">
        <v>2470827000</v>
      </c>
      <c r="R27" s="18">
        <v>2567633000</v>
      </c>
      <c r="S27" s="18">
        <v>2293684000</v>
      </c>
      <c r="T27" s="18">
        <v>1946255000</v>
      </c>
      <c r="U27" s="18">
        <v>2633109000</v>
      </c>
      <c r="V27" s="18" t="e">
        <v>#N/A</v>
      </c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</row>
    <row r="28" spans="1:63" x14ac:dyDescent="0.35">
      <c r="A28" s="17" t="str">
        <f t="shared" ref="A28:A31" si="7">A27</f>
        <v>ANB</v>
      </c>
      <c r="B28" s="17" t="s">
        <v>194</v>
      </c>
      <c r="C28" s="17" t="s">
        <v>196</v>
      </c>
      <c r="D28" s="17" t="str">
        <f t="shared" si="6"/>
        <v>Retail Assets</v>
      </c>
      <c r="E28" s="17" t="str" cm="1">
        <f t="array" ref="E28">INDEX(SID!$B$24:$E$34, MATCH(A28, SID!$B$24:$B$34, 0), IF(B28="Retail", 3, 4))</f>
        <v>SEG0000711723 Segment</v>
      </c>
      <c r="F28" s="17" t="str">
        <f>VLOOKUP(C28,SID!$B$19:$C$21,2,FALSE)</f>
        <v>BS_TOT_ASSET</v>
      </c>
      <c r="G28" s="17" t="str">
        <f>_xll.BQL(E28, F28 &amp; "(FPT=A, FPR=range(2010, 2023))","showdates=f", "transpose=t","cols=16;rows=1")</f>
        <v>#N/A Requesting Data...</v>
      </c>
      <c r="H28" s="17" t="s">
        <v>334</v>
      </c>
      <c r="I28" s="18">
        <v>25070493000</v>
      </c>
      <c r="J28" s="18">
        <v>27720931000</v>
      </c>
      <c r="K28" s="18">
        <v>30819872000</v>
      </c>
      <c r="L28" s="18">
        <v>32028809000</v>
      </c>
      <c r="M28" s="18">
        <v>36974998000</v>
      </c>
      <c r="N28" s="18">
        <v>39172737000</v>
      </c>
      <c r="O28" s="18">
        <v>38646384000</v>
      </c>
      <c r="P28" s="18">
        <v>35667915000</v>
      </c>
      <c r="Q28" s="18">
        <v>38204960000</v>
      </c>
      <c r="R28" s="18">
        <v>41072411000</v>
      </c>
      <c r="S28" s="18">
        <v>40672018000</v>
      </c>
      <c r="T28" s="18">
        <v>45239488000</v>
      </c>
      <c r="U28" s="18">
        <v>54906322000</v>
      </c>
      <c r="V28" s="18" t="e">
        <v>#N/A</v>
      </c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</row>
    <row r="29" spans="1:63" x14ac:dyDescent="0.35">
      <c r="A29" s="17" t="str">
        <f t="shared" si="7"/>
        <v>ANB</v>
      </c>
      <c r="B29" s="17" t="s">
        <v>193</v>
      </c>
      <c r="C29" s="17" t="s">
        <v>196</v>
      </c>
      <c r="D29" s="17" t="str">
        <f t="shared" si="6"/>
        <v>Wholesale Assets</v>
      </c>
      <c r="E29" s="17" t="str" cm="1">
        <f t="array" ref="E29">INDEX(SID!$B$24:$E$34, MATCH(A29, SID!$B$24:$B$34, 0), IF(B29="Retail", 3, 4))</f>
        <v>SEG0000711695 Segment</v>
      </c>
      <c r="F29" s="17" t="str">
        <f>VLOOKUP(C29,SID!$B$19:$C$21,2,FALSE)</f>
        <v>BS_TOT_ASSET</v>
      </c>
      <c r="G29" s="17" t="str">
        <f>_xll.BQL(E29, F29 &amp; "(FPT=A, FPR=range(2010, 2023))","showdates=f", "transpose=t","cols=16;rows=1")</f>
        <v>#N/A Requesting Data...</v>
      </c>
      <c r="H29" s="17" t="s">
        <v>334</v>
      </c>
      <c r="I29" s="18">
        <v>45635351000</v>
      </c>
      <c r="J29" s="18">
        <v>49270375000</v>
      </c>
      <c r="K29" s="18">
        <v>59315473000</v>
      </c>
      <c r="L29" s="18">
        <v>60352931000</v>
      </c>
      <c r="M29" s="18">
        <v>72324880000</v>
      </c>
      <c r="N29" s="18">
        <v>81990562000</v>
      </c>
      <c r="O29" s="18">
        <v>81688890000</v>
      </c>
      <c r="P29" s="18">
        <v>82667224000</v>
      </c>
      <c r="Q29" s="18">
        <v>86119766000</v>
      </c>
      <c r="R29" s="18">
        <v>82064505000</v>
      </c>
      <c r="S29" s="18">
        <v>76951380000</v>
      </c>
      <c r="T29" s="18">
        <v>85226879000</v>
      </c>
      <c r="U29" s="18">
        <v>94194082000</v>
      </c>
      <c r="V29" s="18" t="e">
        <v>#N/A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</row>
    <row r="30" spans="1:63" x14ac:dyDescent="0.35">
      <c r="A30" s="17" t="str">
        <f t="shared" si="7"/>
        <v>ANB</v>
      </c>
      <c r="B30" s="17" t="s">
        <v>194</v>
      </c>
      <c r="C30" s="17" t="s">
        <v>195</v>
      </c>
      <c r="D30" s="17" t="str">
        <f t="shared" si="6"/>
        <v xml:space="preserve">Retail Liabilities </v>
      </c>
      <c r="E30" s="17" t="str" cm="1">
        <f t="array" ref="E30">INDEX(SID!$B$24:$E$34, MATCH(A30, SID!$B$24:$B$34, 0), IF(B30="Retail", 3, 4))</f>
        <v>SEG0000711723 Segment</v>
      </c>
      <c r="F30" s="17" t="str">
        <f>VLOOKUP(C30,SID!$B$19:$C$21,2,FALSE)</f>
        <v>BS_TOT_LIAB2</v>
      </c>
      <c r="G30" s="17" t="str">
        <f>_xll.BQL(E30, F30 &amp; "(FPT=A, FPR=range(2010, 2023))","showdates=f", "transpose=t","cols=16;rows=1")</f>
        <v>#N/A Requesting Data...</v>
      </c>
      <c r="H30" s="17" t="s">
        <v>333</v>
      </c>
      <c r="I30" s="18">
        <v>41101822000</v>
      </c>
      <c r="J30" s="18">
        <v>46047493000</v>
      </c>
      <c r="K30" s="18">
        <v>51822096000</v>
      </c>
      <c r="L30" s="18">
        <v>57363915000</v>
      </c>
      <c r="M30" s="18">
        <v>66587059000</v>
      </c>
      <c r="N30" s="18">
        <v>66465039000</v>
      </c>
      <c r="O30" s="18">
        <v>70312127000</v>
      </c>
      <c r="P30" s="18">
        <v>69272729000</v>
      </c>
      <c r="Q30" s="18">
        <v>67303484000</v>
      </c>
      <c r="R30" s="18">
        <v>67106110000</v>
      </c>
      <c r="S30" s="18">
        <v>65167293000</v>
      </c>
      <c r="T30" s="18">
        <v>70009290000</v>
      </c>
      <c r="U30" s="18">
        <v>72862044000</v>
      </c>
      <c r="V30" s="18" t="e">
        <v>#N/A</v>
      </c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</row>
    <row r="31" spans="1:63" x14ac:dyDescent="0.35">
      <c r="A31" s="19" t="str">
        <f t="shared" si="7"/>
        <v>ANB</v>
      </c>
      <c r="B31" s="19" t="s">
        <v>193</v>
      </c>
      <c r="C31" s="19" t="s">
        <v>195</v>
      </c>
      <c r="D31" s="19" t="str">
        <f t="shared" si="6"/>
        <v xml:space="preserve">Wholesale Liabilities </v>
      </c>
      <c r="E31" s="19" t="str" cm="1">
        <f t="array" ref="E31">INDEX(SID!$B$24:$E$34, MATCH(A31, SID!$B$24:$B$34, 0), IF(B31="Retail", 3, 4))</f>
        <v>SEG0000711695 Segment</v>
      </c>
      <c r="F31" s="19" t="str">
        <f>VLOOKUP(C31,SID!$B$19:$C$21,2,FALSE)</f>
        <v>BS_TOT_LIAB2</v>
      </c>
      <c r="G31" s="19" t="str">
        <f>_xll.BQL(E31, F31 &amp; "(FPT=A, FPR=range(2010, 2023))","showdates=f", "transpose=t","cols=16;rows=1")</f>
        <v>#N/A Requesting Data...</v>
      </c>
      <c r="H31" s="19" t="s">
        <v>333</v>
      </c>
      <c r="I31" s="20">
        <v>45014061000</v>
      </c>
      <c r="J31" s="20">
        <v>43775015000</v>
      </c>
      <c r="K31" s="20">
        <v>57833016000</v>
      </c>
      <c r="L31" s="20">
        <v>51321417000</v>
      </c>
      <c r="M31" s="20">
        <v>66432279000</v>
      </c>
      <c r="N31" s="20">
        <v>72640878000</v>
      </c>
      <c r="O31" s="20">
        <v>69597993000</v>
      </c>
      <c r="P31" s="20">
        <v>70371879000</v>
      </c>
      <c r="Q31" s="20">
        <v>77773557000</v>
      </c>
      <c r="R31" s="20">
        <v>78622167000</v>
      </c>
      <c r="S31" s="20">
        <v>67453814000</v>
      </c>
      <c r="T31" s="20">
        <v>71041265000</v>
      </c>
      <c r="U31" s="20">
        <v>85898001000</v>
      </c>
      <c r="V31" s="20" t="e">
        <v>#N/A</v>
      </c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</row>
    <row r="32" spans="1:63" x14ac:dyDescent="0.35">
      <c r="A32" s="9" t="s">
        <v>15</v>
      </c>
      <c r="B32" s="9" t="s">
        <v>194</v>
      </c>
      <c r="C32" s="9" t="s">
        <v>198</v>
      </c>
      <c r="D32" s="9" t="str">
        <f t="shared" si="6"/>
        <v>Retail Net Revenue</v>
      </c>
      <c r="E32" s="9" t="str" cm="1">
        <f t="array" ref="E32">INDEX(SID!$B$24:$E$34, MATCH(A32, SID!$B$24:$B$34, 0), IF(B32="Retail", 3, 4))</f>
        <v>SEG0000710134 Segment</v>
      </c>
      <c r="F32" s="9" t="str">
        <f>VLOOKUP(C32,SID!$B$19:$C$21,2,FALSE)</f>
        <v>CB_IS_NET_REVENUE</v>
      </c>
      <c r="G32" s="9" t="str">
        <f>_xll.BQL(E32, F32 &amp; "(FPT=A, FPR=range(2010, 2023))","showdates=f", "transpose=t","cols=16;rows=1")</f>
        <v>#N/A Requesting Data...</v>
      </c>
      <c r="H32" s="9" t="s">
        <v>204</v>
      </c>
      <c r="I32" s="21" t="e">
        <v>#N/A</v>
      </c>
      <c r="J32" s="21" t="e">
        <v>#N/A</v>
      </c>
      <c r="K32" s="21" t="e">
        <v>#N/A</v>
      </c>
      <c r="L32" s="21">
        <v>5302632000</v>
      </c>
      <c r="M32" s="21">
        <v>5721013000</v>
      </c>
      <c r="N32" s="21">
        <v>6360612000</v>
      </c>
      <c r="O32" s="21">
        <v>7704967000</v>
      </c>
      <c r="P32" s="21">
        <v>8141013000</v>
      </c>
      <c r="Q32" s="21">
        <v>8672300000</v>
      </c>
      <c r="R32" s="21">
        <v>9707744000</v>
      </c>
      <c r="S32" s="21">
        <v>10188688000</v>
      </c>
      <c r="T32" s="21">
        <v>12466292000</v>
      </c>
      <c r="U32" s="21">
        <v>14627046000</v>
      </c>
      <c r="V32" s="21" t="e">
        <v>#N/A</v>
      </c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</row>
    <row r="33" spans="1:63" x14ac:dyDescent="0.35">
      <c r="A33" s="9" t="str">
        <f>A32</f>
        <v>SNB</v>
      </c>
      <c r="B33" s="9" t="s">
        <v>193</v>
      </c>
      <c r="C33" s="9" t="s">
        <v>198</v>
      </c>
      <c r="D33" s="9" t="str">
        <f t="shared" si="6"/>
        <v>Wholesale Net Revenue</v>
      </c>
      <c r="E33" s="9" t="str" cm="1">
        <f t="array" ref="E33">INDEX(SID!$B$24:$E$34, MATCH(A33, SID!$B$24:$B$34, 0), IF(B33="Retail", 3, 4))</f>
        <v>SEG0000709216 Segment</v>
      </c>
      <c r="F33" s="9" t="str">
        <f>VLOOKUP(C33,SID!$B$19:$C$21,2,FALSE)</f>
        <v>CB_IS_NET_REVENUE</v>
      </c>
      <c r="G33" s="9" t="str">
        <f>_xll.BQL(E33, F33 &amp; "(FPT=A, FPR=range(2010, 2023))","showdates=f", "transpose=t","cols=16;rows=1")</f>
        <v>#N/A Requesting Data...</v>
      </c>
      <c r="H33" s="9" t="s">
        <v>204</v>
      </c>
      <c r="I33" s="21" t="e">
        <v>#N/A</v>
      </c>
      <c r="J33" s="21" t="e">
        <v>#N/A</v>
      </c>
      <c r="K33" s="21" t="e">
        <v>#N/A</v>
      </c>
      <c r="L33" s="21" t="e">
        <v>#N/A</v>
      </c>
      <c r="M33" s="21" t="e">
        <v>#N/A</v>
      </c>
      <c r="N33" s="21" t="e">
        <v>#N/A</v>
      </c>
      <c r="O33" s="21" t="e">
        <v>#N/A</v>
      </c>
      <c r="P33" s="21" t="e">
        <v>#N/A</v>
      </c>
      <c r="Q33" s="21" t="e">
        <v>#N/A</v>
      </c>
      <c r="R33" s="21" t="e">
        <v>#N/A</v>
      </c>
      <c r="S33" s="21">
        <v>8533729000</v>
      </c>
      <c r="T33" s="21">
        <v>12502374000</v>
      </c>
      <c r="U33" s="21">
        <v>13854359000</v>
      </c>
      <c r="V33" s="21" t="e">
        <v>#N/A</v>
      </c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</row>
    <row r="34" spans="1:63" x14ac:dyDescent="0.35">
      <c r="A34" s="9" t="str">
        <f t="shared" ref="A34:A37" si="8">A33</f>
        <v>SNB</v>
      </c>
      <c r="B34" s="9" t="s">
        <v>194</v>
      </c>
      <c r="C34" s="9" t="s">
        <v>196</v>
      </c>
      <c r="D34" s="9" t="str">
        <f t="shared" si="6"/>
        <v>Retail Assets</v>
      </c>
      <c r="E34" s="9" t="str" cm="1">
        <f t="array" ref="E34">INDEX(SID!$B$24:$E$34, MATCH(A34, SID!$B$24:$B$34, 0), IF(B34="Retail", 3, 4))</f>
        <v>SEG0000710134 Segment</v>
      </c>
      <c r="F34" s="9" t="str">
        <f>VLOOKUP(C34,SID!$B$19:$C$21,2,FALSE)</f>
        <v>BS_TOT_ASSET</v>
      </c>
      <c r="G34" s="9" t="str">
        <f>_xll.BQL(E34, F34 &amp; "(FPT=A, FPR=range(2010, 2023))","showdates=f", "transpose=t","cols=16;rows=1")</f>
        <v>#N/A Requesting Data...</v>
      </c>
      <c r="H34" s="9" t="s">
        <v>334</v>
      </c>
      <c r="I34" s="21" t="e">
        <v>#N/A</v>
      </c>
      <c r="J34" s="21" t="e">
        <v>#N/A</v>
      </c>
      <c r="K34" s="21" t="e">
        <v>#N/A</v>
      </c>
      <c r="L34" s="21">
        <v>75251356000</v>
      </c>
      <c r="M34" s="21">
        <v>88915469000</v>
      </c>
      <c r="N34" s="21">
        <v>99916346000</v>
      </c>
      <c r="O34" s="21">
        <v>104971649000</v>
      </c>
      <c r="P34" s="21">
        <v>116530257000</v>
      </c>
      <c r="Q34" s="21">
        <v>134020882000</v>
      </c>
      <c r="R34" s="21">
        <v>154249478000</v>
      </c>
      <c r="S34" s="21">
        <v>223615566000</v>
      </c>
      <c r="T34" s="21">
        <v>339622102000</v>
      </c>
      <c r="U34" s="21">
        <v>380314319000</v>
      </c>
      <c r="V34" s="21" t="e">
        <v>#N/A</v>
      </c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</row>
    <row r="35" spans="1:63" x14ac:dyDescent="0.35">
      <c r="A35" s="9" t="str">
        <f t="shared" si="8"/>
        <v>SNB</v>
      </c>
      <c r="B35" s="9" t="s">
        <v>193</v>
      </c>
      <c r="C35" s="9" t="s">
        <v>196</v>
      </c>
      <c r="D35" s="9" t="str">
        <f t="shared" si="6"/>
        <v>Wholesale Assets</v>
      </c>
      <c r="E35" s="9" t="str" cm="1">
        <f t="array" ref="E35">INDEX(SID!$B$24:$E$34, MATCH(A35, SID!$B$24:$B$34, 0), IF(B35="Retail", 3, 4))</f>
        <v>SEG0000709216 Segment</v>
      </c>
      <c r="F35" s="9" t="str">
        <f>VLOOKUP(C35,SID!$B$19:$C$21,2,FALSE)</f>
        <v>BS_TOT_ASSET</v>
      </c>
      <c r="G35" s="9" t="str">
        <f>_xll.BQL(E35, F35 &amp; "(FPT=A, FPR=range(2010, 2023))","showdates=f", "transpose=t","cols=16;rows=1")</f>
        <v>#N/A Requesting Data...</v>
      </c>
      <c r="H35" s="9" t="s">
        <v>334</v>
      </c>
      <c r="I35" s="21" t="e">
        <v>#N/A</v>
      </c>
      <c r="J35" s="21" t="e">
        <v>#N/A</v>
      </c>
      <c r="K35" s="21" t="e">
        <v>#N/A</v>
      </c>
      <c r="L35" s="21" t="e">
        <v>#N/A</v>
      </c>
      <c r="M35" s="21" t="e">
        <v>#N/A</v>
      </c>
      <c r="N35" s="21" t="e">
        <v>#N/A</v>
      </c>
      <c r="O35" s="21" t="e">
        <v>#N/A</v>
      </c>
      <c r="P35" s="21" t="e">
        <v>#N/A</v>
      </c>
      <c r="Q35" s="21" t="e">
        <v>#N/A</v>
      </c>
      <c r="R35" s="21" t="e">
        <v>#N/A</v>
      </c>
      <c r="S35" s="21">
        <v>331948659000</v>
      </c>
      <c r="T35" s="21">
        <v>532110268000</v>
      </c>
      <c r="U35" s="21">
        <v>519029669000</v>
      </c>
      <c r="V35" s="21" t="e">
        <v>#N/A</v>
      </c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</row>
    <row r="36" spans="1:63" x14ac:dyDescent="0.35">
      <c r="A36" s="9" t="str">
        <f t="shared" si="8"/>
        <v>SNB</v>
      </c>
      <c r="B36" s="9" t="s">
        <v>194</v>
      </c>
      <c r="C36" s="9" t="s">
        <v>195</v>
      </c>
      <c r="D36" s="9" t="str">
        <f t="shared" si="6"/>
        <v xml:space="preserve">Retail Liabilities </v>
      </c>
      <c r="E36" s="9" t="str" cm="1">
        <f t="array" ref="E36">INDEX(SID!$B$24:$E$34, MATCH(A36, SID!$B$24:$B$34, 0), IF(B36="Retail", 3, 4))</f>
        <v>SEG0000710134 Segment</v>
      </c>
      <c r="F36" s="9" t="str">
        <f>VLOOKUP(C36,SID!$B$19:$C$21,2,FALSE)</f>
        <v>BS_TOT_LIAB2</v>
      </c>
      <c r="G36" s="9" t="str">
        <f>_xll.BQL(E36, F36 &amp; "(FPT=A, FPR=range(2010, 2023))","showdates=f", "transpose=t","cols=16;rows=1")</f>
        <v>SEG0000710134 Segment</v>
      </c>
      <c r="H36" s="9" t="s">
        <v>333</v>
      </c>
      <c r="I36" s="21" t="e">
        <v>#N/A</v>
      </c>
      <c r="J36" s="21" t="e">
        <v>#N/A</v>
      </c>
      <c r="K36" s="21" t="e">
        <v>#N/A</v>
      </c>
      <c r="L36" s="21">
        <v>145880810000</v>
      </c>
      <c r="M36" s="21">
        <v>143199689000</v>
      </c>
      <c r="N36" s="21">
        <v>185373097000</v>
      </c>
      <c r="O36" s="21">
        <v>201637470000</v>
      </c>
      <c r="P36" s="21">
        <v>242116000000</v>
      </c>
      <c r="Q36" s="21">
        <v>254924846000</v>
      </c>
      <c r="R36" s="21">
        <v>221023704000</v>
      </c>
      <c r="S36" s="21">
        <v>248003888000</v>
      </c>
      <c r="T36" s="21">
        <v>346731282000</v>
      </c>
      <c r="U36" s="21">
        <v>343085724000</v>
      </c>
      <c r="V36" s="21" t="e">
        <v>#N/A</v>
      </c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</row>
    <row r="37" spans="1:63" x14ac:dyDescent="0.35">
      <c r="A37" s="10" t="str">
        <f t="shared" si="8"/>
        <v>SNB</v>
      </c>
      <c r="B37" s="10" t="s">
        <v>193</v>
      </c>
      <c r="C37" s="10" t="s">
        <v>195</v>
      </c>
      <c r="D37" s="10" t="str">
        <f t="shared" si="6"/>
        <v xml:space="preserve">Wholesale Liabilities </v>
      </c>
      <c r="E37" s="10" t="str" cm="1">
        <f t="array" ref="E37">INDEX(SID!$B$24:$E$34, MATCH(A37, SID!$B$24:$B$34, 0), IF(B37="Retail", 3, 4))</f>
        <v>SEG0000709216 Segment</v>
      </c>
      <c r="F37" s="10" t="str">
        <f>VLOOKUP(C37,SID!$B$19:$C$21,2,FALSE)</f>
        <v>BS_TOT_LIAB2</v>
      </c>
      <c r="G37" s="10" t="str">
        <f>_xll.BQL(E37, F37 &amp; "(FPT=A, FPR=range(2010, 2023))","showdates=f", "transpose=t","cols=16;rows=1")</f>
        <v>#N/A Requesting Data...</v>
      </c>
      <c r="H37" s="10" t="s">
        <v>333</v>
      </c>
      <c r="I37" s="22" t="e">
        <v>#N/A</v>
      </c>
      <c r="J37" s="22" t="e">
        <v>#N/A</v>
      </c>
      <c r="K37" s="22" t="e">
        <v>#N/A</v>
      </c>
      <c r="L37" s="22" t="e">
        <v>#N/A</v>
      </c>
      <c r="M37" s="22" t="e">
        <v>#N/A</v>
      </c>
      <c r="N37" s="22" t="e">
        <v>#N/A</v>
      </c>
      <c r="O37" s="22" t="e">
        <v>#N/A</v>
      </c>
      <c r="P37" s="22" t="e">
        <v>#N/A</v>
      </c>
      <c r="Q37" s="22" t="e">
        <v>#N/A</v>
      </c>
      <c r="R37" s="22" t="e">
        <v>#N/A</v>
      </c>
      <c r="S37" s="22">
        <v>233671968000</v>
      </c>
      <c r="T37" s="22">
        <v>371303567000</v>
      </c>
      <c r="U37" s="22">
        <v>403053452000</v>
      </c>
      <c r="V37" s="22" t="e">
        <v>#N/A</v>
      </c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</row>
    <row r="38" spans="1:63" x14ac:dyDescent="0.35">
      <c r="A38" s="17" t="s">
        <v>20</v>
      </c>
      <c r="B38" s="17" t="s">
        <v>194</v>
      </c>
      <c r="C38" s="17" t="s">
        <v>198</v>
      </c>
      <c r="D38" s="17" t="str">
        <f>B38&amp; " " &amp;C38</f>
        <v>Retail Net Revenue</v>
      </c>
      <c r="E38" s="17" t="str" cm="1">
        <f t="array" ref="E38">INDEX(SID!$B$24:$E$34, MATCH(A38, SID!$B$24:$B$34, 0), IF(B38="Retail", 3, 4))</f>
        <v>SEG0000708296 Segment</v>
      </c>
      <c r="F38" s="17" t="str">
        <f>VLOOKUP(C38,SID!$B$19:$C$21,2,FALSE)</f>
        <v>CB_IS_NET_REVENUE</v>
      </c>
      <c r="G38" s="17" t="str">
        <f>_xll.BQL(E38, F38 &amp; "(FPT=A, FPR=range(2010, 2023))","showdates=f", "transpose=t","cols=16;rows=1")</f>
        <v>#N/A Requesting Data...</v>
      </c>
      <c r="H38" s="17" t="s">
        <v>204</v>
      </c>
      <c r="I38" s="18">
        <v>7881379000</v>
      </c>
      <c r="J38" s="18">
        <v>8808241000</v>
      </c>
      <c r="K38" s="18">
        <v>9556617000</v>
      </c>
      <c r="L38" s="18">
        <v>9826352000</v>
      </c>
      <c r="M38" s="18">
        <v>10240130000</v>
      </c>
      <c r="N38" s="18">
        <v>9222919000</v>
      </c>
      <c r="O38" s="18">
        <v>11018057000</v>
      </c>
      <c r="P38" s="18">
        <v>11838379000</v>
      </c>
      <c r="Q38" s="18">
        <v>11623435000</v>
      </c>
      <c r="R38" s="18">
        <v>13590815000</v>
      </c>
      <c r="S38" s="18">
        <v>13361369000</v>
      </c>
      <c r="T38" s="18">
        <v>14050539000</v>
      </c>
      <c r="U38" s="18">
        <v>15528348000</v>
      </c>
      <c r="V38" s="18" t="e">
        <v>#N/A</v>
      </c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</row>
    <row r="39" spans="1:63" x14ac:dyDescent="0.35">
      <c r="A39" s="17" t="str">
        <f>A38</f>
        <v>Rajhi</v>
      </c>
      <c r="B39" s="17" t="s">
        <v>193</v>
      </c>
      <c r="C39" s="17" t="s">
        <v>198</v>
      </c>
      <c r="D39" s="17" t="str">
        <f t="shared" ref="D39:D49" si="9">B39&amp; " " &amp;C39</f>
        <v>Wholesale Net Revenue</v>
      </c>
      <c r="E39" s="17" t="str" cm="1">
        <f t="array" ref="E39">INDEX(SID!$B$24:$E$34, MATCH(A39, SID!$B$24:$B$34, 0), IF(B39="Retail", 3, 4))</f>
        <v>SEG0000708294 Segment</v>
      </c>
      <c r="F39" s="17" t="str">
        <f>VLOOKUP(C39,SID!$B$19:$C$21,2,FALSE)</f>
        <v>CB_IS_NET_REVENUE</v>
      </c>
      <c r="G39" s="17" t="str">
        <f>_xll.BQL(E39, F39 &amp; "(FPT=A, FPR=range(2010, 2023))","showdates=f", "transpose=t","cols=16;rows=1")</f>
        <v>#N/A Requesting Data...</v>
      </c>
      <c r="H39" s="17" t="s">
        <v>204</v>
      </c>
      <c r="I39" s="18">
        <v>2380340000</v>
      </c>
      <c r="J39" s="18">
        <v>2181239000</v>
      </c>
      <c r="K39" s="18">
        <v>1925775000</v>
      </c>
      <c r="L39" s="18">
        <v>1847224000</v>
      </c>
      <c r="M39" s="18">
        <v>1557091000</v>
      </c>
      <c r="N39" s="18">
        <v>2239705000</v>
      </c>
      <c r="O39" s="18">
        <v>1994788000</v>
      </c>
      <c r="P39" s="18">
        <v>2309486000</v>
      </c>
      <c r="Q39" s="18">
        <v>2314980000</v>
      </c>
      <c r="R39" s="18">
        <v>2531922000</v>
      </c>
      <c r="S39" s="18">
        <v>2614691000</v>
      </c>
      <c r="T39" s="18">
        <v>2844643000</v>
      </c>
      <c r="U39" s="18">
        <v>4506686000</v>
      </c>
      <c r="V39" s="18" t="e">
        <v>#N/A</v>
      </c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</row>
    <row r="40" spans="1:63" x14ac:dyDescent="0.35">
      <c r="A40" s="17" t="str">
        <f t="shared" ref="A40:A43" si="10">A39</f>
        <v>Rajhi</v>
      </c>
      <c r="B40" s="17" t="s">
        <v>194</v>
      </c>
      <c r="C40" s="17" t="s">
        <v>196</v>
      </c>
      <c r="D40" s="17" t="str">
        <f t="shared" si="9"/>
        <v>Retail Assets</v>
      </c>
      <c r="E40" s="17" t="str" cm="1">
        <f t="array" ref="E40">INDEX(SID!$B$24:$E$34, MATCH(A40, SID!$B$24:$B$34, 0), IF(B40="Retail", 3, 4))</f>
        <v>SEG0000708296 Segment</v>
      </c>
      <c r="F40" s="17" t="str">
        <f>VLOOKUP(C40,SID!$B$19:$C$21,2,FALSE)</f>
        <v>BS_TOT_ASSET</v>
      </c>
      <c r="G40" s="17" t="str">
        <f>_xll.BQL(E40, F40 &amp; "(FPT=A, FPR=range(2010, 2023))","showdates=f", "transpose=t","cols=16;rows=1")</f>
        <v>#N/A Requesting Data...</v>
      </c>
      <c r="H40" s="17" t="s">
        <v>334</v>
      </c>
      <c r="I40" s="18">
        <v>82397368000</v>
      </c>
      <c r="J40" s="18">
        <v>103331875000</v>
      </c>
      <c r="K40" s="18">
        <v>128452440000</v>
      </c>
      <c r="L40" s="18">
        <v>141604240000</v>
      </c>
      <c r="M40" s="18">
        <v>158098603000</v>
      </c>
      <c r="N40" s="18">
        <v>165964007000</v>
      </c>
      <c r="O40" s="18">
        <v>177178353000</v>
      </c>
      <c r="P40" s="18">
        <v>183538671000</v>
      </c>
      <c r="Q40" s="18">
        <v>186924991000</v>
      </c>
      <c r="R40" s="18">
        <v>208945668000</v>
      </c>
      <c r="S40" s="18">
        <v>268108817000</v>
      </c>
      <c r="T40" s="18">
        <v>381273640000</v>
      </c>
      <c r="U40" s="18">
        <v>458403446000</v>
      </c>
      <c r="V40" s="18" t="e">
        <v>#N/A</v>
      </c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</row>
    <row r="41" spans="1:63" x14ac:dyDescent="0.35">
      <c r="A41" s="17" t="str">
        <f t="shared" si="10"/>
        <v>Rajhi</v>
      </c>
      <c r="B41" s="17" t="s">
        <v>193</v>
      </c>
      <c r="C41" s="17" t="s">
        <v>196</v>
      </c>
      <c r="D41" s="17" t="str">
        <f t="shared" si="9"/>
        <v>Wholesale Assets</v>
      </c>
      <c r="E41" s="17" t="str" cm="1">
        <f t="array" ref="E41">INDEX(SID!$B$24:$E$34, MATCH(A41, SID!$B$24:$B$34, 0), IF(B41="Retail", 3, 4))</f>
        <v>SEG0000708294 Segment</v>
      </c>
      <c r="F41" s="17" t="str">
        <f>VLOOKUP(C41,SID!$B$19:$C$21,2,FALSE)</f>
        <v>BS_TOT_ASSET</v>
      </c>
      <c r="G41" s="17" t="str">
        <f>_xll.BQL(E41, F41 &amp; "(FPT=A, FPR=range(2010, 2023))","showdates=f", "transpose=t","cols=16;rows=1")</f>
        <v>#N/A Requesting Data...</v>
      </c>
      <c r="H41" s="17" t="s">
        <v>334</v>
      </c>
      <c r="I41" s="18">
        <v>47568053000</v>
      </c>
      <c r="J41" s="18">
        <v>47548619000</v>
      </c>
      <c r="K41" s="18">
        <v>54591453000</v>
      </c>
      <c r="L41" s="18">
        <v>58082365000</v>
      </c>
      <c r="M41" s="18">
        <v>62393738000</v>
      </c>
      <c r="N41" s="18">
        <v>55517678000</v>
      </c>
      <c r="O41" s="18">
        <v>61796699000</v>
      </c>
      <c r="P41" s="18">
        <v>63535244000</v>
      </c>
      <c r="Q41" s="18">
        <v>62102306000</v>
      </c>
      <c r="R41" s="18">
        <v>59406741000</v>
      </c>
      <c r="S41" s="18">
        <v>66837087000</v>
      </c>
      <c r="T41" s="18">
        <v>91815182000</v>
      </c>
      <c r="U41" s="18">
        <v>133149990000</v>
      </c>
      <c r="V41" s="18" t="e">
        <v>#N/A</v>
      </c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</row>
    <row r="42" spans="1:63" x14ac:dyDescent="0.35">
      <c r="A42" s="17" t="str">
        <f t="shared" si="10"/>
        <v>Rajhi</v>
      </c>
      <c r="B42" s="17" t="s">
        <v>194</v>
      </c>
      <c r="C42" s="17" t="s">
        <v>195</v>
      </c>
      <c r="D42" s="17" t="str">
        <f t="shared" si="9"/>
        <v xml:space="preserve">Retail Liabilities </v>
      </c>
      <c r="E42" s="17" t="str" cm="1">
        <f t="array" ref="E42">INDEX(SID!$B$24:$E$34, MATCH(A42, SID!$B$24:$B$34, 0), IF(B42="Retail", 3, 4))</f>
        <v>SEG0000708296 Segment</v>
      </c>
      <c r="F42" s="17" t="str">
        <f>VLOOKUP(C42,SID!$B$19:$C$21,2,FALSE)</f>
        <v>BS_TOT_LIAB2</v>
      </c>
      <c r="G42" s="17" t="str">
        <f>_xll.BQL(E42, F42 &amp; "(FPT=A, FPR=range(2010, 2023))","showdates=f", "transpose=t","cols=16;rows=1")</f>
        <v>#N/A Requesting Data...</v>
      </c>
      <c r="H42" s="17" t="s">
        <v>333</v>
      </c>
      <c r="I42" s="18">
        <v>106730123000</v>
      </c>
      <c r="J42" s="18">
        <v>135608235000</v>
      </c>
      <c r="K42" s="18">
        <v>173997759000</v>
      </c>
      <c r="L42" s="18">
        <v>191041339000</v>
      </c>
      <c r="M42" s="18">
        <v>211093979000</v>
      </c>
      <c r="N42" s="18">
        <v>242821617000</v>
      </c>
      <c r="O42" s="18">
        <v>243517074000</v>
      </c>
      <c r="P42" s="18">
        <v>249098604000</v>
      </c>
      <c r="Q42" s="18">
        <v>273115320000</v>
      </c>
      <c r="R42" s="18">
        <v>289628309000</v>
      </c>
      <c r="S42" s="18">
        <v>289583836000</v>
      </c>
      <c r="T42" s="18">
        <v>319479167000</v>
      </c>
      <c r="U42" s="18">
        <v>294470416000</v>
      </c>
      <c r="V42" s="18" t="e">
        <v>#N/A</v>
      </c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</row>
    <row r="43" spans="1:63" x14ac:dyDescent="0.35">
      <c r="A43" s="19" t="str">
        <f t="shared" si="10"/>
        <v>Rajhi</v>
      </c>
      <c r="B43" s="19" t="s">
        <v>193</v>
      </c>
      <c r="C43" s="19" t="s">
        <v>195</v>
      </c>
      <c r="D43" s="19" t="str">
        <f t="shared" si="9"/>
        <v xml:space="preserve">Wholesale Liabilities </v>
      </c>
      <c r="E43" s="19" t="str" cm="1">
        <f t="array" ref="E43">INDEX(SID!$B$24:$E$34, MATCH(A43, SID!$B$24:$B$34, 0), IF(B43="Retail", 3, 4))</f>
        <v>SEG0000708294 Segment</v>
      </c>
      <c r="F43" s="19" t="str">
        <f>VLOOKUP(C43,SID!$B$19:$C$21,2,FALSE)</f>
        <v>BS_TOT_LIAB2</v>
      </c>
      <c r="G43" s="19" t="str">
        <f>_xll.BQL(E43, F43 &amp; "(FPT=A, FPR=range(2010, 2023))","showdates=f", "transpose=t","cols=16;rows=1")</f>
        <v>#N/A Requesting Data...</v>
      </c>
      <c r="H43" s="19" t="s">
        <v>333</v>
      </c>
      <c r="I43" s="20">
        <v>42679043000</v>
      </c>
      <c r="J43" s="20">
        <v>45570953000</v>
      </c>
      <c r="K43" s="20">
        <v>54324761000</v>
      </c>
      <c r="L43" s="20">
        <v>45810276000</v>
      </c>
      <c r="M43" s="20">
        <v>50906848000</v>
      </c>
      <c r="N43" s="20">
        <v>16418369000</v>
      </c>
      <c r="O43" s="20">
        <v>33307549000</v>
      </c>
      <c r="P43" s="20">
        <v>27343604000</v>
      </c>
      <c r="Q43" s="20">
        <v>28763133000</v>
      </c>
      <c r="R43" s="20">
        <v>34753212000</v>
      </c>
      <c r="S43" s="20">
        <v>108514833000</v>
      </c>
      <c r="T43" s="20">
        <v>207879265000</v>
      </c>
      <c r="U43" s="20">
        <v>278627535000</v>
      </c>
      <c r="V43" s="20" t="e">
        <v>#N/A</v>
      </c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</row>
    <row r="44" spans="1:63" x14ac:dyDescent="0.35">
      <c r="A44" s="9" t="s">
        <v>22</v>
      </c>
      <c r="B44" s="9" t="s">
        <v>194</v>
      </c>
      <c r="C44" s="9" t="s">
        <v>198</v>
      </c>
      <c r="D44" s="9" t="str">
        <f t="shared" si="9"/>
        <v>Retail Net Revenue</v>
      </c>
      <c r="E44" s="9" t="str" cm="1">
        <f t="array" ref="E44">INDEX(SID!$B$24:$E$34, MATCH(A44, SID!$B$24:$B$34, 0), IF(B44="Retail", 3, 4))</f>
        <v>SEG0000813644 Segment</v>
      </c>
      <c r="F44" s="9" t="str">
        <f>VLOOKUP(C44,SID!$B$19:$C$21,2,FALSE)</f>
        <v>CB_IS_NET_REVENUE</v>
      </c>
      <c r="G44" s="9" t="str">
        <f>_xll.BQL(E44, F44 &amp; "(FPT=A, FPR=range(2010, 2023))","showdates=f", "transpose=t","cols=16;rows=1")</f>
        <v>#N/A Requesting Data...</v>
      </c>
      <c r="H44" s="9" t="s">
        <v>204</v>
      </c>
      <c r="I44" s="21">
        <v>352076000</v>
      </c>
      <c r="J44" s="21">
        <v>329462000</v>
      </c>
      <c r="K44" s="21">
        <v>383507000</v>
      </c>
      <c r="L44" s="21">
        <v>547923000</v>
      </c>
      <c r="M44" s="21">
        <v>739724000</v>
      </c>
      <c r="N44" s="21">
        <v>893937000</v>
      </c>
      <c r="O44" s="21">
        <v>919286000</v>
      </c>
      <c r="P44" s="21">
        <v>1082223000</v>
      </c>
      <c r="Q44" s="21">
        <v>1185477000</v>
      </c>
      <c r="R44" s="21">
        <v>1402208000</v>
      </c>
      <c r="S44" s="21">
        <v>1687957000</v>
      </c>
      <c r="T44" s="21">
        <v>1912639000</v>
      </c>
      <c r="U44" s="21">
        <v>1816030000</v>
      </c>
      <c r="V44" s="21" t="e">
        <v>#N/A</v>
      </c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</row>
    <row r="45" spans="1:63" x14ac:dyDescent="0.35">
      <c r="A45" s="9" t="str">
        <f>A44</f>
        <v>Aljazira</v>
      </c>
      <c r="B45" s="9" t="s">
        <v>193</v>
      </c>
      <c r="C45" s="9" t="s">
        <v>198</v>
      </c>
      <c r="D45" s="9" t="str">
        <f t="shared" si="9"/>
        <v>Wholesale Net Revenue</v>
      </c>
      <c r="E45" s="9" t="str" cm="1">
        <f t="array" ref="E45">INDEX(SID!$B$24:$E$34, MATCH(A45, SID!$B$24:$B$34, 0), IF(B45="Retail", 3, 4))</f>
        <v>SEG0000813643 Segment</v>
      </c>
      <c r="F45" s="9" t="str">
        <f>VLOOKUP(C45,SID!$B$19:$C$21,2,FALSE)</f>
        <v>CB_IS_NET_REVENUE</v>
      </c>
      <c r="G45" s="9" t="str">
        <f>_xll.BQL(E45, F45 &amp; "(FPT=A, FPR=range(2010, 2023))","showdates=f", "transpose=t","cols=16;rows=1")</f>
        <v>#N/A Requesting Data...</v>
      </c>
      <c r="H45" s="9" t="s">
        <v>204</v>
      </c>
      <c r="I45" s="21">
        <v>509487000</v>
      </c>
      <c r="J45" s="21">
        <v>431722000</v>
      </c>
      <c r="K45" s="21">
        <v>434062000</v>
      </c>
      <c r="L45" s="21">
        <v>491845000</v>
      </c>
      <c r="M45" s="21">
        <v>558507000</v>
      </c>
      <c r="N45" s="21">
        <v>577674000</v>
      </c>
      <c r="O45" s="21">
        <v>484208000</v>
      </c>
      <c r="P45" s="21">
        <v>538186000</v>
      </c>
      <c r="Q45" s="21">
        <v>433391000</v>
      </c>
      <c r="R45" s="21">
        <v>556712000</v>
      </c>
      <c r="S45" s="21">
        <v>605297000</v>
      </c>
      <c r="T45" s="21">
        <v>680043000</v>
      </c>
      <c r="U45" s="21">
        <v>807534000</v>
      </c>
      <c r="V45" s="21" t="e">
        <v>#N/A</v>
      </c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</row>
    <row r="46" spans="1:63" x14ac:dyDescent="0.35">
      <c r="A46" s="9" t="str">
        <f t="shared" ref="A46:A49" si="11">A45</f>
        <v>Aljazira</v>
      </c>
      <c r="B46" s="9" t="s">
        <v>194</v>
      </c>
      <c r="C46" s="9" t="s">
        <v>196</v>
      </c>
      <c r="D46" s="9" t="str">
        <f t="shared" si="9"/>
        <v>Retail Assets</v>
      </c>
      <c r="E46" s="9" t="str" cm="1">
        <f t="array" ref="E46">INDEX(SID!$B$24:$E$34, MATCH(A46, SID!$B$24:$B$34, 0), IF(B46="Retail", 3, 4))</f>
        <v>SEG0000813644 Segment</v>
      </c>
      <c r="F46" s="9" t="str">
        <f>VLOOKUP(C46,SID!$B$19:$C$21,2,FALSE)</f>
        <v>BS_TOT_ASSET</v>
      </c>
      <c r="G46" s="9" t="str">
        <f>_xll.BQL(E46, F46 &amp; "(FPT=A, FPR=range(2010, 2023))","showdates=f", "transpose=t","cols=16;rows=1")</f>
        <v>#N/A Requesting Data...</v>
      </c>
      <c r="H46" s="9" t="s">
        <v>334</v>
      </c>
      <c r="I46" s="21">
        <v>6228876000</v>
      </c>
      <c r="J46" s="21">
        <v>9303028000</v>
      </c>
      <c r="K46" s="21">
        <v>13062987000</v>
      </c>
      <c r="L46" s="21">
        <v>17379558000</v>
      </c>
      <c r="M46" s="21">
        <v>18939307000</v>
      </c>
      <c r="N46" s="21">
        <v>19624233000</v>
      </c>
      <c r="O46" s="21">
        <v>20166780000</v>
      </c>
      <c r="P46" s="21">
        <v>19810852000</v>
      </c>
      <c r="Q46" s="21">
        <v>21658836000</v>
      </c>
      <c r="R46" s="21">
        <v>27568359000</v>
      </c>
      <c r="S46" s="21">
        <v>30563365000</v>
      </c>
      <c r="T46" s="21">
        <v>34768520000</v>
      </c>
      <c r="U46" s="21">
        <v>35719471000</v>
      </c>
      <c r="V46" s="21" t="e">
        <v>#N/A</v>
      </c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</row>
    <row r="47" spans="1:63" x14ac:dyDescent="0.35">
      <c r="A47" s="9" t="str">
        <f t="shared" si="11"/>
        <v>Aljazira</v>
      </c>
      <c r="B47" s="9" t="s">
        <v>193</v>
      </c>
      <c r="C47" s="9" t="s">
        <v>196</v>
      </c>
      <c r="D47" s="9" t="str">
        <f t="shared" si="9"/>
        <v>Wholesale Assets</v>
      </c>
      <c r="E47" s="9" t="str" cm="1">
        <f t="array" ref="E47">INDEX(SID!$B$24:$E$34, MATCH(A47, SID!$B$24:$B$34, 0), IF(B47="Retail", 3, 4))</f>
        <v>SEG0000813643 Segment</v>
      </c>
      <c r="F47" s="9" t="str">
        <f>VLOOKUP(C47,SID!$B$19:$C$21,2,FALSE)</f>
        <v>BS_TOT_ASSET</v>
      </c>
      <c r="G47" s="9" t="str">
        <f>_xll.BQL(E47, F47 &amp; "(FPT=A, FPR=range(2010, 2023))","showdates=f", "transpose=t","cols=16;rows=1")</f>
        <v>#N/A Requesting Data...</v>
      </c>
      <c r="H47" s="9" t="s">
        <v>334</v>
      </c>
      <c r="I47" s="21">
        <v>13986811000</v>
      </c>
      <c r="J47" s="21">
        <v>15465984000</v>
      </c>
      <c r="K47" s="21">
        <v>18140294000</v>
      </c>
      <c r="L47" s="21">
        <v>20558555000</v>
      </c>
      <c r="M47" s="21">
        <v>23577234000</v>
      </c>
      <c r="N47" s="21">
        <v>23027684000</v>
      </c>
      <c r="O47" s="21">
        <v>22681991000</v>
      </c>
      <c r="P47" s="21">
        <v>19820983000</v>
      </c>
      <c r="Q47" s="21">
        <v>18738072000</v>
      </c>
      <c r="R47" s="21">
        <v>22083463000</v>
      </c>
      <c r="S47" s="21">
        <v>23467253000</v>
      </c>
      <c r="T47" s="21">
        <v>28579132000</v>
      </c>
      <c r="U47" s="21">
        <v>33694784000</v>
      </c>
      <c r="V47" s="21" t="e">
        <v>#N/A</v>
      </c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</row>
    <row r="48" spans="1:63" x14ac:dyDescent="0.35">
      <c r="A48" s="9" t="str">
        <f t="shared" si="11"/>
        <v>Aljazira</v>
      </c>
      <c r="B48" s="9" t="s">
        <v>194</v>
      </c>
      <c r="C48" s="9" t="s">
        <v>195</v>
      </c>
      <c r="D48" s="9" t="str">
        <f t="shared" si="9"/>
        <v xml:space="preserve">Retail Liabilities </v>
      </c>
      <c r="E48" s="9" t="str" cm="1">
        <f t="array" ref="E48">INDEX(SID!$B$24:$E$34, MATCH(A48, SID!$B$24:$B$34, 0), IF(B48="Retail", 3, 4))</f>
        <v>SEG0000813644 Segment</v>
      </c>
      <c r="F48" s="9" t="str">
        <f>VLOOKUP(C48,SID!$B$19:$C$21,2,FALSE)</f>
        <v>BS_TOT_LIAB2</v>
      </c>
      <c r="G48" s="9" t="str">
        <f>_xll.BQL(E48, F48 &amp; "(FPT=A, FPR=range(2010, 2023))","showdates=f", "transpose=t","cols=16;rows=1")</f>
        <v>SEG0000813644 Segment</v>
      </c>
      <c r="H48" s="9" t="s">
        <v>333</v>
      </c>
      <c r="I48" s="21">
        <v>11276200000</v>
      </c>
      <c r="J48" s="21">
        <v>12565175000</v>
      </c>
      <c r="K48" s="21">
        <v>15767984000</v>
      </c>
      <c r="L48" s="21">
        <v>19038108000</v>
      </c>
      <c r="M48" s="21">
        <v>26094025000</v>
      </c>
      <c r="N48" s="21">
        <v>26115784000</v>
      </c>
      <c r="O48" s="21">
        <v>28108647000</v>
      </c>
      <c r="P48" s="21">
        <v>35539607000</v>
      </c>
      <c r="Q48" s="21">
        <v>33317306000</v>
      </c>
      <c r="R48" s="21">
        <v>42038284000</v>
      </c>
      <c r="S48" s="21">
        <v>42056851000</v>
      </c>
      <c r="T48" s="21">
        <v>49372448000</v>
      </c>
      <c r="U48" s="21">
        <v>49072703000</v>
      </c>
      <c r="V48" s="21" t="e">
        <v>#N/A</v>
      </c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</row>
    <row r="49" spans="1:63" x14ac:dyDescent="0.35">
      <c r="A49" s="10" t="str">
        <f t="shared" si="11"/>
        <v>Aljazira</v>
      </c>
      <c r="B49" s="10" t="s">
        <v>193</v>
      </c>
      <c r="C49" s="10" t="s">
        <v>195</v>
      </c>
      <c r="D49" s="10" t="str">
        <f t="shared" si="9"/>
        <v xml:space="preserve">Wholesale Liabilities </v>
      </c>
      <c r="E49" s="10" t="str" cm="1">
        <f t="array" ref="E49">INDEX(SID!$B$24:$E$34, MATCH(A49, SID!$B$24:$B$34, 0), IF(B49="Retail", 3, 4))</f>
        <v>SEG0000813643 Segment</v>
      </c>
      <c r="F49" s="10" t="str">
        <f>VLOOKUP(C49,SID!$B$19:$C$21,2,FALSE)</f>
        <v>BS_TOT_LIAB2</v>
      </c>
      <c r="G49" s="10" t="str">
        <f>_xll.BQL(E49, F49 &amp; "(FPT=A, FPR=range(2010, 2023))","showdates=f", "transpose=t","cols=16;rows=1")</f>
        <v>#N/A Requesting Data...</v>
      </c>
      <c r="H49" s="10" t="s">
        <v>333</v>
      </c>
      <c r="I49" s="22">
        <v>3151604000</v>
      </c>
      <c r="J49" s="22">
        <v>18419474000</v>
      </c>
      <c r="K49" s="22">
        <v>24366949000</v>
      </c>
      <c r="L49" s="22">
        <v>27287895000</v>
      </c>
      <c r="M49" s="22">
        <v>24601413000</v>
      </c>
      <c r="N49" s="22">
        <v>21097564000</v>
      </c>
      <c r="O49" s="22">
        <v>19347976000</v>
      </c>
      <c r="P49" s="22">
        <v>14563514000</v>
      </c>
      <c r="Q49" s="22">
        <v>18666181000</v>
      </c>
      <c r="R49" s="22">
        <v>20757629000</v>
      </c>
      <c r="S49" s="22">
        <v>24398194000</v>
      </c>
      <c r="T49" s="22">
        <v>27578632000</v>
      </c>
      <c r="U49" s="22">
        <v>35339718000</v>
      </c>
      <c r="V49" s="22" t="e">
        <v>#N/A</v>
      </c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</row>
    <row r="50" spans="1:63" x14ac:dyDescent="0.35">
      <c r="A50" s="17" t="s">
        <v>23</v>
      </c>
      <c r="B50" s="17" t="s">
        <v>194</v>
      </c>
      <c r="C50" s="17" t="s">
        <v>198</v>
      </c>
      <c r="D50" s="17" t="str">
        <f>B50&amp; " " &amp;C50</f>
        <v>Retail Net Revenue</v>
      </c>
      <c r="E50" s="17" t="str" cm="1">
        <f t="array" ref="E50">INDEX(SID!$B$24:$E$34, MATCH(A50, SID!$B$24:$B$34, 0), IF(B50="Retail", 3, 4))</f>
        <v>SEG0000670177 Segment</v>
      </c>
      <c r="F50" s="17" t="str">
        <f>VLOOKUP(C50,SID!$B$19:$C$21,2,FALSE)</f>
        <v>CB_IS_NET_REVENUE</v>
      </c>
      <c r="G50" s="17" t="str">
        <f>_xll.BQL(E50, F50 &amp; "(FPT=A, FPR=range(2010, 2023))","showdates=f", "transpose=t","cols=16;rows=1")</f>
        <v>#N/A Requesting Data...</v>
      </c>
      <c r="H50" s="17" t="s">
        <v>204</v>
      </c>
      <c r="I50" s="18" t="e">
        <v>#N/A</v>
      </c>
      <c r="J50" s="18" t="e">
        <v>#N/A</v>
      </c>
      <c r="K50" s="18" t="e">
        <v>#N/A</v>
      </c>
      <c r="L50" s="18" t="e">
        <v>#N/A</v>
      </c>
      <c r="M50" s="18" t="e">
        <v>#N/A</v>
      </c>
      <c r="N50" s="18" t="e">
        <v>#N/A</v>
      </c>
      <c r="O50" s="18" t="e">
        <v>#N/A</v>
      </c>
      <c r="P50" s="18" t="e">
        <v>#N/A</v>
      </c>
      <c r="Q50" s="18" t="e">
        <v>#N/A</v>
      </c>
      <c r="R50" s="18" t="e">
        <v>#N/A</v>
      </c>
      <c r="S50" s="18" t="e">
        <v>#N/A</v>
      </c>
      <c r="T50" s="18" t="e">
        <v>#N/A</v>
      </c>
      <c r="U50" s="18">
        <v>2768003000</v>
      </c>
      <c r="V50" s="18" t="e">
        <v>#N/A</v>
      </c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</row>
    <row r="51" spans="1:63" x14ac:dyDescent="0.35">
      <c r="A51" s="17" t="str">
        <f>A50</f>
        <v>Albilad</v>
      </c>
      <c r="B51" s="17" t="s">
        <v>193</v>
      </c>
      <c r="C51" s="17" t="s">
        <v>198</v>
      </c>
      <c r="D51" s="17" t="str">
        <f t="shared" ref="D51:D61" si="12">B51&amp; " " &amp;C51</f>
        <v>Wholesale Net Revenue</v>
      </c>
      <c r="E51" s="17" t="str" cm="1">
        <f t="array" ref="E51">INDEX(SID!$B$24:$E$34, MATCH(A51, SID!$B$24:$B$34, 0), IF(B51="Retail", 3, 4))</f>
        <v>SEG0000670149 Segment</v>
      </c>
      <c r="F51" s="17" t="str">
        <f>VLOOKUP(C51,SID!$B$19:$C$21,2,FALSE)</f>
        <v>CB_IS_NET_REVENUE</v>
      </c>
      <c r="G51" s="17" t="str">
        <f>_xll.BQL(E51, F51 &amp; "(FPT=A, FPR=range(2010, 2023))","showdates=f", "transpose=t","cols=16;rows=1")</f>
        <v>#N/A Requesting Data...</v>
      </c>
      <c r="H51" s="17" t="s">
        <v>204</v>
      </c>
      <c r="I51" s="18" t="e">
        <v>#N/A</v>
      </c>
      <c r="J51" s="18" t="e">
        <v>#N/A</v>
      </c>
      <c r="K51" s="18" t="e">
        <v>#N/A</v>
      </c>
      <c r="L51" s="18" t="e">
        <v>#N/A</v>
      </c>
      <c r="M51" s="18" t="e">
        <v>#N/A</v>
      </c>
      <c r="N51" s="18" t="e">
        <v>#N/A</v>
      </c>
      <c r="O51" s="18" t="e">
        <v>#N/A</v>
      </c>
      <c r="P51" s="18" t="e">
        <v>#N/A</v>
      </c>
      <c r="Q51" s="18" t="e">
        <v>#N/A</v>
      </c>
      <c r="R51" s="18" t="e">
        <v>#N/A</v>
      </c>
      <c r="S51" s="18" t="e">
        <v>#N/A</v>
      </c>
      <c r="T51" s="18" t="e">
        <v>#N/A</v>
      </c>
      <c r="U51" s="18">
        <v>1414276000</v>
      </c>
      <c r="V51" s="18" t="e">
        <v>#N/A</v>
      </c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</row>
    <row r="52" spans="1:63" x14ac:dyDescent="0.35">
      <c r="A52" s="17" t="str">
        <f t="shared" ref="A52:A55" si="13">A51</f>
        <v>Albilad</v>
      </c>
      <c r="B52" s="17" t="s">
        <v>194</v>
      </c>
      <c r="C52" s="17" t="s">
        <v>196</v>
      </c>
      <c r="D52" s="17" t="str">
        <f t="shared" si="12"/>
        <v>Retail Assets</v>
      </c>
      <c r="E52" s="17" t="str" cm="1">
        <f t="array" ref="E52">INDEX(SID!$B$24:$E$34, MATCH(A52, SID!$B$24:$B$34, 0), IF(B52="Retail", 3, 4))</f>
        <v>SEG0000670177 Segment</v>
      </c>
      <c r="F52" s="17" t="str">
        <f>VLOOKUP(C52,SID!$B$19:$C$21,2,FALSE)</f>
        <v>BS_TOT_ASSET</v>
      </c>
      <c r="G52" s="17" t="str">
        <f>_xll.BQL(E52, F52 &amp; "(FPT=A, FPR=range(2010, 2023))","showdates=f", "transpose=t","cols=16;rows=1")</f>
        <v>SEG0000670177 Segment</v>
      </c>
      <c r="H52" s="17" t="s">
        <v>334</v>
      </c>
      <c r="I52" s="18">
        <v>6194816000</v>
      </c>
      <c r="J52" s="18">
        <v>7507819000</v>
      </c>
      <c r="K52" s="18">
        <v>9780498000</v>
      </c>
      <c r="L52" s="18">
        <v>12229036000</v>
      </c>
      <c r="M52" s="18">
        <v>13141895000</v>
      </c>
      <c r="N52" s="18">
        <v>15818492000</v>
      </c>
      <c r="O52" s="18">
        <v>18343093000</v>
      </c>
      <c r="P52" s="18">
        <v>19226564000</v>
      </c>
      <c r="Q52" s="18">
        <v>28182812000</v>
      </c>
      <c r="R52" s="18">
        <v>35937100000</v>
      </c>
      <c r="S52" s="18">
        <v>43684277000</v>
      </c>
      <c r="T52" s="18">
        <v>50918040000</v>
      </c>
      <c r="U52" s="18">
        <v>58022131000</v>
      </c>
      <c r="V52" s="18" t="e">
        <v>#N/A</v>
      </c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</row>
    <row r="53" spans="1:63" x14ac:dyDescent="0.35">
      <c r="A53" s="17" t="str">
        <f t="shared" si="13"/>
        <v>Albilad</v>
      </c>
      <c r="B53" s="17" t="s">
        <v>193</v>
      </c>
      <c r="C53" s="17" t="s">
        <v>196</v>
      </c>
      <c r="D53" s="17" t="str">
        <f t="shared" si="12"/>
        <v>Wholesale Assets</v>
      </c>
      <c r="E53" s="17" t="str" cm="1">
        <f t="array" ref="E53">INDEX(SID!$B$24:$E$34, MATCH(A53, SID!$B$24:$B$34, 0), IF(B53="Retail", 3, 4))</f>
        <v>SEG0000670149 Segment</v>
      </c>
      <c r="F53" s="17" t="str">
        <f>VLOOKUP(C53,SID!$B$19:$C$21,2,FALSE)</f>
        <v>BS_TOT_ASSET</v>
      </c>
      <c r="G53" s="17" t="str">
        <f>_xll.BQL(E53, F53 &amp; "(FPT=A, FPR=range(2010, 2023))","showdates=f", "transpose=t","cols=16;rows=1")</f>
        <v>#N/A Requesting Data...</v>
      </c>
      <c r="H53" s="17" t="s">
        <v>334</v>
      </c>
      <c r="I53" s="18">
        <v>8047032000</v>
      </c>
      <c r="J53" s="18">
        <v>9832503000</v>
      </c>
      <c r="K53" s="18">
        <v>11572550000</v>
      </c>
      <c r="L53" s="18">
        <v>14777653000</v>
      </c>
      <c r="M53" s="18">
        <v>19234996000</v>
      </c>
      <c r="N53" s="18">
        <v>22793027000</v>
      </c>
      <c r="O53" s="18">
        <v>22537142000</v>
      </c>
      <c r="P53" s="18">
        <v>25567342000</v>
      </c>
      <c r="Q53" s="18">
        <v>27273497000</v>
      </c>
      <c r="R53" s="18">
        <v>30644541000</v>
      </c>
      <c r="S53" s="18">
        <v>33586851000</v>
      </c>
      <c r="T53" s="18">
        <v>38374069000</v>
      </c>
      <c r="U53" s="18">
        <v>44450264000</v>
      </c>
      <c r="V53" s="18" t="e">
        <v>#N/A</v>
      </c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</row>
    <row r="54" spans="1:63" x14ac:dyDescent="0.35">
      <c r="A54" s="17" t="str">
        <f t="shared" si="13"/>
        <v>Albilad</v>
      </c>
      <c r="B54" s="17" t="s">
        <v>194</v>
      </c>
      <c r="C54" s="17" t="s">
        <v>195</v>
      </c>
      <c r="D54" s="17" t="str">
        <f t="shared" si="12"/>
        <v xml:space="preserve">Retail Liabilities </v>
      </c>
      <c r="E54" s="17" t="str" cm="1">
        <f t="array" ref="E54">INDEX(SID!$B$24:$E$34, MATCH(A54, SID!$B$24:$B$34, 0), IF(B54="Retail", 3, 4))</f>
        <v>SEG0000670177 Segment</v>
      </c>
      <c r="F54" s="17" t="str">
        <f>VLOOKUP(C54,SID!$B$19:$C$21,2,FALSE)</f>
        <v>BS_TOT_LIAB2</v>
      </c>
      <c r="G54" s="17" t="str">
        <f>_xll.BQL(E54, F54 &amp; "(FPT=A, FPR=range(2010, 2023))","showdates=f", "transpose=t","cols=16;rows=1")</f>
        <v>#N/A Requesting Data...</v>
      </c>
      <c r="H54" s="17" t="s">
        <v>333</v>
      </c>
      <c r="I54" s="18">
        <v>11867061000</v>
      </c>
      <c r="J54" s="18">
        <v>14094315000</v>
      </c>
      <c r="K54" s="18">
        <v>16498105000</v>
      </c>
      <c r="L54" s="18">
        <v>19067695000</v>
      </c>
      <c r="M54" s="18">
        <v>24688068000</v>
      </c>
      <c r="N54" s="18">
        <v>24928550000</v>
      </c>
      <c r="O54" s="18">
        <v>25620006000</v>
      </c>
      <c r="P54" s="18">
        <v>31939534000</v>
      </c>
      <c r="Q54" s="18">
        <v>41433181000</v>
      </c>
      <c r="R54" s="18">
        <v>52244834000</v>
      </c>
      <c r="S54" s="18">
        <v>55560854000</v>
      </c>
      <c r="T54" s="18">
        <v>58258732000</v>
      </c>
      <c r="U54" s="18">
        <v>59423524000</v>
      </c>
      <c r="V54" s="18" t="e">
        <v>#N/A</v>
      </c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</row>
    <row r="55" spans="1:63" x14ac:dyDescent="0.35">
      <c r="A55" s="19" t="str">
        <f t="shared" si="13"/>
        <v>Albilad</v>
      </c>
      <c r="B55" s="19" t="s">
        <v>193</v>
      </c>
      <c r="C55" s="19" t="s">
        <v>195</v>
      </c>
      <c r="D55" s="19" t="str">
        <f t="shared" si="12"/>
        <v xml:space="preserve">Wholesale Liabilities </v>
      </c>
      <c r="E55" s="19" t="str" cm="1">
        <f t="array" ref="E55">INDEX(SID!$B$24:$E$34, MATCH(A55, SID!$B$24:$B$34, 0), IF(B55="Retail", 3, 4))</f>
        <v>SEG0000670149 Segment</v>
      </c>
      <c r="F55" s="19" t="str">
        <f>VLOOKUP(C55,SID!$B$19:$C$21,2,FALSE)</f>
        <v>BS_TOT_LIAB2</v>
      </c>
      <c r="G55" s="19" t="str">
        <f>_xll.BQL(E55, F55 &amp; "(FPT=A, FPR=range(2010, 2023))","showdates=f", "transpose=t","cols=16;rows=1")</f>
        <v>#N/A Requesting Data...</v>
      </c>
      <c r="H55" s="19" t="s">
        <v>333</v>
      </c>
      <c r="I55" s="20">
        <v>5461089000</v>
      </c>
      <c r="J55" s="20">
        <v>8952875000</v>
      </c>
      <c r="K55" s="20">
        <v>7320370000</v>
      </c>
      <c r="L55" s="20">
        <v>10114583000</v>
      </c>
      <c r="M55" s="20">
        <v>12123331000</v>
      </c>
      <c r="N55" s="20">
        <v>7881401000</v>
      </c>
      <c r="O55" s="20">
        <v>8180533000</v>
      </c>
      <c r="P55" s="20">
        <v>11782080000</v>
      </c>
      <c r="Q55" s="20">
        <v>11755989000</v>
      </c>
      <c r="R55" s="20">
        <v>12954957000</v>
      </c>
      <c r="S55" s="20">
        <v>14912087000</v>
      </c>
      <c r="T55" s="20">
        <v>19122997000</v>
      </c>
      <c r="U55" s="20">
        <v>23526969000</v>
      </c>
      <c r="V55" s="20" t="e">
        <v>#N/A</v>
      </c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</row>
    <row r="56" spans="1:63" x14ac:dyDescent="0.35">
      <c r="A56" s="9" t="s">
        <v>355</v>
      </c>
      <c r="B56" s="9" t="s">
        <v>194</v>
      </c>
      <c r="C56" s="9" t="s">
        <v>198</v>
      </c>
      <c r="D56" s="9" t="str">
        <f t="shared" si="12"/>
        <v>Retail Net Revenue</v>
      </c>
      <c r="E56" s="9" t="str" cm="1">
        <f t="array" ref="E56">INDEX(SID!$B$24:$E$34, MATCH(A56, SID!$B$24:$B$34, 0), IF(B56="Retail", 3, 4))</f>
        <v>SEG0000813467 Segment</v>
      </c>
      <c r="F56" s="9" t="str">
        <f>VLOOKUP(C56,SID!$B$19:$C$21,2,FALSE)</f>
        <v>CB_IS_NET_REVENUE</v>
      </c>
      <c r="G56" s="9" t="str">
        <f>_xll.BQL(E56, F56 &amp; "(FPT=A, FPR=range(2010, 2023))","showdates=f", "transpose=t","cols=16;rows=1")</f>
        <v>SEG0000813467 Segment</v>
      </c>
      <c r="H56" s="9" t="s">
        <v>204</v>
      </c>
      <c r="I56" s="21" t="e">
        <v>#N/A</v>
      </c>
      <c r="J56" s="21">
        <v>646061000</v>
      </c>
      <c r="K56" s="21">
        <v>687706000</v>
      </c>
      <c r="L56" s="21">
        <v>678188000</v>
      </c>
      <c r="M56" s="21">
        <v>922886000</v>
      </c>
      <c r="N56" s="21">
        <v>908313000</v>
      </c>
      <c r="O56" s="21">
        <v>1002705000</v>
      </c>
      <c r="P56" s="21">
        <v>1171410000</v>
      </c>
      <c r="Q56" s="21">
        <v>1072307000</v>
      </c>
      <c r="R56" s="21">
        <v>763300000</v>
      </c>
      <c r="S56" s="21">
        <v>932283000</v>
      </c>
      <c r="T56" s="21">
        <v>847017000</v>
      </c>
      <c r="U56" s="21">
        <v>1248712000</v>
      </c>
      <c r="V56" s="21" t="e">
        <v>#N/A</v>
      </c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</row>
    <row r="57" spans="1:63" x14ac:dyDescent="0.35">
      <c r="A57" s="9" t="str">
        <f>A56</f>
        <v>Saib</v>
      </c>
      <c r="B57" s="9" t="s">
        <v>193</v>
      </c>
      <c r="C57" s="9" t="s">
        <v>198</v>
      </c>
      <c r="D57" s="9" t="str">
        <f t="shared" si="12"/>
        <v>Wholesale Net Revenue</v>
      </c>
      <c r="E57" s="9" t="str" cm="1">
        <f t="array" ref="E57">INDEX(SID!$B$24:$E$34, MATCH(A57, SID!$B$24:$B$34, 0), IF(B57="Retail", 3, 4))</f>
        <v>SEG0000813464 Segment</v>
      </c>
      <c r="F57" s="9" t="str">
        <f>VLOOKUP(C57,SID!$B$19:$C$21,2,FALSE)</f>
        <v>CB_IS_NET_REVENUE</v>
      </c>
      <c r="G57" s="9"/>
      <c r="H57" s="9" t="s">
        <v>204</v>
      </c>
      <c r="I57" s="21" t="e">
        <v>#N/A</v>
      </c>
      <c r="J57" s="21" t="e">
        <v>#N/A</v>
      </c>
      <c r="K57" s="21" t="e">
        <v>#N/A</v>
      </c>
      <c r="L57" s="21" t="e">
        <v>#N/A</v>
      </c>
      <c r="M57" s="21" t="e">
        <v>#N/A</v>
      </c>
      <c r="N57" s="21" t="e">
        <v>#N/A</v>
      </c>
      <c r="O57" s="21" t="e">
        <v>#N/A</v>
      </c>
      <c r="P57" s="21" t="e">
        <v>#N/A</v>
      </c>
      <c r="Q57" s="21" t="e">
        <v>#N/A</v>
      </c>
      <c r="R57" s="21" t="e">
        <v>#N/A</v>
      </c>
      <c r="S57" s="21" t="e">
        <v>#N/A</v>
      </c>
      <c r="T57" s="21" t="e">
        <v>#N/A</v>
      </c>
      <c r="U57" s="21">
        <v>1414276000</v>
      </c>
      <c r="V57" s="21" t="e">
        <v>#N/A</v>
      </c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</row>
    <row r="58" spans="1:63" x14ac:dyDescent="0.35">
      <c r="A58" s="9" t="str">
        <f t="shared" ref="A58:A61" si="14">A57</f>
        <v>Saib</v>
      </c>
      <c r="B58" s="9" t="s">
        <v>194</v>
      </c>
      <c r="C58" s="9" t="s">
        <v>196</v>
      </c>
      <c r="D58" s="9" t="str">
        <f t="shared" si="12"/>
        <v>Retail Assets</v>
      </c>
      <c r="E58" s="9" t="str" cm="1">
        <f t="array" ref="E58">INDEX(SID!$B$24:$E$34, MATCH(A58, SID!$B$24:$B$34, 0), IF(B58="Retail", 3, 4))</f>
        <v>SEG0000813467 Segment</v>
      </c>
      <c r="F58" s="9" t="str">
        <f>VLOOKUP(C58,SID!$B$19:$C$21,2,FALSE)</f>
        <v>BS_TOT_ASSET</v>
      </c>
      <c r="G58" s="9" t="str">
        <f>_xll.BQL(E58, F58 &amp; "(FPT=A, FPR=range(2010, 2023))","showdates=f", "transpose=t","cols=16;rows=1")</f>
        <v>#N/A Requesting Data...</v>
      </c>
      <c r="H58" s="9" t="s">
        <v>334</v>
      </c>
      <c r="I58" s="21">
        <v>12620408000</v>
      </c>
      <c r="J58" s="21">
        <v>13241687000</v>
      </c>
      <c r="K58" s="21">
        <v>14932160000</v>
      </c>
      <c r="L58" s="21">
        <v>19760596000</v>
      </c>
      <c r="M58" s="21">
        <v>23193047000</v>
      </c>
      <c r="N58" s="21">
        <v>26218149000</v>
      </c>
      <c r="O58" s="21">
        <v>28418146000</v>
      </c>
      <c r="P58" s="21">
        <v>27699853000</v>
      </c>
      <c r="Q58" s="21">
        <v>23677143000</v>
      </c>
      <c r="R58" s="21">
        <v>20790582000</v>
      </c>
      <c r="S58" s="21">
        <v>19296534000</v>
      </c>
      <c r="T58" s="21">
        <v>19373170000</v>
      </c>
      <c r="U58" s="21">
        <v>21294409000</v>
      </c>
      <c r="V58" s="21" t="e">
        <v>#N/A</v>
      </c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</row>
    <row r="59" spans="1:63" x14ac:dyDescent="0.35">
      <c r="A59" s="9" t="str">
        <f t="shared" si="14"/>
        <v>Saib</v>
      </c>
      <c r="B59" s="9" t="s">
        <v>193</v>
      </c>
      <c r="C59" s="9" t="s">
        <v>196</v>
      </c>
      <c r="D59" s="9" t="str">
        <f t="shared" si="12"/>
        <v>Wholesale Assets</v>
      </c>
      <c r="E59" s="9" t="str" cm="1">
        <f t="array" ref="E59">INDEX(SID!$B$24:$E$34, MATCH(A59, SID!$B$24:$B$34, 0), IF(B59="Retail", 3, 4))</f>
        <v>SEG0000813464 Segment</v>
      </c>
      <c r="F59" s="9" t="str">
        <f>VLOOKUP(C59,SID!$B$19:$C$21,2,FALSE)</f>
        <v>BS_TOT_ASSET</v>
      </c>
      <c r="G59" s="9" t="str">
        <f>_xll.BQL(E59, F59 &amp; "(FPT=A, FPR=range(2010, 2023))","showdates=f", "transpose=t","cols=16;rows=1")</f>
        <v>#N/A Requesting Data...</v>
      </c>
      <c r="H59" s="9" t="s">
        <v>334</v>
      </c>
      <c r="I59" s="21">
        <v>21134601000</v>
      </c>
      <c r="J59" s="21">
        <v>17321895000</v>
      </c>
      <c r="K59" s="21">
        <v>22204027000</v>
      </c>
      <c r="L59" s="21">
        <v>30357079000</v>
      </c>
      <c r="M59" s="21">
        <v>38278086000</v>
      </c>
      <c r="N59" s="21">
        <v>38261793000</v>
      </c>
      <c r="O59" s="21">
        <v>35602348000</v>
      </c>
      <c r="P59" s="21">
        <v>35564170000</v>
      </c>
      <c r="Q59" s="21">
        <v>35870049000</v>
      </c>
      <c r="R59" s="21">
        <v>36304956000</v>
      </c>
      <c r="S59" s="21">
        <v>35423920000</v>
      </c>
      <c r="T59" s="21">
        <v>37850491000</v>
      </c>
      <c r="U59" s="21">
        <v>47288720000</v>
      </c>
      <c r="V59" s="21" t="e">
        <v>#N/A</v>
      </c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</row>
    <row r="60" spans="1:63" x14ac:dyDescent="0.35">
      <c r="A60" s="9" t="str">
        <f t="shared" si="14"/>
        <v>Saib</v>
      </c>
      <c r="B60" s="9" t="s">
        <v>194</v>
      </c>
      <c r="C60" s="9" t="s">
        <v>195</v>
      </c>
      <c r="D60" s="9" t="str">
        <f t="shared" si="12"/>
        <v xml:space="preserve">Retail Liabilities </v>
      </c>
      <c r="E60" s="9" t="str" cm="1">
        <f t="array" ref="E60">INDEX(SID!$B$24:$E$34, MATCH(A60, SID!$B$24:$B$34, 0), IF(B60="Retail", 3, 4))</f>
        <v>SEG0000813467 Segment</v>
      </c>
      <c r="F60" s="9" t="str">
        <f>VLOOKUP(C60,SID!$B$19:$C$21,2,FALSE)</f>
        <v>BS_TOT_LIAB2</v>
      </c>
      <c r="G60" s="9" t="str">
        <f>_xll.BQL(E60, F60 &amp; "(FPT=A, FPR=range(2010, 2023))","showdates=f", "transpose=t","cols=16;rows=1")</f>
        <v>#N/A Requesting Data...</v>
      </c>
      <c r="H60" s="9" t="s">
        <v>333</v>
      </c>
      <c r="I60" s="21">
        <v>10915248000</v>
      </c>
      <c r="J60" s="21">
        <v>14641590000</v>
      </c>
      <c r="K60" s="21">
        <v>14073387000</v>
      </c>
      <c r="L60" s="21">
        <v>19283662000</v>
      </c>
      <c r="M60" s="21">
        <v>16980001000</v>
      </c>
      <c r="N60" s="21">
        <v>54395563000</v>
      </c>
      <c r="O60" s="21">
        <v>47560355000</v>
      </c>
      <c r="P60" s="21">
        <v>50538379000</v>
      </c>
      <c r="Q60" s="21">
        <v>22382297000</v>
      </c>
      <c r="R60" s="21">
        <v>19590724000</v>
      </c>
      <c r="S60" s="21">
        <v>21593865000</v>
      </c>
      <c r="T60" s="21">
        <v>23104835000</v>
      </c>
      <c r="U60" s="21">
        <v>24714662000</v>
      </c>
      <c r="V60" s="21" t="e">
        <v>#N/A</v>
      </c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</row>
    <row r="61" spans="1:63" x14ac:dyDescent="0.35">
      <c r="A61" s="10" t="str">
        <f t="shared" si="14"/>
        <v>Saib</v>
      </c>
      <c r="B61" s="10" t="s">
        <v>193</v>
      </c>
      <c r="C61" s="10" t="s">
        <v>195</v>
      </c>
      <c r="D61" s="10" t="str">
        <f t="shared" si="12"/>
        <v xml:space="preserve">Wholesale Liabilities </v>
      </c>
      <c r="E61" s="10" t="str" cm="1">
        <f t="array" ref="E61">INDEX(SID!$B$24:$E$34, MATCH(A61, SID!$B$24:$B$34, 0), IF(B61="Retail", 3, 4))</f>
        <v>SEG0000813464 Segment</v>
      </c>
      <c r="F61" s="10" t="str">
        <f>VLOOKUP(C61,SID!$B$19:$C$21,2,FALSE)</f>
        <v>BS_TOT_LIAB2</v>
      </c>
      <c r="G61" s="10" t="str">
        <f>_xll.BQL(E61, F61 &amp; "(FPT=A, FPR=range(2010, 2023))","showdates=f", "transpose=t","cols=16;rows=1")</f>
        <v>#N/A Requesting Data...</v>
      </c>
      <c r="H61" s="10" t="s">
        <v>333</v>
      </c>
      <c r="I61" s="22">
        <v>26660874000</v>
      </c>
      <c r="J61" s="22">
        <v>21290879000</v>
      </c>
      <c r="K61" s="22">
        <v>5233452000</v>
      </c>
      <c r="L61" s="22">
        <v>5184039000</v>
      </c>
      <c r="M61" s="22">
        <v>12107762000</v>
      </c>
      <c r="N61" s="22">
        <v>14704564000</v>
      </c>
      <c r="O61" s="22">
        <v>8539382000</v>
      </c>
      <c r="P61" s="22">
        <v>7974977000</v>
      </c>
      <c r="Q61" s="22">
        <v>6088379000</v>
      </c>
      <c r="R61" s="22">
        <v>7879088000</v>
      </c>
      <c r="S61" s="22">
        <v>6887766000</v>
      </c>
      <c r="T61" s="22">
        <v>8876380000</v>
      </c>
      <c r="U61" s="22">
        <v>10182710000</v>
      </c>
      <c r="V61" s="22" t="e">
        <v>#N/A</v>
      </c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2AEF-77FA-44A3-B062-AFB98AF811D0}">
  <sheetPr codeName="Sheet5"/>
  <dimension ref="A1:BK61"/>
  <sheetViews>
    <sheetView topLeftCell="L1" workbookViewId="0">
      <selection activeCell="D15" sqref="D15"/>
    </sheetView>
  </sheetViews>
  <sheetFormatPr defaultRowHeight="14.5" x14ac:dyDescent="0.35"/>
  <cols>
    <col min="2" max="2" width="10.453125" customWidth="1"/>
    <col min="3" max="3" width="11.36328125" customWidth="1"/>
    <col min="4" max="4" width="20.7265625" bestFit="1" customWidth="1"/>
    <col min="5" max="5" width="21.90625" customWidth="1"/>
    <col min="6" max="6" width="18.6328125" customWidth="1"/>
    <col min="7" max="8" width="8.7265625" customWidth="1"/>
    <col min="9" max="24" width="17.1796875" style="2" bestFit="1" customWidth="1"/>
    <col min="25" max="63" width="18.1796875" style="2" bestFit="1" customWidth="1"/>
  </cols>
  <sheetData>
    <row r="1" spans="1:63" x14ac:dyDescent="0.35">
      <c r="A1" s="16" t="s">
        <v>150</v>
      </c>
      <c r="B1" s="16" t="s">
        <v>202</v>
      </c>
      <c r="C1" s="16" t="s">
        <v>201</v>
      </c>
      <c r="D1" s="16" t="s">
        <v>203</v>
      </c>
      <c r="E1" s="16" t="s">
        <v>200</v>
      </c>
      <c r="F1" s="16" t="s">
        <v>199</v>
      </c>
      <c r="G1" s="16" t="s">
        <v>153</v>
      </c>
      <c r="H1" s="16"/>
      <c r="I1" s="5" t="s">
        <v>58</v>
      </c>
      <c r="J1" s="5" t="s">
        <v>61</v>
      </c>
      <c r="K1" s="5" t="s">
        <v>62</v>
      </c>
      <c r="L1" s="5" t="s">
        <v>63</v>
      </c>
      <c r="M1" s="5" t="s">
        <v>59</v>
      </c>
      <c r="N1" s="5" t="s">
        <v>64</v>
      </c>
      <c r="O1" s="5" t="s">
        <v>65</v>
      </c>
      <c r="P1" s="5" t="s">
        <v>66</v>
      </c>
      <c r="Q1" s="5" t="s">
        <v>60</v>
      </c>
      <c r="R1" s="5" t="s">
        <v>67</v>
      </c>
      <c r="S1" s="5" t="s">
        <v>68</v>
      </c>
      <c r="T1" s="5" t="s">
        <v>69</v>
      </c>
      <c r="U1" s="5" t="s">
        <v>70</v>
      </c>
      <c r="V1" s="5" t="s">
        <v>71</v>
      </c>
      <c r="W1" s="5" t="s">
        <v>72</v>
      </c>
      <c r="X1" s="5" t="s">
        <v>73</v>
      </c>
      <c r="Y1" s="5" t="s">
        <v>74</v>
      </c>
      <c r="Z1" s="5" t="s">
        <v>75</v>
      </c>
      <c r="AA1" s="5" t="s">
        <v>76</v>
      </c>
      <c r="AB1" s="5" t="s">
        <v>77</v>
      </c>
      <c r="AC1" s="5" t="s">
        <v>78</v>
      </c>
      <c r="AD1" s="5" t="s">
        <v>79</v>
      </c>
      <c r="AE1" s="5" t="s">
        <v>80</v>
      </c>
      <c r="AF1" s="5" t="s">
        <v>81</v>
      </c>
      <c r="AG1" s="5" t="s">
        <v>82</v>
      </c>
      <c r="AH1" s="5" t="s">
        <v>83</v>
      </c>
      <c r="AI1" s="5" t="s">
        <v>84</v>
      </c>
      <c r="AJ1" s="5" t="s">
        <v>85</v>
      </c>
      <c r="AK1" s="5" t="s">
        <v>86</v>
      </c>
      <c r="AL1" s="5" t="s">
        <v>87</v>
      </c>
      <c r="AM1" s="5" t="s">
        <v>88</v>
      </c>
      <c r="AN1" s="5" t="s">
        <v>89</v>
      </c>
      <c r="AO1" s="5" t="s">
        <v>90</v>
      </c>
      <c r="AP1" s="5" t="s">
        <v>91</v>
      </c>
      <c r="AQ1" s="5" t="s">
        <v>92</v>
      </c>
      <c r="AR1" s="5" t="s">
        <v>93</v>
      </c>
      <c r="AS1" s="5" t="s">
        <v>94</v>
      </c>
      <c r="AT1" s="5" t="s">
        <v>95</v>
      </c>
      <c r="AU1" s="5" t="s">
        <v>96</v>
      </c>
      <c r="AV1" s="5" t="s">
        <v>97</v>
      </c>
      <c r="AW1" s="5" t="s">
        <v>98</v>
      </c>
      <c r="AX1" s="5" t="s">
        <v>99</v>
      </c>
      <c r="AY1" s="5" t="s">
        <v>100</v>
      </c>
      <c r="AZ1" s="5" t="s">
        <v>101</v>
      </c>
      <c r="BA1" s="5" t="s">
        <v>102</v>
      </c>
      <c r="BB1" s="5" t="s">
        <v>103</v>
      </c>
      <c r="BC1" s="5" t="s">
        <v>104</v>
      </c>
      <c r="BD1" s="5" t="s">
        <v>105</v>
      </c>
      <c r="BE1" s="5" t="s">
        <v>106</v>
      </c>
      <c r="BF1" s="5" t="s">
        <v>107</v>
      </c>
      <c r="BG1" s="5" t="s">
        <v>108</v>
      </c>
      <c r="BH1" s="5" t="s">
        <v>109</v>
      </c>
      <c r="BI1" s="5" t="s">
        <v>110</v>
      </c>
      <c r="BJ1" s="5" t="s">
        <v>111</v>
      </c>
      <c r="BK1" s="5" t="s">
        <v>168</v>
      </c>
    </row>
    <row r="2" spans="1:63" x14ac:dyDescent="0.35">
      <c r="A2" s="17" t="s">
        <v>14</v>
      </c>
      <c r="B2" s="17" t="s">
        <v>194</v>
      </c>
      <c r="C2" s="17" t="s">
        <v>198</v>
      </c>
      <c r="D2" s="17" t="str">
        <f>B2&amp; " " &amp;C2</f>
        <v>Retail Net Revenue</v>
      </c>
      <c r="E2" s="17" t="str" cm="1">
        <f t="array" ref="E2">INDEX(SID!$B$24:$E$34, MATCH(A2, SID!$B$24:$B$34, 0), IF(B2="Retail", 3, 4))</f>
        <v>SEG0000676019 Segment</v>
      </c>
      <c r="F2" s="17" t="str">
        <f>VLOOKUP(C2,SID!$B$19:$C$21,2,FALSE)</f>
        <v>CB_IS_NET_REVENUE</v>
      </c>
      <c r="G2" s="17" t="str">
        <f>_xll.BQL(E2, F2 &amp; "(FPT=q, FPR=range(2010Q1, 2023Q3))","showdates=f", "transpose=t","cols=57;rows=1")</f>
        <v>#N/A Requesting Data...</v>
      </c>
      <c r="H2" s="17" t="s">
        <v>331</v>
      </c>
      <c r="I2" s="18">
        <v>331338000</v>
      </c>
      <c r="J2" s="18">
        <v>678861000</v>
      </c>
      <c r="K2" s="18">
        <v>1008904000</v>
      </c>
      <c r="L2" s="18">
        <v>340606000</v>
      </c>
      <c r="M2" s="18">
        <v>367457000</v>
      </c>
      <c r="N2" s="18">
        <v>381723000</v>
      </c>
      <c r="O2" s="18">
        <v>402171000</v>
      </c>
      <c r="P2" s="18">
        <v>405851000</v>
      </c>
      <c r="Q2" s="18">
        <v>358437000</v>
      </c>
      <c r="R2" s="18">
        <v>363626000</v>
      </c>
      <c r="S2" s="18">
        <v>349452000</v>
      </c>
      <c r="T2" s="18">
        <v>343539000</v>
      </c>
      <c r="U2" s="18">
        <v>356292000</v>
      </c>
      <c r="V2" s="18">
        <v>365863000</v>
      </c>
      <c r="W2" s="18">
        <v>363051000</v>
      </c>
      <c r="X2" s="18">
        <v>365157000</v>
      </c>
      <c r="Y2" s="18">
        <v>359174000</v>
      </c>
      <c r="Z2" s="18">
        <v>363903000</v>
      </c>
      <c r="AA2" s="18">
        <v>358787000</v>
      </c>
      <c r="AB2" s="18">
        <v>337629000</v>
      </c>
      <c r="AC2" s="18">
        <v>356053000</v>
      </c>
      <c r="AD2" s="18">
        <v>384659000</v>
      </c>
      <c r="AE2" s="18">
        <v>387396000</v>
      </c>
      <c r="AF2" s="18">
        <v>378074000</v>
      </c>
      <c r="AG2" s="18">
        <v>388708000</v>
      </c>
      <c r="AH2" s="18">
        <v>765221000</v>
      </c>
      <c r="AI2" s="18">
        <v>369750000</v>
      </c>
      <c r="AJ2" s="18">
        <v>356093000</v>
      </c>
      <c r="AK2" s="18">
        <v>381676000</v>
      </c>
      <c r="AL2" s="18">
        <v>775439000</v>
      </c>
      <c r="AM2" s="18">
        <v>1179113000</v>
      </c>
      <c r="AN2" s="18">
        <v>373697000</v>
      </c>
      <c r="AO2" s="18">
        <v>407504000</v>
      </c>
      <c r="AP2" s="18">
        <v>407351000</v>
      </c>
      <c r="AQ2" s="18">
        <v>462470000</v>
      </c>
      <c r="AR2" s="18">
        <v>473694000</v>
      </c>
      <c r="AS2" s="18">
        <v>459733000</v>
      </c>
      <c r="AT2" s="18">
        <v>480121000</v>
      </c>
      <c r="AU2" s="18">
        <v>466635000</v>
      </c>
      <c r="AV2" s="18">
        <v>478277000</v>
      </c>
      <c r="AW2" s="18">
        <v>459259000</v>
      </c>
      <c r="AX2" s="18">
        <v>421723000</v>
      </c>
      <c r="AY2" s="18">
        <v>473027000</v>
      </c>
      <c r="AZ2" s="18">
        <v>456718000</v>
      </c>
      <c r="BA2" s="18">
        <v>488282000</v>
      </c>
      <c r="BB2" s="18">
        <v>485896000</v>
      </c>
      <c r="BC2" s="18">
        <v>472078000</v>
      </c>
      <c r="BD2" s="18">
        <v>419608000</v>
      </c>
      <c r="BE2" s="18">
        <v>464790000</v>
      </c>
      <c r="BF2" s="18">
        <v>515246000</v>
      </c>
      <c r="BG2" s="18">
        <v>582316000</v>
      </c>
      <c r="BH2" s="18">
        <v>630991000</v>
      </c>
      <c r="BI2" s="18">
        <v>804065000</v>
      </c>
      <c r="BJ2" s="18">
        <v>882835000</v>
      </c>
      <c r="BK2" s="18">
        <v>949731000</v>
      </c>
    </row>
    <row r="3" spans="1:63" x14ac:dyDescent="0.35">
      <c r="A3" s="17" t="str">
        <f>A2</f>
        <v>BSF</v>
      </c>
      <c r="B3" s="17" t="s">
        <v>193</v>
      </c>
      <c r="C3" s="17" t="s">
        <v>198</v>
      </c>
      <c r="D3" s="17" t="str">
        <f t="shared" ref="D3:D13" si="0">B3&amp; " " &amp;C3</f>
        <v>Wholesale Net Revenue</v>
      </c>
      <c r="E3" s="17" t="str" cm="1">
        <f t="array" ref="E3">INDEX(SID!$B$24:$E$34, MATCH(A3, SID!$B$24:$B$34, 0), IF(B3="Retail", 3, 4))</f>
        <v>SEG0000675991 Segment</v>
      </c>
      <c r="F3" s="17" t="str">
        <f>VLOOKUP(C3,SID!$B$19:$C$21,2,FALSE)</f>
        <v>CB_IS_NET_REVENUE</v>
      </c>
      <c r="G3" s="17" t="str">
        <f>_xll.BQL(E3, F3 &amp; "(FPT=q, FPR=range(2010Q1, 2023Q3))","showdates=f", "transpose=t","cols=57;rows=1")</f>
        <v>SEG0000675991 Segment</v>
      </c>
      <c r="H3" s="17" t="s">
        <v>331</v>
      </c>
      <c r="I3" s="18">
        <v>480679000</v>
      </c>
      <c r="J3" s="18">
        <v>1007827000</v>
      </c>
      <c r="K3" s="18">
        <v>1525360000</v>
      </c>
      <c r="L3" s="18">
        <v>511648000</v>
      </c>
      <c r="M3" s="18">
        <v>530563000</v>
      </c>
      <c r="N3" s="18">
        <v>543180000</v>
      </c>
      <c r="O3" s="18">
        <v>566499000</v>
      </c>
      <c r="P3" s="18">
        <v>514085000</v>
      </c>
      <c r="Q3" s="18">
        <v>567863000</v>
      </c>
      <c r="R3" s="18">
        <v>590658000</v>
      </c>
      <c r="S3" s="18">
        <v>572224000</v>
      </c>
      <c r="T3" s="18">
        <v>606639000</v>
      </c>
      <c r="U3" s="18">
        <v>629227000</v>
      </c>
      <c r="V3" s="18">
        <v>637150000</v>
      </c>
      <c r="W3" s="18">
        <v>637839000</v>
      </c>
      <c r="X3" s="18">
        <v>614764000</v>
      </c>
      <c r="Y3" s="18">
        <v>641855000</v>
      </c>
      <c r="Z3" s="18">
        <v>677811000</v>
      </c>
      <c r="AA3" s="18">
        <v>710774000</v>
      </c>
      <c r="AB3" s="18">
        <v>710373000</v>
      </c>
      <c r="AC3" s="18">
        <v>751835000</v>
      </c>
      <c r="AD3" s="18">
        <v>783417000</v>
      </c>
      <c r="AE3" s="18">
        <v>789717000</v>
      </c>
      <c r="AF3" s="18">
        <v>733501000</v>
      </c>
      <c r="AG3" s="18">
        <v>788107000</v>
      </c>
      <c r="AH3" s="18">
        <v>1566517000</v>
      </c>
      <c r="AI3" s="18">
        <v>787134000</v>
      </c>
      <c r="AJ3" s="18">
        <v>749203000</v>
      </c>
      <c r="AK3" s="18">
        <v>808871000</v>
      </c>
      <c r="AL3" s="18">
        <v>1553209000</v>
      </c>
      <c r="AM3" s="18">
        <v>2272731000</v>
      </c>
      <c r="AN3" s="18">
        <v>727849000</v>
      </c>
      <c r="AO3" s="18">
        <v>758452000</v>
      </c>
      <c r="AP3" s="18">
        <v>751375000</v>
      </c>
      <c r="AQ3" s="18">
        <v>780061000</v>
      </c>
      <c r="AR3" s="18">
        <v>802757000</v>
      </c>
      <c r="AS3" s="18">
        <v>780740000</v>
      </c>
      <c r="AT3" s="18">
        <v>738078000</v>
      </c>
      <c r="AU3" s="18">
        <v>806936000</v>
      </c>
      <c r="AV3" s="18">
        <v>734017000</v>
      </c>
      <c r="AW3" s="18">
        <v>740718000</v>
      </c>
      <c r="AX3" s="18">
        <v>773096000</v>
      </c>
      <c r="AY3" s="18">
        <v>715802000</v>
      </c>
      <c r="AZ3" s="18">
        <v>696804000</v>
      </c>
      <c r="BA3" s="18">
        <v>717238000</v>
      </c>
      <c r="BB3" s="18">
        <v>715324000</v>
      </c>
      <c r="BC3" s="18">
        <v>802680000</v>
      </c>
      <c r="BD3" s="18">
        <v>708779000</v>
      </c>
      <c r="BE3" s="18">
        <v>724533000</v>
      </c>
      <c r="BF3" s="18">
        <v>790282000</v>
      </c>
      <c r="BG3" s="18">
        <v>968714000</v>
      </c>
      <c r="BH3" s="18">
        <v>1012008000</v>
      </c>
      <c r="BI3" s="18">
        <v>1047591000</v>
      </c>
      <c r="BJ3" s="18">
        <v>1024477000</v>
      </c>
      <c r="BK3" s="18">
        <v>1137482000</v>
      </c>
    </row>
    <row r="4" spans="1:63" x14ac:dyDescent="0.35">
      <c r="A4" s="17" t="str">
        <f t="shared" ref="A4:A7" si="1">A3</f>
        <v>BSF</v>
      </c>
      <c r="B4" s="17" t="s">
        <v>194</v>
      </c>
      <c r="C4" s="17" t="s">
        <v>196</v>
      </c>
      <c r="D4" s="17" t="str">
        <f t="shared" si="0"/>
        <v>Retail Assets</v>
      </c>
      <c r="E4" s="17" t="str" cm="1">
        <f t="array" ref="E4">INDEX(SID!$B$24:$E$34, MATCH(A4, SID!$B$24:$B$34, 0), IF(B4="Retail", 3, 4))</f>
        <v>SEG0000676019 Segment</v>
      </c>
      <c r="F4" s="17" t="str">
        <f>VLOOKUP(C4,SID!$B$19:$C$21,2,FALSE)</f>
        <v>BS_TOT_ASSET</v>
      </c>
      <c r="G4" s="17" t="str">
        <f>_xll.BQL(E4, F4 &amp; "(FPT=q, FPR=range(2010Q1, 2023Q3))","showdates=f", "transpose=t","cols=57;rows=1")</f>
        <v>#N/A Requesting Data...</v>
      </c>
      <c r="H4" s="17" t="s">
        <v>332</v>
      </c>
      <c r="I4" s="18">
        <v>13147746000</v>
      </c>
      <c r="J4" s="18">
        <v>13736164000</v>
      </c>
      <c r="K4" s="18">
        <v>13709110000</v>
      </c>
      <c r="L4" s="18">
        <v>14203918000</v>
      </c>
      <c r="M4" s="18">
        <v>14313408000</v>
      </c>
      <c r="N4" s="18">
        <v>14816366000</v>
      </c>
      <c r="O4" s="18">
        <v>14823501000</v>
      </c>
      <c r="P4" s="18">
        <v>16802119000</v>
      </c>
      <c r="Q4" s="18">
        <v>17123301000</v>
      </c>
      <c r="R4" s="18">
        <v>16062338000</v>
      </c>
      <c r="S4" s="18">
        <v>15804822000</v>
      </c>
      <c r="T4" s="18">
        <v>15769666000</v>
      </c>
      <c r="U4" s="18">
        <v>16247887000</v>
      </c>
      <c r="V4" s="18">
        <v>16964531000</v>
      </c>
      <c r="W4" s="18">
        <v>17231200000</v>
      </c>
      <c r="X4" s="18">
        <v>16006414000</v>
      </c>
      <c r="Y4" s="18">
        <v>14435610000</v>
      </c>
      <c r="Z4" s="18">
        <v>15254754000</v>
      </c>
      <c r="AA4" s="18">
        <v>14349901000</v>
      </c>
      <c r="AB4" s="18">
        <v>14190365000</v>
      </c>
      <c r="AC4" s="18">
        <v>14745592000</v>
      </c>
      <c r="AD4" s="18">
        <v>15549655000</v>
      </c>
      <c r="AE4" s="18">
        <v>16397292000</v>
      </c>
      <c r="AF4" s="18">
        <v>15977792000</v>
      </c>
      <c r="AG4" s="18">
        <v>16387531000</v>
      </c>
      <c r="AH4" s="18">
        <v>17187171000</v>
      </c>
      <c r="AI4" s="18">
        <v>17040224000</v>
      </c>
      <c r="AJ4" s="18">
        <v>16500468000</v>
      </c>
      <c r="AK4" s="18">
        <v>16800565000</v>
      </c>
      <c r="AL4" s="18">
        <v>17706913000</v>
      </c>
      <c r="AM4" s="18">
        <v>17919516000</v>
      </c>
      <c r="AN4" s="18">
        <v>17791035000</v>
      </c>
      <c r="AO4" s="18">
        <v>17959850000</v>
      </c>
      <c r="AP4" s="18">
        <v>18608292000</v>
      </c>
      <c r="AQ4" s="18">
        <v>18983399000</v>
      </c>
      <c r="AR4" s="18">
        <v>19763892000</v>
      </c>
      <c r="AS4" s="18">
        <v>20643169000</v>
      </c>
      <c r="AT4" s="18">
        <v>21834981000</v>
      </c>
      <c r="AU4" s="18">
        <v>22654812000</v>
      </c>
      <c r="AV4" s="18">
        <v>23704697000</v>
      </c>
      <c r="AW4" s="18">
        <v>25699413000</v>
      </c>
      <c r="AX4" s="18">
        <v>26309718000</v>
      </c>
      <c r="AY4" s="18">
        <v>28191906000</v>
      </c>
      <c r="AZ4" s="18">
        <v>29086054000</v>
      </c>
      <c r="BA4" s="18">
        <v>31408162000</v>
      </c>
      <c r="BB4" s="18">
        <v>32750647000</v>
      </c>
      <c r="BC4" s="18">
        <v>34372453000</v>
      </c>
      <c r="BD4" s="18">
        <v>34195496000</v>
      </c>
      <c r="BE4" s="18">
        <v>35551951000</v>
      </c>
      <c r="BF4" s="18">
        <v>37439320000</v>
      </c>
      <c r="BG4" s="18">
        <v>38342726000</v>
      </c>
      <c r="BH4" s="18">
        <v>38411305000</v>
      </c>
      <c r="BI4" s="18">
        <v>39496524000</v>
      </c>
      <c r="BJ4" s="18">
        <v>40064135000</v>
      </c>
      <c r="BK4" s="18">
        <v>42983893000</v>
      </c>
    </row>
    <row r="5" spans="1:63" x14ac:dyDescent="0.35">
      <c r="A5" s="17" t="str">
        <f t="shared" si="1"/>
        <v>BSF</v>
      </c>
      <c r="B5" s="17" t="s">
        <v>193</v>
      </c>
      <c r="C5" s="17" t="s">
        <v>196</v>
      </c>
      <c r="D5" s="17" t="str">
        <f t="shared" si="0"/>
        <v>Wholesale Assets</v>
      </c>
      <c r="E5" s="17" t="str" cm="1">
        <f t="array" ref="E5">INDEX(SID!$B$24:$E$34, MATCH(A5, SID!$B$24:$B$34, 0), IF(B5="Retail", 3, 4))</f>
        <v>SEG0000675991 Segment</v>
      </c>
      <c r="F5" s="17" t="str">
        <f>VLOOKUP(C5,SID!$B$19:$C$21,2,FALSE)</f>
        <v>BS_TOT_ASSET</v>
      </c>
      <c r="G5" s="17" t="str">
        <f>_xll.BQL(E5, F5 &amp; "(FPT=q, FPR=range(2010Q1, 2023Q3))","showdates=f", "transpose=t","cols=57;rows=1")</f>
        <v>#N/A Requesting Data...</v>
      </c>
      <c r="H5" s="17" t="s">
        <v>332</v>
      </c>
      <c r="I5" s="18">
        <v>71898487000</v>
      </c>
      <c r="J5" s="18">
        <v>73425119000</v>
      </c>
      <c r="K5" s="18">
        <v>72817420000</v>
      </c>
      <c r="L5" s="18">
        <v>71821358000</v>
      </c>
      <c r="M5" s="18">
        <v>74603340000</v>
      </c>
      <c r="N5" s="18">
        <v>74774481000</v>
      </c>
      <c r="O5" s="18">
        <v>79703753000</v>
      </c>
      <c r="P5" s="18">
        <v>79965066000</v>
      </c>
      <c r="Q5" s="18">
        <v>84189234000</v>
      </c>
      <c r="R5" s="18">
        <v>88113237000</v>
      </c>
      <c r="S5" s="18">
        <v>90462660000</v>
      </c>
      <c r="T5" s="18">
        <v>90979517000</v>
      </c>
      <c r="U5" s="18">
        <v>93974292000</v>
      </c>
      <c r="V5" s="18">
        <v>98032371000</v>
      </c>
      <c r="W5" s="18">
        <v>99485302000</v>
      </c>
      <c r="X5" s="18">
        <v>98733562000</v>
      </c>
      <c r="Y5" s="18">
        <v>103494938000</v>
      </c>
      <c r="Z5" s="18">
        <v>105333704000</v>
      </c>
      <c r="AA5" s="18">
        <v>106456373000</v>
      </c>
      <c r="AB5" s="18">
        <v>105680567000</v>
      </c>
      <c r="AC5" s="18">
        <v>108782357000</v>
      </c>
      <c r="AD5" s="18">
        <v>111299452000</v>
      </c>
      <c r="AE5" s="18">
        <v>110069883000</v>
      </c>
      <c r="AF5" s="18">
        <v>110465599000</v>
      </c>
      <c r="AG5" s="18">
        <v>112381963000</v>
      </c>
      <c r="AH5" s="18">
        <v>116629179000</v>
      </c>
      <c r="AI5" s="18">
        <v>121578057000</v>
      </c>
      <c r="AJ5" s="18">
        <v>116504685000</v>
      </c>
      <c r="AK5" s="18">
        <v>116665253000</v>
      </c>
      <c r="AL5" s="18">
        <v>115133284000</v>
      </c>
      <c r="AM5" s="18">
        <v>114276436000</v>
      </c>
      <c r="AN5" s="18">
        <v>107093458000</v>
      </c>
      <c r="AO5" s="18">
        <v>109389567000</v>
      </c>
      <c r="AP5" s="18">
        <v>108708328000</v>
      </c>
      <c r="AQ5" s="18">
        <v>107144487000</v>
      </c>
      <c r="AR5" s="18">
        <v>102522524000</v>
      </c>
      <c r="AS5" s="18">
        <v>102604133000</v>
      </c>
      <c r="AT5" s="18">
        <v>104338799000</v>
      </c>
      <c r="AU5" s="18">
        <v>102398540000</v>
      </c>
      <c r="AV5" s="18">
        <v>103245226000</v>
      </c>
      <c r="AW5" s="18">
        <v>111059642000</v>
      </c>
      <c r="AX5" s="18">
        <v>111580576000</v>
      </c>
      <c r="AY5" s="18">
        <v>108303838000</v>
      </c>
      <c r="AZ5" s="18">
        <v>102506558000</v>
      </c>
      <c r="BA5" s="18">
        <v>104809094000</v>
      </c>
      <c r="BB5" s="18">
        <v>109915182000</v>
      </c>
      <c r="BC5" s="18">
        <v>110834923000</v>
      </c>
      <c r="BD5" s="18">
        <v>114226146000</v>
      </c>
      <c r="BE5" s="18">
        <v>118448508000</v>
      </c>
      <c r="BF5" s="18">
        <v>123734794000</v>
      </c>
      <c r="BG5" s="18">
        <v>122273340000</v>
      </c>
      <c r="BH5" s="18">
        <v>122840810000</v>
      </c>
      <c r="BI5" s="18">
        <v>127900799000</v>
      </c>
      <c r="BJ5" s="18">
        <v>131880033000</v>
      </c>
      <c r="BK5" s="18">
        <v>134141801000</v>
      </c>
    </row>
    <row r="6" spans="1:63" x14ac:dyDescent="0.35">
      <c r="A6" s="17" t="str">
        <f t="shared" si="1"/>
        <v>BSF</v>
      </c>
      <c r="B6" s="17" t="s">
        <v>194</v>
      </c>
      <c r="C6" s="17" t="s">
        <v>195</v>
      </c>
      <c r="D6" s="17" t="str">
        <f t="shared" si="0"/>
        <v xml:space="preserve">Retail Liabilities </v>
      </c>
      <c r="E6" s="17" t="str" cm="1">
        <f t="array" ref="E6">INDEX(SID!$B$24:$E$34, MATCH(A6, SID!$B$24:$B$34, 0), IF(B6="Retail", 3, 4))</f>
        <v>SEG0000676019 Segment</v>
      </c>
      <c r="F6" s="17" t="str">
        <f>VLOOKUP(C6,SID!$B$19:$C$21,2,FALSE)</f>
        <v>BS_TOT_LIAB2</v>
      </c>
      <c r="G6" s="17" t="str">
        <f>_xll.BQL(E6, F6 &amp; "(FPT=q, FPR=range(2010Q1, 2023Q3))","showdates=f", "transpose=t","cols=57;rows=1")</f>
        <v>#N/A Requesting Data...</v>
      </c>
      <c r="H6" s="17" t="s">
        <v>335</v>
      </c>
      <c r="I6" s="18">
        <v>41032808000</v>
      </c>
      <c r="J6" s="18">
        <v>39059668000</v>
      </c>
      <c r="K6" s="18">
        <v>38734998000</v>
      </c>
      <c r="L6" s="18">
        <v>40584924000</v>
      </c>
      <c r="M6" s="18">
        <v>41627821000</v>
      </c>
      <c r="N6" s="18">
        <v>44247753000</v>
      </c>
      <c r="O6" s="18">
        <v>43334177000</v>
      </c>
      <c r="P6" s="18">
        <v>45950747000</v>
      </c>
      <c r="Q6" s="18">
        <v>48291201000</v>
      </c>
      <c r="R6" s="18">
        <v>47176298000</v>
      </c>
      <c r="S6" s="18">
        <v>49926056000</v>
      </c>
      <c r="T6" s="18">
        <v>53797177000</v>
      </c>
      <c r="U6" s="18">
        <v>56875123000</v>
      </c>
      <c r="V6" s="18">
        <v>57467779000</v>
      </c>
      <c r="W6" s="18">
        <v>53969170000</v>
      </c>
      <c r="X6" s="18">
        <v>66101013000</v>
      </c>
      <c r="Y6" s="18">
        <v>65998539000</v>
      </c>
      <c r="Z6" s="18">
        <v>65500042000</v>
      </c>
      <c r="AA6" s="18">
        <v>65880977000</v>
      </c>
      <c r="AB6" s="18">
        <v>70327832000</v>
      </c>
      <c r="AC6" s="18">
        <v>71933001000</v>
      </c>
      <c r="AD6" s="18">
        <v>70414107000</v>
      </c>
      <c r="AE6" s="18">
        <v>72922628000</v>
      </c>
      <c r="AF6" s="18">
        <v>77454529000</v>
      </c>
      <c r="AG6" s="18">
        <v>80740548000</v>
      </c>
      <c r="AH6" s="18">
        <v>79106783000</v>
      </c>
      <c r="AI6" s="18">
        <v>79693244000</v>
      </c>
      <c r="AJ6" s="18">
        <v>82875331000</v>
      </c>
      <c r="AK6" s="18">
        <v>80749266000</v>
      </c>
      <c r="AL6" s="18">
        <v>82110630000</v>
      </c>
      <c r="AM6" s="18">
        <v>79524162000</v>
      </c>
      <c r="AN6" s="18">
        <v>71996172000</v>
      </c>
      <c r="AO6" s="18">
        <v>69036176000</v>
      </c>
      <c r="AP6" s="18">
        <v>68645456000</v>
      </c>
      <c r="AQ6" s="18">
        <v>68706786000</v>
      </c>
      <c r="AR6" s="18">
        <v>70767490000</v>
      </c>
      <c r="AS6" s="18">
        <v>71156802000</v>
      </c>
      <c r="AT6" s="18">
        <v>71546880000</v>
      </c>
      <c r="AU6" s="18">
        <v>71071422000</v>
      </c>
      <c r="AV6" s="18">
        <v>70547235000</v>
      </c>
      <c r="AW6" s="18">
        <v>72074875000</v>
      </c>
      <c r="AX6" s="18">
        <v>74042068000</v>
      </c>
      <c r="AY6" s="18">
        <v>73581828000</v>
      </c>
      <c r="AZ6" s="18">
        <v>74966550000</v>
      </c>
      <c r="BA6" s="18">
        <v>77113322000</v>
      </c>
      <c r="BB6" s="18">
        <v>78912931000</v>
      </c>
      <c r="BC6" s="18">
        <v>80334098000</v>
      </c>
      <c r="BD6" s="18">
        <v>81535610000</v>
      </c>
      <c r="BE6" s="18">
        <v>79576784000</v>
      </c>
      <c r="BF6" s="18">
        <v>76887432000</v>
      </c>
      <c r="BG6" s="18">
        <v>76073845000</v>
      </c>
      <c r="BH6" s="18">
        <v>78542043000</v>
      </c>
      <c r="BI6" s="18">
        <v>78034371000</v>
      </c>
      <c r="BJ6" s="18">
        <v>76658481000</v>
      </c>
      <c r="BK6" s="18">
        <v>76641262000</v>
      </c>
    </row>
    <row r="7" spans="1:63" x14ac:dyDescent="0.35">
      <c r="A7" s="19" t="str">
        <f t="shared" si="1"/>
        <v>BSF</v>
      </c>
      <c r="B7" s="19" t="s">
        <v>193</v>
      </c>
      <c r="C7" s="19" t="s">
        <v>195</v>
      </c>
      <c r="D7" s="19" t="str">
        <f t="shared" si="0"/>
        <v xml:space="preserve">Wholesale Liabilities </v>
      </c>
      <c r="E7" s="19" t="str" cm="1">
        <f t="array" ref="E7">INDEX(SID!$B$24:$E$34, MATCH(A7, SID!$B$24:$B$34, 0), IF(B7="Retail", 3, 4))</f>
        <v>SEG0000675991 Segment</v>
      </c>
      <c r="F7" s="19" t="str">
        <f>VLOOKUP(C7,SID!$B$19:$C$21,2,FALSE)</f>
        <v>BS_TOT_LIAB2</v>
      </c>
      <c r="G7" s="19" t="str">
        <f>_xll.BQL(E7, F7 &amp; "(FPT=q, FPR=range(2010Q1, 2023Q3))","showdates=f", "transpose=t","cols=57;rows=1")</f>
        <v>#N/A Requesting Data...</v>
      </c>
      <c r="H7" s="19" t="s">
        <v>335</v>
      </c>
      <c r="I7" s="20">
        <v>47979035000</v>
      </c>
      <c r="J7" s="20">
        <v>54073017000</v>
      </c>
      <c r="K7" s="20">
        <v>53145845000</v>
      </c>
      <c r="L7" s="20">
        <v>53587463000</v>
      </c>
      <c r="M7" s="20">
        <v>55025124000</v>
      </c>
      <c r="N7" s="20">
        <v>55647349000</v>
      </c>
      <c r="O7" s="20">
        <v>54516269000</v>
      </c>
      <c r="P7" s="20">
        <v>64017307000</v>
      </c>
      <c r="Q7" s="20">
        <v>64429471000</v>
      </c>
      <c r="R7" s="20">
        <v>60957787000</v>
      </c>
      <c r="S7" s="20">
        <v>67150600000</v>
      </c>
      <c r="T7" s="20">
        <v>61828944000</v>
      </c>
      <c r="U7" s="20">
        <v>62221254000</v>
      </c>
      <c r="V7" s="20">
        <v>67168202000</v>
      </c>
      <c r="W7" s="20">
        <v>70828218000</v>
      </c>
      <c r="X7" s="20">
        <v>65806674000</v>
      </c>
      <c r="Y7" s="20">
        <v>74227651000</v>
      </c>
      <c r="Z7" s="20">
        <v>69582734000</v>
      </c>
      <c r="AA7" s="20">
        <v>66537574000</v>
      </c>
      <c r="AB7" s="20">
        <v>75836737000</v>
      </c>
      <c r="AC7" s="20">
        <v>78848746000</v>
      </c>
      <c r="AD7" s="20">
        <v>72190220000</v>
      </c>
      <c r="AE7" s="20">
        <v>71690008000</v>
      </c>
      <c r="AF7" s="20">
        <v>65059259000</v>
      </c>
      <c r="AG7" s="20">
        <v>61299936000</v>
      </c>
      <c r="AH7" s="20">
        <v>60148693000</v>
      </c>
      <c r="AI7" s="20">
        <v>62817435000</v>
      </c>
      <c r="AJ7" s="20">
        <v>72637713000</v>
      </c>
      <c r="AK7" s="20">
        <v>74848730000</v>
      </c>
      <c r="AL7" s="20">
        <v>80866290000</v>
      </c>
      <c r="AM7" s="20">
        <v>78609774000</v>
      </c>
      <c r="AN7" s="20">
        <v>80341090000</v>
      </c>
      <c r="AO7" s="20">
        <v>73660159000</v>
      </c>
      <c r="AP7" s="20">
        <v>79331356000</v>
      </c>
      <c r="AQ7" s="20">
        <v>78774391000</v>
      </c>
      <c r="AR7" s="20">
        <v>78633093000</v>
      </c>
      <c r="AS7" s="20">
        <v>74966905000</v>
      </c>
      <c r="AT7" s="20">
        <v>72190572000</v>
      </c>
      <c r="AU7" s="20">
        <v>72597458000</v>
      </c>
      <c r="AV7" s="20">
        <v>64397001000</v>
      </c>
      <c r="AW7" s="20">
        <v>76973638000</v>
      </c>
      <c r="AX7" s="20">
        <v>66024265000</v>
      </c>
      <c r="AY7" s="20">
        <v>64703433000</v>
      </c>
      <c r="AZ7" s="20">
        <v>54368111000</v>
      </c>
      <c r="BA7" s="20">
        <v>58860363000</v>
      </c>
      <c r="BB7" s="20">
        <v>64330174000</v>
      </c>
      <c r="BC7" s="20">
        <v>65582335000</v>
      </c>
      <c r="BD7" s="20">
        <v>62773053000</v>
      </c>
      <c r="BE7" s="20">
        <v>73959789000</v>
      </c>
      <c r="BF7" s="20">
        <v>83776894000</v>
      </c>
      <c r="BG7" s="20">
        <v>84540497000</v>
      </c>
      <c r="BH7" s="20">
        <v>81980544000</v>
      </c>
      <c r="BI7" s="20">
        <v>92550242000</v>
      </c>
      <c r="BJ7" s="20">
        <v>88503710000</v>
      </c>
      <c r="BK7" s="20">
        <v>94452327000</v>
      </c>
    </row>
    <row r="8" spans="1:63" x14ac:dyDescent="0.35">
      <c r="A8" s="9" t="s">
        <v>16</v>
      </c>
      <c r="B8" s="9" t="s">
        <v>194</v>
      </c>
      <c r="C8" s="9" t="s">
        <v>198</v>
      </c>
      <c r="D8" s="9" t="str">
        <f t="shared" si="0"/>
        <v>Retail Net Revenue</v>
      </c>
      <c r="E8" s="9" t="str" cm="1">
        <f t="array" ref="E8">INDEX(SID!$B$24:$E$34, MATCH(A8, SID!$B$24:$B$34, 0), IF(B8="Retail", 3, 4))</f>
        <v>SEG0000670127 Segment</v>
      </c>
      <c r="F8" s="9" t="str">
        <f>VLOOKUP(C8,SID!$B$19:$C$21,2,FALSE)</f>
        <v>CB_IS_NET_REVENUE</v>
      </c>
      <c r="G8" s="9" t="str">
        <f>_xll.BQL(E8, F8 &amp; "(FPT=q, FPR=range(2010Q1, 2023Q3))","showdates=f", "transpose=t","cols=57;rows=1")</f>
        <v>#N/A Requesting Data...</v>
      </c>
      <c r="H8" s="9" t="s">
        <v>331</v>
      </c>
      <c r="I8" s="21">
        <v>5347000</v>
      </c>
      <c r="J8" s="21">
        <v>13635000</v>
      </c>
      <c r="K8" s="21">
        <v>18768000</v>
      </c>
      <c r="L8" s="21">
        <v>15875000</v>
      </c>
      <c r="M8" s="21">
        <v>47999000</v>
      </c>
      <c r="N8" s="21">
        <v>66601000</v>
      </c>
      <c r="O8" s="21">
        <v>75305000</v>
      </c>
      <c r="P8" s="21">
        <v>83490000</v>
      </c>
      <c r="Q8" s="21">
        <v>85876000</v>
      </c>
      <c r="R8" s="21">
        <v>99582000</v>
      </c>
      <c r="S8" s="21">
        <v>109110000</v>
      </c>
      <c r="T8" s="21">
        <v>159160000</v>
      </c>
      <c r="U8" s="21">
        <v>145557000</v>
      </c>
      <c r="V8" s="21">
        <v>159004000</v>
      </c>
      <c r="W8" s="21">
        <v>163708000</v>
      </c>
      <c r="X8" s="21">
        <v>163147000</v>
      </c>
      <c r="Y8" s="21">
        <v>186320000</v>
      </c>
      <c r="Z8" s="21">
        <v>204605000</v>
      </c>
      <c r="AA8" s="21">
        <v>217991000</v>
      </c>
      <c r="AB8" s="21">
        <v>224115000</v>
      </c>
      <c r="AC8" s="21">
        <v>247678000</v>
      </c>
      <c r="AD8" s="21">
        <v>264912000</v>
      </c>
      <c r="AE8" s="21">
        <v>266229000</v>
      </c>
      <c r="AF8" s="21">
        <v>262886000</v>
      </c>
      <c r="AG8" s="21">
        <v>271684000</v>
      </c>
      <c r="AH8" s="21">
        <v>279192000</v>
      </c>
      <c r="AI8" s="21">
        <v>296864000</v>
      </c>
      <c r="AJ8" s="21">
        <v>287932000</v>
      </c>
      <c r="AK8" s="21">
        <v>381211000</v>
      </c>
      <c r="AL8" s="21">
        <v>388975000</v>
      </c>
      <c r="AM8" s="21">
        <v>419812000</v>
      </c>
      <c r="AN8" s="21">
        <v>431882000</v>
      </c>
      <c r="AO8" s="21">
        <v>451770000</v>
      </c>
      <c r="AP8" s="21">
        <v>462863000</v>
      </c>
      <c r="AQ8" s="21">
        <v>502291000</v>
      </c>
      <c r="AR8" s="21" t="e">
        <v>#N/A</v>
      </c>
      <c r="AS8" s="21">
        <v>591633000</v>
      </c>
      <c r="AT8" s="21">
        <v>613573000</v>
      </c>
      <c r="AU8" s="21">
        <v>636276000</v>
      </c>
      <c r="AV8" s="21" t="e">
        <v>#N/A</v>
      </c>
      <c r="AW8" s="21">
        <v>704810000</v>
      </c>
      <c r="AX8" s="21">
        <v>597899000</v>
      </c>
      <c r="AY8" s="21" t="e">
        <v>#N/A</v>
      </c>
      <c r="AZ8" s="21" t="e">
        <v>#N/A</v>
      </c>
      <c r="BA8" s="21">
        <v>689506000</v>
      </c>
      <c r="BB8" s="21" t="e">
        <v>#N/A</v>
      </c>
      <c r="BC8" s="21" t="e">
        <v>#N/A</v>
      </c>
      <c r="BD8" s="21" t="e">
        <v>#N/A</v>
      </c>
      <c r="BE8" s="21" t="e">
        <v>#N/A</v>
      </c>
      <c r="BF8" s="21">
        <v>746654000</v>
      </c>
      <c r="BG8" s="21">
        <v>1002782000</v>
      </c>
      <c r="BH8" s="21">
        <v>956626000</v>
      </c>
      <c r="BI8" s="21">
        <v>627883000</v>
      </c>
      <c r="BJ8" s="21">
        <v>1349370000</v>
      </c>
      <c r="BK8" s="21">
        <v>1249822000</v>
      </c>
    </row>
    <row r="9" spans="1:63" x14ac:dyDescent="0.35">
      <c r="A9" s="9" t="str">
        <f>A8</f>
        <v>Alinma</v>
      </c>
      <c r="B9" s="9" t="s">
        <v>193</v>
      </c>
      <c r="C9" s="9" t="s">
        <v>198</v>
      </c>
      <c r="D9" s="9" t="str">
        <f t="shared" si="0"/>
        <v>Wholesale Net Revenue</v>
      </c>
      <c r="E9" s="9" t="str" cm="1">
        <f t="array" ref="E9">INDEX(SID!$B$24:$E$34, MATCH(A9, SID!$B$24:$B$34, 0), IF(B9="Retail", 3, 4))</f>
        <v>SEG0000670126 Segment</v>
      </c>
      <c r="F9" s="9" t="str">
        <f>VLOOKUP(C9,SID!$B$19:$C$21,2,FALSE)</f>
        <v>CB_IS_NET_REVENUE</v>
      </c>
      <c r="G9" s="9" t="str">
        <f>_xll.BQL(E9, F9 &amp; "(FPT=q, FPR=range(2010Q1, 2023Q3))","showdates=f", "transpose=t","cols=57;rows=1")</f>
        <v>SEG0000670126 Segment</v>
      </c>
      <c r="H9" s="9" t="s">
        <v>331</v>
      </c>
      <c r="I9" s="21">
        <v>30436000</v>
      </c>
      <c r="J9" s="21">
        <v>108230000</v>
      </c>
      <c r="K9" s="21">
        <v>93337000</v>
      </c>
      <c r="L9" s="21">
        <v>100903000</v>
      </c>
      <c r="M9" s="21">
        <v>105038000</v>
      </c>
      <c r="N9" s="21">
        <v>140074000</v>
      </c>
      <c r="O9" s="21">
        <v>143913000</v>
      </c>
      <c r="P9" s="21">
        <v>285245000</v>
      </c>
      <c r="Q9" s="21">
        <v>162190000</v>
      </c>
      <c r="R9" s="21">
        <v>254496000</v>
      </c>
      <c r="S9" s="21">
        <v>205781000</v>
      </c>
      <c r="T9" s="21">
        <v>355933000</v>
      </c>
      <c r="U9" s="21">
        <v>267620000</v>
      </c>
      <c r="V9" s="21">
        <v>269958000</v>
      </c>
      <c r="W9" s="21">
        <v>265816000</v>
      </c>
      <c r="X9" s="21">
        <v>321842000</v>
      </c>
      <c r="Y9" s="21">
        <v>270652000</v>
      </c>
      <c r="Z9" s="21">
        <v>266069000</v>
      </c>
      <c r="AA9" s="21">
        <v>326176000</v>
      </c>
      <c r="AB9" s="21">
        <v>332084000</v>
      </c>
      <c r="AC9" s="21">
        <v>326484000</v>
      </c>
      <c r="AD9" s="21">
        <v>380714000</v>
      </c>
      <c r="AE9" s="21">
        <v>333070000</v>
      </c>
      <c r="AF9" s="21">
        <v>394748000</v>
      </c>
      <c r="AG9" s="21">
        <v>317097000</v>
      </c>
      <c r="AH9" s="21">
        <v>357184000</v>
      </c>
      <c r="AI9" s="21">
        <v>369341000</v>
      </c>
      <c r="AJ9" s="21">
        <v>396963000</v>
      </c>
      <c r="AK9" s="21">
        <v>424833000</v>
      </c>
      <c r="AL9" s="21">
        <v>400059000</v>
      </c>
      <c r="AM9" s="21">
        <v>416045000</v>
      </c>
      <c r="AN9" s="21">
        <v>459060000</v>
      </c>
      <c r="AO9" s="21">
        <v>384809000</v>
      </c>
      <c r="AP9" s="21">
        <v>444900000</v>
      </c>
      <c r="AQ9" s="21">
        <v>452864000</v>
      </c>
      <c r="AR9" s="21" t="e">
        <v>#N/A</v>
      </c>
      <c r="AS9" s="21">
        <v>437918000</v>
      </c>
      <c r="AT9" s="21">
        <v>412841000</v>
      </c>
      <c r="AU9" s="21">
        <v>478534000</v>
      </c>
      <c r="AV9" s="21" t="e">
        <v>#N/A</v>
      </c>
      <c r="AW9" s="21">
        <v>422906000</v>
      </c>
      <c r="AX9" s="21">
        <v>407843000</v>
      </c>
      <c r="AY9" s="21" t="e">
        <v>#N/A</v>
      </c>
      <c r="AZ9" s="21" t="e">
        <v>#N/A</v>
      </c>
      <c r="BA9" s="21">
        <v>504978000</v>
      </c>
      <c r="BB9" s="21" t="e">
        <v>#N/A</v>
      </c>
      <c r="BC9" s="21" t="e">
        <v>#N/A</v>
      </c>
      <c r="BD9" s="21" t="e">
        <v>#N/A</v>
      </c>
      <c r="BE9" s="21" t="e">
        <v>#N/A</v>
      </c>
      <c r="BF9" s="21">
        <v>607478000</v>
      </c>
      <c r="BG9" s="21">
        <v>618333000</v>
      </c>
      <c r="BH9" s="21">
        <v>917338000</v>
      </c>
      <c r="BI9" s="21">
        <v>582673000</v>
      </c>
      <c r="BJ9" s="21">
        <v>1054069999.9999999</v>
      </c>
      <c r="BK9" s="21">
        <v>790616000</v>
      </c>
    </row>
    <row r="10" spans="1:63" x14ac:dyDescent="0.35">
      <c r="A10" s="9" t="str">
        <f t="shared" ref="A10:A13" si="2">A9</f>
        <v>Alinma</v>
      </c>
      <c r="B10" s="9" t="s">
        <v>194</v>
      </c>
      <c r="C10" s="9" t="s">
        <v>196</v>
      </c>
      <c r="D10" s="9" t="str">
        <f t="shared" si="0"/>
        <v>Retail Assets</v>
      </c>
      <c r="E10" s="9" t="str" cm="1">
        <f t="array" ref="E10">INDEX(SID!$B$24:$E$34, MATCH(A10, SID!$B$24:$B$34, 0), IF(B10="Retail", 3, 4))</f>
        <v>SEG0000670127 Segment</v>
      </c>
      <c r="F10" s="9" t="str">
        <f>VLOOKUP(C10,SID!$B$19:$C$21,2,FALSE)</f>
        <v>BS_TOT_ASSET</v>
      </c>
      <c r="G10" s="9" t="str">
        <f>_xll.BQL(E10, F10 &amp; "(FPT=q, FPR=range(2010Q1, 2023Q3))","showdates=f", "transpose=t","cols=57;rows=1")</f>
        <v>#N/A Requesting Data...</v>
      </c>
      <c r="H10" s="9" t="s">
        <v>332</v>
      </c>
      <c r="I10" s="21">
        <v>389540000</v>
      </c>
      <c r="J10" s="21">
        <v>1025097000</v>
      </c>
      <c r="K10" s="21">
        <v>1469813000</v>
      </c>
      <c r="L10" s="21">
        <v>2031326000</v>
      </c>
      <c r="M10" s="21">
        <v>3767719000</v>
      </c>
      <c r="N10" s="21">
        <v>4031393000</v>
      </c>
      <c r="O10" s="21">
        <v>4505534000</v>
      </c>
      <c r="P10" s="21">
        <v>4772439000</v>
      </c>
      <c r="Q10" s="21">
        <v>5202580000</v>
      </c>
      <c r="R10" s="21">
        <v>5750995000</v>
      </c>
      <c r="S10" s="21">
        <v>6365360000</v>
      </c>
      <c r="T10" s="21">
        <v>7522860000</v>
      </c>
      <c r="U10" s="21">
        <v>8987994000</v>
      </c>
      <c r="V10" s="21">
        <v>10074137000</v>
      </c>
      <c r="W10" s="21">
        <v>10824292000</v>
      </c>
      <c r="X10" s="21">
        <v>11182470000</v>
      </c>
      <c r="Y10" s="21">
        <v>12301550000</v>
      </c>
      <c r="Z10" s="21">
        <v>12949524000</v>
      </c>
      <c r="AA10" s="21">
        <v>14142717000</v>
      </c>
      <c r="AB10" s="21">
        <v>13550763000</v>
      </c>
      <c r="AC10" s="21">
        <v>14192823000</v>
      </c>
      <c r="AD10" s="21">
        <v>14787591000</v>
      </c>
      <c r="AE10" s="21">
        <v>15565582000</v>
      </c>
      <c r="AF10" s="21">
        <v>15466259000</v>
      </c>
      <c r="AG10" s="21">
        <v>16328885000</v>
      </c>
      <c r="AH10" s="21">
        <v>18137773000</v>
      </c>
      <c r="AI10" s="21">
        <v>17698813000</v>
      </c>
      <c r="AJ10" s="21">
        <v>17590090000</v>
      </c>
      <c r="AK10" s="21">
        <v>17272606000</v>
      </c>
      <c r="AL10" s="21">
        <v>17324058000</v>
      </c>
      <c r="AM10" s="21">
        <v>17731380000</v>
      </c>
      <c r="AN10" s="21">
        <v>17703057000</v>
      </c>
      <c r="AO10" s="21">
        <v>14578431000</v>
      </c>
      <c r="AP10" s="21">
        <v>18742739000</v>
      </c>
      <c r="AQ10" s="21">
        <v>15253199000</v>
      </c>
      <c r="AR10" s="21">
        <v>15255752000</v>
      </c>
      <c r="AS10" s="21">
        <v>15594990000</v>
      </c>
      <c r="AT10" s="21">
        <v>16268321000</v>
      </c>
      <c r="AU10" s="21">
        <v>17387881000</v>
      </c>
      <c r="AV10" s="21">
        <v>19175780000</v>
      </c>
      <c r="AW10" s="21">
        <v>19868241000</v>
      </c>
      <c r="AX10" s="21">
        <v>20979384000</v>
      </c>
      <c r="AY10" s="21">
        <v>22215874000</v>
      </c>
      <c r="AZ10" s="21">
        <v>22936078000</v>
      </c>
      <c r="BA10" s="21">
        <v>24445770000</v>
      </c>
      <c r="BB10" s="21">
        <v>24972354000</v>
      </c>
      <c r="BC10" s="21">
        <v>25286245000</v>
      </c>
      <c r="BD10" s="21">
        <v>26602261000</v>
      </c>
      <c r="BE10" s="21">
        <v>29425892000</v>
      </c>
      <c r="BF10" s="21">
        <v>31389147000</v>
      </c>
      <c r="BG10" s="21">
        <v>34379032000</v>
      </c>
      <c r="BH10" s="21">
        <v>35600568000</v>
      </c>
      <c r="BI10" s="21">
        <v>38425103000</v>
      </c>
      <c r="BJ10" s="21">
        <v>39763336000</v>
      </c>
      <c r="BK10" s="21">
        <v>40379709000</v>
      </c>
    </row>
    <row r="11" spans="1:63" x14ac:dyDescent="0.35">
      <c r="A11" s="9" t="str">
        <f t="shared" si="2"/>
        <v>Alinma</v>
      </c>
      <c r="B11" s="9" t="s">
        <v>193</v>
      </c>
      <c r="C11" s="9" t="s">
        <v>196</v>
      </c>
      <c r="D11" s="9" t="str">
        <f t="shared" si="0"/>
        <v>Wholesale Assets</v>
      </c>
      <c r="E11" s="9" t="str" cm="1">
        <f t="array" ref="E11">INDEX(SID!$B$24:$E$34, MATCH(A11, SID!$B$24:$B$34, 0), IF(B11="Retail", 3, 4))</f>
        <v>SEG0000670126 Segment</v>
      </c>
      <c r="F11" s="9" t="str">
        <f>VLOOKUP(C11,SID!$B$19:$C$21,2,FALSE)</f>
        <v>BS_TOT_ASSET</v>
      </c>
      <c r="G11" s="9" t="str">
        <f>_xll.BQL(E11, F11 &amp; "(FPT=q, FPR=range(2010Q1, 2023Q3))","showdates=f", "transpose=t","cols=57;rows=1")</f>
        <v>#N/A Requesting Data...</v>
      </c>
      <c r="H11" s="9" t="s">
        <v>332</v>
      </c>
      <c r="I11" s="21">
        <v>3274237000</v>
      </c>
      <c r="J11" s="21">
        <v>7532140000</v>
      </c>
      <c r="K11" s="21">
        <v>12488994000</v>
      </c>
      <c r="L11" s="21">
        <v>13795070000</v>
      </c>
      <c r="M11" s="21">
        <v>17489209000</v>
      </c>
      <c r="N11" s="21">
        <v>18900687000</v>
      </c>
      <c r="O11" s="21">
        <v>20022196000</v>
      </c>
      <c r="P11" s="21">
        <v>20997338000</v>
      </c>
      <c r="Q11" s="21">
        <v>23044920000</v>
      </c>
      <c r="R11" s="21">
        <v>25026526000</v>
      </c>
      <c r="S11" s="21">
        <v>29541952000</v>
      </c>
      <c r="T11" s="21">
        <v>32754572000</v>
      </c>
      <c r="U11" s="21">
        <v>33866774000</v>
      </c>
      <c r="V11" s="21">
        <v>35082727000</v>
      </c>
      <c r="W11" s="21">
        <v>34851843000</v>
      </c>
      <c r="X11" s="21">
        <v>36953160000</v>
      </c>
      <c r="Y11" s="21">
        <v>36805279000</v>
      </c>
      <c r="Z11" s="21">
        <v>39820377000</v>
      </c>
      <c r="AA11" s="21">
        <v>40006977000</v>
      </c>
      <c r="AB11" s="21">
        <v>42998935000</v>
      </c>
      <c r="AC11" s="21">
        <v>43911090000</v>
      </c>
      <c r="AD11" s="21">
        <v>41135033000</v>
      </c>
      <c r="AE11" s="21">
        <v>41627681000</v>
      </c>
      <c r="AF11" s="21">
        <v>45380329000</v>
      </c>
      <c r="AG11" s="21">
        <v>48050869000</v>
      </c>
      <c r="AH11" s="21">
        <v>53868226000</v>
      </c>
      <c r="AI11" s="21">
        <v>56329247000</v>
      </c>
      <c r="AJ11" s="21">
        <v>57566502000</v>
      </c>
      <c r="AK11" s="21">
        <v>61018964000</v>
      </c>
      <c r="AL11" s="21">
        <v>64686100000</v>
      </c>
      <c r="AM11" s="21">
        <v>65256513000</v>
      </c>
      <c r="AN11" s="21">
        <v>65936266000</v>
      </c>
      <c r="AO11" s="21">
        <v>64346090000</v>
      </c>
      <c r="AP11" s="21">
        <v>68468794000</v>
      </c>
      <c r="AQ11" s="21">
        <v>67503396000</v>
      </c>
      <c r="AR11" s="21">
        <v>68208752000</v>
      </c>
      <c r="AS11" s="21">
        <v>69854930000</v>
      </c>
      <c r="AT11" s="21">
        <v>71091733000</v>
      </c>
      <c r="AU11" s="21">
        <v>72972500000</v>
      </c>
      <c r="AV11" s="21">
        <v>75263314000</v>
      </c>
      <c r="AW11" s="21">
        <v>77475238000</v>
      </c>
      <c r="AX11" s="21">
        <v>81808703000</v>
      </c>
      <c r="AY11" s="21">
        <v>82652231000</v>
      </c>
      <c r="AZ11" s="21">
        <v>87670882000</v>
      </c>
      <c r="BA11" s="21">
        <v>91847899000</v>
      </c>
      <c r="BB11" s="21">
        <v>93765493000</v>
      </c>
      <c r="BC11" s="21">
        <v>95114657000</v>
      </c>
      <c r="BD11" s="21">
        <v>98764555000</v>
      </c>
      <c r="BE11" s="21">
        <v>98594792000</v>
      </c>
      <c r="BF11" s="21">
        <v>98853363000</v>
      </c>
      <c r="BG11" s="21">
        <v>104704506000</v>
      </c>
      <c r="BH11" s="21">
        <v>109953692000</v>
      </c>
      <c r="BI11" s="21">
        <v>113834168000</v>
      </c>
      <c r="BJ11" s="21">
        <v>121024817000</v>
      </c>
      <c r="BK11" s="21">
        <v>127801176000</v>
      </c>
    </row>
    <row r="12" spans="1:63" x14ac:dyDescent="0.35">
      <c r="A12" s="9" t="str">
        <f t="shared" si="2"/>
        <v>Alinma</v>
      </c>
      <c r="B12" s="9" t="s">
        <v>194</v>
      </c>
      <c r="C12" s="9" t="s">
        <v>195</v>
      </c>
      <c r="D12" s="9" t="str">
        <f t="shared" si="0"/>
        <v xml:space="preserve">Retail Liabilities </v>
      </c>
      <c r="E12" s="9" t="str" cm="1">
        <f t="array" ref="E12">INDEX(SID!$B$24:$E$34, MATCH(A12, SID!$B$24:$B$34, 0), IF(B12="Retail", 3, 4))</f>
        <v>SEG0000670127 Segment</v>
      </c>
      <c r="F12" s="9" t="str">
        <f>VLOOKUP(C12,SID!$B$19:$C$21,2,FALSE)</f>
        <v>BS_TOT_LIAB2</v>
      </c>
      <c r="G12" s="9" t="str">
        <f>_xll.BQL(E12, F12 &amp; "(FPT=q, FPR=range(2010Q1, 2023Q3))","showdates=f", "transpose=t","cols=57;rows=1")</f>
        <v>#N/A Requesting Data...</v>
      </c>
      <c r="H12" s="9" t="s">
        <v>335</v>
      </c>
      <c r="I12" s="21">
        <v>1544480000</v>
      </c>
      <c r="J12" s="21">
        <v>3548517000</v>
      </c>
      <c r="K12" s="21">
        <v>4282325000</v>
      </c>
      <c r="L12" s="21">
        <v>4378043000</v>
      </c>
      <c r="M12" s="21">
        <v>6670066000</v>
      </c>
      <c r="N12" s="21">
        <v>7149140000</v>
      </c>
      <c r="O12" s="21">
        <v>7941000000</v>
      </c>
      <c r="P12" s="21">
        <v>10226979000</v>
      </c>
      <c r="Q12" s="21">
        <v>11475075000</v>
      </c>
      <c r="R12" s="21">
        <v>14775129000</v>
      </c>
      <c r="S12" s="21">
        <v>16110033000</v>
      </c>
      <c r="T12" s="21">
        <v>15067028000</v>
      </c>
      <c r="U12" s="21">
        <v>17707834000</v>
      </c>
      <c r="V12" s="21">
        <v>18912524000</v>
      </c>
      <c r="W12" s="21">
        <v>20879589000</v>
      </c>
      <c r="X12" s="21">
        <v>25238662000</v>
      </c>
      <c r="Y12" s="21">
        <v>28723930000</v>
      </c>
      <c r="Z12" s="21">
        <v>33766299000</v>
      </c>
      <c r="AA12" s="21">
        <v>37830078000</v>
      </c>
      <c r="AB12" s="21">
        <v>37451678000</v>
      </c>
      <c r="AC12" s="21">
        <v>42238807000</v>
      </c>
      <c r="AD12" s="21">
        <v>42889860000</v>
      </c>
      <c r="AE12" s="21">
        <v>38600228000</v>
      </c>
      <c r="AF12" s="21">
        <v>41940849000</v>
      </c>
      <c r="AG12" s="21">
        <v>42534288000</v>
      </c>
      <c r="AH12" s="21">
        <v>46119031000</v>
      </c>
      <c r="AI12" s="21">
        <v>45767658000</v>
      </c>
      <c r="AJ12" s="21">
        <v>50956498000</v>
      </c>
      <c r="AK12" s="21">
        <v>54066007000</v>
      </c>
      <c r="AL12" s="21">
        <v>54741912000</v>
      </c>
      <c r="AM12" s="21">
        <v>55781030000</v>
      </c>
      <c r="AN12" s="21">
        <v>59482498000</v>
      </c>
      <c r="AO12" s="21">
        <v>57804697000</v>
      </c>
      <c r="AP12" s="21">
        <v>61370999000</v>
      </c>
      <c r="AQ12" s="21">
        <v>57222555000</v>
      </c>
      <c r="AR12" s="21">
        <v>68596428000</v>
      </c>
      <c r="AS12" s="21">
        <v>73822603000</v>
      </c>
      <c r="AT12" s="21">
        <v>71738428000</v>
      </c>
      <c r="AU12" s="21">
        <v>77373796000</v>
      </c>
      <c r="AV12" s="21">
        <v>74389387000</v>
      </c>
      <c r="AW12" s="21">
        <v>77841934000</v>
      </c>
      <c r="AX12" s="21">
        <v>80331577000</v>
      </c>
      <c r="AY12" s="21">
        <v>77269463000</v>
      </c>
      <c r="AZ12" s="21">
        <v>83341976000</v>
      </c>
      <c r="BA12" s="21">
        <v>83480675000</v>
      </c>
      <c r="BB12" s="21">
        <v>86514570000</v>
      </c>
      <c r="BC12" s="21">
        <v>77324074000</v>
      </c>
      <c r="BD12" s="21">
        <v>81503711000</v>
      </c>
      <c r="BE12" s="21">
        <v>90985223000</v>
      </c>
      <c r="BF12" s="21">
        <v>91974808000</v>
      </c>
      <c r="BG12" s="21">
        <v>91113636000</v>
      </c>
      <c r="BH12" s="21">
        <v>97108721000</v>
      </c>
      <c r="BI12" s="21">
        <v>102117900000</v>
      </c>
      <c r="BJ12" s="21">
        <v>112048824000</v>
      </c>
      <c r="BK12" s="21">
        <v>118200523000</v>
      </c>
    </row>
    <row r="13" spans="1:63" x14ac:dyDescent="0.35">
      <c r="A13" s="10" t="str">
        <f t="shared" si="2"/>
        <v>Alinma</v>
      </c>
      <c r="B13" s="10" t="s">
        <v>193</v>
      </c>
      <c r="C13" s="10" t="s">
        <v>195</v>
      </c>
      <c r="D13" s="10" t="str">
        <f t="shared" si="0"/>
        <v xml:space="preserve">Wholesale Liabilities </v>
      </c>
      <c r="E13" s="10" t="str" cm="1">
        <f t="array" ref="E13">INDEX(SID!$B$24:$E$34, MATCH(A13, SID!$B$24:$B$34, 0), IF(B13="Retail", 3, 4))</f>
        <v>SEG0000670126 Segment</v>
      </c>
      <c r="F13" s="10" t="str">
        <f>VLOOKUP(C13,SID!$B$19:$C$21,2,FALSE)</f>
        <v>BS_TOT_LIAB2</v>
      </c>
      <c r="G13" s="10" t="str">
        <f>_xll.BQL(E13, F13 &amp; "(FPT=q, FPR=range(2010Q1, 2023Q3))","showdates=f", "transpose=t","cols=57;rows=1")</f>
        <v>#N/A Requesting Data...</v>
      </c>
      <c r="H13" s="10" t="s">
        <v>335</v>
      </c>
      <c r="I13" s="22">
        <v>1199382000</v>
      </c>
      <c r="J13" s="22">
        <v>1799802000</v>
      </c>
      <c r="K13" s="22">
        <v>1585720000</v>
      </c>
      <c r="L13" s="22">
        <v>1653965000</v>
      </c>
      <c r="M13" s="22">
        <v>2278947000</v>
      </c>
      <c r="N13" s="22">
        <v>3178191000</v>
      </c>
      <c r="O13" s="22">
        <v>4673220000</v>
      </c>
      <c r="P13" s="22">
        <v>3558191000</v>
      </c>
      <c r="Q13" s="22">
        <v>4941358000</v>
      </c>
      <c r="R13" s="22">
        <v>4377246000</v>
      </c>
      <c r="S13" s="22">
        <v>4819243000</v>
      </c>
      <c r="T13" s="22">
        <v>11263756000</v>
      </c>
      <c r="U13" s="22">
        <v>9786846000</v>
      </c>
      <c r="V13" s="22">
        <v>8740559000</v>
      </c>
      <c r="W13" s="22">
        <v>7076171000</v>
      </c>
      <c r="X13" s="22">
        <v>6464671000</v>
      </c>
      <c r="Y13" s="22">
        <v>7683817000</v>
      </c>
      <c r="Z13" s="22">
        <v>6577680000</v>
      </c>
      <c r="AA13" s="22">
        <v>5046529000</v>
      </c>
      <c r="AB13" s="22">
        <v>6874566000</v>
      </c>
      <c r="AC13" s="22">
        <v>5532044000</v>
      </c>
      <c r="AD13" s="22">
        <v>5970773000</v>
      </c>
      <c r="AE13" s="22">
        <v>6760070000</v>
      </c>
      <c r="AF13" s="22">
        <v>6656017000</v>
      </c>
      <c r="AG13" s="22">
        <v>8166862000</v>
      </c>
      <c r="AH13" s="22">
        <v>8163560000</v>
      </c>
      <c r="AI13" s="22">
        <v>7233053000</v>
      </c>
      <c r="AJ13" s="22">
        <v>8181961000</v>
      </c>
      <c r="AK13" s="22">
        <v>7459241000</v>
      </c>
      <c r="AL13" s="22">
        <v>9616829000</v>
      </c>
      <c r="AM13" s="22">
        <v>9910855000</v>
      </c>
      <c r="AN13" s="22">
        <v>9165695000</v>
      </c>
      <c r="AO13" s="22">
        <v>9956617000</v>
      </c>
      <c r="AP13" s="22">
        <v>9320181000</v>
      </c>
      <c r="AQ13" s="22">
        <v>9110355000</v>
      </c>
      <c r="AR13" s="22">
        <v>6352496000</v>
      </c>
      <c r="AS13" s="22">
        <v>6367077000</v>
      </c>
      <c r="AT13" s="22">
        <v>8308012000</v>
      </c>
      <c r="AU13" s="22">
        <v>8854758000</v>
      </c>
      <c r="AV13" s="22">
        <v>7043829000</v>
      </c>
      <c r="AW13" s="22">
        <v>5659005000</v>
      </c>
      <c r="AX13" s="22">
        <v>6205772000</v>
      </c>
      <c r="AY13" s="22">
        <v>5052936000</v>
      </c>
      <c r="AZ13" s="22">
        <v>5182966000</v>
      </c>
      <c r="BA13" s="22">
        <v>6697988000</v>
      </c>
      <c r="BB13" s="22">
        <v>18985835000</v>
      </c>
      <c r="BC13" s="22">
        <v>21405384000</v>
      </c>
      <c r="BD13" s="22">
        <v>23727274000</v>
      </c>
      <c r="BE13" s="22">
        <v>20604397000</v>
      </c>
      <c r="BF13" s="22">
        <v>24365658000</v>
      </c>
      <c r="BG13" s="22">
        <v>23653229000</v>
      </c>
      <c r="BH13" s="22">
        <v>23711603000</v>
      </c>
      <c r="BI13" s="22">
        <v>28417179000</v>
      </c>
      <c r="BJ13" s="22">
        <v>38597688000</v>
      </c>
      <c r="BK13" s="22">
        <v>27604445000</v>
      </c>
    </row>
    <row r="14" spans="1:63" x14ac:dyDescent="0.35">
      <c r="A14" s="17" t="s">
        <v>17</v>
      </c>
      <c r="B14" s="17" t="s">
        <v>194</v>
      </c>
      <c r="C14" s="17" t="s">
        <v>198</v>
      </c>
      <c r="D14" s="17" t="str">
        <f>B14&amp; " " &amp;C14</f>
        <v>Retail Net Revenue</v>
      </c>
      <c r="E14" s="17" t="str" cm="1">
        <f t="array" ref="E14">INDEX(SID!$B$24:$E$34, MATCH(A14, SID!$B$24:$B$34, 0), IF(B14="Retail", 3, 4))</f>
        <v>SEG0000703923 Segment</v>
      </c>
      <c r="F14" s="17" t="str">
        <f>VLOOKUP(C14,SID!$B$19:$C$21,2,FALSE)</f>
        <v>CB_IS_NET_REVENUE</v>
      </c>
      <c r="G14" s="17" t="str">
        <f>_xll.BQL(E14, F14 &amp; "(FPT=q, FPR=range(2010Q1, 2023Q3))","showdates=f", "transpose=t","cols=57;rows=1")</f>
        <v>#N/A Requesting Data...</v>
      </c>
      <c r="H14" s="17" t="s">
        <v>331</v>
      </c>
      <c r="I14" s="18">
        <v>403764000</v>
      </c>
      <c r="J14" s="18">
        <v>787806000</v>
      </c>
      <c r="K14" s="18">
        <v>398508000</v>
      </c>
      <c r="L14" s="18">
        <v>358222000</v>
      </c>
      <c r="M14" s="18">
        <v>350782000</v>
      </c>
      <c r="N14" s="18">
        <v>327138000</v>
      </c>
      <c r="O14" s="18">
        <v>366711000</v>
      </c>
      <c r="P14" s="18">
        <v>352283000</v>
      </c>
      <c r="Q14" s="18">
        <v>381970000</v>
      </c>
      <c r="R14" s="18">
        <v>414825000</v>
      </c>
      <c r="S14" s="18">
        <v>409911000</v>
      </c>
      <c r="T14" s="18">
        <v>398002000</v>
      </c>
      <c r="U14" s="18">
        <v>449732000</v>
      </c>
      <c r="V14" s="18">
        <v>513720000</v>
      </c>
      <c r="W14" s="18">
        <v>488188000</v>
      </c>
      <c r="X14" s="18">
        <v>478866000</v>
      </c>
      <c r="Y14" s="18">
        <v>523728000</v>
      </c>
      <c r="Z14" s="18">
        <v>566568000</v>
      </c>
      <c r="AA14" s="18">
        <v>591356000</v>
      </c>
      <c r="AB14" s="18">
        <v>566282000</v>
      </c>
      <c r="AC14" s="18">
        <v>556609000</v>
      </c>
      <c r="AD14" s="18">
        <v>610160000</v>
      </c>
      <c r="AE14" s="18">
        <v>573676000</v>
      </c>
      <c r="AF14" s="18">
        <v>571244000</v>
      </c>
      <c r="AG14" s="18">
        <v>567446000</v>
      </c>
      <c r="AH14" s="18">
        <v>596576000</v>
      </c>
      <c r="AI14" s="18">
        <v>612422000</v>
      </c>
      <c r="AJ14" s="18">
        <v>588111000</v>
      </c>
      <c r="AK14" s="18">
        <v>629323000</v>
      </c>
      <c r="AL14" s="18">
        <v>651287000</v>
      </c>
      <c r="AM14" s="18">
        <v>648083000</v>
      </c>
      <c r="AN14" s="18">
        <v>638745000</v>
      </c>
      <c r="AO14" s="18">
        <v>636188000</v>
      </c>
      <c r="AP14" s="18">
        <v>499903000</v>
      </c>
      <c r="AQ14" s="18">
        <v>142258000</v>
      </c>
      <c r="AR14" s="18">
        <v>436202000</v>
      </c>
      <c r="AS14" s="18">
        <v>665281000</v>
      </c>
      <c r="AT14" s="18">
        <v>473292000</v>
      </c>
      <c r="AU14" s="18">
        <v>358246000</v>
      </c>
      <c r="AV14" s="18">
        <v>1828325000</v>
      </c>
      <c r="AW14" s="18">
        <v>827869000</v>
      </c>
      <c r="AX14" s="18">
        <v>678594000</v>
      </c>
      <c r="AY14" s="18">
        <v>634798000</v>
      </c>
      <c r="AZ14" s="18">
        <v>813770000</v>
      </c>
      <c r="BA14" s="18">
        <v>692766000</v>
      </c>
      <c r="BB14" s="18">
        <v>613309000</v>
      </c>
      <c r="BC14" s="18">
        <v>598440000</v>
      </c>
      <c r="BD14" s="18">
        <v>610732000</v>
      </c>
      <c r="BE14" s="18">
        <v>650360000</v>
      </c>
      <c r="BF14" s="18">
        <v>706183000</v>
      </c>
      <c r="BG14" s="18">
        <v>731824000</v>
      </c>
      <c r="BH14" s="18">
        <v>671046000</v>
      </c>
      <c r="BI14" s="18">
        <v>813471000</v>
      </c>
      <c r="BJ14" s="18">
        <v>862947000</v>
      </c>
      <c r="BK14" s="18">
        <v>895415000</v>
      </c>
    </row>
    <row r="15" spans="1:63" x14ac:dyDescent="0.35">
      <c r="A15" s="17" t="str">
        <f>A14</f>
        <v>SABB</v>
      </c>
      <c r="B15" s="17" t="s">
        <v>193</v>
      </c>
      <c r="C15" s="17" t="s">
        <v>198</v>
      </c>
      <c r="D15" s="17" t="str">
        <f t="shared" ref="D15:D25" si="3">B15&amp; " " &amp;C15</f>
        <v>Wholesale Net Revenue</v>
      </c>
      <c r="E15" s="17" t="str" cm="1">
        <f t="array" ref="E15">INDEX(SID!$B$24:$E$34, MATCH(A15, SID!$B$24:$B$34, 0), IF(B15="Retail", 3, 4))</f>
        <v>SEG0000703907 Segment</v>
      </c>
      <c r="F15" s="17" t="str">
        <f>VLOOKUP(C15,SID!$B$19:$C$21,2,FALSE)</f>
        <v>CB_IS_NET_REVENUE</v>
      </c>
      <c r="G15" s="17" t="str">
        <f>_xll.BQL(E15, F15 &amp; "(FPT=q, FPR=range(2010Q1, 2023Q3))","showdates=f", "transpose=t","cols=57;rows=1")</f>
        <v>#N/A Requesting Data...</v>
      </c>
      <c r="H15" s="17" t="s">
        <v>331</v>
      </c>
      <c r="I15" s="18">
        <v>511213000</v>
      </c>
      <c r="J15" s="18">
        <v>1210215000</v>
      </c>
      <c r="K15" s="18">
        <v>540997000</v>
      </c>
      <c r="L15" s="18">
        <v>514652000</v>
      </c>
      <c r="M15" s="18">
        <v>549661000</v>
      </c>
      <c r="N15" s="18">
        <v>666383000</v>
      </c>
      <c r="O15" s="18">
        <v>602405000</v>
      </c>
      <c r="P15" s="18">
        <v>551922000</v>
      </c>
      <c r="Q15" s="18">
        <v>584900000</v>
      </c>
      <c r="R15" s="18">
        <v>671084000</v>
      </c>
      <c r="S15" s="18">
        <v>639949000</v>
      </c>
      <c r="T15" s="18">
        <v>572919000</v>
      </c>
      <c r="U15" s="18">
        <v>669416000</v>
      </c>
      <c r="V15" s="18">
        <v>721587000</v>
      </c>
      <c r="W15" s="18">
        <v>682965000</v>
      </c>
      <c r="X15" s="18">
        <v>637474000</v>
      </c>
      <c r="Y15" s="18">
        <v>765858000</v>
      </c>
      <c r="Z15" s="18">
        <v>775979000</v>
      </c>
      <c r="AA15" s="18">
        <v>737300000</v>
      </c>
      <c r="AB15" s="18">
        <v>713869000</v>
      </c>
      <c r="AC15" s="18">
        <v>764091000</v>
      </c>
      <c r="AD15" s="18">
        <v>719964000</v>
      </c>
      <c r="AE15" s="18">
        <v>793400000</v>
      </c>
      <c r="AF15" s="18">
        <v>692907000</v>
      </c>
      <c r="AG15" s="18">
        <v>809690000</v>
      </c>
      <c r="AH15" s="18">
        <v>816050000</v>
      </c>
      <c r="AI15" s="18">
        <v>773072000</v>
      </c>
      <c r="AJ15" s="18">
        <v>769263000</v>
      </c>
      <c r="AK15" s="18">
        <v>820933000</v>
      </c>
      <c r="AL15" s="18">
        <v>829402000</v>
      </c>
      <c r="AM15" s="18">
        <v>766409000</v>
      </c>
      <c r="AN15" s="18">
        <v>802811000</v>
      </c>
      <c r="AO15" s="18">
        <v>837169000</v>
      </c>
      <c r="AP15" s="18">
        <v>1089820000</v>
      </c>
      <c r="AQ15" s="18">
        <v>1574425000</v>
      </c>
      <c r="AR15" s="18">
        <v>1146908000</v>
      </c>
      <c r="AS15" s="18">
        <v>974489000</v>
      </c>
      <c r="AT15" s="18">
        <v>1209842000</v>
      </c>
      <c r="AU15" s="18">
        <v>1892242000</v>
      </c>
      <c r="AV15" s="18">
        <v>614944000</v>
      </c>
      <c r="AW15" s="18">
        <v>1161938000</v>
      </c>
      <c r="AX15" s="18">
        <v>1277304000</v>
      </c>
      <c r="AY15" s="18">
        <v>1236651000</v>
      </c>
      <c r="AZ15" s="18">
        <v>869279000</v>
      </c>
      <c r="BA15" s="18">
        <v>864307000</v>
      </c>
      <c r="BB15" s="18">
        <v>872682000</v>
      </c>
      <c r="BC15" s="18">
        <v>806226000</v>
      </c>
      <c r="BD15" s="18">
        <v>674179000</v>
      </c>
      <c r="BE15" s="18">
        <v>903954000</v>
      </c>
      <c r="BF15" s="18">
        <v>1037285000</v>
      </c>
      <c r="BG15" s="18">
        <v>1372844000</v>
      </c>
      <c r="BH15" s="18">
        <v>1406350000</v>
      </c>
      <c r="BI15" s="18">
        <v>1691528000</v>
      </c>
      <c r="BJ15" s="18">
        <v>1653499000</v>
      </c>
      <c r="BK15" s="18">
        <v>1779844000</v>
      </c>
    </row>
    <row r="16" spans="1:63" x14ac:dyDescent="0.35">
      <c r="A16" s="17" t="str">
        <f t="shared" ref="A16:A19" si="4">A15</f>
        <v>SABB</v>
      </c>
      <c r="B16" s="17" t="s">
        <v>194</v>
      </c>
      <c r="C16" s="17" t="s">
        <v>196</v>
      </c>
      <c r="D16" s="17" t="str">
        <f t="shared" si="3"/>
        <v>Retail Assets</v>
      </c>
      <c r="E16" s="17" t="str" cm="1">
        <f t="array" ref="E16">INDEX(SID!$B$24:$E$34, MATCH(A16, SID!$B$24:$B$34, 0), IF(B16="Retail", 3, 4))</f>
        <v>SEG0000703923 Segment</v>
      </c>
      <c r="F16" s="17" t="str">
        <f>VLOOKUP(C16,SID!$B$19:$C$21,2,FALSE)</f>
        <v>BS_TOT_ASSET</v>
      </c>
      <c r="G16" s="17" t="str">
        <f>_xll.BQL(E16, F16 &amp; "(FPT=q, FPR=range(2010Q1, 2023Q3))","showdates=f", "transpose=t","cols=57;rows=1")</f>
        <v>#N/A Requesting Data...</v>
      </c>
      <c r="H16" s="17" t="s">
        <v>332</v>
      </c>
      <c r="I16" s="18">
        <v>20971050000</v>
      </c>
      <c r="J16" s="18">
        <v>20551377000</v>
      </c>
      <c r="K16" s="18">
        <v>20859595000</v>
      </c>
      <c r="L16" s="18">
        <v>20513312000</v>
      </c>
      <c r="M16" s="18">
        <v>21533261000</v>
      </c>
      <c r="N16" s="18">
        <v>20913495000</v>
      </c>
      <c r="O16" s="18">
        <v>20825587000</v>
      </c>
      <c r="P16" s="18">
        <v>21521146000</v>
      </c>
      <c r="Q16" s="18">
        <v>23136135000</v>
      </c>
      <c r="R16" s="18">
        <v>24151117000</v>
      </c>
      <c r="S16" s="18">
        <v>25267014000</v>
      </c>
      <c r="T16" s="18">
        <v>26571637000</v>
      </c>
      <c r="U16" s="18">
        <v>30089284000</v>
      </c>
      <c r="V16" s="18">
        <v>31440783000</v>
      </c>
      <c r="W16" s="18">
        <v>33315494000</v>
      </c>
      <c r="X16" s="18">
        <v>33585039000</v>
      </c>
      <c r="Y16" s="18">
        <v>34030270000</v>
      </c>
      <c r="Z16" s="18">
        <v>34963642000</v>
      </c>
      <c r="AA16" s="18">
        <v>36651847000</v>
      </c>
      <c r="AB16" s="18">
        <v>35455551000</v>
      </c>
      <c r="AC16" s="18">
        <v>35696143000</v>
      </c>
      <c r="AD16" s="18">
        <v>34803424000</v>
      </c>
      <c r="AE16" s="18">
        <v>35492461000</v>
      </c>
      <c r="AF16" s="18">
        <v>33000077000</v>
      </c>
      <c r="AG16" s="18">
        <v>34140875000</v>
      </c>
      <c r="AH16" s="18">
        <v>34346189000</v>
      </c>
      <c r="AI16" s="18">
        <v>33456264000</v>
      </c>
      <c r="AJ16" s="18">
        <v>31557936000</v>
      </c>
      <c r="AK16" s="18">
        <v>30698395000</v>
      </c>
      <c r="AL16" s="18">
        <v>29958973000</v>
      </c>
      <c r="AM16" s="18">
        <v>28850037000</v>
      </c>
      <c r="AN16" s="18">
        <v>27728040000</v>
      </c>
      <c r="AO16" s="18">
        <v>26499321000</v>
      </c>
      <c r="AP16" s="18">
        <v>27002741000</v>
      </c>
      <c r="AQ16" s="18">
        <v>26342599000</v>
      </c>
      <c r="AR16" s="18">
        <v>25890110000</v>
      </c>
      <c r="AS16" s="18">
        <v>26093705000</v>
      </c>
      <c r="AT16" s="18">
        <v>46216772000</v>
      </c>
      <c r="AU16" s="18">
        <v>47793226000</v>
      </c>
      <c r="AV16" s="18">
        <v>48153527000</v>
      </c>
      <c r="AW16" s="18">
        <v>47202478000</v>
      </c>
      <c r="AX16" s="18">
        <v>46418404000</v>
      </c>
      <c r="AY16" s="18">
        <v>46542050000</v>
      </c>
      <c r="AZ16" s="18">
        <v>46051535000</v>
      </c>
      <c r="BA16" s="18">
        <v>46319414000</v>
      </c>
      <c r="BB16" s="18">
        <v>47201412000</v>
      </c>
      <c r="BC16" s="18">
        <v>48114855000</v>
      </c>
      <c r="BD16" s="18">
        <v>49389856000</v>
      </c>
      <c r="BE16" s="18">
        <v>52378148000</v>
      </c>
      <c r="BF16" s="18">
        <v>53404823000</v>
      </c>
      <c r="BG16" s="18">
        <v>54314834000</v>
      </c>
      <c r="BH16" s="18">
        <v>54775263000</v>
      </c>
      <c r="BI16" s="18">
        <v>56282205000</v>
      </c>
      <c r="BJ16" s="18">
        <v>57598061000</v>
      </c>
      <c r="BK16" s="18">
        <v>59642068000</v>
      </c>
    </row>
    <row r="17" spans="1:63" x14ac:dyDescent="0.35">
      <c r="A17" s="17" t="str">
        <f t="shared" si="4"/>
        <v>SABB</v>
      </c>
      <c r="B17" s="17" t="s">
        <v>193</v>
      </c>
      <c r="C17" s="17" t="s">
        <v>196</v>
      </c>
      <c r="D17" s="17" t="str">
        <f t="shared" si="3"/>
        <v>Wholesale Assets</v>
      </c>
      <c r="E17" s="17" t="str" cm="1">
        <f t="array" ref="E17">INDEX(SID!$B$24:$E$34, MATCH(A17, SID!$B$24:$B$34, 0), IF(B17="Retail", 3, 4))</f>
        <v>SEG0000703907 Segment</v>
      </c>
      <c r="F17" s="17" t="str">
        <f>VLOOKUP(C17,SID!$B$19:$C$21,2,FALSE)</f>
        <v>BS_TOT_ASSET</v>
      </c>
      <c r="G17" s="17" t="str">
        <f>_xll.BQL(E17, F17 &amp; "(FPT=q, FPR=range(2010Q1, 2023Q3))","showdates=f", "transpose=t","cols=57;rows=1")</f>
        <v>#N/A Requesting Data...</v>
      </c>
      <c r="H17" s="17" t="s">
        <v>332</v>
      </c>
      <c r="I17" s="18">
        <v>56714272000</v>
      </c>
      <c r="J17" s="18">
        <v>56236401000</v>
      </c>
      <c r="K17" s="18">
        <v>56056031000</v>
      </c>
      <c r="L17" s="18">
        <v>55952908000</v>
      </c>
      <c r="M17" s="18">
        <v>57170396000</v>
      </c>
      <c r="N17" s="18">
        <v>60816301000</v>
      </c>
      <c r="O17" s="18">
        <v>63376230000</v>
      </c>
      <c r="P17" s="18">
        <v>65234092000</v>
      </c>
      <c r="Q17" s="18">
        <v>70024363000</v>
      </c>
      <c r="R17" s="18">
        <v>72413893000</v>
      </c>
      <c r="S17" s="18">
        <v>74622085000</v>
      </c>
      <c r="T17" s="18">
        <v>71828318000</v>
      </c>
      <c r="U17" s="18">
        <v>74430995000</v>
      </c>
      <c r="V17" s="18">
        <v>77816196000</v>
      </c>
      <c r="W17" s="18">
        <v>78863533000</v>
      </c>
      <c r="X17" s="18">
        <v>76688800000</v>
      </c>
      <c r="Y17" s="18">
        <v>80242526000</v>
      </c>
      <c r="Z17" s="18">
        <v>81820427000</v>
      </c>
      <c r="AA17" s="18">
        <v>84990272000</v>
      </c>
      <c r="AB17" s="18">
        <v>84313335000</v>
      </c>
      <c r="AC17" s="18">
        <v>89370786000</v>
      </c>
      <c r="AD17" s="18">
        <v>96720835000</v>
      </c>
      <c r="AE17" s="18">
        <v>98429488000</v>
      </c>
      <c r="AF17" s="18">
        <v>96850258000</v>
      </c>
      <c r="AG17" s="18">
        <v>100813308000</v>
      </c>
      <c r="AH17" s="18">
        <v>101567140000</v>
      </c>
      <c r="AI17" s="18">
        <v>96859241000</v>
      </c>
      <c r="AJ17" s="18">
        <v>92352010000</v>
      </c>
      <c r="AK17" s="18">
        <v>92693849000</v>
      </c>
      <c r="AL17" s="18">
        <v>92193996000</v>
      </c>
      <c r="AM17" s="18">
        <v>90885386000</v>
      </c>
      <c r="AN17" s="18">
        <v>92111925000</v>
      </c>
      <c r="AO17" s="18">
        <v>92903712000</v>
      </c>
      <c r="AP17" s="18">
        <v>89477479000</v>
      </c>
      <c r="AQ17" s="18">
        <v>88802507000</v>
      </c>
      <c r="AR17" s="18">
        <v>87743771000</v>
      </c>
      <c r="AS17" s="18">
        <v>88066697000</v>
      </c>
      <c r="AT17" s="18">
        <v>128977250000</v>
      </c>
      <c r="AU17" s="18">
        <v>125386558000</v>
      </c>
      <c r="AV17" s="18">
        <v>126387847000</v>
      </c>
      <c r="AW17" s="18">
        <v>130327191000</v>
      </c>
      <c r="AX17" s="18">
        <v>121811928000</v>
      </c>
      <c r="AY17" s="18">
        <v>119423086000</v>
      </c>
      <c r="AZ17" s="18">
        <v>121743337000</v>
      </c>
      <c r="BA17" s="18">
        <v>124741412000</v>
      </c>
      <c r="BB17" s="18">
        <v>127657615000</v>
      </c>
      <c r="BC17" s="18">
        <v>128939628000</v>
      </c>
      <c r="BD17" s="18">
        <v>131346804000</v>
      </c>
      <c r="BE17" s="18">
        <v>137005865000</v>
      </c>
      <c r="BF17" s="18">
        <v>135811530000</v>
      </c>
      <c r="BG17" s="18">
        <v>141073420000</v>
      </c>
      <c r="BH17" s="18">
        <v>139458637000</v>
      </c>
      <c r="BI17" s="18">
        <v>145415908000</v>
      </c>
      <c r="BJ17" s="18">
        <v>152941734000</v>
      </c>
      <c r="BK17" s="18">
        <v>162921367000</v>
      </c>
    </row>
    <row r="18" spans="1:63" x14ac:dyDescent="0.35">
      <c r="A18" s="17" t="str">
        <f t="shared" si="4"/>
        <v>SABB</v>
      </c>
      <c r="B18" s="17" t="s">
        <v>194</v>
      </c>
      <c r="C18" s="17" t="s">
        <v>195</v>
      </c>
      <c r="D18" s="17" t="str">
        <f t="shared" si="3"/>
        <v xml:space="preserve">Retail Liabilities </v>
      </c>
      <c r="E18" s="17" t="str" cm="1">
        <f t="array" ref="E18">INDEX(SID!$B$24:$E$34, MATCH(A18, SID!$B$24:$B$34, 0), IF(B18="Retail", 3, 4))</f>
        <v>SEG0000703923 Segment</v>
      </c>
      <c r="F18" s="17" t="str">
        <f>VLOOKUP(C18,SID!$B$19:$C$21,2,FALSE)</f>
        <v>BS_TOT_LIAB2</v>
      </c>
      <c r="G18" s="17" t="str">
        <f>_xll.BQL(E18, F18 &amp; "(FPT=q, FPR=range(2010Q1, 2023Q3))","showdates=f", "transpose=t","cols=57;rows=1")</f>
        <v>#N/A Requesting Data...</v>
      </c>
      <c r="H18" s="17" t="s">
        <v>335</v>
      </c>
      <c r="I18" s="18">
        <v>37423159000</v>
      </c>
      <c r="J18" s="18">
        <v>37082213000</v>
      </c>
      <c r="K18" s="18">
        <v>36656615000</v>
      </c>
      <c r="L18" s="18">
        <v>37459293000</v>
      </c>
      <c r="M18" s="18">
        <v>41822839000</v>
      </c>
      <c r="N18" s="18">
        <v>41792525000</v>
      </c>
      <c r="O18" s="18">
        <v>41099739000</v>
      </c>
      <c r="P18" s="18">
        <v>41418513000</v>
      </c>
      <c r="Q18" s="18">
        <v>44932538000</v>
      </c>
      <c r="R18" s="18">
        <v>45550767000</v>
      </c>
      <c r="S18" s="18">
        <v>46964246000</v>
      </c>
      <c r="T18" s="18">
        <v>49314859000</v>
      </c>
      <c r="U18" s="18">
        <v>54488786000</v>
      </c>
      <c r="V18" s="18">
        <v>52088402000</v>
      </c>
      <c r="W18" s="18">
        <v>54796229000</v>
      </c>
      <c r="X18" s="18">
        <v>57072930000</v>
      </c>
      <c r="Y18" s="18">
        <v>57870156000</v>
      </c>
      <c r="Z18" s="18">
        <v>57848678000</v>
      </c>
      <c r="AA18" s="18">
        <v>55862654000</v>
      </c>
      <c r="AB18" s="18">
        <v>57653291000</v>
      </c>
      <c r="AC18" s="18">
        <v>63285013000</v>
      </c>
      <c r="AD18" s="18">
        <v>64266153000</v>
      </c>
      <c r="AE18" s="18">
        <v>64095002000</v>
      </c>
      <c r="AF18" s="18">
        <v>61345170000</v>
      </c>
      <c r="AG18" s="18">
        <v>62783627000</v>
      </c>
      <c r="AH18" s="18">
        <v>61810423000</v>
      </c>
      <c r="AI18" s="18">
        <v>66990288000</v>
      </c>
      <c r="AJ18" s="18">
        <v>62549688000</v>
      </c>
      <c r="AK18" s="18">
        <v>61803342000</v>
      </c>
      <c r="AL18" s="18">
        <v>60969568000</v>
      </c>
      <c r="AM18" s="18">
        <v>59411328000</v>
      </c>
      <c r="AN18" s="18">
        <v>58902458000</v>
      </c>
      <c r="AO18" s="18">
        <v>61736719000</v>
      </c>
      <c r="AP18" s="18">
        <v>59405233000</v>
      </c>
      <c r="AQ18" s="18">
        <v>58088569000</v>
      </c>
      <c r="AR18" s="18">
        <v>59238230000</v>
      </c>
      <c r="AS18" s="18">
        <v>59892189000</v>
      </c>
      <c r="AT18" s="18">
        <v>91874621000</v>
      </c>
      <c r="AU18" s="18">
        <v>90684035000</v>
      </c>
      <c r="AV18" s="18">
        <v>89260791000</v>
      </c>
      <c r="AW18" s="18">
        <v>84614427000</v>
      </c>
      <c r="AX18" s="18">
        <v>83225847000</v>
      </c>
      <c r="AY18" s="18">
        <v>82836736000</v>
      </c>
      <c r="AZ18" s="18">
        <v>84419941000</v>
      </c>
      <c r="BA18" s="18">
        <v>82401977000</v>
      </c>
      <c r="BB18" s="18">
        <v>82430763000</v>
      </c>
      <c r="BC18" s="18">
        <v>80612165000</v>
      </c>
      <c r="BD18" s="18">
        <v>81840357000</v>
      </c>
      <c r="BE18" s="18">
        <v>80480894000</v>
      </c>
      <c r="BF18" s="18">
        <v>79207372000</v>
      </c>
      <c r="BG18" s="18">
        <v>78366380000</v>
      </c>
      <c r="BH18" s="18">
        <v>75467137000</v>
      </c>
      <c r="BI18" s="18">
        <v>79402162000</v>
      </c>
      <c r="BJ18" s="18">
        <v>81801424000</v>
      </c>
      <c r="BK18" s="18">
        <v>80904927000</v>
      </c>
    </row>
    <row r="19" spans="1:63" x14ac:dyDescent="0.35">
      <c r="A19" s="19" t="str">
        <f t="shared" si="4"/>
        <v>SABB</v>
      </c>
      <c r="B19" s="19" t="s">
        <v>193</v>
      </c>
      <c r="C19" s="19" t="s">
        <v>195</v>
      </c>
      <c r="D19" s="19" t="str">
        <f t="shared" si="3"/>
        <v xml:space="preserve">Wholesale Liabilities </v>
      </c>
      <c r="E19" s="19" t="str" cm="1">
        <f t="array" ref="E19">INDEX(SID!$B$24:$E$34, MATCH(A19, SID!$B$24:$B$34, 0), IF(B19="Retail", 3, 4))</f>
        <v>SEG0000703907 Segment</v>
      </c>
      <c r="F19" s="19" t="str">
        <f>VLOOKUP(C19,SID!$B$19:$C$21,2,FALSE)</f>
        <v>BS_TOT_LIAB2</v>
      </c>
      <c r="G19" s="19" t="str">
        <f>_xll.BQL(E19, F19 &amp; "(FPT=q, FPR=range(2010Q1, 2023Q3))","showdates=f", "transpose=t","cols=57;rows=1")</f>
        <v>#N/A Requesting Data...</v>
      </c>
      <c r="H19" s="19" t="s">
        <v>335</v>
      </c>
      <c r="I19" s="20">
        <v>38490514000</v>
      </c>
      <c r="J19" s="20">
        <v>40294476000</v>
      </c>
      <c r="K19" s="20">
        <v>37531679000</v>
      </c>
      <c r="L19" s="20">
        <v>47781713000</v>
      </c>
      <c r="M19" s="20">
        <v>42359821000</v>
      </c>
      <c r="N19" s="20">
        <v>46911127000</v>
      </c>
      <c r="O19" s="20">
        <v>47541826000</v>
      </c>
      <c r="P19" s="20">
        <v>53261190000</v>
      </c>
      <c r="Q19" s="20">
        <v>57067341000</v>
      </c>
      <c r="R19" s="20">
        <v>60377505000</v>
      </c>
      <c r="S19" s="20">
        <v>59251428000</v>
      </c>
      <c r="T19" s="20">
        <v>60843828000</v>
      </c>
      <c r="U19" s="20">
        <v>60778494000</v>
      </c>
      <c r="V19" s="20">
        <v>66166118000</v>
      </c>
      <c r="W19" s="20">
        <v>65902692000</v>
      </c>
      <c r="X19" s="20">
        <v>70046474000</v>
      </c>
      <c r="Y19" s="20">
        <v>71537492000</v>
      </c>
      <c r="Z19" s="20">
        <v>70763189000</v>
      </c>
      <c r="AA19" s="20">
        <v>81020209000</v>
      </c>
      <c r="AB19" s="20">
        <v>80471238000</v>
      </c>
      <c r="AC19" s="20">
        <v>77573504000</v>
      </c>
      <c r="AD19" s="20">
        <v>75049863000</v>
      </c>
      <c r="AE19" s="20">
        <v>80407490000</v>
      </c>
      <c r="AF19" s="20">
        <v>75311894000</v>
      </c>
      <c r="AG19" s="20">
        <v>78221397000</v>
      </c>
      <c r="AH19" s="20">
        <v>76767169000</v>
      </c>
      <c r="AI19" s="20">
        <v>65168553000</v>
      </c>
      <c r="AJ19" s="20">
        <v>69843491000</v>
      </c>
      <c r="AK19" s="20">
        <v>70514902000</v>
      </c>
      <c r="AL19" s="20">
        <v>69858951000</v>
      </c>
      <c r="AM19" s="20">
        <v>69655584000</v>
      </c>
      <c r="AN19" s="20">
        <v>73940989000</v>
      </c>
      <c r="AO19" s="20">
        <v>70805890000</v>
      </c>
      <c r="AP19" s="20">
        <v>71444976000</v>
      </c>
      <c r="AQ19" s="20">
        <v>68650820000</v>
      </c>
      <c r="AR19" s="20">
        <v>67606923000</v>
      </c>
      <c r="AS19" s="20">
        <v>67404846000</v>
      </c>
      <c r="AT19" s="20">
        <v>107528876000</v>
      </c>
      <c r="AU19" s="20">
        <v>95634485000</v>
      </c>
      <c r="AV19" s="20">
        <v>106703602000</v>
      </c>
      <c r="AW19" s="20">
        <v>106583388000</v>
      </c>
      <c r="AX19" s="20">
        <v>111506147000</v>
      </c>
      <c r="AY19" s="20">
        <v>104024356000</v>
      </c>
      <c r="AZ19" s="20">
        <v>105671181000</v>
      </c>
      <c r="BA19" s="20">
        <v>100284359000</v>
      </c>
      <c r="BB19" s="20">
        <v>106102208000</v>
      </c>
      <c r="BC19" s="20">
        <v>103261365000</v>
      </c>
      <c r="BD19" s="20">
        <v>110847436000</v>
      </c>
      <c r="BE19" s="20">
        <v>116945273000</v>
      </c>
      <c r="BF19" s="20">
        <v>130512253000</v>
      </c>
      <c r="BG19" s="20">
        <v>123507955000</v>
      </c>
      <c r="BH19" s="20">
        <v>136274783000</v>
      </c>
      <c r="BI19" s="20">
        <v>157049518000</v>
      </c>
      <c r="BJ19" s="20">
        <v>140113749000</v>
      </c>
      <c r="BK19" s="20">
        <v>145536495000</v>
      </c>
    </row>
    <row r="20" spans="1:63" x14ac:dyDescent="0.35">
      <c r="A20" s="9" t="s">
        <v>18</v>
      </c>
      <c r="B20" s="9" t="s">
        <v>194</v>
      </c>
      <c r="C20" s="9" t="s">
        <v>198</v>
      </c>
      <c r="D20" s="9" t="str">
        <f t="shared" si="3"/>
        <v>Retail Net Revenue</v>
      </c>
      <c r="E20" s="9" t="str" cm="1">
        <f t="array" ref="E20">INDEX(SID!$B$24:$E$34, MATCH(A20, SID!$B$24:$B$34, 0), IF(B20="Retail", 3, 4))</f>
        <v>SEG0000712491 Segment</v>
      </c>
      <c r="F20" s="9" t="str">
        <f>VLOOKUP(C20,SID!$B$19:$C$21,2,FALSE)</f>
        <v>CB_IS_NET_REVENUE</v>
      </c>
      <c r="G20" s="9" t="str">
        <f>_xll.BQL(E20, F20 &amp; "(FPT=q, FPR=range(2010Q1, 2023Q3))","showdates=f", "transpose=t","cols=57;rows=1")</f>
        <v>#N/A Requesting Data...</v>
      </c>
      <c r="H20" s="9" t="s">
        <v>331</v>
      </c>
      <c r="I20" s="21">
        <v>396763000</v>
      </c>
      <c r="J20" s="21">
        <v>441752000</v>
      </c>
      <c r="K20" s="21">
        <v>435431000</v>
      </c>
      <c r="L20" s="21">
        <v>381729000</v>
      </c>
      <c r="M20" s="21">
        <v>454295000</v>
      </c>
      <c r="N20" s="21">
        <v>523036000</v>
      </c>
      <c r="O20" s="21">
        <v>458747000</v>
      </c>
      <c r="P20" s="21">
        <v>494128000</v>
      </c>
      <c r="Q20" s="21">
        <v>509009000</v>
      </c>
      <c r="R20" s="21">
        <v>531608000</v>
      </c>
      <c r="S20" s="21">
        <v>448934000</v>
      </c>
      <c r="T20" s="21">
        <v>517091000</v>
      </c>
      <c r="U20" s="21">
        <v>526069000</v>
      </c>
      <c r="V20" s="21">
        <v>629019000</v>
      </c>
      <c r="W20" s="21">
        <v>604783000</v>
      </c>
      <c r="X20" s="21">
        <v>613483000</v>
      </c>
      <c r="Y20" s="21">
        <v>587961000</v>
      </c>
      <c r="Z20" s="21">
        <v>681845000</v>
      </c>
      <c r="AA20" s="21">
        <v>615025000</v>
      </c>
      <c r="AB20" s="21">
        <v>617229000</v>
      </c>
      <c r="AC20" s="21">
        <v>652580000</v>
      </c>
      <c r="AD20" s="21">
        <v>638165000</v>
      </c>
      <c r="AE20" s="21">
        <v>626115000</v>
      </c>
      <c r="AF20" s="21">
        <v>815755000</v>
      </c>
      <c r="AG20" s="21">
        <v>646822000</v>
      </c>
      <c r="AH20" s="21">
        <v>645572000</v>
      </c>
      <c r="AI20" s="21">
        <v>539232000</v>
      </c>
      <c r="AJ20" s="21">
        <v>510398000</v>
      </c>
      <c r="AK20" s="21">
        <v>651854000</v>
      </c>
      <c r="AL20" s="21">
        <v>648548000</v>
      </c>
      <c r="AM20" s="21">
        <v>679779000</v>
      </c>
      <c r="AN20" s="21">
        <v>627442000</v>
      </c>
      <c r="AO20" s="21">
        <v>714542000</v>
      </c>
      <c r="AP20" s="21">
        <v>720239000</v>
      </c>
      <c r="AQ20" s="21">
        <v>741354000</v>
      </c>
      <c r="AR20" s="21">
        <v>1021257000</v>
      </c>
      <c r="AS20" s="21">
        <v>844894000</v>
      </c>
      <c r="AT20" s="21">
        <v>855010000</v>
      </c>
      <c r="AU20" s="21">
        <v>955776000</v>
      </c>
      <c r="AV20" s="21">
        <v>1302172000</v>
      </c>
      <c r="AW20" s="21">
        <v>963532000</v>
      </c>
      <c r="AX20" s="21">
        <v>869099000</v>
      </c>
      <c r="AY20" s="21">
        <v>960398000</v>
      </c>
      <c r="AZ20" s="21">
        <v>951515000</v>
      </c>
      <c r="BA20" s="21">
        <v>922738000</v>
      </c>
      <c r="BB20" s="21">
        <v>980142000</v>
      </c>
      <c r="BC20" s="21">
        <v>962251000</v>
      </c>
      <c r="BD20" s="21">
        <v>886382000</v>
      </c>
      <c r="BE20" s="21">
        <v>1010366000</v>
      </c>
      <c r="BF20" s="21">
        <v>1104941000</v>
      </c>
      <c r="BG20" s="21">
        <v>973305000</v>
      </c>
      <c r="BH20" s="21">
        <v>908267000</v>
      </c>
      <c r="BI20" s="21">
        <v>986973000</v>
      </c>
      <c r="BJ20" s="21">
        <v>887199000</v>
      </c>
      <c r="BK20" s="21">
        <v>1249111000</v>
      </c>
    </row>
    <row r="21" spans="1:63" x14ac:dyDescent="0.35">
      <c r="A21" s="9" t="str">
        <f>A20</f>
        <v>Riyad</v>
      </c>
      <c r="B21" s="9" t="s">
        <v>193</v>
      </c>
      <c r="C21" s="9" t="s">
        <v>198</v>
      </c>
      <c r="D21" s="9" t="str">
        <f t="shared" si="3"/>
        <v>Wholesale Net Revenue</v>
      </c>
      <c r="E21" s="9" t="str" cm="1">
        <f t="array" ref="E21">INDEX(SID!$B$24:$E$34, MATCH(A21, SID!$B$24:$B$34, 0), IF(B21="Retail", 3, 4))</f>
        <v>SEG0000712471 Segment</v>
      </c>
      <c r="F21" s="9" t="str">
        <f>VLOOKUP(C21,SID!$B$19:$C$21,2,FALSE)</f>
        <v>CB_IS_NET_REVENUE</v>
      </c>
      <c r="G21" s="9" t="str">
        <f>_xll.BQL(E21, F21 &amp; "(FPT=q, FPR=range(2010Q1, 2023Q3))","showdates=f", "transpose=t","cols=57;rows=1")</f>
        <v>#N/A Requesting Data...</v>
      </c>
      <c r="H21" s="9" t="s">
        <v>331</v>
      </c>
      <c r="I21" s="21">
        <v>645794000</v>
      </c>
      <c r="J21" s="21">
        <v>596253000</v>
      </c>
      <c r="K21" s="21">
        <v>576975000</v>
      </c>
      <c r="L21" s="21">
        <v>629942000</v>
      </c>
      <c r="M21" s="21">
        <v>666582000</v>
      </c>
      <c r="N21" s="21">
        <v>727910000</v>
      </c>
      <c r="O21" s="21">
        <v>702722000</v>
      </c>
      <c r="P21" s="21">
        <v>782083000</v>
      </c>
      <c r="Q21" s="21">
        <v>679042000</v>
      </c>
      <c r="R21" s="21">
        <v>762630000</v>
      </c>
      <c r="S21" s="21">
        <v>775242000</v>
      </c>
      <c r="T21" s="21">
        <v>726823000</v>
      </c>
      <c r="U21" s="21">
        <v>742935000</v>
      </c>
      <c r="V21" s="21">
        <v>832838000</v>
      </c>
      <c r="W21" s="21">
        <v>791256000</v>
      </c>
      <c r="X21" s="21">
        <v>845076000</v>
      </c>
      <c r="Y21" s="21">
        <v>923478000</v>
      </c>
      <c r="Z21" s="21">
        <v>889635000</v>
      </c>
      <c r="AA21" s="21">
        <v>858086000</v>
      </c>
      <c r="AB21" s="21">
        <v>950364000</v>
      </c>
      <c r="AC21" s="21">
        <v>939862000</v>
      </c>
      <c r="AD21" s="21">
        <v>907123000</v>
      </c>
      <c r="AE21" s="21">
        <v>798674000</v>
      </c>
      <c r="AF21" s="21">
        <v>722942000</v>
      </c>
      <c r="AG21" s="21">
        <v>784821000</v>
      </c>
      <c r="AH21" s="21">
        <v>689057000</v>
      </c>
      <c r="AI21" s="21">
        <v>730293000</v>
      </c>
      <c r="AJ21" s="21">
        <v>588702000</v>
      </c>
      <c r="AK21" s="21">
        <v>841426000</v>
      </c>
      <c r="AL21" s="21">
        <v>888492000</v>
      </c>
      <c r="AM21" s="21">
        <v>895842000</v>
      </c>
      <c r="AN21" s="21">
        <v>855294000</v>
      </c>
      <c r="AO21" s="21">
        <v>820765000</v>
      </c>
      <c r="AP21" s="21">
        <v>860741000</v>
      </c>
      <c r="AQ21" s="21">
        <v>896033000</v>
      </c>
      <c r="AR21" s="21">
        <v>998504000</v>
      </c>
      <c r="AS21" s="21">
        <v>1104732000</v>
      </c>
      <c r="AT21" s="21">
        <v>983258000</v>
      </c>
      <c r="AU21" s="21">
        <v>1006518000</v>
      </c>
      <c r="AV21" s="21">
        <v>1024003000</v>
      </c>
      <c r="AW21" s="21">
        <v>1081775000</v>
      </c>
      <c r="AX21" s="21">
        <v>1052284000</v>
      </c>
      <c r="AY21" s="21">
        <v>1162452000</v>
      </c>
      <c r="AZ21" s="21">
        <v>1005070000</v>
      </c>
      <c r="BA21" s="21">
        <v>1104707000</v>
      </c>
      <c r="BB21" s="21">
        <v>1143553000</v>
      </c>
      <c r="BC21" s="21">
        <v>924496000</v>
      </c>
      <c r="BD21" s="21">
        <v>1134496000</v>
      </c>
      <c r="BE21" s="21">
        <v>1182291000</v>
      </c>
      <c r="BF21" s="21">
        <v>1368064000</v>
      </c>
      <c r="BG21" s="21">
        <v>1568542000</v>
      </c>
      <c r="BH21" s="21">
        <v>1515199000</v>
      </c>
      <c r="BI21" s="21">
        <v>1642972000</v>
      </c>
      <c r="BJ21" s="21">
        <v>1624933000</v>
      </c>
      <c r="BK21" s="21">
        <v>3042559000</v>
      </c>
    </row>
    <row r="22" spans="1:63" x14ac:dyDescent="0.35">
      <c r="A22" s="9" t="str">
        <f t="shared" ref="A22:A25" si="5">A21</f>
        <v>Riyad</v>
      </c>
      <c r="B22" s="9" t="s">
        <v>194</v>
      </c>
      <c r="C22" s="9" t="s">
        <v>196</v>
      </c>
      <c r="D22" s="9" t="str">
        <f t="shared" si="3"/>
        <v>Retail Assets</v>
      </c>
      <c r="E22" s="9" t="str" cm="1">
        <f t="array" ref="E22">INDEX(SID!$B$24:$E$34, MATCH(A22, SID!$B$24:$B$34, 0), IF(B22="Retail", 3, 4))</f>
        <v>SEG0000712491 Segment</v>
      </c>
      <c r="F22" s="9" t="str">
        <f>VLOOKUP(C22,SID!$B$19:$C$21,2,FALSE)</f>
        <v>BS_TOT_ASSET</v>
      </c>
      <c r="G22" s="9" t="str">
        <f>_xll.BQL(E22, F22 &amp; "(FPT=q, FPR=range(2010Q1, 2023Q3))","showdates=f", "transpose=t","cols=57;rows=1")</f>
        <v>#N/A Requesting Data...</v>
      </c>
      <c r="H22" s="9" t="s">
        <v>332</v>
      </c>
      <c r="I22" s="21">
        <v>19061066000</v>
      </c>
      <c r="J22" s="21">
        <v>20350582000</v>
      </c>
      <c r="K22" s="21">
        <v>21090993000</v>
      </c>
      <c r="L22" s="21">
        <v>21877126000</v>
      </c>
      <c r="M22" s="21">
        <v>22702996000</v>
      </c>
      <c r="N22" s="21">
        <v>23958405000</v>
      </c>
      <c r="O22" s="21">
        <v>25428410000</v>
      </c>
      <c r="P22" s="21">
        <v>26678641000</v>
      </c>
      <c r="Q22" s="21">
        <v>28253842000</v>
      </c>
      <c r="R22" s="21">
        <v>29907839000</v>
      </c>
      <c r="S22" s="21">
        <v>30777421000</v>
      </c>
      <c r="T22" s="21">
        <v>31972505000</v>
      </c>
      <c r="U22" s="21">
        <v>32451519000</v>
      </c>
      <c r="V22" s="21">
        <v>33695169000</v>
      </c>
      <c r="W22" s="21">
        <v>34423485000</v>
      </c>
      <c r="X22" s="21">
        <v>34852809000</v>
      </c>
      <c r="Y22" s="21">
        <v>37444524000</v>
      </c>
      <c r="Z22" s="21">
        <v>39739708000</v>
      </c>
      <c r="AA22" s="21">
        <v>41057412000</v>
      </c>
      <c r="AB22" s="21">
        <v>41995034000</v>
      </c>
      <c r="AC22" s="21">
        <v>40184610000</v>
      </c>
      <c r="AD22" s="21">
        <v>41454934000</v>
      </c>
      <c r="AE22" s="21">
        <v>41143539000</v>
      </c>
      <c r="AF22" s="21">
        <v>39686188000</v>
      </c>
      <c r="AG22" s="21">
        <v>39842495000</v>
      </c>
      <c r="AH22" s="21">
        <v>44650812000</v>
      </c>
      <c r="AI22" s="21">
        <v>39102179000</v>
      </c>
      <c r="AJ22" s="21">
        <v>44895922000</v>
      </c>
      <c r="AK22" s="21">
        <v>49744023000</v>
      </c>
      <c r="AL22" s="21">
        <v>50572683000</v>
      </c>
      <c r="AM22" s="21">
        <v>51671663000</v>
      </c>
      <c r="AN22" s="21">
        <v>49248483000</v>
      </c>
      <c r="AO22" s="21">
        <v>54583083000</v>
      </c>
      <c r="AP22" s="21">
        <v>54442768000</v>
      </c>
      <c r="AQ22" s="21">
        <v>54729146000</v>
      </c>
      <c r="AR22" s="21">
        <v>56293608000</v>
      </c>
      <c r="AS22" s="21">
        <v>57417147000</v>
      </c>
      <c r="AT22" s="21">
        <v>62363660000</v>
      </c>
      <c r="AU22" s="21">
        <v>65385072000</v>
      </c>
      <c r="AV22" s="21">
        <v>71292636000</v>
      </c>
      <c r="AW22" s="21">
        <v>72376738000</v>
      </c>
      <c r="AX22" s="21">
        <v>74012452000</v>
      </c>
      <c r="AY22" s="21">
        <v>75643921000</v>
      </c>
      <c r="AZ22" s="21">
        <v>77494745000</v>
      </c>
      <c r="BA22" s="21">
        <v>79021505000</v>
      </c>
      <c r="BB22" s="21">
        <v>82117240000</v>
      </c>
      <c r="BC22" s="21">
        <v>85750568000</v>
      </c>
      <c r="BD22" s="21">
        <v>91223134000</v>
      </c>
      <c r="BE22" s="21">
        <v>94486861000</v>
      </c>
      <c r="BF22" s="21">
        <v>98158430000</v>
      </c>
      <c r="BG22" s="21">
        <v>99321840000</v>
      </c>
      <c r="BH22" s="21">
        <v>101042509000</v>
      </c>
      <c r="BI22" s="21">
        <v>103720638000</v>
      </c>
      <c r="BJ22" s="21">
        <v>108009918000</v>
      </c>
      <c r="BK22" s="21">
        <v>109353313000</v>
      </c>
    </row>
    <row r="23" spans="1:63" x14ac:dyDescent="0.35">
      <c r="A23" s="9" t="str">
        <f t="shared" si="5"/>
        <v>Riyad</v>
      </c>
      <c r="B23" s="9" t="s">
        <v>193</v>
      </c>
      <c r="C23" s="9" t="s">
        <v>196</v>
      </c>
      <c r="D23" s="9" t="str">
        <f t="shared" si="3"/>
        <v>Wholesale Assets</v>
      </c>
      <c r="E23" s="9" t="str" cm="1">
        <f t="array" ref="E23">INDEX(SID!$B$24:$E$34, MATCH(A23, SID!$B$24:$B$34, 0), IF(B23="Retail", 3, 4))</f>
        <v>SEG0000712471 Segment</v>
      </c>
      <c r="F23" s="9" t="str">
        <f>VLOOKUP(C23,SID!$B$19:$C$21,2,FALSE)</f>
        <v>BS_TOT_ASSET</v>
      </c>
      <c r="G23" s="9" t="str">
        <f>_xll.BQL(E23, F23 &amp; "(FPT=q, FPR=range(2010Q1, 2023Q3))","showdates=f", "transpose=t","cols=57;rows=1")</f>
        <v>#N/A Requesting Data...</v>
      </c>
      <c r="H23" s="9" t="s">
        <v>332</v>
      </c>
      <c r="I23" s="21">
        <v>88196754000</v>
      </c>
      <c r="J23" s="21">
        <v>86466720000</v>
      </c>
      <c r="K23" s="21">
        <v>86027080000</v>
      </c>
      <c r="L23" s="21">
        <v>86364273000</v>
      </c>
      <c r="M23" s="21">
        <v>87789178000</v>
      </c>
      <c r="N23" s="21">
        <v>87749144000</v>
      </c>
      <c r="O23" s="21">
        <v>87823269000</v>
      </c>
      <c r="P23" s="21">
        <v>87441546000</v>
      </c>
      <c r="Q23" s="21">
        <v>86430710000</v>
      </c>
      <c r="R23" s="21">
        <v>86194590000</v>
      </c>
      <c r="S23" s="21">
        <v>85496850000</v>
      </c>
      <c r="T23" s="21">
        <v>86682792000</v>
      </c>
      <c r="U23" s="21">
        <v>89585186000</v>
      </c>
      <c r="V23" s="21">
        <v>93588536000</v>
      </c>
      <c r="W23" s="21">
        <v>96579079000</v>
      </c>
      <c r="X23" s="21">
        <v>97331299000</v>
      </c>
      <c r="Y23" s="21">
        <v>101113992000</v>
      </c>
      <c r="Z23" s="21">
        <v>102656255000</v>
      </c>
      <c r="AA23" s="21">
        <v>100549696000</v>
      </c>
      <c r="AB23" s="21">
        <v>92530193000</v>
      </c>
      <c r="AC23" s="21">
        <v>98562119000</v>
      </c>
      <c r="AD23" s="21">
        <v>96106485000</v>
      </c>
      <c r="AE23" s="21">
        <v>97554456000</v>
      </c>
      <c r="AF23" s="21">
        <v>105782910000</v>
      </c>
      <c r="AG23" s="21">
        <v>113137293000</v>
      </c>
      <c r="AH23" s="21">
        <v>115124132000</v>
      </c>
      <c r="AI23" s="21">
        <v>114015636000</v>
      </c>
      <c r="AJ23" s="21">
        <v>103624050000</v>
      </c>
      <c r="AK23" s="21">
        <v>106869268000</v>
      </c>
      <c r="AL23" s="21">
        <v>107110161000</v>
      </c>
      <c r="AM23" s="21">
        <v>106038830000</v>
      </c>
      <c r="AN23" s="21">
        <v>95886608000</v>
      </c>
      <c r="AO23" s="21">
        <v>102768742000</v>
      </c>
      <c r="AP23" s="21">
        <v>105684280000</v>
      </c>
      <c r="AQ23" s="21">
        <v>106645874000</v>
      </c>
      <c r="AR23" s="21">
        <v>110221419000</v>
      </c>
      <c r="AS23" s="21">
        <v>116094690000</v>
      </c>
      <c r="AT23" s="21">
        <v>116172130000</v>
      </c>
      <c r="AU23" s="21">
        <v>118730212000</v>
      </c>
      <c r="AV23" s="21">
        <v>122370875000</v>
      </c>
      <c r="AW23" s="21">
        <v>131627331000</v>
      </c>
      <c r="AX23" s="21">
        <v>137403108000</v>
      </c>
      <c r="AY23" s="21">
        <v>134639881000</v>
      </c>
      <c r="AZ23" s="21">
        <v>133403533000</v>
      </c>
      <c r="BA23" s="21">
        <v>134856991000</v>
      </c>
      <c r="BB23" s="21">
        <v>141610214000</v>
      </c>
      <c r="BC23" s="21">
        <v>142638921000</v>
      </c>
      <c r="BD23" s="21">
        <v>144200109000</v>
      </c>
      <c r="BE23" s="21">
        <v>160402082000</v>
      </c>
      <c r="BF23" s="21">
        <v>163277138000</v>
      </c>
      <c r="BG23" s="21">
        <v>162197079000</v>
      </c>
      <c r="BH23" s="21">
        <v>162042320000</v>
      </c>
      <c r="BI23" s="21">
        <v>170170889000</v>
      </c>
      <c r="BJ23" s="21">
        <v>175940322000</v>
      </c>
      <c r="BK23" s="21">
        <v>180351999000</v>
      </c>
    </row>
    <row r="24" spans="1:63" x14ac:dyDescent="0.35">
      <c r="A24" s="9" t="str">
        <f t="shared" si="5"/>
        <v>Riyad</v>
      </c>
      <c r="B24" s="9" t="s">
        <v>194</v>
      </c>
      <c r="C24" s="9" t="s">
        <v>195</v>
      </c>
      <c r="D24" s="9" t="str">
        <f t="shared" si="3"/>
        <v xml:space="preserve">Retail Liabilities </v>
      </c>
      <c r="E24" s="9" t="str" cm="1">
        <f t="array" ref="E24">INDEX(SID!$B$24:$E$34, MATCH(A24, SID!$B$24:$B$34, 0), IF(B24="Retail", 3, 4))</f>
        <v>SEG0000712491 Segment</v>
      </c>
      <c r="F24" s="9" t="str">
        <f>VLOOKUP(C24,SID!$B$19:$C$21,2,FALSE)</f>
        <v>BS_TOT_LIAB2</v>
      </c>
      <c r="G24" s="9" t="str">
        <f>_xll.BQL(E24, F24 &amp; "(FPT=q, FPR=range(2010Q1, 2023Q3))","showdates=f", "transpose=t","cols=57;rows=1")</f>
        <v>#N/A Requesting Data...</v>
      </c>
      <c r="H24" s="9" t="s">
        <v>335</v>
      </c>
      <c r="I24" s="21">
        <v>35104777000</v>
      </c>
      <c r="J24" s="21">
        <v>38236618000</v>
      </c>
      <c r="K24" s="21">
        <v>36101923000</v>
      </c>
      <c r="L24" s="21">
        <v>40919794000</v>
      </c>
      <c r="M24" s="21">
        <v>40331318000</v>
      </c>
      <c r="N24" s="21">
        <v>43528765000</v>
      </c>
      <c r="O24" s="21">
        <v>43480520000</v>
      </c>
      <c r="P24" s="21">
        <v>44693376000</v>
      </c>
      <c r="Q24" s="21">
        <v>46853761000</v>
      </c>
      <c r="R24" s="21">
        <v>46825954000</v>
      </c>
      <c r="S24" s="21">
        <v>47470114000</v>
      </c>
      <c r="T24" s="21">
        <v>54103848000</v>
      </c>
      <c r="U24" s="21">
        <v>52204711000</v>
      </c>
      <c r="V24" s="21">
        <v>55392797000</v>
      </c>
      <c r="W24" s="21">
        <v>55789960000</v>
      </c>
      <c r="X24" s="21">
        <v>57272414000</v>
      </c>
      <c r="Y24" s="21">
        <v>56823861000</v>
      </c>
      <c r="Z24" s="21">
        <v>56202342000</v>
      </c>
      <c r="AA24" s="21">
        <v>55432947000</v>
      </c>
      <c r="AB24" s="21">
        <v>56764324000</v>
      </c>
      <c r="AC24" s="21">
        <v>57526206000</v>
      </c>
      <c r="AD24" s="21">
        <v>61592916000</v>
      </c>
      <c r="AE24" s="21">
        <v>59291388000</v>
      </c>
      <c r="AF24" s="21">
        <v>59657328000</v>
      </c>
      <c r="AG24" s="21">
        <v>55740100000</v>
      </c>
      <c r="AH24" s="21">
        <v>60491782000</v>
      </c>
      <c r="AI24" s="21">
        <v>60476662000</v>
      </c>
      <c r="AJ24" s="21">
        <v>61273889000</v>
      </c>
      <c r="AK24" s="21">
        <v>65013299000</v>
      </c>
      <c r="AL24" s="21">
        <v>64088973000</v>
      </c>
      <c r="AM24" s="21">
        <v>65142407000</v>
      </c>
      <c r="AN24" s="21">
        <v>66096309000</v>
      </c>
      <c r="AO24" s="21">
        <v>75915959000</v>
      </c>
      <c r="AP24" s="21">
        <v>76030589000</v>
      </c>
      <c r="AQ24" s="21">
        <v>76330596000</v>
      </c>
      <c r="AR24" s="21">
        <v>80948660000</v>
      </c>
      <c r="AS24" s="21">
        <v>75061391000</v>
      </c>
      <c r="AT24" s="21">
        <v>85202513000</v>
      </c>
      <c r="AU24" s="21">
        <v>85607654000</v>
      </c>
      <c r="AV24" s="21">
        <v>87456194000</v>
      </c>
      <c r="AW24" s="21">
        <v>76855971000</v>
      </c>
      <c r="AX24" s="21">
        <v>88742469000</v>
      </c>
      <c r="AY24" s="21">
        <v>90843784000</v>
      </c>
      <c r="AZ24" s="21">
        <v>92921098000</v>
      </c>
      <c r="BA24" s="21">
        <v>98933720000</v>
      </c>
      <c r="BB24" s="21">
        <v>98271921000</v>
      </c>
      <c r="BC24" s="21">
        <v>94719866000</v>
      </c>
      <c r="BD24" s="21">
        <v>98183158000</v>
      </c>
      <c r="BE24" s="21">
        <v>101556259000</v>
      </c>
      <c r="BF24" s="21">
        <v>102966488000</v>
      </c>
      <c r="BG24" s="21">
        <v>99321648000</v>
      </c>
      <c r="BH24" s="21">
        <v>102058965000</v>
      </c>
      <c r="BI24" s="21">
        <v>107099124000</v>
      </c>
      <c r="BJ24" s="21">
        <v>110711786000</v>
      </c>
      <c r="BK24" s="21">
        <v>108489744000</v>
      </c>
    </row>
    <row r="25" spans="1:63" x14ac:dyDescent="0.35">
      <c r="A25" s="10" t="str">
        <f t="shared" si="5"/>
        <v>Riyad</v>
      </c>
      <c r="B25" s="10" t="s">
        <v>193</v>
      </c>
      <c r="C25" s="10" t="s">
        <v>195</v>
      </c>
      <c r="D25" s="10" t="str">
        <f t="shared" si="3"/>
        <v xml:space="preserve">Wholesale Liabilities </v>
      </c>
      <c r="E25" s="10" t="str" cm="1">
        <f t="array" ref="E25">INDEX(SID!$B$24:$E$34, MATCH(A25, SID!$B$24:$B$34, 0), IF(B25="Retail", 3, 4))</f>
        <v>SEG0000712471 Segment</v>
      </c>
      <c r="F25" s="10" t="str">
        <f>VLOOKUP(C25,SID!$B$19:$C$21,2,FALSE)</f>
        <v>BS_TOT_LIAB2</v>
      </c>
      <c r="G25" s="10" t="str">
        <f>_xll.BQL(E25, F25 &amp; "(FPT=q, FPR=range(2010Q1, 2023Q3))","showdates=f", "transpose=t","cols=57;rows=1")</f>
        <v>#N/A Requesting Data...</v>
      </c>
      <c r="H25" s="10" t="s">
        <v>335</v>
      </c>
      <c r="I25" s="22">
        <v>94948274000</v>
      </c>
      <c r="J25" s="22">
        <v>87527194000</v>
      </c>
      <c r="K25" s="22">
        <v>89723542000</v>
      </c>
      <c r="L25" s="22">
        <v>87774172000</v>
      </c>
      <c r="M25" s="22">
        <v>94941548000</v>
      </c>
      <c r="N25" s="22">
        <v>90561601000</v>
      </c>
      <c r="O25" s="22">
        <v>90570303000</v>
      </c>
      <c r="P25" s="22">
        <v>95219691000</v>
      </c>
      <c r="Q25" s="22">
        <v>93612894000</v>
      </c>
      <c r="R25" s="22">
        <v>91169559000</v>
      </c>
      <c r="S25" s="22">
        <v>88521894000</v>
      </c>
      <c r="T25" s="22">
        <v>92084229000</v>
      </c>
      <c r="U25" s="22">
        <v>92856609000</v>
      </c>
      <c r="V25" s="22">
        <v>92902332000</v>
      </c>
      <c r="W25" s="22">
        <v>97656063000</v>
      </c>
      <c r="X25" s="22">
        <v>96246225000</v>
      </c>
      <c r="Y25" s="22">
        <v>102671989000</v>
      </c>
      <c r="Z25" s="22">
        <v>97958424000</v>
      </c>
      <c r="AA25" s="22">
        <v>99931770000</v>
      </c>
      <c r="AB25" s="22">
        <v>106457015000</v>
      </c>
      <c r="AC25" s="22">
        <v>107316525000</v>
      </c>
      <c r="AD25" s="22">
        <v>101309595000</v>
      </c>
      <c r="AE25" s="22">
        <v>100544517000</v>
      </c>
      <c r="AF25" s="22">
        <v>107863926000</v>
      </c>
      <c r="AG25" s="22">
        <v>109590824000</v>
      </c>
      <c r="AH25" s="22">
        <v>103200002000</v>
      </c>
      <c r="AI25" s="22">
        <v>99847877000</v>
      </c>
      <c r="AJ25" s="22">
        <v>94541329000</v>
      </c>
      <c r="AK25" s="22">
        <v>98215187000</v>
      </c>
      <c r="AL25" s="22">
        <v>102863983000</v>
      </c>
      <c r="AM25" s="22">
        <v>97538846000</v>
      </c>
      <c r="AN25" s="22">
        <v>87351530000</v>
      </c>
      <c r="AO25" s="22">
        <v>85421505000</v>
      </c>
      <c r="AP25" s="22">
        <v>85654027000</v>
      </c>
      <c r="AQ25" s="22">
        <v>100314954000</v>
      </c>
      <c r="AR25" s="22">
        <v>96683322000</v>
      </c>
      <c r="AS25" s="22">
        <v>111996773000</v>
      </c>
      <c r="AT25" s="22">
        <v>95667080000</v>
      </c>
      <c r="AU25" s="22">
        <v>94991791000</v>
      </c>
      <c r="AV25" s="22">
        <v>105297654000</v>
      </c>
      <c r="AW25" s="22">
        <v>134775355000</v>
      </c>
      <c r="AX25" s="22">
        <v>140742039000</v>
      </c>
      <c r="AY25" s="22">
        <v>150429660000</v>
      </c>
      <c r="AZ25" s="22">
        <v>149572763000</v>
      </c>
      <c r="BA25" s="22">
        <v>140712361000</v>
      </c>
      <c r="BB25" s="22">
        <v>150562268000</v>
      </c>
      <c r="BC25" s="22">
        <v>153140193000</v>
      </c>
      <c r="BD25" s="22">
        <v>153233554000</v>
      </c>
      <c r="BE25" s="22">
        <v>166983292000</v>
      </c>
      <c r="BF25" s="22">
        <v>171981099000</v>
      </c>
      <c r="BG25" s="22">
        <v>172897314000</v>
      </c>
      <c r="BH25" s="22">
        <v>174405485000</v>
      </c>
      <c r="BI25" s="22">
        <v>188830174000</v>
      </c>
      <c r="BJ25" s="22">
        <v>190158942000</v>
      </c>
      <c r="BK25" s="22">
        <v>174232303000</v>
      </c>
    </row>
    <row r="26" spans="1:63" x14ac:dyDescent="0.35">
      <c r="A26" s="17" t="s">
        <v>19</v>
      </c>
      <c r="B26" s="17" t="s">
        <v>194</v>
      </c>
      <c r="C26" s="17" t="s">
        <v>198</v>
      </c>
      <c r="D26" s="17" t="str">
        <f>B26&amp; " " &amp;C26</f>
        <v>Retail Net Revenue</v>
      </c>
      <c r="E26" s="17" t="str" cm="1">
        <f t="array" ref="E26">INDEX(SID!$B$24:$E$34, MATCH(A26, SID!$B$24:$B$34, 0), IF(B26="Retail", 3, 4))</f>
        <v>SEG0000711723 Segment</v>
      </c>
      <c r="F26" s="17" t="str">
        <f>VLOOKUP(C26,SID!$B$19:$C$21,2,FALSE)</f>
        <v>CB_IS_NET_REVENUE</v>
      </c>
      <c r="G26" s="17" t="str">
        <f>_xll.BQL(E26, F26 &amp; "(FPT=q, FPR=range(2010Q1, 2023Q3))","showdates=f", "transpose=t","cols=57;rows=1")</f>
        <v>SEG0000711723 Segment</v>
      </c>
      <c r="H26" s="17" t="s">
        <v>331</v>
      </c>
      <c r="I26" s="18">
        <v>526504000</v>
      </c>
      <c r="J26" s="18">
        <v>542175000</v>
      </c>
      <c r="K26" s="18">
        <v>519045000</v>
      </c>
      <c r="L26" s="18">
        <v>582633000</v>
      </c>
      <c r="M26" s="18">
        <v>542936000</v>
      </c>
      <c r="N26" s="18">
        <v>544101000</v>
      </c>
      <c r="O26" s="18">
        <v>554562000</v>
      </c>
      <c r="P26" s="18">
        <v>552469000</v>
      </c>
      <c r="Q26" s="18">
        <v>547538000</v>
      </c>
      <c r="R26" s="18">
        <v>555957000</v>
      </c>
      <c r="S26" s="18">
        <v>509801000</v>
      </c>
      <c r="T26" s="18">
        <v>532176000</v>
      </c>
      <c r="U26" s="18">
        <v>523628000</v>
      </c>
      <c r="V26" s="18">
        <v>534809000</v>
      </c>
      <c r="W26" s="18">
        <v>525947000</v>
      </c>
      <c r="X26" s="18">
        <v>509059000</v>
      </c>
      <c r="Y26" s="18">
        <v>530004000</v>
      </c>
      <c r="Z26" s="18">
        <v>572570000</v>
      </c>
      <c r="AA26" s="18">
        <v>518303000</v>
      </c>
      <c r="AB26" s="18">
        <v>557135000</v>
      </c>
      <c r="AC26" s="18">
        <v>605513000</v>
      </c>
      <c r="AD26" s="18">
        <v>601081000</v>
      </c>
      <c r="AE26" s="18">
        <v>574991000</v>
      </c>
      <c r="AF26" s="18">
        <v>497645000</v>
      </c>
      <c r="AG26" s="18">
        <v>576611000</v>
      </c>
      <c r="AH26" s="18">
        <v>604067000</v>
      </c>
      <c r="AI26" s="18">
        <v>649469000</v>
      </c>
      <c r="AJ26" s="18">
        <v>746009000</v>
      </c>
      <c r="AK26" s="18">
        <v>586100000</v>
      </c>
      <c r="AL26" s="18">
        <v>615566000</v>
      </c>
      <c r="AM26" s="18">
        <v>576271000</v>
      </c>
      <c r="AN26" s="18">
        <v>611913000</v>
      </c>
      <c r="AO26" s="18">
        <v>567337000</v>
      </c>
      <c r="AP26" s="18">
        <v>582691000</v>
      </c>
      <c r="AQ26" s="18">
        <v>614395000</v>
      </c>
      <c r="AR26" s="18">
        <v>692394000</v>
      </c>
      <c r="AS26" s="18">
        <v>618626000</v>
      </c>
      <c r="AT26" s="18">
        <v>703719000</v>
      </c>
      <c r="AU26" s="18">
        <v>729016000</v>
      </c>
      <c r="AV26" s="18">
        <v>698558000</v>
      </c>
      <c r="AW26" s="18">
        <v>646873000</v>
      </c>
      <c r="AX26" s="18">
        <v>575114000</v>
      </c>
      <c r="AY26" s="18">
        <v>536612000</v>
      </c>
      <c r="AZ26" s="18">
        <v>449021000</v>
      </c>
      <c r="BA26" s="18">
        <v>450051000</v>
      </c>
      <c r="BB26" s="18">
        <v>514061000</v>
      </c>
      <c r="BC26" s="18">
        <v>513567000</v>
      </c>
      <c r="BD26" s="18">
        <v>493784000</v>
      </c>
      <c r="BE26" s="18">
        <v>484236000</v>
      </c>
      <c r="BF26" s="18">
        <v>550125000</v>
      </c>
      <c r="BG26" s="18">
        <v>595862000</v>
      </c>
      <c r="BH26" s="18">
        <v>664177000</v>
      </c>
      <c r="BI26" s="18">
        <v>904911000</v>
      </c>
      <c r="BJ26" s="18">
        <v>975437000</v>
      </c>
      <c r="BK26" s="18">
        <v>1155374000</v>
      </c>
    </row>
    <row r="27" spans="1:63" x14ac:dyDescent="0.35">
      <c r="A27" s="17" t="str">
        <f>A26</f>
        <v>ANB</v>
      </c>
      <c r="B27" s="17" t="s">
        <v>193</v>
      </c>
      <c r="C27" s="17" t="s">
        <v>198</v>
      </c>
      <c r="D27" s="17" t="str">
        <f t="shared" ref="D27:D37" si="6">B27&amp; " " &amp;C27</f>
        <v>Wholesale Net Revenue</v>
      </c>
      <c r="E27" s="17" t="str" cm="1">
        <f t="array" ref="E27">INDEX(SID!$B$24:$E$34, MATCH(A27, SID!$B$24:$B$34, 0), IF(B27="Retail", 3, 4))</f>
        <v>SEG0000711695 Segment</v>
      </c>
      <c r="F27" s="17" t="str">
        <f>VLOOKUP(C27,SID!$B$19:$C$21,2,FALSE)</f>
        <v>CB_IS_NET_REVENUE</v>
      </c>
      <c r="G27" s="17" t="str">
        <f>_xll.BQL(E27, F27 &amp; "(FPT=q, FPR=range(2010Q1, 2023Q3))","showdates=f", "transpose=t","cols=57;rows=1")</f>
        <v>#N/A Requesting Data...</v>
      </c>
      <c r="H27" s="17" t="s">
        <v>331</v>
      </c>
      <c r="I27" s="18">
        <v>305456000</v>
      </c>
      <c r="J27" s="18">
        <v>310317000</v>
      </c>
      <c r="K27" s="18">
        <v>297564000</v>
      </c>
      <c r="L27" s="18">
        <v>339636000</v>
      </c>
      <c r="M27" s="18">
        <v>353613000</v>
      </c>
      <c r="N27" s="18">
        <v>350055000</v>
      </c>
      <c r="O27" s="18">
        <v>374857000</v>
      </c>
      <c r="P27" s="18">
        <v>350772000</v>
      </c>
      <c r="Q27" s="18">
        <v>329646000</v>
      </c>
      <c r="R27" s="18">
        <v>444509000</v>
      </c>
      <c r="S27" s="18">
        <v>364095000</v>
      </c>
      <c r="T27" s="18">
        <v>369683000</v>
      </c>
      <c r="U27" s="18">
        <v>427432000</v>
      </c>
      <c r="V27" s="18">
        <v>450713000</v>
      </c>
      <c r="W27" s="18">
        <v>443622000</v>
      </c>
      <c r="X27" s="18">
        <v>459474000</v>
      </c>
      <c r="Y27" s="18">
        <v>494402000</v>
      </c>
      <c r="Z27" s="18">
        <v>487496000</v>
      </c>
      <c r="AA27" s="18">
        <v>538930000</v>
      </c>
      <c r="AB27" s="18">
        <v>584240000</v>
      </c>
      <c r="AC27" s="18">
        <v>734197000</v>
      </c>
      <c r="AD27" s="18">
        <v>712509000</v>
      </c>
      <c r="AE27" s="18">
        <v>588741000</v>
      </c>
      <c r="AF27" s="18">
        <v>740457000</v>
      </c>
      <c r="AG27" s="18">
        <v>486441000</v>
      </c>
      <c r="AH27" s="18">
        <v>545004000</v>
      </c>
      <c r="AI27" s="18">
        <v>555452000</v>
      </c>
      <c r="AJ27" s="18">
        <v>450506000</v>
      </c>
      <c r="AK27" s="18">
        <v>574325000</v>
      </c>
      <c r="AL27" s="18">
        <v>638560000</v>
      </c>
      <c r="AM27" s="18">
        <v>615681000</v>
      </c>
      <c r="AN27" s="18">
        <v>615331000</v>
      </c>
      <c r="AO27" s="18">
        <v>617260000</v>
      </c>
      <c r="AP27" s="18">
        <v>589894000</v>
      </c>
      <c r="AQ27" s="18">
        <v>595986000</v>
      </c>
      <c r="AR27" s="18">
        <v>667687000</v>
      </c>
      <c r="AS27" s="18">
        <v>629789000</v>
      </c>
      <c r="AT27" s="18">
        <v>638403000</v>
      </c>
      <c r="AU27" s="18">
        <v>675535000</v>
      </c>
      <c r="AV27" s="18">
        <v>623906000</v>
      </c>
      <c r="AW27" s="18">
        <v>498493000</v>
      </c>
      <c r="AX27" s="18">
        <v>683978000</v>
      </c>
      <c r="AY27" s="18">
        <v>548886000</v>
      </c>
      <c r="AZ27" s="18">
        <v>562327000</v>
      </c>
      <c r="BA27" s="18">
        <v>459193000</v>
      </c>
      <c r="BB27" s="18">
        <v>446326000</v>
      </c>
      <c r="BC27" s="18">
        <v>571023000</v>
      </c>
      <c r="BD27" s="18">
        <v>469713000</v>
      </c>
      <c r="BE27" s="18">
        <v>509605000</v>
      </c>
      <c r="BF27" s="18">
        <v>600417000</v>
      </c>
      <c r="BG27" s="18">
        <v>753463000</v>
      </c>
      <c r="BH27" s="18">
        <v>769646000</v>
      </c>
      <c r="BI27" s="18">
        <v>891405000</v>
      </c>
      <c r="BJ27" s="18">
        <v>796617000</v>
      </c>
      <c r="BK27" s="18">
        <v>723450000</v>
      </c>
    </row>
    <row r="28" spans="1:63" x14ac:dyDescent="0.35">
      <c r="A28" s="17" t="str">
        <f t="shared" ref="A28:A31" si="7">A27</f>
        <v>ANB</v>
      </c>
      <c r="B28" s="17" t="s">
        <v>194</v>
      </c>
      <c r="C28" s="17" t="s">
        <v>196</v>
      </c>
      <c r="D28" s="17" t="str">
        <f t="shared" si="6"/>
        <v>Retail Assets</v>
      </c>
      <c r="E28" s="17" t="str" cm="1">
        <f t="array" ref="E28">INDEX(SID!$B$24:$E$34, MATCH(A28, SID!$B$24:$B$34, 0), IF(B28="Retail", 3, 4))</f>
        <v>SEG0000711723 Segment</v>
      </c>
      <c r="F28" s="17" t="str">
        <f>VLOOKUP(C28,SID!$B$19:$C$21,2,FALSE)</f>
        <v>BS_TOT_ASSET</v>
      </c>
      <c r="G28" s="17" t="str">
        <f>_xll.BQL(E28, F28 &amp; "(FPT=q, FPR=range(2010Q1, 2023Q3))","showdates=f", "transpose=t","cols=57;rows=1")</f>
        <v>#N/A Requesting Data...</v>
      </c>
      <c r="H28" s="17" t="s">
        <v>332</v>
      </c>
      <c r="I28" s="18">
        <v>23812540000</v>
      </c>
      <c r="J28" s="18">
        <v>24861163000</v>
      </c>
      <c r="K28" s="18">
        <v>24977000000</v>
      </c>
      <c r="L28" s="18">
        <v>25070493000</v>
      </c>
      <c r="M28" s="18">
        <v>25597920000</v>
      </c>
      <c r="N28" s="18">
        <v>26094303000</v>
      </c>
      <c r="O28" s="18">
        <v>26639841000</v>
      </c>
      <c r="P28" s="18">
        <v>27720931000</v>
      </c>
      <c r="Q28" s="18">
        <v>28876885000</v>
      </c>
      <c r="R28" s="18">
        <v>30098276000</v>
      </c>
      <c r="S28" s="18">
        <v>30531285000</v>
      </c>
      <c r="T28" s="18">
        <v>30819872000</v>
      </c>
      <c r="U28" s="18">
        <v>31809778000</v>
      </c>
      <c r="V28" s="18">
        <v>32156298000</v>
      </c>
      <c r="W28" s="18">
        <v>32331854000</v>
      </c>
      <c r="X28" s="18">
        <v>32028809000</v>
      </c>
      <c r="Y28" s="18">
        <v>33786362000</v>
      </c>
      <c r="Z28" s="18">
        <v>35210024000</v>
      </c>
      <c r="AA28" s="18">
        <v>36005060000</v>
      </c>
      <c r="AB28" s="18">
        <v>36974998000</v>
      </c>
      <c r="AC28" s="18">
        <v>37692504000</v>
      </c>
      <c r="AD28" s="18">
        <v>38725014000</v>
      </c>
      <c r="AE28" s="18">
        <v>38901010000</v>
      </c>
      <c r="AF28" s="18">
        <v>39172737000</v>
      </c>
      <c r="AG28" s="18">
        <v>41363430000</v>
      </c>
      <c r="AH28" s="18">
        <v>41455899000</v>
      </c>
      <c r="AI28" s="18">
        <v>40383919000</v>
      </c>
      <c r="AJ28" s="18">
        <v>38646384000</v>
      </c>
      <c r="AK28" s="18">
        <v>37309831000</v>
      </c>
      <c r="AL28" s="18">
        <v>36664674000</v>
      </c>
      <c r="AM28" s="18">
        <v>36551018000</v>
      </c>
      <c r="AN28" s="18">
        <v>35667915000</v>
      </c>
      <c r="AO28" s="18">
        <v>34787453000</v>
      </c>
      <c r="AP28" s="18">
        <v>37938011000</v>
      </c>
      <c r="AQ28" s="18">
        <v>38931415000</v>
      </c>
      <c r="AR28" s="18">
        <v>38204960000</v>
      </c>
      <c r="AS28" s="18">
        <v>39392303000</v>
      </c>
      <c r="AT28" s="18">
        <v>40822067000</v>
      </c>
      <c r="AU28" s="18">
        <v>40608873000</v>
      </c>
      <c r="AV28" s="18">
        <v>41072411000</v>
      </c>
      <c r="AW28" s="18">
        <v>41393949000</v>
      </c>
      <c r="AX28" s="18">
        <v>40759948000</v>
      </c>
      <c r="AY28" s="18">
        <v>41518920000</v>
      </c>
      <c r="AZ28" s="18">
        <v>40672018000</v>
      </c>
      <c r="BA28" s="18">
        <v>43526553000</v>
      </c>
      <c r="BB28" s="18">
        <v>43542007000</v>
      </c>
      <c r="BC28" s="18">
        <v>43828470000</v>
      </c>
      <c r="BD28" s="18">
        <v>45239488000</v>
      </c>
      <c r="BE28" s="18">
        <v>52618218000</v>
      </c>
      <c r="BF28" s="18">
        <v>53567112000</v>
      </c>
      <c r="BG28" s="18">
        <v>54131820000</v>
      </c>
      <c r="BH28" s="18">
        <v>54906322000</v>
      </c>
      <c r="BI28" s="18">
        <v>58558959000</v>
      </c>
      <c r="BJ28" s="18">
        <v>59418823000</v>
      </c>
      <c r="BK28" s="18">
        <v>62306237000</v>
      </c>
    </row>
    <row r="29" spans="1:63" x14ac:dyDescent="0.35">
      <c r="A29" s="17" t="str">
        <f t="shared" si="7"/>
        <v>ANB</v>
      </c>
      <c r="B29" s="17" t="s">
        <v>193</v>
      </c>
      <c r="C29" s="17" t="s">
        <v>196</v>
      </c>
      <c r="D29" s="17" t="str">
        <f t="shared" si="6"/>
        <v>Wholesale Assets</v>
      </c>
      <c r="E29" s="17" t="str" cm="1">
        <f t="array" ref="E29">INDEX(SID!$B$24:$E$34, MATCH(A29, SID!$B$24:$B$34, 0), IF(B29="Retail", 3, 4))</f>
        <v>SEG0000711695 Segment</v>
      </c>
      <c r="F29" s="17" t="str">
        <f>VLOOKUP(C29,SID!$B$19:$C$21,2,FALSE)</f>
        <v>BS_TOT_ASSET</v>
      </c>
      <c r="G29" s="17" t="str">
        <f>_xll.BQL(E29, F29 &amp; "(FPT=q, FPR=range(2010Q1, 2023Q3))","showdates=f", "transpose=t","cols=57;rows=1")</f>
        <v>#N/A Requesting Data...</v>
      </c>
      <c r="H29" s="17" t="s">
        <v>332</v>
      </c>
      <c r="I29" s="18">
        <v>45096035000</v>
      </c>
      <c r="J29" s="18">
        <v>43599856000</v>
      </c>
      <c r="K29" s="18">
        <v>44157695000</v>
      </c>
      <c r="L29" s="18">
        <v>45635351000</v>
      </c>
      <c r="M29" s="18">
        <v>45404082000</v>
      </c>
      <c r="N29" s="18">
        <v>47234134000</v>
      </c>
      <c r="O29" s="18">
        <v>49257709000</v>
      </c>
      <c r="P29" s="18">
        <v>49270375000</v>
      </c>
      <c r="Q29" s="18">
        <v>51140170000</v>
      </c>
      <c r="R29" s="18">
        <v>54850932000</v>
      </c>
      <c r="S29" s="18">
        <v>57178723000</v>
      </c>
      <c r="T29" s="18">
        <v>59315473000</v>
      </c>
      <c r="U29" s="18">
        <v>58260451000</v>
      </c>
      <c r="V29" s="18">
        <v>57432024000</v>
      </c>
      <c r="W29" s="18">
        <v>58675683000</v>
      </c>
      <c r="X29" s="18">
        <v>60352931000</v>
      </c>
      <c r="Y29" s="18">
        <v>58145211000</v>
      </c>
      <c r="Z29" s="18">
        <v>61767547000</v>
      </c>
      <c r="AA29" s="18">
        <v>65612344000</v>
      </c>
      <c r="AB29" s="18">
        <v>72324880000</v>
      </c>
      <c r="AC29" s="18">
        <v>76385741000</v>
      </c>
      <c r="AD29" s="18">
        <v>78897809000</v>
      </c>
      <c r="AE29" s="18">
        <v>80466611000</v>
      </c>
      <c r="AF29" s="18">
        <v>81990562000</v>
      </c>
      <c r="AG29" s="18">
        <v>80467290000</v>
      </c>
      <c r="AH29" s="18">
        <v>82132933000</v>
      </c>
      <c r="AI29" s="18">
        <v>80578621000</v>
      </c>
      <c r="AJ29" s="18">
        <v>81688890000</v>
      </c>
      <c r="AK29" s="18">
        <v>82744690000</v>
      </c>
      <c r="AL29" s="18">
        <v>82820153000</v>
      </c>
      <c r="AM29" s="18">
        <v>84377317000</v>
      </c>
      <c r="AN29" s="18">
        <v>82667224000</v>
      </c>
      <c r="AO29" s="18">
        <v>82756660000</v>
      </c>
      <c r="AP29" s="18">
        <v>84188166000</v>
      </c>
      <c r="AQ29" s="18">
        <v>84856179000</v>
      </c>
      <c r="AR29" s="18">
        <v>86119766000</v>
      </c>
      <c r="AS29" s="18">
        <v>84067424000</v>
      </c>
      <c r="AT29" s="18">
        <v>83334023000</v>
      </c>
      <c r="AU29" s="18">
        <v>81369294000</v>
      </c>
      <c r="AV29" s="18">
        <v>82064505000</v>
      </c>
      <c r="AW29" s="18">
        <v>82326688000</v>
      </c>
      <c r="AX29" s="18">
        <v>80209604000</v>
      </c>
      <c r="AY29" s="18">
        <v>80443810000</v>
      </c>
      <c r="AZ29" s="18">
        <v>76951380000</v>
      </c>
      <c r="BA29" s="18">
        <v>76157184000</v>
      </c>
      <c r="BB29" s="18">
        <v>77930447000</v>
      </c>
      <c r="BC29" s="18">
        <v>80042800000</v>
      </c>
      <c r="BD29" s="18">
        <v>85226879000</v>
      </c>
      <c r="BE29" s="18">
        <v>90301137000</v>
      </c>
      <c r="BF29" s="18">
        <v>94636444000</v>
      </c>
      <c r="BG29" s="18">
        <v>96846092000</v>
      </c>
      <c r="BH29" s="18">
        <v>94194082000</v>
      </c>
      <c r="BI29" s="18">
        <v>91881859000</v>
      </c>
      <c r="BJ29" s="18">
        <v>95314552000</v>
      </c>
      <c r="BK29" s="18">
        <v>92177619000</v>
      </c>
    </row>
    <row r="30" spans="1:63" x14ac:dyDescent="0.35">
      <c r="A30" s="17" t="str">
        <f t="shared" si="7"/>
        <v>ANB</v>
      </c>
      <c r="B30" s="17" t="s">
        <v>194</v>
      </c>
      <c r="C30" s="17" t="s">
        <v>195</v>
      </c>
      <c r="D30" s="17" t="str">
        <f t="shared" si="6"/>
        <v xml:space="preserve">Retail Liabilities </v>
      </c>
      <c r="E30" s="17" t="str" cm="1">
        <f t="array" ref="E30">INDEX(SID!$B$24:$E$34, MATCH(A30, SID!$B$24:$B$34, 0), IF(B30="Retail", 3, 4))</f>
        <v>SEG0000711723 Segment</v>
      </c>
      <c r="F30" s="17" t="str">
        <f>VLOOKUP(C30,SID!$B$19:$C$21,2,FALSE)</f>
        <v>BS_TOT_LIAB2</v>
      </c>
      <c r="G30" s="17" t="str">
        <f>_xll.BQL(E30, F30 &amp; "(FPT=q, FPR=range(2010Q1, 2023Q3))","showdates=f", "transpose=t","cols=57;rows=1")</f>
        <v>#N/A Requesting Data...</v>
      </c>
      <c r="H30" s="17" t="s">
        <v>335</v>
      </c>
      <c r="I30" s="18">
        <v>41439084000</v>
      </c>
      <c r="J30" s="18">
        <v>40743715000</v>
      </c>
      <c r="K30" s="18">
        <v>40708242000</v>
      </c>
      <c r="L30" s="18">
        <v>41101822000</v>
      </c>
      <c r="M30" s="18">
        <v>51484233000</v>
      </c>
      <c r="N30" s="18">
        <v>47389586000</v>
      </c>
      <c r="O30" s="18">
        <v>45744677000</v>
      </c>
      <c r="P30" s="18">
        <v>46047493000</v>
      </c>
      <c r="Q30" s="18">
        <v>49026184000</v>
      </c>
      <c r="R30" s="18">
        <v>48574521000</v>
      </c>
      <c r="S30" s="18">
        <v>50182170000</v>
      </c>
      <c r="T30" s="18">
        <v>51822096000</v>
      </c>
      <c r="U30" s="18">
        <v>53594437000</v>
      </c>
      <c r="V30" s="18">
        <v>55605622000</v>
      </c>
      <c r="W30" s="18">
        <v>54783946000</v>
      </c>
      <c r="X30" s="18">
        <v>57363915000</v>
      </c>
      <c r="Y30" s="18">
        <v>60516129000</v>
      </c>
      <c r="Z30" s="18">
        <v>63064930000</v>
      </c>
      <c r="AA30" s="18">
        <v>63465333000</v>
      </c>
      <c r="AB30" s="18">
        <v>66587059000</v>
      </c>
      <c r="AC30" s="18">
        <v>70370905000</v>
      </c>
      <c r="AD30" s="18">
        <v>74926855000</v>
      </c>
      <c r="AE30" s="18">
        <v>70293102000</v>
      </c>
      <c r="AF30" s="18">
        <v>66465039000</v>
      </c>
      <c r="AG30" s="18">
        <v>66137814000</v>
      </c>
      <c r="AH30" s="18">
        <v>68245343000</v>
      </c>
      <c r="AI30" s="18">
        <v>67163964000</v>
      </c>
      <c r="AJ30" s="18">
        <v>70312127000</v>
      </c>
      <c r="AK30" s="18">
        <v>68896398000</v>
      </c>
      <c r="AL30" s="18">
        <v>65583881000</v>
      </c>
      <c r="AM30" s="18">
        <v>66341458000</v>
      </c>
      <c r="AN30" s="18">
        <v>69272729000</v>
      </c>
      <c r="AO30" s="18">
        <v>65828302000</v>
      </c>
      <c r="AP30" s="18">
        <v>67622057000</v>
      </c>
      <c r="AQ30" s="18">
        <v>66792909000</v>
      </c>
      <c r="AR30" s="18">
        <v>67303484000</v>
      </c>
      <c r="AS30" s="18">
        <v>67830407000</v>
      </c>
      <c r="AT30" s="18">
        <v>67871143000</v>
      </c>
      <c r="AU30" s="18">
        <v>67984330000</v>
      </c>
      <c r="AV30" s="18">
        <v>67106110000</v>
      </c>
      <c r="AW30" s="18">
        <v>66159445000</v>
      </c>
      <c r="AX30" s="18">
        <v>66376435000</v>
      </c>
      <c r="AY30" s="18">
        <v>65587125000</v>
      </c>
      <c r="AZ30" s="18">
        <v>65167293000</v>
      </c>
      <c r="BA30" s="18">
        <v>67802751000</v>
      </c>
      <c r="BB30" s="18">
        <v>67552324000</v>
      </c>
      <c r="BC30" s="18">
        <v>66729831000</v>
      </c>
      <c r="BD30" s="18">
        <v>70009290000</v>
      </c>
      <c r="BE30" s="18">
        <v>68977106000</v>
      </c>
      <c r="BF30" s="18">
        <v>72971170000</v>
      </c>
      <c r="BG30" s="18">
        <v>69979129000</v>
      </c>
      <c r="BH30" s="18">
        <v>72862044000</v>
      </c>
      <c r="BI30" s="18">
        <v>77823546000</v>
      </c>
      <c r="BJ30" s="18">
        <v>82984974000</v>
      </c>
      <c r="BK30" s="18">
        <v>84668706000</v>
      </c>
    </row>
    <row r="31" spans="1:63" x14ac:dyDescent="0.35">
      <c r="A31" s="19" t="str">
        <f t="shared" si="7"/>
        <v>ANB</v>
      </c>
      <c r="B31" s="19" t="s">
        <v>193</v>
      </c>
      <c r="C31" s="19" t="s">
        <v>195</v>
      </c>
      <c r="D31" s="19" t="str">
        <f t="shared" si="6"/>
        <v xml:space="preserve">Wholesale Liabilities </v>
      </c>
      <c r="E31" s="19" t="str" cm="1">
        <f t="array" ref="E31">INDEX(SID!$B$24:$E$34, MATCH(A31, SID!$B$24:$B$34, 0), IF(B31="Retail", 3, 4))</f>
        <v>SEG0000711695 Segment</v>
      </c>
      <c r="F31" s="19" t="str">
        <f>VLOOKUP(C31,SID!$B$19:$C$21,2,FALSE)</f>
        <v>BS_TOT_LIAB2</v>
      </c>
      <c r="G31" s="19" t="str">
        <f>_xll.BQL(E31, F31 &amp; "(FPT=q, FPR=range(2010Q1, 2023Q3))","showdates=f", "transpose=t","cols=57;rows=1")</f>
        <v>#N/A Requesting Data...</v>
      </c>
      <c r="H31" s="19" t="s">
        <v>335</v>
      </c>
      <c r="I31" s="20">
        <v>38961058000</v>
      </c>
      <c r="J31" s="20">
        <v>39692180000</v>
      </c>
      <c r="K31" s="20">
        <v>38156332000</v>
      </c>
      <c r="L31" s="20">
        <v>45014061000</v>
      </c>
      <c r="M31" s="20">
        <v>39571030000</v>
      </c>
      <c r="N31" s="20">
        <v>39074078000</v>
      </c>
      <c r="O31" s="20">
        <v>42146627000</v>
      </c>
      <c r="P31" s="20">
        <v>43775015000</v>
      </c>
      <c r="Q31" s="20">
        <v>44508054000</v>
      </c>
      <c r="R31" s="20">
        <v>48244237000</v>
      </c>
      <c r="S31" s="20">
        <v>50128510000</v>
      </c>
      <c r="T31" s="20">
        <v>57833016000</v>
      </c>
      <c r="U31" s="20">
        <v>57221185000</v>
      </c>
      <c r="V31" s="20">
        <v>49229270000</v>
      </c>
      <c r="W31" s="20">
        <v>52884277000</v>
      </c>
      <c r="X31" s="20">
        <v>51321417000</v>
      </c>
      <c r="Y31" s="20">
        <v>58723563000</v>
      </c>
      <c r="Z31" s="20">
        <v>49612360000</v>
      </c>
      <c r="AA31" s="20">
        <v>53189960000</v>
      </c>
      <c r="AB31" s="20">
        <v>66432279000</v>
      </c>
      <c r="AC31" s="20">
        <v>63059151000</v>
      </c>
      <c r="AD31" s="20">
        <v>61536162000</v>
      </c>
      <c r="AE31" s="20">
        <v>64574178000</v>
      </c>
      <c r="AF31" s="20">
        <v>72640878000</v>
      </c>
      <c r="AG31" s="20">
        <v>68272322000</v>
      </c>
      <c r="AH31" s="20">
        <v>64065892000</v>
      </c>
      <c r="AI31" s="20">
        <v>63249985000</v>
      </c>
      <c r="AJ31" s="20">
        <v>69597993000</v>
      </c>
      <c r="AK31" s="20">
        <v>66187500000</v>
      </c>
      <c r="AL31" s="20">
        <v>68275760000</v>
      </c>
      <c r="AM31" s="20">
        <v>65465521000</v>
      </c>
      <c r="AN31" s="20">
        <v>70371879000</v>
      </c>
      <c r="AO31" s="20">
        <v>67207134000</v>
      </c>
      <c r="AP31" s="20">
        <v>65674674000</v>
      </c>
      <c r="AQ31" s="20">
        <v>67282329000</v>
      </c>
      <c r="AR31" s="20">
        <v>77773557000</v>
      </c>
      <c r="AS31" s="20">
        <v>65477345000</v>
      </c>
      <c r="AT31" s="20">
        <v>68341833000</v>
      </c>
      <c r="AU31" s="20">
        <v>66956734000</v>
      </c>
      <c r="AV31" s="20">
        <v>78622167000</v>
      </c>
      <c r="AW31" s="20">
        <v>73196610000</v>
      </c>
      <c r="AX31" s="20">
        <v>70709909000</v>
      </c>
      <c r="AY31" s="20">
        <v>74405692000</v>
      </c>
      <c r="AZ31" s="20">
        <v>67453814000</v>
      </c>
      <c r="BA31" s="20">
        <v>60614844000</v>
      </c>
      <c r="BB31" s="20">
        <v>65901106000</v>
      </c>
      <c r="BC31" s="20">
        <v>66394752000</v>
      </c>
      <c r="BD31" s="20">
        <v>71041265000</v>
      </c>
      <c r="BE31" s="20">
        <v>83005142000</v>
      </c>
      <c r="BF31" s="20">
        <v>77849948000</v>
      </c>
      <c r="BG31" s="20">
        <v>81836656000</v>
      </c>
      <c r="BH31" s="20">
        <v>85898001000</v>
      </c>
      <c r="BI31" s="20">
        <v>81712372000</v>
      </c>
      <c r="BJ31" s="20">
        <v>80220266000</v>
      </c>
      <c r="BK31" s="20">
        <v>74389709000</v>
      </c>
    </row>
    <row r="32" spans="1:63" x14ac:dyDescent="0.35">
      <c r="A32" s="9" t="s">
        <v>15</v>
      </c>
      <c r="B32" s="9" t="s">
        <v>194</v>
      </c>
      <c r="C32" s="9" t="s">
        <v>198</v>
      </c>
      <c r="D32" s="9" t="str">
        <f t="shared" si="6"/>
        <v>Retail Net Revenue</v>
      </c>
      <c r="E32" s="9" t="str" cm="1">
        <f t="array" ref="E32">INDEX(SID!$B$24:$E$34, MATCH(A32, SID!$B$24:$B$34, 0), IF(B32="Retail", 3, 4))</f>
        <v>SEG0000710134 Segment</v>
      </c>
      <c r="F32" s="9" t="str">
        <f>VLOOKUP(C32,SID!$B$19:$C$21,2,FALSE)</f>
        <v>CB_IS_NET_REVENUE</v>
      </c>
      <c r="G32" s="9" t="str">
        <f>_xll.BQL(E32, F32 &amp; "(FPT=q, FPR=range(2010Q1, 2023Q3))","showdates=f", "transpose=t","cols=57;rows=1")</f>
        <v>#N/A Requesting Data...</v>
      </c>
      <c r="H32" s="9" t="s">
        <v>331</v>
      </c>
      <c r="I32" s="21" t="e">
        <v>#N/A</v>
      </c>
      <c r="J32" s="21" t="e">
        <v>#N/A</v>
      </c>
      <c r="K32" s="21" t="e">
        <v>#N/A</v>
      </c>
      <c r="L32" s="21" t="e">
        <v>#N/A</v>
      </c>
      <c r="M32" s="21" t="e">
        <v>#N/A</v>
      </c>
      <c r="N32" s="21" t="e">
        <v>#N/A</v>
      </c>
      <c r="O32" s="21" t="e">
        <v>#N/A</v>
      </c>
      <c r="P32" s="21" t="e">
        <v>#N/A</v>
      </c>
      <c r="Q32" s="21" t="e">
        <v>#N/A</v>
      </c>
      <c r="R32" s="21" t="e">
        <v>#N/A</v>
      </c>
      <c r="S32" s="21" t="e">
        <v>#N/A</v>
      </c>
      <c r="T32" s="21" t="e">
        <v>#N/A</v>
      </c>
      <c r="U32" s="21">
        <v>1418170000</v>
      </c>
      <c r="V32" s="21">
        <v>1276192000</v>
      </c>
      <c r="W32" s="21">
        <v>1220476000</v>
      </c>
      <c r="X32" s="21">
        <v>2008964000</v>
      </c>
      <c r="Y32" s="21">
        <v>1392212000</v>
      </c>
      <c r="Z32" s="21">
        <v>1446257000</v>
      </c>
      <c r="AA32" s="21">
        <v>1455199000</v>
      </c>
      <c r="AB32" s="21">
        <v>1427345000</v>
      </c>
      <c r="AC32" s="21">
        <v>1332963000</v>
      </c>
      <c r="AD32" s="21">
        <v>1375199000</v>
      </c>
      <c r="AE32" s="21">
        <v>1797613000</v>
      </c>
      <c r="AF32" s="21">
        <v>1854837000</v>
      </c>
      <c r="AG32" s="21">
        <v>1970135000</v>
      </c>
      <c r="AH32" s="21">
        <v>1985349000</v>
      </c>
      <c r="AI32" s="21">
        <v>1967025000</v>
      </c>
      <c r="AJ32" s="21">
        <v>1782458000</v>
      </c>
      <c r="AK32" s="21">
        <v>1938409000</v>
      </c>
      <c r="AL32" s="21">
        <v>1924726000</v>
      </c>
      <c r="AM32" s="21">
        <v>2106641000</v>
      </c>
      <c r="AN32" s="21">
        <v>2171237000</v>
      </c>
      <c r="AO32" s="21">
        <v>2116900000</v>
      </c>
      <c r="AP32" s="21">
        <v>1976753000</v>
      </c>
      <c r="AQ32" s="21">
        <v>2318570000</v>
      </c>
      <c r="AR32" s="21">
        <v>2260077000</v>
      </c>
      <c r="AS32" s="21">
        <v>2240764000</v>
      </c>
      <c r="AT32" s="21">
        <v>2385911000</v>
      </c>
      <c r="AU32" s="21">
        <v>2568708000</v>
      </c>
      <c r="AV32" s="21">
        <v>2512361000</v>
      </c>
      <c r="AW32" s="21">
        <v>2319664000</v>
      </c>
      <c r="AX32" s="21">
        <v>2363442000</v>
      </c>
      <c r="AY32" s="21">
        <v>2676134000</v>
      </c>
      <c r="AZ32" s="21">
        <v>2829448000</v>
      </c>
      <c r="BA32" s="21">
        <v>2662572000</v>
      </c>
      <c r="BB32" s="21">
        <v>3442181000</v>
      </c>
      <c r="BC32" s="21">
        <v>3326704000</v>
      </c>
      <c r="BD32" s="21">
        <v>3267321000</v>
      </c>
      <c r="BE32" s="21">
        <v>3664715000</v>
      </c>
      <c r="BF32" s="21">
        <v>3552387000</v>
      </c>
      <c r="BG32" s="21">
        <v>3695449000</v>
      </c>
      <c r="BH32" s="21">
        <v>3670534000</v>
      </c>
      <c r="BI32" s="21">
        <v>3877820000</v>
      </c>
      <c r="BJ32" s="21">
        <v>4152098000</v>
      </c>
      <c r="BK32" s="21">
        <v>4005962000</v>
      </c>
    </row>
    <row r="33" spans="1:63" x14ac:dyDescent="0.35">
      <c r="A33" s="9" t="str">
        <f>A32</f>
        <v>SNB</v>
      </c>
      <c r="B33" s="9" t="s">
        <v>193</v>
      </c>
      <c r="C33" s="9" t="s">
        <v>198</v>
      </c>
      <c r="D33" s="9" t="str">
        <f t="shared" si="6"/>
        <v>Wholesale Net Revenue</v>
      </c>
      <c r="E33" s="9" t="str" cm="1">
        <f t="array" ref="E33">INDEX(SID!$B$24:$E$34, MATCH(A33, SID!$B$24:$B$34, 0), IF(B33="Retail", 3, 4))</f>
        <v>SEG0000709216 Segment</v>
      </c>
      <c r="F33" s="9" t="str">
        <f>VLOOKUP(C33,SID!$B$19:$C$21,2,FALSE)</f>
        <v>CB_IS_NET_REVENUE</v>
      </c>
      <c r="G33" s="9" t="str">
        <f>_xll.BQL(E33, F33 &amp; "(FPT=q, FPR=range(2010Q1, 2023Q3))","showdates=f", "transpose=t","cols=57;rows=1")</f>
        <v>#N/A Requesting Data...</v>
      </c>
      <c r="H33" s="9" t="s">
        <v>331</v>
      </c>
      <c r="I33" s="21" t="e">
        <v>#N/A</v>
      </c>
      <c r="J33" s="21" t="e">
        <v>#N/A</v>
      </c>
      <c r="K33" s="21" t="e">
        <v>#N/A</v>
      </c>
      <c r="L33" s="21" t="e">
        <v>#N/A</v>
      </c>
      <c r="M33" s="21" t="e">
        <v>#N/A</v>
      </c>
      <c r="N33" s="21" t="e">
        <v>#N/A</v>
      </c>
      <c r="O33" s="21" t="e">
        <v>#N/A</v>
      </c>
      <c r="P33" s="21" t="e">
        <v>#N/A</v>
      </c>
      <c r="Q33" s="21" t="e">
        <v>#N/A</v>
      </c>
      <c r="R33" s="21" t="e">
        <v>#N/A</v>
      </c>
      <c r="S33" s="21" t="e">
        <v>#N/A</v>
      </c>
      <c r="T33" s="21" t="e">
        <v>#N/A</v>
      </c>
      <c r="U33" s="21" t="e">
        <v>#N/A</v>
      </c>
      <c r="V33" s="21" t="e">
        <v>#N/A</v>
      </c>
      <c r="W33" s="21" t="e">
        <v>#N/A</v>
      </c>
      <c r="X33" s="21" t="e">
        <v>#N/A</v>
      </c>
      <c r="Y33" s="21" t="e">
        <v>#N/A</v>
      </c>
      <c r="Z33" s="21" t="e">
        <v>#N/A</v>
      </c>
      <c r="AA33" s="21" t="e">
        <v>#N/A</v>
      </c>
      <c r="AB33" s="21" t="e">
        <v>#N/A</v>
      </c>
      <c r="AC33" s="21" t="e">
        <v>#N/A</v>
      </c>
      <c r="AD33" s="21" t="e">
        <v>#N/A</v>
      </c>
      <c r="AE33" s="21" t="e">
        <v>#N/A</v>
      </c>
      <c r="AF33" s="21" t="e">
        <v>#N/A</v>
      </c>
      <c r="AG33" s="21" t="e">
        <v>#N/A</v>
      </c>
      <c r="AH33" s="21" t="e">
        <v>#N/A</v>
      </c>
      <c r="AI33" s="21" t="e">
        <v>#N/A</v>
      </c>
      <c r="AJ33" s="21" t="e">
        <v>#N/A</v>
      </c>
      <c r="AK33" s="21" t="e">
        <v>#N/A</v>
      </c>
      <c r="AL33" s="21" t="e">
        <v>#N/A</v>
      </c>
      <c r="AM33" s="21" t="e">
        <v>#N/A</v>
      </c>
      <c r="AN33" s="21" t="e">
        <v>#N/A</v>
      </c>
      <c r="AO33" s="21" t="e">
        <v>#N/A</v>
      </c>
      <c r="AP33" s="21" t="e">
        <v>#N/A</v>
      </c>
      <c r="AQ33" s="21" t="e">
        <v>#N/A</v>
      </c>
      <c r="AR33" s="21" t="e">
        <v>#N/A</v>
      </c>
      <c r="AS33" s="21" t="e">
        <v>#N/A</v>
      </c>
      <c r="AT33" s="21" t="e">
        <v>#N/A</v>
      </c>
      <c r="AU33" s="21" t="e">
        <v>#N/A</v>
      </c>
      <c r="AV33" s="21" t="e">
        <v>#N/A</v>
      </c>
      <c r="AW33" s="21" t="e">
        <v>#N/A</v>
      </c>
      <c r="AX33" s="21">
        <v>1765587000</v>
      </c>
      <c r="AY33" s="21">
        <v>2267984000</v>
      </c>
      <c r="AZ33" s="21">
        <v>2238607000</v>
      </c>
      <c r="BA33" s="21">
        <v>2430086000</v>
      </c>
      <c r="BB33" s="21">
        <v>2437607000</v>
      </c>
      <c r="BC33" s="21">
        <v>4696322000</v>
      </c>
      <c r="BD33" s="21">
        <v>2705873000</v>
      </c>
      <c r="BE33" s="21">
        <v>3265044000</v>
      </c>
      <c r="BF33" s="21">
        <v>3550447000</v>
      </c>
      <c r="BG33" s="21">
        <v>3710627000</v>
      </c>
      <c r="BH33" s="21">
        <v>3291612000</v>
      </c>
      <c r="BI33" s="21">
        <v>3579896000</v>
      </c>
      <c r="BJ33" s="21">
        <v>3052238000</v>
      </c>
      <c r="BK33" s="21">
        <v>3355681000</v>
      </c>
    </row>
    <row r="34" spans="1:63" x14ac:dyDescent="0.35">
      <c r="A34" s="9" t="str">
        <f t="shared" ref="A34:A37" si="8">A33</f>
        <v>SNB</v>
      </c>
      <c r="B34" s="9" t="s">
        <v>194</v>
      </c>
      <c r="C34" s="9" t="s">
        <v>196</v>
      </c>
      <c r="D34" s="9" t="str">
        <f t="shared" si="6"/>
        <v>Retail Assets</v>
      </c>
      <c r="E34" s="9" t="str" cm="1">
        <f t="array" ref="E34">INDEX(SID!$B$24:$E$34, MATCH(A34, SID!$B$24:$B$34, 0), IF(B34="Retail", 3, 4))</f>
        <v>SEG0000710134 Segment</v>
      </c>
      <c r="F34" s="9" t="str">
        <f>VLOOKUP(C34,SID!$B$19:$C$21,2,FALSE)</f>
        <v>BS_TOT_ASSET</v>
      </c>
      <c r="G34" s="9" t="str">
        <f>_xll.BQL(E34, F34 &amp; "(FPT=q, FPR=range(2010Q1, 2023Q3))","showdates=f", "transpose=t","cols=57;rows=1")</f>
        <v>SEG0000710134 Segment</v>
      </c>
      <c r="H34" s="9" t="s">
        <v>332</v>
      </c>
      <c r="I34" s="21" t="e">
        <v>#N/A</v>
      </c>
      <c r="J34" s="21" t="e">
        <v>#N/A</v>
      </c>
      <c r="K34" s="21" t="e">
        <v>#N/A</v>
      </c>
      <c r="L34" s="21" t="e">
        <v>#N/A</v>
      </c>
      <c r="M34" s="21" t="e">
        <v>#N/A</v>
      </c>
      <c r="N34" s="21" t="e">
        <v>#N/A</v>
      </c>
      <c r="O34" s="21" t="e">
        <v>#N/A</v>
      </c>
      <c r="P34" s="21" t="e">
        <v>#N/A</v>
      </c>
      <c r="Q34" s="21" t="e">
        <v>#N/A</v>
      </c>
      <c r="R34" s="21" t="e">
        <v>#N/A</v>
      </c>
      <c r="S34" s="21" t="e">
        <v>#N/A</v>
      </c>
      <c r="T34" s="21" t="e">
        <v>#N/A</v>
      </c>
      <c r="U34" s="21">
        <v>67267285000</v>
      </c>
      <c r="V34" s="21">
        <v>71599519000</v>
      </c>
      <c r="W34" s="21">
        <v>74438255000</v>
      </c>
      <c r="X34" s="21">
        <v>75251356000</v>
      </c>
      <c r="Y34" s="21">
        <v>79941304000</v>
      </c>
      <c r="Z34" s="21">
        <v>84905334000</v>
      </c>
      <c r="AA34" s="21">
        <v>86839048000</v>
      </c>
      <c r="AB34" s="21">
        <v>88915469000</v>
      </c>
      <c r="AC34" s="21">
        <v>91198523000</v>
      </c>
      <c r="AD34" s="21">
        <v>95873288000</v>
      </c>
      <c r="AE34" s="21">
        <v>98050415000</v>
      </c>
      <c r="AF34" s="21">
        <v>99916346000</v>
      </c>
      <c r="AG34" s="21">
        <v>104251208000</v>
      </c>
      <c r="AH34" s="21">
        <v>110448040000</v>
      </c>
      <c r="AI34" s="21">
        <v>109687133000</v>
      </c>
      <c r="AJ34" s="21">
        <v>104971649000</v>
      </c>
      <c r="AK34" s="21">
        <v>105663118000</v>
      </c>
      <c r="AL34" s="21">
        <v>110187338000</v>
      </c>
      <c r="AM34" s="21">
        <v>111564806000</v>
      </c>
      <c r="AN34" s="21">
        <v>116530257000</v>
      </c>
      <c r="AO34" s="21">
        <v>125974888000</v>
      </c>
      <c r="AP34" s="21">
        <v>131530976000</v>
      </c>
      <c r="AQ34" s="21">
        <v>134744032000</v>
      </c>
      <c r="AR34" s="21">
        <v>134020882000</v>
      </c>
      <c r="AS34" s="21">
        <v>138672978000</v>
      </c>
      <c r="AT34" s="21">
        <v>142613555000</v>
      </c>
      <c r="AU34" s="21">
        <v>145706335000</v>
      </c>
      <c r="AV34" s="21">
        <v>154249478000</v>
      </c>
      <c r="AW34" s="21">
        <v>162362064000</v>
      </c>
      <c r="AX34" s="21">
        <v>175447410000</v>
      </c>
      <c r="AY34" s="21">
        <v>195420259000</v>
      </c>
      <c r="AZ34" s="21">
        <v>223615566000</v>
      </c>
      <c r="BA34" s="21">
        <v>229914058000</v>
      </c>
      <c r="BB34" s="21">
        <v>324066292000</v>
      </c>
      <c r="BC34" s="21">
        <v>325608977000</v>
      </c>
      <c r="BD34" s="21">
        <v>339622102000</v>
      </c>
      <c r="BE34" s="21">
        <v>346374243000</v>
      </c>
      <c r="BF34" s="21">
        <v>361478825000</v>
      </c>
      <c r="BG34" s="21">
        <v>373445616000</v>
      </c>
      <c r="BH34" s="21">
        <v>380314319000</v>
      </c>
      <c r="BI34" s="21">
        <v>389025135000</v>
      </c>
      <c r="BJ34" s="21">
        <v>395896693000</v>
      </c>
      <c r="BK34" s="21">
        <v>400981535000</v>
      </c>
    </row>
    <row r="35" spans="1:63" x14ac:dyDescent="0.35">
      <c r="A35" s="9" t="str">
        <f t="shared" si="8"/>
        <v>SNB</v>
      </c>
      <c r="B35" s="9" t="s">
        <v>193</v>
      </c>
      <c r="C35" s="9" t="s">
        <v>196</v>
      </c>
      <c r="D35" s="9" t="str">
        <f t="shared" si="6"/>
        <v>Wholesale Assets</v>
      </c>
      <c r="E35" s="9" t="str" cm="1">
        <f t="array" ref="E35">INDEX(SID!$B$24:$E$34, MATCH(A35, SID!$B$24:$B$34, 0), IF(B35="Retail", 3, 4))</f>
        <v>SEG0000709216 Segment</v>
      </c>
      <c r="F35" s="9" t="str">
        <f>VLOOKUP(C35,SID!$B$19:$C$21,2,FALSE)</f>
        <v>BS_TOT_ASSET</v>
      </c>
      <c r="G35" s="9" t="str">
        <f>_xll.BQL(E35, F35 &amp; "(FPT=q, FPR=range(2010Q1, 2023Q3))","showdates=f", "transpose=t","cols=57;rows=1")</f>
        <v>#N/A Requesting Data...</v>
      </c>
      <c r="H35" s="9" t="s">
        <v>332</v>
      </c>
      <c r="I35" s="21" t="e">
        <v>#N/A</v>
      </c>
      <c r="J35" s="21" t="e">
        <v>#N/A</v>
      </c>
      <c r="K35" s="21" t="e">
        <v>#N/A</v>
      </c>
      <c r="L35" s="21" t="e">
        <v>#N/A</v>
      </c>
      <c r="M35" s="21" t="e">
        <v>#N/A</v>
      </c>
      <c r="N35" s="21" t="e">
        <v>#N/A</v>
      </c>
      <c r="O35" s="21" t="e">
        <v>#N/A</v>
      </c>
      <c r="P35" s="21" t="e">
        <v>#N/A</v>
      </c>
      <c r="Q35" s="21" t="e">
        <v>#N/A</v>
      </c>
      <c r="R35" s="21" t="e">
        <v>#N/A</v>
      </c>
      <c r="S35" s="21" t="e">
        <v>#N/A</v>
      </c>
      <c r="T35" s="21" t="e">
        <v>#N/A</v>
      </c>
      <c r="U35" s="21" t="e">
        <v>#N/A</v>
      </c>
      <c r="V35" s="21" t="e">
        <v>#N/A</v>
      </c>
      <c r="W35" s="21" t="e">
        <v>#N/A</v>
      </c>
      <c r="X35" s="21" t="e">
        <v>#N/A</v>
      </c>
      <c r="Y35" s="21" t="e">
        <v>#N/A</v>
      </c>
      <c r="Z35" s="21" t="e">
        <v>#N/A</v>
      </c>
      <c r="AA35" s="21" t="e">
        <v>#N/A</v>
      </c>
      <c r="AB35" s="21" t="e">
        <v>#N/A</v>
      </c>
      <c r="AC35" s="21" t="e">
        <v>#N/A</v>
      </c>
      <c r="AD35" s="21" t="e">
        <v>#N/A</v>
      </c>
      <c r="AE35" s="21" t="e">
        <v>#N/A</v>
      </c>
      <c r="AF35" s="21" t="e">
        <v>#N/A</v>
      </c>
      <c r="AG35" s="21" t="e">
        <v>#N/A</v>
      </c>
      <c r="AH35" s="21" t="e">
        <v>#N/A</v>
      </c>
      <c r="AI35" s="21" t="e">
        <v>#N/A</v>
      </c>
      <c r="AJ35" s="21" t="e">
        <v>#N/A</v>
      </c>
      <c r="AK35" s="21" t="e">
        <v>#N/A</v>
      </c>
      <c r="AL35" s="21" t="e">
        <v>#N/A</v>
      </c>
      <c r="AM35" s="21" t="e">
        <v>#N/A</v>
      </c>
      <c r="AN35" s="21" t="e">
        <v>#N/A</v>
      </c>
      <c r="AO35" s="21" t="e">
        <v>#N/A</v>
      </c>
      <c r="AP35" s="21" t="e">
        <v>#N/A</v>
      </c>
      <c r="AQ35" s="21" t="e">
        <v>#N/A</v>
      </c>
      <c r="AR35" s="21" t="e">
        <v>#N/A</v>
      </c>
      <c r="AS35" s="21" t="e">
        <v>#N/A</v>
      </c>
      <c r="AT35" s="21" t="e">
        <v>#N/A</v>
      </c>
      <c r="AU35" s="21" t="e">
        <v>#N/A</v>
      </c>
      <c r="AV35" s="21" t="e">
        <v>#N/A</v>
      </c>
      <c r="AW35" s="21" t="e">
        <v>#N/A</v>
      </c>
      <c r="AX35" s="21">
        <v>341806850000</v>
      </c>
      <c r="AY35" s="21">
        <v>339805520000</v>
      </c>
      <c r="AZ35" s="21">
        <v>331948659000</v>
      </c>
      <c r="BA35" s="21">
        <v>328578752000</v>
      </c>
      <c r="BB35" s="21">
        <v>528256539000</v>
      </c>
      <c r="BC35" s="21">
        <v>532099364000</v>
      </c>
      <c r="BD35" s="21">
        <v>532110268000</v>
      </c>
      <c r="BE35" s="21">
        <v>532150279000</v>
      </c>
      <c r="BF35" s="21">
        <v>550892022000</v>
      </c>
      <c r="BG35" s="21">
        <v>544164172000</v>
      </c>
      <c r="BH35" s="21">
        <v>519029669000</v>
      </c>
      <c r="BI35" s="21">
        <v>537921753000</v>
      </c>
      <c r="BJ35" s="21">
        <v>555740636000</v>
      </c>
      <c r="BK35" s="21">
        <v>579656661000</v>
      </c>
    </row>
    <row r="36" spans="1:63" x14ac:dyDescent="0.35">
      <c r="A36" s="9" t="str">
        <f t="shared" si="8"/>
        <v>SNB</v>
      </c>
      <c r="B36" s="9" t="s">
        <v>194</v>
      </c>
      <c r="C36" s="9" t="s">
        <v>195</v>
      </c>
      <c r="D36" s="9" t="str">
        <f t="shared" si="6"/>
        <v xml:space="preserve">Retail Liabilities </v>
      </c>
      <c r="E36" s="9" t="str" cm="1">
        <f t="array" ref="E36">INDEX(SID!$B$24:$E$34, MATCH(A36, SID!$B$24:$B$34, 0), IF(B36="Retail", 3, 4))</f>
        <v>SEG0000710134 Segment</v>
      </c>
      <c r="F36" s="9" t="str">
        <f>VLOOKUP(C36,SID!$B$19:$C$21,2,FALSE)</f>
        <v>BS_TOT_LIAB2</v>
      </c>
      <c r="G36" s="9" t="str">
        <f>_xll.BQL(E36, F36 &amp; "(FPT=q, FPR=range(2010Q1, 2023Q3))","showdates=f", "transpose=t","cols=57;rows=1")</f>
        <v>SEG0000710134 Segment</v>
      </c>
      <c r="H36" s="9" t="s">
        <v>335</v>
      </c>
      <c r="I36" s="21" t="e">
        <v>#N/A</v>
      </c>
      <c r="J36" s="21" t="e">
        <v>#N/A</v>
      </c>
      <c r="K36" s="21" t="e">
        <v>#N/A</v>
      </c>
      <c r="L36" s="21" t="e">
        <v>#N/A</v>
      </c>
      <c r="M36" s="21" t="e">
        <v>#N/A</v>
      </c>
      <c r="N36" s="21" t="e">
        <v>#N/A</v>
      </c>
      <c r="O36" s="21" t="e">
        <v>#N/A</v>
      </c>
      <c r="P36" s="21" t="e">
        <v>#N/A</v>
      </c>
      <c r="Q36" s="21" t="e">
        <v>#N/A</v>
      </c>
      <c r="R36" s="21" t="e">
        <v>#N/A</v>
      </c>
      <c r="S36" s="21" t="e">
        <v>#N/A</v>
      </c>
      <c r="T36" s="21" t="e">
        <v>#N/A</v>
      </c>
      <c r="U36" s="21">
        <v>140914499000</v>
      </c>
      <c r="V36" s="21">
        <v>142586703000</v>
      </c>
      <c r="W36" s="21">
        <v>147001422000</v>
      </c>
      <c r="X36" s="21">
        <v>145880810000</v>
      </c>
      <c r="Y36" s="21">
        <v>154034926000</v>
      </c>
      <c r="Z36" s="21">
        <v>147554972000</v>
      </c>
      <c r="AA36" s="21">
        <v>153234784000</v>
      </c>
      <c r="AB36" s="21">
        <v>143199689000</v>
      </c>
      <c r="AC36" s="21">
        <v>156495592000</v>
      </c>
      <c r="AD36" s="21">
        <v>162733311000</v>
      </c>
      <c r="AE36" s="21">
        <v>179905109000</v>
      </c>
      <c r="AF36" s="21">
        <v>185373097000</v>
      </c>
      <c r="AG36" s="21">
        <v>213763456000</v>
      </c>
      <c r="AH36" s="21">
        <v>205033468000</v>
      </c>
      <c r="AI36" s="21">
        <v>203217306000</v>
      </c>
      <c r="AJ36" s="21">
        <v>201637470000</v>
      </c>
      <c r="AK36" s="21">
        <v>217963909000</v>
      </c>
      <c r="AL36" s="21">
        <v>219059830000</v>
      </c>
      <c r="AM36" s="21">
        <v>234485538000</v>
      </c>
      <c r="AN36" s="21">
        <v>242116000000</v>
      </c>
      <c r="AO36" s="21">
        <v>250300473000</v>
      </c>
      <c r="AP36" s="21">
        <v>256936974000</v>
      </c>
      <c r="AQ36" s="21">
        <v>262556553000</v>
      </c>
      <c r="AR36" s="21">
        <v>254924846000</v>
      </c>
      <c r="AS36" s="21">
        <v>247834365000</v>
      </c>
      <c r="AT36" s="21">
        <v>247412377000</v>
      </c>
      <c r="AU36" s="21">
        <v>224518337000</v>
      </c>
      <c r="AV36" s="21">
        <v>221023704000</v>
      </c>
      <c r="AW36" s="21">
        <v>240312471000</v>
      </c>
      <c r="AX36" s="21">
        <v>233727297000</v>
      </c>
      <c r="AY36" s="21">
        <v>238019240000</v>
      </c>
      <c r="AZ36" s="21">
        <v>248003888000</v>
      </c>
      <c r="BA36" s="21">
        <v>254703846000</v>
      </c>
      <c r="BB36" s="21">
        <v>357596635000</v>
      </c>
      <c r="BC36" s="21">
        <v>386895512000</v>
      </c>
      <c r="BD36" s="21">
        <v>346731282000</v>
      </c>
      <c r="BE36" s="21">
        <v>417156511000</v>
      </c>
      <c r="BF36" s="21">
        <v>374040707000</v>
      </c>
      <c r="BG36" s="21">
        <v>353227449000</v>
      </c>
      <c r="BH36" s="21">
        <v>343085724000</v>
      </c>
      <c r="BI36" s="21">
        <v>369057106000</v>
      </c>
      <c r="BJ36" s="21">
        <v>358302971000</v>
      </c>
      <c r="BK36" s="21">
        <v>361844181000</v>
      </c>
    </row>
    <row r="37" spans="1:63" x14ac:dyDescent="0.35">
      <c r="A37" s="10" t="str">
        <f t="shared" si="8"/>
        <v>SNB</v>
      </c>
      <c r="B37" s="10" t="s">
        <v>193</v>
      </c>
      <c r="C37" s="10" t="s">
        <v>195</v>
      </c>
      <c r="D37" s="10" t="str">
        <f t="shared" si="6"/>
        <v xml:space="preserve">Wholesale Liabilities </v>
      </c>
      <c r="E37" s="10" t="str" cm="1">
        <f t="array" ref="E37">INDEX(SID!$B$24:$E$34, MATCH(A37, SID!$B$24:$B$34, 0), IF(B37="Retail", 3, 4))</f>
        <v>SEG0000709216 Segment</v>
      </c>
      <c r="F37" s="10" t="str">
        <f>VLOOKUP(C37,SID!$B$19:$C$21,2,FALSE)</f>
        <v>BS_TOT_LIAB2</v>
      </c>
      <c r="G37" s="10" t="str">
        <f>_xll.BQL(E37, F37 &amp; "(FPT=q, FPR=range(2010Q1, 2023Q3))","showdates=f", "transpose=t","cols=57;rows=1")</f>
        <v>#N/A Requesting Data...</v>
      </c>
      <c r="H37" s="10" t="s">
        <v>335</v>
      </c>
      <c r="I37" s="22" t="e">
        <v>#N/A</v>
      </c>
      <c r="J37" s="22" t="e">
        <v>#N/A</v>
      </c>
      <c r="K37" s="22" t="e">
        <v>#N/A</v>
      </c>
      <c r="L37" s="22" t="e">
        <v>#N/A</v>
      </c>
      <c r="M37" s="22" t="e">
        <v>#N/A</v>
      </c>
      <c r="N37" s="22" t="e">
        <v>#N/A</v>
      </c>
      <c r="O37" s="22" t="e">
        <v>#N/A</v>
      </c>
      <c r="P37" s="22" t="e">
        <v>#N/A</v>
      </c>
      <c r="Q37" s="22" t="e">
        <v>#N/A</v>
      </c>
      <c r="R37" s="22" t="e">
        <v>#N/A</v>
      </c>
      <c r="S37" s="22" t="e">
        <v>#N/A</v>
      </c>
      <c r="T37" s="22" t="e">
        <v>#N/A</v>
      </c>
      <c r="U37" s="22" t="e">
        <v>#N/A</v>
      </c>
      <c r="V37" s="22" t="e">
        <v>#N/A</v>
      </c>
      <c r="W37" s="22" t="e">
        <v>#N/A</v>
      </c>
      <c r="X37" s="22" t="e">
        <v>#N/A</v>
      </c>
      <c r="Y37" s="22" t="e">
        <v>#N/A</v>
      </c>
      <c r="Z37" s="22" t="e">
        <v>#N/A</v>
      </c>
      <c r="AA37" s="22" t="e">
        <v>#N/A</v>
      </c>
      <c r="AB37" s="22" t="e">
        <v>#N/A</v>
      </c>
      <c r="AC37" s="22" t="e">
        <v>#N/A</v>
      </c>
      <c r="AD37" s="22" t="e">
        <v>#N/A</v>
      </c>
      <c r="AE37" s="22" t="e">
        <v>#N/A</v>
      </c>
      <c r="AF37" s="22" t="e">
        <v>#N/A</v>
      </c>
      <c r="AG37" s="22" t="e">
        <v>#N/A</v>
      </c>
      <c r="AH37" s="22" t="e">
        <v>#N/A</v>
      </c>
      <c r="AI37" s="22" t="e">
        <v>#N/A</v>
      </c>
      <c r="AJ37" s="22" t="e">
        <v>#N/A</v>
      </c>
      <c r="AK37" s="22" t="e">
        <v>#N/A</v>
      </c>
      <c r="AL37" s="22" t="e">
        <v>#N/A</v>
      </c>
      <c r="AM37" s="22" t="e">
        <v>#N/A</v>
      </c>
      <c r="AN37" s="22" t="e">
        <v>#N/A</v>
      </c>
      <c r="AO37" s="22" t="e">
        <v>#N/A</v>
      </c>
      <c r="AP37" s="22" t="e">
        <v>#N/A</v>
      </c>
      <c r="AQ37" s="22" t="e">
        <v>#N/A</v>
      </c>
      <c r="AR37" s="22" t="e">
        <v>#N/A</v>
      </c>
      <c r="AS37" s="22" t="e">
        <v>#N/A</v>
      </c>
      <c r="AT37" s="22" t="e">
        <v>#N/A</v>
      </c>
      <c r="AU37" s="22" t="e">
        <v>#N/A</v>
      </c>
      <c r="AV37" s="22" t="e">
        <v>#N/A</v>
      </c>
      <c r="AW37" s="22" t="e">
        <v>#N/A</v>
      </c>
      <c r="AX37" s="22">
        <v>216125236000</v>
      </c>
      <c r="AY37" s="22">
        <v>226899694000</v>
      </c>
      <c r="AZ37" s="22">
        <v>233671968000</v>
      </c>
      <c r="BA37" s="22">
        <v>225619626000</v>
      </c>
      <c r="BB37" s="22">
        <v>342305344000</v>
      </c>
      <c r="BC37" s="22">
        <v>319714318000</v>
      </c>
      <c r="BD37" s="22">
        <v>371303567000</v>
      </c>
      <c r="BE37" s="22">
        <v>307502944000</v>
      </c>
      <c r="BF37" s="22">
        <v>388176672000</v>
      </c>
      <c r="BG37" s="22">
        <v>413515634000</v>
      </c>
      <c r="BH37" s="22">
        <v>403053452000</v>
      </c>
      <c r="BI37" s="22">
        <v>402175984000</v>
      </c>
      <c r="BJ37" s="22">
        <v>437411461000</v>
      </c>
      <c r="BK37" s="22">
        <v>464852231000</v>
      </c>
    </row>
    <row r="38" spans="1:63" x14ac:dyDescent="0.35">
      <c r="A38" s="17" t="s">
        <v>20</v>
      </c>
      <c r="B38" s="17" t="s">
        <v>194</v>
      </c>
      <c r="C38" s="17" t="s">
        <v>198</v>
      </c>
      <c r="D38" s="17" t="str">
        <f>B38&amp; " " &amp;C38</f>
        <v>Retail Net Revenue</v>
      </c>
      <c r="E38" s="17" t="str" cm="1">
        <f t="array" ref="E38">INDEX(SID!$B$24:$E$34, MATCH(A38, SID!$B$24:$B$34, 0), IF(B38="Retail", 3, 4))</f>
        <v>SEG0000708296 Segment</v>
      </c>
      <c r="F38" s="17" t="str">
        <f>VLOOKUP(C38,SID!$B$19:$C$21,2,FALSE)</f>
        <v>CB_IS_NET_REVENUE</v>
      </c>
      <c r="G38" s="17" t="str">
        <f>_xll.BQL(E38, F38 &amp; "(FPT=q, FPR=range(2010Q1, 2023Q3))","showdates=f", "transpose=t","cols=57;rows=1")</f>
        <v>#N/A Requesting Data...</v>
      </c>
      <c r="H38" s="17" t="s">
        <v>331</v>
      </c>
      <c r="I38" s="18">
        <v>1703428000</v>
      </c>
      <c r="J38" s="18">
        <v>2138064000</v>
      </c>
      <c r="K38" s="18">
        <v>1994530000</v>
      </c>
      <c r="L38" s="18">
        <v>2433738000</v>
      </c>
      <c r="M38" s="18">
        <v>2036253000</v>
      </c>
      <c r="N38" s="18">
        <v>2107641000</v>
      </c>
      <c r="O38" s="18" t="e">
        <v>#N/A</v>
      </c>
      <c r="P38" s="18">
        <v>2433738000</v>
      </c>
      <c r="Q38" s="18">
        <v>2495181000</v>
      </c>
      <c r="R38" s="18">
        <v>2373329000</v>
      </c>
      <c r="S38" s="18">
        <v>2552792000</v>
      </c>
      <c r="T38" s="18">
        <v>2135315000</v>
      </c>
      <c r="U38" s="18">
        <v>2527236000</v>
      </c>
      <c r="V38" s="18">
        <v>2553845000</v>
      </c>
      <c r="W38" s="18">
        <v>2614517000</v>
      </c>
      <c r="X38" s="18">
        <v>2130754000</v>
      </c>
      <c r="Y38" s="18">
        <v>2486554000</v>
      </c>
      <c r="Z38" s="18">
        <v>2406035000</v>
      </c>
      <c r="AA38" s="18">
        <v>2471819000</v>
      </c>
      <c r="AB38" s="18">
        <v>2875722000</v>
      </c>
      <c r="AC38" s="18">
        <v>2481250000</v>
      </c>
      <c r="AD38" s="18">
        <v>2068202000</v>
      </c>
      <c r="AE38" s="18">
        <v>2742237000</v>
      </c>
      <c r="AF38" s="18">
        <v>1931230000</v>
      </c>
      <c r="AG38" s="18">
        <v>2687481000</v>
      </c>
      <c r="AH38" s="18">
        <v>2917235000</v>
      </c>
      <c r="AI38" s="18">
        <v>2823922000</v>
      </c>
      <c r="AJ38" s="18">
        <v>2589419000</v>
      </c>
      <c r="AK38" s="18">
        <v>2932190000</v>
      </c>
      <c r="AL38" s="18">
        <v>2857388000</v>
      </c>
      <c r="AM38" s="18">
        <v>2950980000</v>
      </c>
      <c r="AN38" s="18">
        <v>3281666000</v>
      </c>
      <c r="AO38" s="18">
        <v>2770658000</v>
      </c>
      <c r="AP38" s="18">
        <v>2874804000</v>
      </c>
      <c r="AQ38" s="18">
        <v>2968906000</v>
      </c>
      <c r="AR38" s="18">
        <v>3009067000</v>
      </c>
      <c r="AS38" s="18">
        <v>3164278000</v>
      </c>
      <c r="AT38" s="18">
        <v>3429659000</v>
      </c>
      <c r="AU38" s="18">
        <v>3500245000</v>
      </c>
      <c r="AV38" s="18">
        <v>3496633000</v>
      </c>
      <c r="AW38" s="18">
        <v>3470224000</v>
      </c>
      <c r="AX38" s="18">
        <v>3339096000</v>
      </c>
      <c r="AY38" s="18">
        <v>2996985000</v>
      </c>
      <c r="AZ38" s="18">
        <v>3555064000</v>
      </c>
      <c r="BA38" s="18">
        <v>3694903000</v>
      </c>
      <c r="BB38" s="18">
        <v>3339192000</v>
      </c>
      <c r="BC38" s="18">
        <v>3393980000</v>
      </c>
      <c r="BD38" s="18">
        <v>3622464000</v>
      </c>
      <c r="BE38" s="18">
        <v>3240615000</v>
      </c>
      <c r="BF38" s="18">
        <v>3509868000</v>
      </c>
      <c r="BG38" s="18">
        <v>3986278000</v>
      </c>
      <c r="BH38" s="18">
        <v>4791587000</v>
      </c>
      <c r="BI38" s="18">
        <v>4027651000</v>
      </c>
      <c r="BJ38" s="18">
        <v>4287457000</v>
      </c>
      <c r="BK38" s="18">
        <v>4163084000</v>
      </c>
    </row>
    <row r="39" spans="1:63" x14ac:dyDescent="0.35">
      <c r="A39" s="17" t="str">
        <f>A38</f>
        <v>Rajhi</v>
      </c>
      <c r="B39" s="17" t="s">
        <v>193</v>
      </c>
      <c r="C39" s="17" t="s">
        <v>198</v>
      </c>
      <c r="D39" s="17" t="str">
        <f t="shared" ref="D39:D49" si="9">B39&amp; " " &amp;C39</f>
        <v>Wholesale Net Revenue</v>
      </c>
      <c r="E39" s="17" t="str" cm="1">
        <f t="array" ref="E39">INDEX(SID!$B$24:$E$34, MATCH(A39, SID!$B$24:$B$34, 0), IF(B39="Retail", 3, 4))</f>
        <v>SEG0000708294 Segment</v>
      </c>
      <c r="F39" s="17" t="str">
        <f>VLOOKUP(C39,SID!$B$19:$C$21,2,FALSE)</f>
        <v>CB_IS_NET_REVENUE</v>
      </c>
      <c r="G39" s="17" t="str">
        <f>_xll.BQL(E39, F39 &amp; "(FPT=q, FPR=range(2010Q1, 2023Q3))","showdates=f", "transpose=t","cols=57;rows=1")</f>
        <v>#N/A Requesting Data...</v>
      </c>
      <c r="H39" s="17" t="s">
        <v>331</v>
      </c>
      <c r="I39" s="18">
        <v>759628000</v>
      </c>
      <c r="J39" s="18">
        <v>537629000</v>
      </c>
      <c r="K39" s="18">
        <v>585480000</v>
      </c>
      <c r="L39" s="18">
        <v>581147000</v>
      </c>
      <c r="M39" s="18">
        <v>507796000</v>
      </c>
      <c r="N39" s="18" t="e">
        <v>#N/A</v>
      </c>
      <c r="O39" s="18" t="e">
        <v>#N/A</v>
      </c>
      <c r="P39" s="18">
        <v>581147000</v>
      </c>
      <c r="Q39" s="18">
        <v>431490000</v>
      </c>
      <c r="R39" s="18">
        <v>521330000</v>
      </c>
      <c r="S39" s="18">
        <v>513368000</v>
      </c>
      <c r="T39" s="18">
        <v>459587000</v>
      </c>
      <c r="U39" s="18">
        <v>453000000</v>
      </c>
      <c r="V39" s="18">
        <v>424392000</v>
      </c>
      <c r="W39" s="18">
        <v>517259000</v>
      </c>
      <c r="X39" s="18">
        <v>452573000</v>
      </c>
      <c r="Y39" s="18">
        <v>455849000</v>
      </c>
      <c r="Z39" s="18">
        <v>646745000</v>
      </c>
      <c r="AA39" s="18">
        <v>501659000</v>
      </c>
      <c r="AB39" s="18">
        <v>-47162000</v>
      </c>
      <c r="AC39" s="18">
        <v>482001000</v>
      </c>
      <c r="AD39" s="18">
        <v>654808000</v>
      </c>
      <c r="AE39" s="18">
        <v>528788000</v>
      </c>
      <c r="AF39" s="18">
        <v>574108000</v>
      </c>
      <c r="AG39" s="18">
        <v>387366000</v>
      </c>
      <c r="AH39" s="18">
        <v>409737000</v>
      </c>
      <c r="AI39" s="18">
        <v>605705000</v>
      </c>
      <c r="AJ39" s="18">
        <v>591980000</v>
      </c>
      <c r="AK39" s="18">
        <v>689542000</v>
      </c>
      <c r="AL39" s="18">
        <v>541488000</v>
      </c>
      <c r="AM39" s="18">
        <v>580479000</v>
      </c>
      <c r="AN39" s="18">
        <v>600622000</v>
      </c>
      <c r="AO39" s="18">
        <v>580098000</v>
      </c>
      <c r="AP39" s="18">
        <v>573654000</v>
      </c>
      <c r="AQ39" s="18">
        <v>575210000</v>
      </c>
      <c r="AR39" s="18">
        <v>586018000</v>
      </c>
      <c r="AS39" s="18">
        <v>638345000</v>
      </c>
      <c r="AT39" s="18">
        <v>618862000</v>
      </c>
      <c r="AU39" s="18">
        <v>627280000</v>
      </c>
      <c r="AV39" s="18">
        <v>647435000</v>
      </c>
      <c r="AW39" s="18">
        <v>631897000</v>
      </c>
      <c r="AX39" s="18">
        <v>457750000</v>
      </c>
      <c r="AY39" s="18">
        <v>740719000</v>
      </c>
      <c r="AZ39" s="18">
        <v>784325000</v>
      </c>
      <c r="BA39" s="18">
        <v>587085000</v>
      </c>
      <c r="BB39" s="18">
        <v>906933000</v>
      </c>
      <c r="BC39" s="18">
        <v>860612000</v>
      </c>
      <c r="BD39" s="18">
        <v>490013000</v>
      </c>
      <c r="BE39" s="18">
        <v>909275000</v>
      </c>
      <c r="BF39" s="18">
        <v>1073535000</v>
      </c>
      <c r="BG39" s="18">
        <v>1149516000</v>
      </c>
      <c r="BH39" s="18">
        <v>1374360000</v>
      </c>
      <c r="BI39" s="18">
        <v>1498798000</v>
      </c>
      <c r="BJ39" s="18">
        <v>1747456000</v>
      </c>
      <c r="BK39" s="18">
        <v>2108703000</v>
      </c>
    </row>
    <row r="40" spans="1:63" x14ac:dyDescent="0.35">
      <c r="A40" s="17" t="str">
        <f t="shared" ref="A40:A43" si="10">A39</f>
        <v>Rajhi</v>
      </c>
      <c r="B40" s="17" t="s">
        <v>194</v>
      </c>
      <c r="C40" s="17" t="s">
        <v>196</v>
      </c>
      <c r="D40" s="17" t="str">
        <f t="shared" si="9"/>
        <v>Retail Assets</v>
      </c>
      <c r="E40" s="17" t="str" cm="1">
        <f t="array" ref="E40">INDEX(SID!$B$24:$E$34, MATCH(A40, SID!$B$24:$B$34, 0), IF(B40="Retail", 3, 4))</f>
        <v>SEG0000708296 Segment</v>
      </c>
      <c r="F40" s="17" t="str">
        <f>VLOOKUP(C40,SID!$B$19:$C$21,2,FALSE)</f>
        <v>BS_TOT_ASSET</v>
      </c>
      <c r="G40" s="17" t="str">
        <f>_xll.BQL(E40, F40 &amp; "(FPT=q, FPR=range(2010Q1, 2023Q3))","showdates=f", "transpose=t","cols=57;rows=1")</f>
        <v>#N/A Requesting Data...</v>
      </c>
      <c r="H40" s="17" t="s">
        <v>332</v>
      </c>
      <c r="I40" s="18">
        <v>74314039000</v>
      </c>
      <c r="J40" s="18">
        <v>77843554000</v>
      </c>
      <c r="K40" s="18">
        <v>80400771000</v>
      </c>
      <c r="L40" s="18">
        <v>82397368000</v>
      </c>
      <c r="M40" s="18">
        <v>84822962000</v>
      </c>
      <c r="N40" s="18">
        <v>88570698000</v>
      </c>
      <c r="O40" s="18">
        <v>95907100000</v>
      </c>
      <c r="P40" s="18">
        <v>103331875000</v>
      </c>
      <c r="Q40" s="18">
        <v>109135800000</v>
      </c>
      <c r="R40" s="18">
        <v>118235619000</v>
      </c>
      <c r="S40" s="18">
        <v>122148106000</v>
      </c>
      <c r="T40" s="18">
        <v>128452440000</v>
      </c>
      <c r="U40" s="18">
        <v>135994000000</v>
      </c>
      <c r="V40" s="18">
        <v>140094036000</v>
      </c>
      <c r="W40" s="18">
        <v>140820615000</v>
      </c>
      <c r="X40" s="18">
        <v>141604240000</v>
      </c>
      <c r="Y40" s="18">
        <v>142943610000</v>
      </c>
      <c r="Z40" s="18">
        <v>153847902000</v>
      </c>
      <c r="AA40" s="18">
        <v>158294342000</v>
      </c>
      <c r="AB40" s="18">
        <v>158098603000</v>
      </c>
      <c r="AC40" s="18">
        <v>160098268000</v>
      </c>
      <c r="AD40" s="18">
        <v>164885310000</v>
      </c>
      <c r="AE40" s="18">
        <v>170618005000</v>
      </c>
      <c r="AF40" s="18">
        <v>165964007000</v>
      </c>
      <c r="AG40" s="18">
        <v>170224600000</v>
      </c>
      <c r="AH40" s="18">
        <v>176911067000</v>
      </c>
      <c r="AI40" s="18">
        <v>178423873000</v>
      </c>
      <c r="AJ40" s="18">
        <v>177178353000</v>
      </c>
      <c r="AK40" s="18">
        <v>179089548000</v>
      </c>
      <c r="AL40" s="18">
        <v>184109452000</v>
      </c>
      <c r="AM40" s="18">
        <v>183142240000</v>
      </c>
      <c r="AN40" s="18">
        <v>183538671000</v>
      </c>
      <c r="AO40" s="18">
        <v>183831898000</v>
      </c>
      <c r="AP40" s="18">
        <v>186279354000</v>
      </c>
      <c r="AQ40" s="18">
        <v>189912780000</v>
      </c>
      <c r="AR40" s="18">
        <v>186924991000</v>
      </c>
      <c r="AS40" s="18">
        <v>190732564000</v>
      </c>
      <c r="AT40" s="18">
        <v>194605515000</v>
      </c>
      <c r="AU40" s="18">
        <v>197605634000</v>
      </c>
      <c r="AV40" s="18">
        <v>208945668000</v>
      </c>
      <c r="AW40" s="18">
        <v>221170138000</v>
      </c>
      <c r="AX40" s="18">
        <v>231641529000</v>
      </c>
      <c r="AY40" s="18">
        <v>246751554000</v>
      </c>
      <c r="AZ40" s="18">
        <v>268108817000</v>
      </c>
      <c r="BA40" s="18">
        <v>302291703000</v>
      </c>
      <c r="BB40" s="18">
        <v>332207308000</v>
      </c>
      <c r="BC40" s="18">
        <v>358558990000</v>
      </c>
      <c r="BD40" s="18">
        <v>381273640000</v>
      </c>
      <c r="BE40" s="18">
        <v>412008961000</v>
      </c>
      <c r="BF40" s="18">
        <v>436556139000</v>
      </c>
      <c r="BG40" s="18">
        <v>446073658000</v>
      </c>
      <c r="BH40" s="18">
        <v>458403446000</v>
      </c>
      <c r="BI40" s="18">
        <v>454719671000</v>
      </c>
      <c r="BJ40" s="18">
        <v>458449282000</v>
      </c>
      <c r="BK40" s="18">
        <v>458818035000</v>
      </c>
    </row>
    <row r="41" spans="1:63" x14ac:dyDescent="0.35">
      <c r="A41" s="17" t="str">
        <f t="shared" si="10"/>
        <v>Rajhi</v>
      </c>
      <c r="B41" s="17" t="s">
        <v>193</v>
      </c>
      <c r="C41" s="17" t="s">
        <v>196</v>
      </c>
      <c r="D41" s="17" t="str">
        <f t="shared" si="9"/>
        <v>Wholesale Assets</v>
      </c>
      <c r="E41" s="17" t="str" cm="1">
        <f t="array" ref="E41">INDEX(SID!$B$24:$E$34, MATCH(A41, SID!$B$24:$B$34, 0), IF(B41="Retail", 3, 4))</f>
        <v>SEG0000708294 Segment</v>
      </c>
      <c r="F41" s="17" t="str">
        <f>VLOOKUP(C41,SID!$B$19:$C$21,2,FALSE)</f>
        <v>BS_TOT_ASSET</v>
      </c>
      <c r="G41" s="17" t="str">
        <f>_xll.BQL(E41, F41 &amp; "(FPT=q, FPR=range(2010Q1, 2023Q3))","showdates=f", "transpose=t","cols=57;rows=1")</f>
        <v>#N/A Requesting Data...</v>
      </c>
      <c r="H41" s="17" t="s">
        <v>332</v>
      </c>
      <c r="I41" s="18">
        <v>50582185000</v>
      </c>
      <c r="J41" s="18">
        <v>50052663000</v>
      </c>
      <c r="K41" s="18">
        <v>48803194000</v>
      </c>
      <c r="L41" s="18">
        <v>47568053000</v>
      </c>
      <c r="M41" s="18">
        <v>49200891000</v>
      </c>
      <c r="N41" s="18">
        <v>48736371000</v>
      </c>
      <c r="O41" s="18">
        <v>49020131000</v>
      </c>
      <c r="P41" s="18">
        <v>47548619000</v>
      </c>
      <c r="Q41" s="18">
        <v>52121680000</v>
      </c>
      <c r="R41" s="18">
        <v>52388517000</v>
      </c>
      <c r="S41" s="18">
        <v>54831614000</v>
      </c>
      <c r="T41" s="18">
        <v>54591453000</v>
      </c>
      <c r="U41" s="18">
        <v>56661000000</v>
      </c>
      <c r="V41" s="18">
        <v>56647319000</v>
      </c>
      <c r="W41" s="18">
        <v>57643639000</v>
      </c>
      <c r="X41" s="18">
        <v>58082365000</v>
      </c>
      <c r="Y41" s="18">
        <v>59249443000</v>
      </c>
      <c r="Z41" s="18">
        <v>61337898000</v>
      </c>
      <c r="AA41" s="18">
        <v>61579838000</v>
      </c>
      <c r="AB41" s="18">
        <v>62393738000</v>
      </c>
      <c r="AC41" s="18">
        <v>60141665000</v>
      </c>
      <c r="AD41" s="18">
        <v>62254440000</v>
      </c>
      <c r="AE41" s="18">
        <v>60963241000</v>
      </c>
      <c r="AF41" s="18">
        <v>55517678000</v>
      </c>
      <c r="AG41" s="18">
        <v>58088593000</v>
      </c>
      <c r="AH41" s="18">
        <v>64377054000</v>
      </c>
      <c r="AI41" s="18">
        <v>63778348000</v>
      </c>
      <c r="AJ41" s="18">
        <v>61796699000</v>
      </c>
      <c r="AK41" s="18">
        <v>64599784000</v>
      </c>
      <c r="AL41" s="18">
        <v>66196516000</v>
      </c>
      <c r="AM41" s="18">
        <v>66224578000</v>
      </c>
      <c r="AN41" s="18">
        <v>63535244000</v>
      </c>
      <c r="AO41" s="18">
        <v>59852021000</v>
      </c>
      <c r="AP41" s="18">
        <v>60589649000</v>
      </c>
      <c r="AQ41" s="18">
        <v>60339795000</v>
      </c>
      <c r="AR41" s="18">
        <v>62102306000</v>
      </c>
      <c r="AS41" s="18">
        <v>64683384000</v>
      </c>
      <c r="AT41" s="18">
        <v>63917474000</v>
      </c>
      <c r="AU41" s="18">
        <v>64264782000</v>
      </c>
      <c r="AV41" s="18">
        <v>59406741000</v>
      </c>
      <c r="AW41" s="18">
        <v>59218217000</v>
      </c>
      <c r="AX41" s="18">
        <v>63611219000</v>
      </c>
      <c r="AY41" s="18">
        <v>63954117000</v>
      </c>
      <c r="AZ41" s="18">
        <v>66837087000</v>
      </c>
      <c r="BA41" s="18">
        <v>73935394000</v>
      </c>
      <c r="BB41" s="18">
        <v>77762808000</v>
      </c>
      <c r="BC41" s="18">
        <v>80657557000</v>
      </c>
      <c r="BD41" s="18">
        <v>91815182000</v>
      </c>
      <c r="BE41" s="18">
        <v>95455180000</v>
      </c>
      <c r="BF41" s="18">
        <v>109207252000</v>
      </c>
      <c r="BG41" s="18">
        <v>132424010000</v>
      </c>
      <c r="BH41" s="18">
        <v>133149990000</v>
      </c>
      <c r="BI41" s="18">
        <v>146740537000</v>
      </c>
      <c r="BJ41" s="18">
        <v>149817769000</v>
      </c>
      <c r="BK41" s="18">
        <v>164381044000</v>
      </c>
    </row>
    <row r="42" spans="1:63" x14ac:dyDescent="0.35">
      <c r="A42" s="17" t="str">
        <f t="shared" si="10"/>
        <v>Rajhi</v>
      </c>
      <c r="B42" s="17" t="s">
        <v>194</v>
      </c>
      <c r="C42" s="17" t="s">
        <v>195</v>
      </c>
      <c r="D42" s="17" t="str">
        <f t="shared" si="9"/>
        <v xml:space="preserve">Retail Liabilities </v>
      </c>
      <c r="E42" s="17" t="str" cm="1">
        <f t="array" ref="E42">INDEX(SID!$B$24:$E$34, MATCH(A42, SID!$B$24:$B$34, 0), IF(B42="Retail", 3, 4))</f>
        <v>SEG0000708296 Segment</v>
      </c>
      <c r="F42" s="17" t="str">
        <f>VLOOKUP(C42,SID!$B$19:$C$21,2,FALSE)</f>
        <v>BS_TOT_LIAB2</v>
      </c>
      <c r="G42" s="17" t="str">
        <f>_xll.BQL(E42, F42 &amp; "(FPT=q, FPR=range(2010Q1, 2023Q3))","showdates=f", "transpose=t","cols=57;rows=1")</f>
        <v>#N/A Requesting Data...</v>
      </c>
      <c r="H42" s="17" t="s">
        <v>335</v>
      </c>
      <c r="I42" s="18">
        <v>99044262000</v>
      </c>
      <c r="J42" s="18">
        <v>101909455000</v>
      </c>
      <c r="K42" s="18">
        <v>102432228000</v>
      </c>
      <c r="L42" s="18">
        <v>135608235000</v>
      </c>
      <c r="M42" s="18">
        <v>121686171000</v>
      </c>
      <c r="N42" s="18">
        <v>136191618000</v>
      </c>
      <c r="O42" s="18">
        <v>131516149000</v>
      </c>
      <c r="P42" s="18">
        <v>135608235000</v>
      </c>
      <c r="Q42" s="18">
        <v>143183202000</v>
      </c>
      <c r="R42" s="18">
        <v>163204634000</v>
      </c>
      <c r="S42" s="18">
        <v>162868720000</v>
      </c>
      <c r="T42" s="18">
        <v>173997759000</v>
      </c>
      <c r="U42" s="18">
        <v>177800000000</v>
      </c>
      <c r="V42" s="18">
        <v>181865382000</v>
      </c>
      <c r="W42" s="18">
        <v>175748721000</v>
      </c>
      <c r="X42" s="18">
        <v>191041339000</v>
      </c>
      <c r="Y42" s="18">
        <v>183366987000</v>
      </c>
      <c r="Z42" s="18">
        <v>199034189000</v>
      </c>
      <c r="AA42" s="18">
        <v>195253231000</v>
      </c>
      <c r="AB42" s="18">
        <v>211093979000</v>
      </c>
      <c r="AC42" s="18">
        <v>207992467000</v>
      </c>
      <c r="AD42" s="18">
        <v>230244372000</v>
      </c>
      <c r="AE42" s="18">
        <v>228037498000</v>
      </c>
      <c r="AF42" s="18">
        <v>242821617000</v>
      </c>
      <c r="AG42" s="18">
        <v>246654936000</v>
      </c>
      <c r="AH42" s="18">
        <v>245363598000</v>
      </c>
      <c r="AI42" s="18">
        <v>241353222000</v>
      </c>
      <c r="AJ42" s="18">
        <v>243517074000</v>
      </c>
      <c r="AK42" s="18">
        <v>245174605000</v>
      </c>
      <c r="AL42" s="18">
        <v>246445760000</v>
      </c>
      <c r="AM42" s="18">
        <v>244011636000</v>
      </c>
      <c r="AN42" s="18">
        <v>249098604000</v>
      </c>
      <c r="AO42" s="18">
        <v>261326171000</v>
      </c>
      <c r="AP42" s="18">
        <v>260379240000</v>
      </c>
      <c r="AQ42" s="18">
        <v>269212769000</v>
      </c>
      <c r="AR42" s="18">
        <v>273115320000</v>
      </c>
      <c r="AS42" s="18">
        <v>278944129000</v>
      </c>
      <c r="AT42" s="18">
        <v>286307702000</v>
      </c>
      <c r="AU42" s="18">
        <v>287101154000</v>
      </c>
      <c r="AV42" s="18">
        <v>289628309000</v>
      </c>
      <c r="AW42" s="18">
        <v>295290025000</v>
      </c>
      <c r="AX42" s="18">
        <v>313944973000</v>
      </c>
      <c r="AY42" s="18">
        <v>284147915000</v>
      </c>
      <c r="AZ42" s="18">
        <v>289583836000</v>
      </c>
      <c r="BA42" s="18">
        <v>307060394000</v>
      </c>
      <c r="BB42" s="18">
        <v>313166779000</v>
      </c>
      <c r="BC42" s="18">
        <v>310016061000</v>
      </c>
      <c r="BD42" s="18">
        <v>319479167000</v>
      </c>
      <c r="BE42" s="18">
        <v>318641650000</v>
      </c>
      <c r="BF42" s="18">
        <v>315823325000</v>
      </c>
      <c r="BG42" s="18">
        <v>306743063000</v>
      </c>
      <c r="BH42" s="18">
        <v>294470416000</v>
      </c>
      <c r="BI42" s="18">
        <v>297533315000</v>
      </c>
      <c r="BJ42" s="18">
        <v>314757221000</v>
      </c>
      <c r="BK42" s="18">
        <v>289754188000</v>
      </c>
    </row>
    <row r="43" spans="1:63" x14ac:dyDescent="0.35">
      <c r="A43" s="19" t="str">
        <f t="shared" si="10"/>
        <v>Rajhi</v>
      </c>
      <c r="B43" s="19" t="s">
        <v>193</v>
      </c>
      <c r="C43" s="19" t="s">
        <v>195</v>
      </c>
      <c r="D43" s="19" t="str">
        <f t="shared" si="9"/>
        <v xml:space="preserve">Wholesale Liabilities </v>
      </c>
      <c r="E43" s="19" t="str" cm="1">
        <f t="array" ref="E43">INDEX(SID!$B$24:$E$34, MATCH(A43, SID!$B$24:$B$34, 0), IF(B43="Retail", 3, 4))</f>
        <v>SEG0000708294 Segment</v>
      </c>
      <c r="F43" s="19" t="str">
        <f>VLOOKUP(C43,SID!$B$19:$C$21,2,FALSE)</f>
        <v>BS_TOT_LIAB2</v>
      </c>
      <c r="G43" s="19" t="str">
        <f>_xll.BQL(E43, F43 &amp; "(FPT=q, FPR=range(2010Q1, 2023Q3))","showdates=f", "transpose=t","cols=57;rows=1")</f>
        <v>#N/A Requesting Data...</v>
      </c>
      <c r="H43" s="19" t="s">
        <v>335</v>
      </c>
      <c r="I43" s="20">
        <v>37687954000</v>
      </c>
      <c r="J43" s="20">
        <v>41650153000</v>
      </c>
      <c r="K43" s="20">
        <v>45779961000</v>
      </c>
      <c r="L43" s="20">
        <v>45570953000</v>
      </c>
      <c r="M43" s="20">
        <v>46198139000</v>
      </c>
      <c r="N43" s="20">
        <v>41795228000</v>
      </c>
      <c r="O43" s="20">
        <v>46381318000</v>
      </c>
      <c r="P43" s="20">
        <v>45570953000</v>
      </c>
      <c r="Q43" s="20">
        <v>48744448000</v>
      </c>
      <c r="R43" s="20">
        <v>32564535000</v>
      </c>
      <c r="S43" s="20">
        <v>42764532000</v>
      </c>
      <c r="T43" s="20">
        <v>54324761000</v>
      </c>
      <c r="U43" s="20">
        <v>59329000000</v>
      </c>
      <c r="V43" s="20">
        <v>52622112000</v>
      </c>
      <c r="W43" s="20">
        <v>56211570000</v>
      </c>
      <c r="X43" s="20">
        <v>45810276000</v>
      </c>
      <c r="Y43" s="20">
        <v>60905767000</v>
      </c>
      <c r="Z43" s="20">
        <v>53916645000</v>
      </c>
      <c r="AA43" s="20">
        <v>58528661000</v>
      </c>
      <c r="AB43" s="20">
        <v>50906848000</v>
      </c>
      <c r="AC43" s="20">
        <v>66275916000</v>
      </c>
      <c r="AD43" s="20">
        <v>51785437000</v>
      </c>
      <c r="AE43" s="20">
        <v>48431698000</v>
      </c>
      <c r="AF43" s="20">
        <v>16418369000</v>
      </c>
      <c r="AG43" s="20">
        <v>17910867000</v>
      </c>
      <c r="AH43" s="20">
        <v>29506216000</v>
      </c>
      <c r="AI43" s="20">
        <v>34339348000</v>
      </c>
      <c r="AJ43" s="20">
        <v>33307549000</v>
      </c>
      <c r="AK43" s="20">
        <v>28724309000</v>
      </c>
      <c r="AL43" s="20">
        <v>41371949000</v>
      </c>
      <c r="AM43" s="20">
        <v>30320240000</v>
      </c>
      <c r="AN43" s="20">
        <v>27343604000</v>
      </c>
      <c r="AO43" s="20">
        <v>30418208000</v>
      </c>
      <c r="AP43" s="20">
        <v>25639967000</v>
      </c>
      <c r="AQ43" s="20">
        <v>23758019000</v>
      </c>
      <c r="AR43" s="20">
        <v>28763133000</v>
      </c>
      <c r="AS43" s="20">
        <v>22412639000</v>
      </c>
      <c r="AT43" s="20">
        <v>25057309000</v>
      </c>
      <c r="AU43" s="20">
        <v>23163778000</v>
      </c>
      <c r="AV43" s="20">
        <v>34753212000</v>
      </c>
      <c r="AW43" s="20">
        <v>33108120000</v>
      </c>
      <c r="AX43" s="20">
        <v>34085075000</v>
      </c>
      <c r="AY43" s="20">
        <v>75542937000</v>
      </c>
      <c r="AZ43" s="20">
        <v>108514833000</v>
      </c>
      <c r="BA43" s="20">
        <v>129956116000</v>
      </c>
      <c r="BB43" s="20">
        <v>152025046000</v>
      </c>
      <c r="BC43" s="20">
        <v>182564747000</v>
      </c>
      <c r="BD43" s="20">
        <v>207879265000</v>
      </c>
      <c r="BE43" s="20">
        <v>211180789000</v>
      </c>
      <c r="BF43" s="20">
        <v>253815304000</v>
      </c>
      <c r="BG43" s="20">
        <v>262988514000</v>
      </c>
      <c r="BH43" s="20">
        <v>278627535000</v>
      </c>
      <c r="BI43" s="20">
        <v>265651957000</v>
      </c>
      <c r="BJ43" s="20">
        <v>261364773000</v>
      </c>
      <c r="BK43" s="20">
        <v>271795237000</v>
      </c>
    </row>
    <row r="44" spans="1:63" x14ac:dyDescent="0.35">
      <c r="A44" s="9" t="s">
        <v>22</v>
      </c>
      <c r="B44" s="9" t="s">
        <v>194</v>
      </c>
      <c r="C44" s="9" t="s">
        <v>198</v>
      </c>
      <c r="D44" s="9" t="str">
        <f t="shared" si="9"/>
        <v>Retail Net Revenue</v>
      </c>
      <c r="E44" s="9" t="str" cm="1">
        <f t="array" ref="E44">INDEX(SID!$B$24:$E$34, MATCH(A44, SID!$B$24:$B$34, 0), IF(B44="Retail", 3, 4))</f>
        <v>SEG0000813644 Segment</v>
      </c>
      <c r="F44" s="9" t="str">
        <f>VLOOKUP(C44,SID!$B$19:$C$21,2,FALSE)</f>
        <v>CB_IS_NET_REVENUE</v>
      </c>
      <c r="G44" s="9" t="str">
        <f>_xll.BQL(E44, F44 &amp; "(FPT=q, FPR=range(2010Q1, 2023Q3))","showdates=f", "transpose=t","cols=57;rows=1")</f>
        <v>#N/A Requesting Data...</v>
      </c>
      <c r="H44" s="9" t="s">
        <v>331</v>
      </c>
      <c r="I44" s="21">
        <v>68349000</v>
      </c>
      <c r="J44" s="21">
        <v>105602000</v>
      </c>
      <c r="K44" s="21">
        <v>83532000</v>
      </c>
      <c r="L44" s="21">
        <v>94593000</v>
      </c>
      <c r="M44" s="21">
        <v>66287000</v>
      </c>
      <c r="N44" s="21">
        <v>71121000</v>
      </c>
      <c r="O44" s="21">
        <v>79339000</v>
      </c>
      <c r="P44" s="21">
        <v>112715000</v>
      </c>
      <c r="Q44" s="21">
        <v>92910000</v>
      </c>
      <c r="R44" s="21">
        <v>88866000</v>
      </c>
      <c r="S44" s="21">
        <v>98703000</v>
      </c>
      <c r="T44" s="21">
        <v>103028000</v>
      </c>
      <c r="U44" s="21">
        <v>150906000</v>
      </c>
      <c r="V44" s="21">
        <v>135007000</v>
      </c>
      <c r="W44" s="21">
        <v>146588000</v>
      </c>
      <c r="X44" s="21">
        <v>115422000</v>
      </c>
      <c r="Y44" s="21">
        <v>149232000</v>
      </c>
      <c r="Z44" s="21">
        <v>154192000</v>
      </c>
      <c r="AA44" s="21">
        <v>241800000</v>
      </c>
      <c r="AB44" s="21">
        <v>194500000</v>
      </c>
      <c r="AC44" s="21">
        <v>211859000</v>
      </c>
      <c r="AD44" s="21">
        <v>220024000</v>
      </c>
      <c r="AE44" s="21">
        <v>213554000</v>
      </c>
      <c r="AF44" s="21">
        <v>248500000</v>
      </c>
      <c r="AG44" s="21">
        <v>251382000</v>
      </c>
      <c r="AH44" s="21">
        <v>245821000</v>
      </c>
      <c r="AI44" s="21">
        <v>230304000</v>
      </c>
      <c r="AJ44" s="21">
        <v>237901000</v>
      </c>
      <c r="AK44" s="21">
        <v>266187000</v>
      </c>
      <c r="AL44" s="21">
        <v>283518000</v>
      </c>
      <c r="AM44" s="21">
        <v>297570000</v>
      </c>
      <c r="AN44" s="21">
        <v>234948000</v>
      </c>
      <c r="AO44" s="21">
        <v>281780000</v>
      </c>
      <c r="AP44" s="21">
        <v>307042000</v>
      </c>
      <c r="AQ44" s="21">
        <v>272261000</v>
      </c>
      <c r="AR44" s="21">
        <v>312706000</v>
      </c>
      <c r="AS44" s="21">
        <v>336043000</v>
      </c>
      <c r="AT44" s="21">
        <v>345582000</v>
      </c>
      <c r="AU44" s="21">
        <v>355955000</v>
      </c>
      <c r="AV44" s="21">
        <v>364628000</v>
      </c>
      <c r="AW44" s="21">
        <v>427818000</v>
      </c>
      <c r="AX44" s="21">
        <v>396915000</v>
      </c>
      <c r="AY44" s="21">
        <v>395146000</v>
      </c>
      <c r="AZ44" s="21">
        <v>468078000</v>
      </c>
      <c r="BA44" s="21">
        <v>474066000</v>
      </c>
      <c r="BB44" s="21">
        <v>454234000</v>
      </c>
      <c r="BC44" s="21">
        <v>497515000</v>
      </c>
      <c r="BD44" s="21">
        <v>486824000</v>
      </c>
      <c r="BE44" s="21">
        <v>515104000</v>
      </c>
      <c r="BF44" s="21" t="e">
        <v>#N/A</v>
      </c>
      <c r="BG44" s="21">
        <v>450019000</v>
      </c>
      <c r="BH44" s="21">
        <v>393266000</v>
      </c>
      <c r="BI44" s="21">
        <v>408447000</v>
      </c>
      <c r="BJ44" s="21">
        <v>401563000</v>
      </c>
      <c r="BK44" s="21">
        <v>407388000</v>
      </c>
    </row>
    <row r="45" spans="1:63" x14ac:dyDescent="0.35">
      <c r="A45" s="9" t="str">
        <f>A44</f>
        <v>Aljazira</v>
      </c>
      <c r="B45" s="9" t="s">
        <v>193</v>
      </c>
      <c r="C45" s="9" t="s">
        <v>198</v>
      </c>
      <c r="D45" s="9" t="str">
        <f t="shared" si="9"/>
        <v>Wholesale Net Revenue</v>
      </c>
      <c r="E45" s="9" t="str" cm="1">
        <f t="array" ref="E45">INDEX(SID!$B$24:$E$34, MATCH(A45, SID!$B$24:$B$34, 0), IF(B45="Retail", 3, 4))</f>
        <v>SEG0000813643 Segment</v>
      </c>
      <c r="F45" s="9" t="str">
        <f>VLOOKUP(C45,SID!$B$19:$C$21,2,FALSE)</f>
        <v>CB_IS_NET_REVENUE</v>
      </c>
      <c r="G45" s="9" t="str">
        <f>_xll.BQL(E45, F45 &amp; "(FPT=q, FPR=range(2010Q1, 2023Q3))","showdates=f", "transpose=t","cols=57;rows=1")</f>
        <v>#N/A Requesting Data...</v>
      </c>
      <c r="H45" s="9" t="s">
        <v>331</v>
      </c>
      <c r="I45" s="21">
        <v>125101000</v>
      </c>
      <c r="J45" s="21">
        <v>140330000</v>
      </c>
      <c r="K45" s="21">
        <v>116124000</v>
      </c>
      <c r="L45" s="21">
        <v>127932000</v>
      </c>
      <c r="M45" s="21">
        <v>102530000</v>
      </c>
      <c r="N45" s="21">
        <v>95780000</v>
      </c>
      <c r="O45" s="21">
        <v>111057000</v>
      </c>
      <c r="P45" s="21">
        <v>122355000</v>
      </c>
      <c r="Q45" s="21">
        <v>117734000</v>
      </c>
      <c r="R45" s="21">
        <v>106375000</v>
      </c>
      <c r="S45" s="21">
        <v>115904000</v>
      </c>
      <c r="T45" s="21">
        <v>94049000</v>
      </c>
      <c r="U45" s="21">
        <v>99499000</v>
      </c>
      <c r="V45" s="21">
        <v>123259000</v>
      </c>
      <c r="W45" s="21">
        <v>137614000</v>
      </c>
      <c r="X45" s="21">
        <v>131473000</v>
      </c>
      <c r="Y45" s="21">
        <v>108399000</v>
      </c>
      <c r="Z45" s="21">
        <v>136573000</v>
      </c>
      <c r="AA45" s="21">
        <v>152134000</v>
      </c>
      <c r="AB45" s="21">
        <v>161401000</v>
      </c>
      <c r="AC45" s="21">
        <v>173443000</v>
      </c>
      <c r="AD45" s="21">
        <v>153974000</v>
      </c>
      <c r="AE45" s="21">
        <v>144659000</v>
      </c>
      <c r="AF45" s="21">
        <v>105598000</v>
      </c>
      <c r="AG45" s="21">
        <v>120428000</v>
      </c>
      <c r="AH45" s="21">
        <v>110977000</v>
      </c>
      <c r="AI45" s="21">
        <v>124050000</v>
      </c>
      <c r="AJ45" s="21">
        <v>128753000</v>
      </c>
      <c r="AK45" s="21">
        <v>143411000</v>
      </c>
      <c r="AL45" s="21">
        <v>151980000</v>
      </c>
      <c r="AM45" s="21">
        <v>127616000</v>
      </c>
      <c r="AN45" s="21">
        <v>115179000</v>
      </c>
      <c r="AO45" s="21">
        <v>112338000</v>
      </c>
      <c r="AP45" s="21">
        <v>108631000</v>
      </c>
      <c r="AQ45" s="21">
        <v>111600000</v>
      </c>
      <c r="AR45" s="21">
        <v>100822000</v>
      </c>
      <c r="AS45" s="21">
        <v>122707000</v>
      </c>
      <c r="AT45" s="21">
        <v>126473000</v>
      </c>
      <c r="AU45" s="21">
        <v>117662000</v>
      </c>
      <c r="AV45" s="21">
        <v>189870000</v>
      </c>
      <c r="AW45" s="21">
        <v>147355000</v>
      </c>
      <c r="AX45" s="21">
        <v>152765000</v>
      </c>
      <c r="AY45" s="21">
        <v>151673000</v>
      </c>
      <c r="AZ45" s="21">
        <v>153504000</v>
      </c>
      <c r="BA45" s="21">
        <v>175373000</v>
      </c>
      <c r="BB45" s="21">
        <v>157108000</v>
      </c>
      <c r="BC45" s="21">
        <v>179432000</v>
      </c>
      <c r="BD45" s="21">
        <v>168130000</v>
      </c>
      <c r="BE45" s="21">
        <v>188057000</v>
      </c>
      <c r="BF45" s="21" t="e">
        <v>#N/A</v>
      </c>
      <c r="BG45" s="21">
        <v>208633000</v>
      </c>
      <c r="BH45" s="21">
        <v>232748000</v>
      </c>
      <c r="BI45" s="21">
        <v>210155000</v>
      </c>
      <c r="BJ45" s="21">
        <v>214608000</v>
      </c>
      <c r="BK45" s="21">
        <v>237257000</v>
      </c>
    </row>
    <row r="46" spans="1:63" x14ac:dyDescent="0.35">
      <c r="A46" s="9" t="str">
        <f t="shared" ref="A46:A49" si="11">A45</f>
        <v>Aljazira</v>
      </c>
      <c r="B46" s="9" t="s">
        <v>194</v>
      </c>
      <c r="C46" s="9" t="s">
        <v>196</v>
      </c>
      <c r="D46" s="9" t="str">
        <f t="shared" si="9"/>
        <v>Retail Assets</v>
      </c>
      <c r="E46" s="9" t="str" cm="1">
        <f t="array" ref="E46">INDEX(SID!$B$24:$E$34, MATCH(A46, SID!$B$24:$B$34, 0), IF(B46="Retail", 3, 4))</f>
        <v>SEG0000813644 Segment</v>
      </c>
      <c r="F46" s="9" t="str">
        <f>VLOOKUP(C46,SID!$B$19:$C$21,2,FALSE)</f>
        <v>BS_TOT_ASSET</v>
      </c>
      <c r="G46" s="9" t="str">
        <f>_xll.BQL(E46, F46 &amp; "(FPT=q, FPR=range(2010Q1, 2023Q3))","showdates=f", "transpose=t","cols=57;rows=1")</f>
        <v>#N/A Requesting Data...</v>
      </c>
      <c r="H46" s="9" t="s">
        <v>332</v>
      </c>
      <c r="I46" s="21">
        <v>4041801000</v>
      </c>
      <c r="J46" s="21">
        <v>4822192000</v>
      </c>
      <c r="K46" s="21">
        <v>5523207000</v>
      </c>
      <c r="L46" s="21">
        <v>6228876000</v>
      </c>
      <c r="M46" s="21">
        <v>7215742000</v>
      </c>
      <c r="N46" s="21">
        <v>8053124000</v>
      </c>
      <c r="O46" s="21">
        <v>8457039000</v>
      </c>
      <c r="P46" s="21">
        <v>9303028000</v>
      </c>
      <c r="Q46" s="21">
        <v>10739490000</v>
      </c>
      <c r="R46" s="21">
        <v>11820127000</v>
      </c>
      <c r="S46" s="21">
        <v>12507653000</v>
      </c>
      <c r="T46" s="21">
        <v>13062987000</v>
      </c>
      <c r="U46" s="21">
        <v>14413202000</v>
      </c>
      <c r="V46" s="21">
        <v>14828395000</v>
      </c>
      <c r="W46" s="21">
        <v>15320489000</v>
      </c>
      <c r="X46" s="21">
        <v>17379558000</v>
      </c>
      <c r="Y46" s="21">
        <v>16892743000</v>
      </c>
      <c r="Z46" s="21">
        <v>17673770000</v>
      </c>
      <c r="AA46" s="21">
        <v>18962632000</v>
      </c>
      <c r="AB46" s="21">
        <v>18939307000</v>
      </c>
      <c r="AC46" s="21">
        <v>19328336000</v>
      </c>
      <c r="AD46" s="21">
        <v>19652101000</v>
      </c>
      <c r="AE46" s="21">
        <v>19452205000</v>
      </c>
      <c r="AF46" s="21">
        <v>19624233000</v>
      </c>
      <c r="AG46" s="21">
        <v>20850665000</v>
      </c>
      <c r="AH46" s="21">
        <v>20616032000</v>
      </c>
      <c r="AI46" s="21">
        <v>20201193000</v>
      </c>
      <c r="AJ46" s="21">
        <v>20166780000</v>
      </c>
      <c r="AK46" s="21">
        <v>19205695000</v>
      </c>
      <c r="AL46" s="21">
        <v>20115994000</v>
      </c>
      <c r="AM46" s="21">
        <v>20037659000</v>
      </c>
      <c r="AN46" s="21">
        <v>19810852000</v>
      </c>
      <c r="AO46" s="21">
        <v>20159688000</v>
      </c>
      <c r="AP46" s="21">
        <v>20834114000</v>
      </c>
      <c r="AQ46" s="21">
        <v>21634101000</v>
      </c>
      <c r="AR46" s="21">
        <v>21658836000</v>
      </c>
      <c r="AS46" s="21">
        <v>23454990000</v>
      </c>
      <c r="AT46" s="21">
        <v>24370083000</v>
      </c>
      <c r="AU46" s="21">
        <v>25639361000</v>
      </c>
      <c r="AV46" s="21">
        <v>27568359000</v>
      </c>
      <c r="AW46" s="21">
        <v>27902275000</v>
      </c>
      <c r="AX46" s="21">
        <v>29171495000</v>
      </c>
      <c r="AY46" s="21">
        <v>29649996000</v>
      </c>
      <c r="AZ46" s="21">
        <v>30563365000</v>
      </c>
      <c r="BA46" s="21">
        <v>30975996000</v>
      </c>
      <c r="BB46" s="21">
        <v>32086867000</v>
      </c>
      <c r="BC46" s="21">
        <v>32188526000</v>
      </c>
      <c r="BD46" s="21">
        <v>34768520000</v>
      </c>
      <c r="BE46" s="21">
        <v>33269608000</v>
      </c>
      <c r="BF46" s="21">
        <v>34650353000</v>
      </c>
      <c r="BG46" s="21">
        <v>34908601000</v>
      </c>
      <c r="BH46" s="21">
        <v>35719471000</v>
      </c>
      <c r="BI46" s="21">
        <v>35644012000</v>
      </c>
      <c r="BJ46" s="21">
        <v>36120042000</v>
      </c>
      <c r="BK46" s="21">
        <v>36081765000</v>
      </c>
    </row>
    <row r="47" spans="1:63" x14ac:dyDescent="0.35">
      <c r="A47" s="9" t="str">
        <f t="shared" si="11"/>
        <v>Aljazira</v>
      </c>
      <c r="B47" s="9" t="s">
        <v>193</v>
      </c>
      <c r="C47" s="9" t="s">
        <v>196</v>
      </c>
      <c r="D47" s="9" t="str">
        <f t="shared" si="9"/>
        <v>Wholesale Assets</v>
      </c>
      <c r="E47" s="9" t="str" cm="1">
        <f t="array" ref="E47">INDEX(SID!$B$24:$E$34, MATCH(A47, SID!$B$24:$B$34, 0), IF(B47="Retail", 3, 4))</f>
        <v>SEG0000813643 Segment</v>
      </c>
      <c r="F47" s="9" t="str">
        <f>VLOOKUP(C47,SID!$B$19:$C$21,2,FALSE)</f>
        <v>BS_TOT_ASSET</v>
      </c>
      <c r="G47" s="9" t="str">
        <f>_xll.BQL(E47, F47 &amp; "(FPT=q, FPR=range(2010Q1, 2023Q3))","showdates=f", "transpose=t","cols=57;rows=1")</f>
        <v>#N/A Requesting Data...</v>
      </c>
      <c r="H47" s="9" t="s">
        <v>332</v>
      </c>
      <c r="I47" s="21">
        <v>13660703000</v>
      </c>
      <c r="J47" s="21">
        <v>13842742000</v>
      </c>
      <c r="K47" s="21">
        <v>14169918000</v>
      </c>
      <c r="L47" s="21">
        <v>13986811000</v>
      </c>
      <c r="M47" s="21">
        <v>14215160000</v>
      </c>
      <c r="N47" s="21">
        <v>15247442000</v>
      </c>
      <c r="O47" s="21">
        <v>14587074000</v>
      </c>
      <c r="P47" s="21">
        <v>15465984000</v>
      </c>
      <c r="Q47" s="21">
        <v>15659028000</v>
      </c>
      <c r="R47" s="21">
        <v>16654196000</v>
      </c>
      <c r="S47" s="21">
        <v>17164997000</v>
      </c>
      <c r="T47" s="21">
        <v>18140294000</v>
      </c>
      <c r="U47" s="21">
        <v>19408264000</v>
      </c>
      <c r="V47" s="21">
        <v>19846158000</v>
      </c>
      <c r="W47" s="21">
        <v>21639458000</v>
      </c>
      <c r="X47" s="21">
        <v>20558555000</v>
      </c>
      <c r="Y47" s="21">
        <v>21422974000</v>
      </c>
      <c r="Z47" s="21">
        <v>22886507000</v>
      </c>
      <c r="AA47" s="21">
        <v>23200094000</v>
      </c>
      <c r="AB47" s="21">
        <v>23577234000</v>
      </c>
      <c r="AC47" s="21">
        <v>22936811000</v>
      </c>
      <c r="AD47" s="21">
        <v>23185670000</v>
      </c>
      <c r="AE47" s="21">
        <v>23298217000</v>
      </c>
      <c r="AF47" s="21">
        <v>23027684000</v>
      </c>
      <c r="AG47" s="21">
        <v>23287281000</v>
      </c>
      <c r="AH47" s="21">
        <v>24282780000</v>
      </c>
      <c r="AI47" s="21">
        <v>23359415000</v>
      </c>
      <c r="AJ47" s="21">
        <v>22681991000</v>
      </c>
      <c r="AK47" s="21">
        <v>21946063000</v>
      </c>
      <c r="AL47" s="21">
        <v>21058247000</v>
      </c>
      <c r="AM47" s="21">
        <v>20884918000</v>
      </c>
      <c r="AN47" s="21">
        <v>19820983000</v>
      </c>
      <c r="AO47" s="21">
        <v>18581420000</v>
      </c>
      <c r="AP47" s="21">
        <v>18937068000</v>
      </c>
      <c r="AQ47" s="21">
        <v>18695594000</v>
      </c>
      <c r="AR47" s="21">
        <v>18738072000</v>
      </c>
      <c r="AS47" s="21">
        <v>18864701000</v>
      </c>
      <c r="AT47" s="21">
        <v>19557110000</v>
      </c>
      <c r="AU47" s="21">
        <v>19291105000</v>
      </c>
      <c r="AV47" s="21">
        <v>22083463000</v>
      </c>
      <c r="AW47" s="21">
        <v>24106051000</v>
      </c>
      <c r="AX47" s="21">
        <v>25160893000</v>
      </c>
      <c r="AY47" s="21">
        <v>24617971000</v>
      </c>
      <c r="AZ47" s="21">
        <v>23467253000</v>
      </c>
      <c r="BA47" s="21">
        <v>24467387000</v>
      </c>
      <c r="BB47" s="21">
        <v>24719972000</v>
      </c>
      <c r="BC47" s="21">
        <v>25524126000</v>
      </c>
      <c r="BD47" s="21">
        <v>28579132000</v>
      </c>
      <c r="BE47" s="21">
        <v>28465508000</v>
      </c>
      <c r="BF47" s="21">
        <v>29710542000</v>
      </c>
      <c r="BG47" s="21">
        <v>31471811000</v>
      </c>
      <c r="BH47" s="21">
        <v>33694784000</v>
      </c>
      <c r="BI47" s="21">
        <v>35191916000</v>
      </c>
      <c r="BJ47" s="21">
        <v>37770192000</v>
      </c>
      <c r="BK47" s="21">
        <v>42007077000</v>
      </c>
    </row>
    <row r="48" spans="1:63" x14ac:dyDescent="0.35">
      <c r="A48" s="9" t="str">
        <f t="shared" si="11"/>
        <v>Aljazira</v>
      </c>
      <c r="B48" s="9" t="s">
        <v>194</v>
      </c>
      <c r="C48" s="9" t="s">
        <v>195</v>
      </c>
      <c r="D48" s="9" t="str">
        <f t="shared" si="9"/>
        <v xml:space="preserve">Retail Liabilities </v>
      </c>
      <c r="E48" s="9" t="str" cm="1">
        <f t="array" ref="E48">INDEX(SID!$B$24:$E$34, MATCH(A48, SID!$B$24:$B$34, 0), IF(B48="Retail", 3, 4))</f>
        <v>SEG0000813644 Segment</v>
      </c>
      <c r="F48" s="9" t="str">
        <f>VLOOKUP(C48,SID!$B$19:$C$21,2,FALSE)</f>
        <v>BS_TOT_LIAB2</v>
      </c>
      <c r="G48" s="9" t="str">
        <f>_xll.BQL(E48, F48 &amp; "(FPT=q, FPR=range(2010Q1, 2023Q3))","showdates=f", "transpose=t","cols=57;rows=1")</f>
        <v>#N/A Requesting Data...</v>
      </c>
      <c r="H48" s="9" t="s">
        <v>335</v>
      </c>
      <c r="I48" s="21">
        <v>10362657000</v>
      </c>
      <c r="J48" s="21">
        <v>11817165000</v>
      </c>
      <c r="K48" s="21">
        <v>10478894000</v>
      </c>
      <c r="L48" s="21">
        <v>11276200000</v>
      </c>
      <c r="M48" s="21">
        <v>10877573000</v>
      </c>
      <c r="N48" s="21">
        <v>10796412000</v>
      </c>
      <c r="O48" s="21">
        <v>11211316000</v>
      </c>
      <c r="P48" s="21">
        <v>12565175000</v>
      </c>
      <c r="Q48" s="21">
        <v>14495972000</v>
      </c>
      <c r="R48" s="21">
        <v>15739262000</v>
      </c>
      <c r="S48" s="21">
        <v>16405285000</v>
      </c>
      <c r="T48" s="21">
        <v>15767984000</v>
      </c>
      <c r="U48" s="21">
        <v>15321898000</v>
      </c>
      <c r="V48" s="21">
        <v>17444731000</v>
      </c>
      <c r="W48" s="21">
        <v>16859928000</v>
      </c>
      <c r="X48" s="21">
        <v>19038108000</v>
      </c>
      <c r="Y48" s="21">
        <v>21197045000</v>
      </c>
      <c r="Z48" s="21">
        <v>23993466000</v>
      </c>
      <c r="AA48" s="21">
        <v>24576633000</v>
      </c>
      <c r="AB48" s="21">
        <v>26094025000</v>
      </c>
      <c r="AC48" s="21">
        <v>27943797000</v>
      </c>
      <c r="AD48" s="21">
        <v>27609909000</v>
      </c>
      <c r="AE48" s="21">
        <v>28079871000</v>
      </c>
      <c r="AF48" s="21">
        <v>26115784000</v>
      </c>
      <c r="AG48" s="21">
        <v>27350227000</v>
      </c>
      <c r="AH48" s="21">
        <v>25801040000</v>
      </c>
      <c r="AI48" s="21">
        <v>25664487000</v>
      </c>
      <c r="AJ48" s="21">
        <v>28108647000</v>
      </c>
      <c r="AK48" s="21">
        <v>35978613000</v>
      </c>
      <c r="AL48" s="21">
        <v>36585015000</v>
      </c>
      <c r="AM48" s="21">
        <v>36467181000</v>
      </c>
      <c r="AN48" s="21">
        <v>35539607000</v>
      </c>
      <c r="AO48" s="21">
        <v>37180614000</v>
      </c>
      <c r="AP48" s="21">
        <v>34470866000</v>
      </c>
      <c r="AQ48" s="21">
        <v>34149083000</v>
      </c>
      <c r="AR48" s="21">
        <v>33317306000</v>
      </c>
      <c r="AS48" s="21">
        <v>37077644000</v>
      </c>
      <c r="AT48" s="21">
        <v>33621060000</v>
      </c>
      <c r="AU48" s="21">
        <v>36409824000</v>
      </c>
      <c r="AV48" s="21">
        <v>42038284000</v>
      </c>
      <c r="AW48" s="21">
        <v>41847987000</v>
      </c>
      <c r="AX48" s="21">
        <v>38946512000</v>
      </c>
      <c r="AY48" s="21">
        <v>40658632000</v>
      </c>
      <c r="AZ48" s="21">
        <v>42056851000</v>
      </c>
      <c r="BA48" s="21">
        <v>43390686000</v>
      </c>
      <c r="BB48" s="21">
        <v>45471310000</v>
      </c>
      <c r="BC48" s="21">
        <v>46116010000</v>
      </c>
      <c r="BD48" s="21">
        <v>49372448000</v>
      </c>
      <c r="BE48" s="21">
        <v>49057339000</v>
      </c>
      <c r="BF48" s="21" t="e">
        <v>#N/A</v>
      </c>
      <c r="BG48" s="21">
        <v>48694302000</v>
      </c>
      <c r="BH48" s="21">
        <v>49072703000</v>
      </c>
      <c r="BI48" s="21">
        <v>48599869000</v>
      </c>
      <c r="BJ48" s="21">
        <v>53171812000</v>
      </c>
      <c r="BK48" s="21">
        <v>47675760000</v>
      </c>
    </row>
    <row r="49" spans="1:63" x14ac:dyDescent="0.35">
      <c r="A49" s="10" t="str">
        <f t="shared" si="11"/>
        <v>Aljazira</v>
      </c>
      <c r="B49" s="10" t="s">
        <v>193</v>
      </c>
      <c r="C49" s="10" t="s">
        <v>195</v>
      </c>
      <c r="D49" s="10" t="str">
        <f t="shared" si="9"/>
        <v xml:space="preserve">Wholesale Liabilities </v>
      </c>
      <c r="E49" s="10" t="str" cm="1">
        <f t="array" ref="E49">INDEX(SID!$B$24:$E$34, MATCH(A49, SID!$B$24:$B$34, 0), IF(B49="Retail", 3, 4))</f>
        <v>SEG0000813643 Segment</v>
      </c>
      <c r="F49" s="10" t="str">
        <f>VLOOKUP(C49,SID!$B$19:$C$21,2,FALSE)</f>
        <v>BS_TOT_LIAB2</v>
      </c>
      <c r="G49" s="10" t="str">
        <f>_xll.BQL(E49, F49 &amp; "(FPT=q, FPR=range(2010Q1, 2023Q3))","showdates=f", "transpose=t","cols=57;rows=1")</f>
        <v>#N/A Requesting Data...</v>
      </c>
      <c r="H49" s="10" t="s">
        <v>335</v>
      </c>
      <c r="I49" s="22">
        <v>1591365000</v>
      </c>
      <c r="J49" s="22">
        <v>1795196000</v>
      </c>
      <c r="K49" s="22">
        <v>2207618000</v>
      </c>
      <c r="L49" s="22">
        <v>3151604000</v>
      </c>
      <c r="M49" s="22">
        <v>2756316000</v>
      </c>
      <c r="N49" s="22">
        <v>10120266000</v>
      </c>
      <c r="O49" s="22">
        <v>16239895000</v>
      </c>
      <c r="P49" s="22">
        <v>18419474000</v>
      </c>
      <c r="Q49" s="22">
        <v>19202629000</v>
      </c>
      <c r="R49" s="22">
        <v>20823469000</v>
      </c>
      <c r="S49" s="22">
        <v>22552209000</v>
      </c>
      <c r="T49" s="22">
        <v>24366949000</v>
      </c>
      <c r="U49" s="22">
        <v>25145515000</v>
      </c>
      <c r="V49" s="22">
        <v>27015785000</v>
      </c>
      <c r="W49" s="22">
        <v>26629211000</v>
      </c>
      <c r="X49" s="22">
        <v>27287895000</v>
      </c>
      <c r="Y49" s="22">
        <v>25933584000</v>
      </c>
      <c r="Z49" s="22">
        <v>26461523000</v>
      </c>
      <c r="AA49" s="22">
        <v>26304864000</v>
      </c>
      <c r="AB49" s="22">
        <v>24601413000</v>
      </c>
      <c r="AC49" s="22">
        <v>22353970000</v>
      </c>
      <c r="AD49" s="22">
        <v>21493587000</v>
      </c>
      <c r="AE49" s="22">
        <v>22471282000</v>
      </c>
      <c r="AF49" s="22">
        <v>21097564000</v>
      </c>
      <c r="AG49" s="22">
        <v>21465105000</v>
      </c>
      <c r="AH49" s="22">
        <v>23034819000</v>
      </c>
      <c r="AI49" s="22">
        <v>22733190000</v>
      </c>
      <c r="AJ49" s="22">
        <v>19347976000</v>
      </c>
      <c r="AK49" s="22">
        <v>13594000000</v>
      </c>
      <c r="AL49" s="22">
        <v>12493477000</v>
      </c>
      <c r="AM49" s="22">
        <v>13244779000</v>
      </c>
      <c r="AN49" s="22">
        <v>14563514000</v>
      </c>
      <c r="AO49" s="22">
        <v>13712746000</v>
      </c>
      <c r="AP49" s="22">
        <v>13567502000</v>
      </c>
      <c r="AQ49" s="22">
        <v>16358968000</v>
      </c>
      <c r="AR49" s="22">
        <v>18666181000</v>
      </c>
      <c r="AS49" s="22">
        <v>14882701000</v>
      </c>
      <c r="AT49" s="22">
        <v>22419807000</v>
      </c>
      <c r="AU49" s="22">
        <v>22873436000</v>
      </c>
      <c r="AV49" s="22">
        <v>20757629000</v>
      </c>
      <c r="AW49" s="22">
        <v>21433896000</v>
      </c>
      <c r="AX49" s="22">
        <v>24201721000</v>
      </c>
      <c r="AY49" s="22">
        <v>21189351000</v>
      </c>
      <c r="AZ49" s="22">
        <v>24398194000</v>
      </c>
      <c r="BA49" s="22">
        <v>25601492000</v>
      </c>
      <c r="BB49" s="22">
        <v>23574012000</v>
      </c>
      <c r="BC49" s="22">
        <v>26359616000</v>
      </c>
      <c r="BD49" s="22">
        <v>27578632000</v>
      </c>
      <c r="BE49" s="22">
        <v>27243848000</v>
      </c>
      <c r="BF49" s="22" t="e">
        <v>#N/A</v>
      </c>
      <c r="BG49" s="22">
        <v>31821527000</v>
      </c>
      <c r="BH49" s="22">
        <v>35339718000</v>
      </c>
      <c r="BI49" s="22">
        <v>36407437000</v>
      </c>
      <c r="BJ49" s="22">
        <v>37305492000</v>
      </c>
      <c r="BK49" s="22">
        <v>40669514000</v>
      </c>
    </row>
    <row r="50" spans="1:63" x14ac:dyDescent="0.35">
      <c r="A50" s="17" t="s">
        <v>23</v>
      </c>
      <c r="B50" s="17" t="s">
        <v>194</v>
      </c>
      <c r="C50" s="17" t="s">
        <v>198</v>
      </c>
      <c r="D50" s="17" t="str">
        <f>B50&amp; " " &amp;C50</f>
        <v>Retail Net Revenue</v>
      </c>
      <c r="E50" s="17" t="str" cm="1">
        <f t="array" ref="E50">INDEX(SID!$B$24:$E$34, MATCH(A50, SID!$B$24:$B$34, 0), IF(B50="Retail", 3, 4))</f>
        <v>SEG0000670177 Segment</v>
      </c>
      <c r="F50" s="17" t="str">
        <f>VLOOKUP(C50,SID!$B$19:$C$21,2,FALSE)</f>
        <v>CB_IS_NET_REVENUE</v>
      </c>
      <c r="G50" s="17" t="str">
        <f>_xll.BQL(E50, F50 &amp; "(FPT=q, FPR=range(2010Q1, 2023Q3))","showdates=f", "transpose=t","cols=57;rows=1")</f>
        <v>#N/A Requesting Data...</v>
      </c>
      <c r="H50" s="17" t="s">
        <v>331</v>
      </c>
      <c r="I50" s="18">
        <v>133135000</v>
      </c>
      <c r="J50" s="18">
        <v>128027000</v>
      </c>
      <c r="K50" s="18">
        <v>159091000</v>
      </c>
      <c r="L50" s="18" t="e">
        <v>#N/A</v>
      </c>
      <c r="M50" s="18">
        <v>179465000</v>
      </c>
      <c r="N50" s="18">
        <v>192548000</v>
      </c>
      <c r="O50" s="18">
        <v>204281000</v>
      </c>
      <c r="P50" s="18">
        <v>219468000</v>
      </c>
      <c r="Q50" s="18">
        <v>241106000</v>
      </c>
      <c r="R50" s="18">
        <v>261729000</v>
      </c>
      <c r="S50" s="18">
        <v>254409000</v>
      </c>
      <c r="T50" s="18">
        <v>243677000</v>
      </c>
      <c r="U50" s="18">
        <v>257224000</v>
      </c>
      <c r="V50" s="18">
        <v>264543000</v>
      </c>
      <c r="W50" s="18">
        <v>269281000</v>
      </c>
      <c r="X50" s="18" t="e">
        <v>#N/A</v>
      </c>
      <c r="Y50" s="18">
        <v>274173000</v>
      </c>
      <c r="Z50" s="18">
        <v>558073000</v>
      </c>
      <c r="AA50" s="18">
        <v>286303000</v>
      </c>
      <c r="AB50" s="18">
        <v>291454000</v>
      </c>
      <c r="AC50" s="18">
        <v>297142000</v>
      </c>
      <c r="AD50" s="18">
        <v>320041000</v>
      </c>
      <c r="AE50" s="18">
        <v>309887000</v>
      </c>
      <c r="AF50" s="18" t="e">
        <v>#N/A</v>
      </c>
      <c r="AG50" s="18" t="e">
        <v>#N/A</v>
      </c>
      <c r="AH50" s="18" t="e">
        <v>#N/A</v>
      </c>
      <c r="AI50" s="18">
        <v>330277000</v>
      </c>
      <c r="AJ50" s="18" t="e">
        <v>#N/A</v>
      </c>
      <c r="AK50" s="18">
        <v>373208000</v>
      </c>
      <c r="AL50" s="18">
        <v>389032000</v>
      </c>
      <c r="AM50" s="18" t="e">
        <v>#N/A</v>
      </c>
      <c r="AN50" s="18" t="e">
        <v>#N/A</v>
      </c>
      <c r="AO50" s="18" t="e">
        <v>#N/A</v>
      </c>
      <c r="AP50" s="18">
        <v>501843000</v>
      </c>
      <c r="AQ50" s="18">
        <v>450550000</v>
      </c>
      <c r="AR50" s="18">
        <v>499723000</v>
      </c>
      <c r="AS50" s="18">
        <v>549392000</v>
      </c>
      <c r="AT50" s="18">
        <v>553045000</v>
      </c>
      <c r="AU50" s="18">
        <v>606261000</v>
      </c>
      <c r="AV50" s="18">
        <v>573119000</v>
      </c>
      <c r="AW50" s="18">
        <v>628335000</v>
      </c>
      <c r="AX50" s="18">
        <v>623103000</v>
      </c>
      <c r="AY50" s="18">
        <v>699270000</v>
      </c>
      <c r="AZ50" s="18">
        <v>659206000</v>
      </c>
      <c r="BA50" s="18">
        <v>742323000</v>
      </c>
      <c r="BB50" s="18">
        <v>736024000</v>
      </c>
      <c r="BC50" s="18">
        <v>796649000</v>
      </c>
      <c r="BD50" s="18">
        <v>647225000</v>
      </c>
      <c r="BE50" s="18">
        <v>750340000</v>
      </c>
      <c r="BF50" s="18">
        <v>719707000</v>
      </c>
      <c r="BG50" s="18">
        <v>760630000</v>
      </c>
      <c r="BH50" s="18">
        <v>537374000</v>
      </c>
      <c r="BI50" s="18">
        <v>610532000</v>
      </c>
      <c r="BJ50" s="18">
        <v>610360000</v>
      </c>
      <c r="BK50" s="18">
        <v>558664000</v>
      </c>
    </row>
    <row r="51" spans="1:63" x14ac:dyDescent="0.35">
      <c r="A51" s="17" t="str">
        <f>A50</f>
        <v>Albilad</v>
      </c>
      <c r="B51" s="17" t="s">
        <v>193</v>
      </c>
      <c r="C51" s="17" t="s">
        <v>198</v>
      </c>
      <c r="D51" s="17" t="str">
        <f t="shared" ref="D51:D61" si="12">B51&amp; " " &amp;C51</f>
        <v>Wholesale Net Revenue</v>
      </c>
      <c r="E51" s="17" t="str" cm="1">
        <f t="array" ref="E51">INDEX(SID!$B$24:$E$34, MATCH(A51, SID!$B$24:$B$34, 0), IF(B51="Retail", 3, 4))</f>
        <v>SEG0000670149 Segment</v>
      </c>
      <c r="F51" s="17" t="str">
        <f>VLOOKUP(C51,SID!$B$19:$C$21,2,FALSE)</f>
        <v>CB_IS_NET_REVENUE</v>
      </c>
      <c r="G51" s="17" t="str">
        <f>_xll.BQL(E51, F51 &amp; "(FPT=q, FPR=range(2010Q1, 2023Q3))","showdates=f", "transpose=t","cols=57;rows=1")</f>
        <v>#N/A Requesting Data...</v>
      </c>
      <c r="H51" s="17" t="s">
        <v>331</v>
      </c>
      <c r="I51" s="18">
        <v>103016000</v>
      </c>
      <c r="J51" s="18">
        <v>90010000</v>
      </c>
      <c r="K51" s="18">
        <v>74174000</v>
      </c>
      <c r="L51" s="18" t="e">
        <v>#N/A</v>
      </c>
      <c r="M51" s="18">
        <v>88484000</v>
      </c>
      <c r="N51" s="18">
        <v>99418000</v>
      </c>
      <c r="O51" s="18">
        <v>93784000</v>
      </c>
      <c r="P51" s="18">
        <v>126469000</v>
      </c>
      <c r="Q51" s="18">
        <v>118808000</v>
      </c>
      <c r="R51" s="18">
        <v>119216000</v>
      </c>
      <c r="S51" s="18">
        <v>124909000</v>
      </c>
      <c r="T51" s="18">
        <v>136567000</v>
      </c>
      <c r="U51" s="18">
        <v>135338000</v>
      </c>
      <c r="V51" s="18">
        <v>134887000</v>
      </c>
      <c r="W51" s="18">
        <v>152663000</v>
      </c>
      <c r="X51" s="18" t="e">
        <v>#N/A</v>
      </c>
      <c r="Y51" s="18">
        <v>129826000</v>
      </c>
      <c r="Z51" s="18">
        <v>292623000</v>
      </c>
      <c r="AA51" s="18">
        <v>168170000</v>
      </c>
      <c r="AB51" s="18">
        <v>175401000</v>
      </c>
      <c r="AC51" s="18">
        <v>174283000</v>
      </c>
      <c r="AD51" s="18">
        <v>179488000</v>
      </c>
      <c r="AE51" s="18">
        <v>184090000</v>
      </c>
      <c r="AF51" s="18" t="e">
        <v>#N/A</v>
      </c>
      <c r="AG51" s="18" t="e">
        <v>#N/A</v>
      </c>
      <c r="AH51" s="18" t="e">
        <v>#N/A</v>
      </c>
      <c r="AI51" s="18">
        <v>195745000</v>
      </c>
      <c r="AJ51" s="18" t="e">
        <v>#N/A</v>
      </c>
      <c r="AK51" s="18">
        <v>208074000</v>
      </c>
      <c r="AL51" s="18">
        <v>231873000</v>
      </c>
      <c r="AM51" s="18" t="e">
        <v>#N/A</v>
      </c>
      <c r="AN51" s="18" t="e">
        <v>#N/A</v>
      </c>
      <c r="AO51" s="18" t="e">
        <v>#N/A</v>
      </c>
      <c r="AP51" s="18">
        <v>237483000</v>
      </c>
      <c r="AQ51" s="18">
        <v>236160000</v>
      </c>
      <c r="AR51" s="18">
        <v>268644000</v>
      </c>
      <c r="AS51" s="18">
        <v>245511000</v>
      </c>
      <c r="AT51" s="18">
        <v>258588000</v>
      </c>
      <c r="AU51" s="18">
        <v>251547000</v>
      </c>
      <c r="AV51" s="18">
        <v>301386000</v>
      </c>
      <c r="AW51" s="18">
        <v>253413000</v>
      </c>
      <c r="AX51" s="18">
        <v>239281000</v>
      </c>
      <c r="AY51" s="18">
        <v>237058000</v>
      </c>
      <c r="AZ51" s="18">
        <v>274763000</v>
      </c>
      <c r="BA51" s="18">
        <v>213154000</v>
      </c>
      <c r="BB51" s="18">
        <v>185651000</v>
      </c>
      <c r="BC51" s="18">
        <v>202474000</v>
      </c>
      <c r="BD51" s="18">
        <v>180523000</v>
      </c>
      <c r="BE51" s="18">
        <v>257889000</v>
      </c>
      <c r="BF51" s="18">
        <v>303296000</v>
      </c>
      <c r="BG51" s="18">
        <v>354940000</v>
      </c>
      <c r="BH51" s="18">
        <v>498138000</v>
      </c>
      <c r="BI51" s="18">
        <v>407305000</v>
      </c>
      <c r="BJ51" s="18">
        <v>428648000</v>
      </c>
      <c r="BK51" s="18">
        <v>501653000</v>
      </c>
    </row>
    <row r="52" spans="1:63" x14ac:dyDescent="0.35">
      <c r="A52" s="17" t="str">
        <f t="shared" ref="A52:A55" si="13">A51</f>
        <v>Albilad</v>
      </c>
      <c r="B52" s="17" t="s">
        <v>194</v>
      </c>
      <c r="C52" s="17" t="s">
        <v>196</v>
      </c>
      <c r="D52" s="17" t="str">
        <f t="shared" si="12"/>
        <v>Retail Assets</v>
      </c>
      <c r="E52" s="17" t="str" cm="1">
        <f t="array" ref="E52">INDEX(SID!$B$24:$E$34, MATCH(A52, SID!$B$24:$B$34, 0), IF(B52="Retail", 3, 4))</f>
        <v>SEG0000670177 Segment</v>
      </c>
      <c r="F52" s="17" t="str">
        <f>VLOOKUP(C52,SID!$B$19:$C$21,2,FALSE)</f>
        <v>BS_TOT_ASSET</v>
      </c>
      <c r="G52" s="17" t="str">
        <f>_xll.BQL(E52, F52 &amp; "(FPT=q, FPR=range(2010Q1, 2023Q3))","showdates=f", "transpose=t","cols=57;rows=1")</f>
        <v>#N/A Requesting Data...</v>
      </c>
      <c r="H52" s="17" t="s">
        <v>332</v>
      </c>
      <c r="I52" s="18">
        <v>4483521000</v>
      </c>
      <c r="J52" s="18">
        <v>5698486000</v>
      </c>
      <c r="K52" s="18">
        <v>5816566000</v>
      </c>
      <c r="L52" s="18">
        <v>6194816000</v>
      </c>
      <c r="M52" s="18">
        <v>6059059000</v>
      </c>
      <c r="N52" s="18">
        <v>6995939000</v>
      </c>
      <c r="O52" s="18">
        <v>7230761000</v>
      </c>
      <c r="P52" s="18">
        <v>7507819000</v>
      </c>
      <c r="Q52" s="18">
        <v>7871321000</v>
      </c>
      <c r="R52" s="18">
        <v>8769699000</v>
      </c>
      <c r="S52" s="18">
        <v>9325549000</v>
      </c>
      <c r="T52" s="18">
        <v>9780498000</v>
      </c>
      <c r="U52" s="18">
        <v>10701624000</v>
      </c>
      <c r="V52" s="18">
        <v>11221265000</v>
      </c>
      <c r="W52" s="18">
        <v>11598956000</v>
      </c>
      <c r="X52" s="18">
        <v>12229036000</v>
      </c>
      <c r="Y52" s="18">
        <v>12912100000</v>
      </c>
      <c r="Z52" s="18">
        <v>13488217000</v>
      </c>
      <c r="AA52" s="18">
        <v>13838053000</v>
      </c>
      <c r="AB52" s="18">
        <v>13141895000</v>
      </c>
      <c r="AC52" s="18">
        <v>14105029000</v>
      </c>
      <c r="AD52" s="18">
        <v>15324703000</v>
      </c>
      <c r="AE52" s="18">
        <v>15604164000</v>
      </c>
      <c r="AF52" s="18">
        <v>15818492000</v>
      </c>
      <c r="AG52" s="18">
        <v>16971586000</v>
      </c>
      <c r="AH52" s="18">
        <v>17932333000</v>
      </c>
      <c r="AI52" s="18">
        <v>18077968000</v>
      </c>
      <c r="AJ52" s="18">
        <v>18343093000</v>
      </c>
      <c r="AK52" s="18">
        <v>16355997000</v>
      </c>
      <c r="AL52" s="18">
        <v>17302664000</v>
      </c>
      <c r="AM52" s="18">
        <v>17813410000</v>
      </c>
      <c r="AN52" s="18">
        <v>19226564000</v>
      </c>
      <c r="AO52" s="18">
        <v>20924192000</v>
      </c>
      <c r="AP52" s="18">
        <v>24647582000</v>
      </c>
      <c r="AQ52" s="18">
        <v>26512061000</v>
      </c>
      <c r="AR52" s="18">
        <v>28182812000</v>
      </c>
      <c r="AS52" s="18">
        <v>30840515000</v>
      </c>
      <c r="AT52" s="18">
        <v>32494096000</v>
      </c>
      <c r="AU52" s="18">
        <v>34511954000</v>
      </c>
      <c r="AV52" s="18">
        <v>35937100000</v>
      </c>
      <c r="AW52" s="18">
        <v>37772090000</v>
      </c>
      <c r="AX52" s="18">
        <v>39535910000</v>
      </c>
      <c r="AY52" s="18">
        <v>41433310000</v>
      </c>
      <c r="AZ52" s="18">
        <v>43684277000</v>
      </c>
      <c r="BA52" s="18">
        <v>46568230000</v>
      </c>
      <c r="BB52" s="18">
        <v>47032209000</v>
      </c>
      <c r="BC52" s="18">
        <v>49351206000</v>
      </c>
      <c r="BD52" s="18">
        <v>50918040000</v>
      </c>
      <c r="BE52" s="18">
        <v>52099803000</v>
      </c>
      <c r="BF52" s="18">
        <v>53413552000</v>
      </c>
      <c r="BG52" s="18">
        <v>55583721000</v>
      </c>
      <c r="BH52" s="18">
        <v>58022131000</v>
      </c>
      <c r="BI52" s="18">
        <v>57319060000</v>
      </c>
      <c r="BJ52" s="18">
        <v>57835917000</v>
      </c>
      <c r="BK52" s="18">
        <v>59033201000</v>
      </c>
    </row>
    <row r="53" spans="1:63" x14ac:dyDescent="0.35">
      <c r="A53" s="17" t="str">
        <f t="shared" si="13"/>
        <v>Albilad</v>
      </c>
      <c r="B53" s="17" t="s">
        <v>193</v>
      </c>
      <c r="C53" s="17" t="s">
        <v>196</v>
      </c>
      <c r="D53" s="17" t="str">
        <f t="shared" si="12"/>
        <v>Wholesale Assets</v>
      </c>
      <c r="E53" s="17" t="str" cm="1">
        <f t="array" ref="E53">INDEX(SID!$B$24:$E$34, MATCH(A53, SID!$B$24:$B$34, 0), IF(B53="Retail", 3, 4))</f>
        <v>SEG0000670149 Segment</v>
      </c>
      <c r="F53" s="17" t="str">
        <f>VLOOKUP(C53,SID!$B$19:$C$21,2,FALSE)</f>
        <v>BS_TOT_ASSET</v>
      </c>
      <c r="G53" s="17" t="str">
        <f>_xll.BQL(E53, F53 &amp; "(FPT=q, FPR=range(2010Q1, 2023Q3))","showdates=f", "transpose=t","cols=57;rows=1")</f>
        <v>#N/A Requesting Data...</v>
      </c>
      <c r="H53" s="17" t="s">
        <v>332</v>
      </c>
      <c r="I53" s="18">
        <v>8157123000</v>
      </c>
      <c r="J53" s="18">
        <v>7938328000</v>
      </c>
      <c r="K53" s="18">
        <v>7648703000</v>
      </c>
      <c r="L53" s="18">
        <v>8047032000</v>
      </c>
      <c r="M53" s="18">
        <v>7778608000</v>
      </c>
      <c r="N53" s="18">
        <v>8273682000</v>
      </c>
      <c r="O53" s="18">
        <v>8151027000</v>
      </c>
      <c r="P53" s="18">
        <v>9832503000</v>
      </c>
      <c r="Q53" s="18">
        <v>10461831000</v>
      </c>
      <c r="R53" s="18">
        <v>10962413000</v>
      </c>
      <c r="S53" s="18">
        <v>11760713000</v>
      </c>
      <c r="T53" s="18">
        <v>11572550000</v>
      </c>
      <c r="U53" s="18">
        <v>11274159000</v>
      </c>
      <c r="V53" s="18">
        <v>12705649000</v>
      </c>
      <c r="W53" s="18">
        <v>13181929000</v>
      </c>
      <c r="X53" s="18">
        <v>14777653000</v>
      </c>
      <c r="Y53" s="18">
        <v>15336995000</v>
      </c>
      <c r="Z53" s="18">
        <v>17727741000</v>
      </c>
      <c r="AA53" s="18">
        <v>18327810000</v>
      </c>
      <c r="AB53" s="18">
        <v>19234996000</v>
      </c>
      <c r="AC53" s="18">
        <v>19293099000</v>
      </c>
      <c r="AD53" s="18">
        <v>20808652000</v>
      </c>
      <c r="AE53" s="18">
        <v>21273083000</v>
      </c>
      <c r="AF53" s="18">
        <v>22793027000</v>
      </c>
      <c r="AG53" s="18">
        <v>24575949000</v>
      </c>
      <c r="AH53" s="18">
        <v>23338825000</v>
      </c>
      <c r="AI53" s="18">
        <v>23197202000</v>
      </c>
      <c r="AJ53" s="18">
        <v>22537142000</v>
      </c>
      <c r="AK53" s="18">
        <v>24516783000</v>
      </c>
      <c r="AL53" s="18">
        <v>25793746000</v>
      </c>
      <c r="AM53" s="18">
        <v>25375090000</v>
      </c>
      <c r="AN53" s="18">
        <v>25567342000</v>
      </c>
      <c r="AO53" s="18">
        <v>26997443000</v>
      </c>
      <c r="AP53" s="18">
        <v>26647669000</v>
      </c>
      <c r="AQ53" s="18">
        <v>27274046000</v>
      </c>
      <c r="AR53" s="18">
        <v>27273497000</v>
      </c>
      <c r="AS53" s="18">
        <v>26734320000</v>
      </c>
      <c r="AT53" s="18">
        <v>27630963000</v>
      </c>
      <c r="AU53" s="18">
        <v>28993641000</v>
      </c>
      <c r="AV53" s="18">
        <v>30644541000</v>
      </c>
      <c r="AW53" s="18">
        <v>31946621000</v>
      </c>
      <c r="AX53" s="18">
        <v>32360962000</v>
      </c>
      <c r="AY53" s="18">
        <v>33376629000</v>
      </c>
      <c r="AZ53" s="18">
        <v>33586851000</v>
      </c>
      <c r="BA53" s="18">
        <v>36318985000</v>
      </c>
      <c r="BB53" s="18">
        <v>39245191000</v>
      </c>
      <c r="BC53" s="18">
        <v>39724249000</v>
      </c>
      <c r="BD53" s="18">
        <v>38374069000</v>
      </c>
      <c r="BE53" s="18">
        <v>42376877000</v>
      </c>
      <c r="BF53" s="18">
        <v>46437020000</v>
      </c>
      <c r="BG53" s="18">
        <v>46344251000</v>
      </c>
      <c r="BH53" s="18">
        <v>44450264000</v>
      </c>
      <c r="BI53" s="18">
        <v>48375464000</v>
      </c>
      <c r="BJ53" s="18">
        <v>50748229000</v>
      </c>
      <c r="BK53" s="18">
        <v>52199267000</v>
      </c>
    </row>
    <row r="54" spans="1:63" x14ac:dyDescent="0.35">
      <c r="A54" s="17" t="str">
        <f t="shared" si="13"/>
        <v>Albilad</v>
      </c>
      <c r="B54" s="17" t="s">
        <v>194</v>
      </c>
      <c r="C54" s="17" t="s">
        <v>195</v>
      </c>
      <c r="D54" s="17" t="str">
        <f t="shared" si="12"/>
        <v xml:space="preserve">Retail Liabilities </v>
      </c>
      <c r="E54" s="17" t="str" cm="1">
        <f t="array" ref="E54">INDEX(SID!$B$24:$E$34, MATCH(A54, SID!$B$24:$B$34, 0), IF(B54="Retail", 3, 4))</f>
        <v>SEG0000670177 Segment</v>
      </c>
      <c r="F54" s="17" t="str">
        <f>VLOOKUP(C54,SID!$B$19:$C$21,2,FALSE)</f>
        <v>BS_TOT_LIAB2</v>
      </c>
      <c r="G54" s="17" t="str">
        <f>_xll.BQL(E54, F54 &amp; "(FPT=q, FPR=range(2010Q1, 2023Q3))","showdates=f", "transpose=t","cols=57;rows=1")</f>
        <v>SEG0000670177 Segment</v>
      </c>
      <c r="H54" s="17" t="s">
        <v>335</v>
      </c>
      <c r="I54" s="18">
        <v>9703987000</v>
      </c>
      <c r="J54" s="18">
        <v>10842429000</v>
      </c>
      <c r="K54" s="18">
        <v>10055321000</v>
      </c>
      <c r="L54" s="18">
        <v>11867061000</v>
      </c>
      <c r="M54" s="18">
        <v>12402881000</v>
      </c>
      <c r="N54" s="18">
        <v>12535712000</v>
      </c>
      <c r="O54" s="18">
        <v>13318790000</v>
      </c>
      <c r="P54" s="18">
        <v>14094315000</v>
      </c>
      <c r="Q54" s="18">
        <v>15585295000</v>
      </c>
      <c r="R54" s="18">
        <v>15785118000</v>
      </c>
      <c r="S54" s="18">
        <v>16044654000</v>
      </c>
      <c r="T54" s="18">
        <v>16498105000</v>
      </c>
      <c r="U54" s="18">
        <v>17422516000</v>
      </c>
      <c r="V54" s="18">
        <v>17892801000</v>
      </c>
      <c r="W54" s="18">
        <v>17655996000</v>
      </c>
      <c r="X54" s="18">
        <v>19067695000</v>
      </c>
      <c r="Y54" s="18">
        <v>20888654000</v>
      </c>
      <c r="Z54" s="18">
        <v>22294613000</v>
      </c>
      <c r="AA54" s="18">
        <v>23913807000</v>
      </c>
      <c r="AB54" s="18">
        <v>24688068000</v>
      </c>
      <c r="AC54" s="18">
        <v>27648939000</v>
      </c>
      <c r="AD54" s="18">
        <v>28421608000</v>
      </c>
      <c r="AE54" s="18">
        <v>29761612000</v>
      </c>
      <c r="AF54" s="18">
        <v>31230550000</v>
      </c>
      <c r="AG54" s="18">
        <v>27219901000</v>
      </c>
      <c r="AH54" s="18">
        <v>27330677000</v>
      </c>
      <c r="AI54" s="18">
        <v>24736311000</v>
      </c>
      <c r="AJ54" s="18">
        <v>25620006000</v>
      </c>
      <c r="AK54" s="18">
        <v>28651115000</v>
      </c>
      <c r="AL54" s="18">
        <v>30168565000</v>
      </c>
      <c r="AM54" s="18">
        <v>31613716000</v>
      </c>
      <c r="AN54" s="18">
        <v>31939534000</v>
      </c>
      <c r="AO54" s="18">
        <v>36964889000</v>
      </c>
      <c r="AP54" s="18">
        <v>36809140000</v>
      </c>
      <c r="AQ54" s="18">
        <v>38730432000</v>
      </c>
      <c r="AR54" s="18">
        <v>41433181000</v>
      </c>
      <c r="AS54" s="18">
        <v>43486452000</v>
      </c>
      <c r="AT54" s="18">
        <v>45028012000</v>
      </c>
      <c r="AU54" s="18">
        <v>46624795000</v>
      </c>
      <c r="AV54" s="18">
        <v>52244834000</v>
      </c>
      <c r="AW54" s="18">
        <v>53647821000</v>
      </c>
      <c r="AX54" s="18">
        <v>54006475000</v>
      </c>
      <c r="AY54" s="18">
        <v>54764801000</v>
      </c>
      <c r="AZ54" s="18">
        <v>55560854000</v>
      </c>
      <c r="BA54" s="18">
        <v>58482507000</v>
      </c>
      <c r="BB54" s="18">
        <v>60998470000</v>
      </c>
      <c r="BC54" s="18">
        <v>61697192000</v>
      </c>
      <c r="BD54" s="18">
        <v>58258732000</v>
      </c>
      <c r="BE54" s="18">
        <v>61888095000</v>
      </c>
      <c r="BF54" s="18">
        <v>63579716000</v>
      </c>
      <c r="BG54" s="18">
        <v>62839334000</v>
      </c>
      <c r="BH54" s="18">
        <v>59423524000</v>
      </c>
      <c r="BI54" s="18">
        <v>60137709000</v>
      </c>
      <c r="BJ54" s="18">
        <v>60603211000</v>
      </c>
      <c r="BK54" s="18">
        <v>60159292000</v>
      </c>
    </row>
    <row r="55" spans="1:63" x14ac:dyDescent="0.35">
      <c r="A55" s="19" t="str">
        <f t="shared" si="13"/>
        <v>Albilad</v>
      </c>
      <c r="B55" s="19" t="s">
        <v>193</v>
      </c>
      <c r="C55" s="19" t="s">
        <v>195</v>
      </c>
      <c r="D55" s="19" t="str">
        <f t="shared" si="12"/>
        <v xml:space="preserve">Wholesale Liabilities </v>
      </c>
      <c r="E55" s="19" t="str" cm="1">
        <f t="array" ref="E55">INDEX(SID!$B$24:$E$34, MATCH(A55, SID!$B$24:$B$34, 0), IF(B55="Retail", 3, 4))</f>
        <v>SEG0000670149 Segment</v>
      </c>
      <c r="F55" s="19" t="str">
        <f>VLOOKUP(C55,SID!$B$19:$C$21,2,FALSE)</f>
        <v>BS_TOT_LIAB2</v>
      </c>
      <c r="G55" s="19" t="str">
        <f>_xll.BQL(E55, F55 &amp; "(FPT=q, FPR=range(2010Q1, 2023Q3))","showdates=f", "transpose=t","cols=57;rows=1")</f>
        <v>#N/A Requesting Data...</v>
      </c>
      <c r="H55" s="19" t="s">
        <v>335</v>
      </c>
      <c r="I55" s="20">
        <v>4489394000</v>
      </c>
      <c r="J55" s="20">
        <v>4452898000</v>
      </c>
      <c r="K55" s="20">
        <v>5088926000</v>
      </c>
      <c r="L55" s="20">
        <v>5461089000</v>
      </c>
      <c r="M55" s="20">
        <v>4538327000</v>
      </c>
      <c r="N55" s="20">
        <v>4397470000</v>
      </c>
      <c r="O55" s="20">
        <v>4640466000</v>
      </c>
      <c r="P55" s="20">
        <v>8952875000</v>
      </c>
      <c r="Q55" s="20">
        <v>7346818000</v>
      </c>
      <c r="R55" s="20">
        <v>7904621000</v>
      </c>
      <c r="S55" s="20">
        <v>7622452000</v>
      </c>
      <c r="T55" s="20">
        <v>7320370000</v>
      </c>
      <c r="U55" s="20">
        <v>7928034000</v>
      </c>
      <c r="V55" s="20">
        <v>9048108000</v>
      </c>
      <c r="W55" s="20">
        <v>8741165000</v>
      </c>
      <c r="X55" s="20">
        <v>10114583000</v>
      </c>
      <c r="Y55" s="20">
        <v>10604216000</v>
      </c>
      <c r="Z55" s="20">
        <v>11173643000</v>
      </c>
      <c r="AA55" s="20">
        <v>13020096000</v>
      </c>
      <c r="AB55" s="20">
        <v>12123331000</v>
      </c>
      <c r="AC55" s="20">
        <v>10323110000</v>
      </c>
      <c r="AD55" s="20">
        <v>9974734000</v>
      </c>
      <c r="AE55" s="20">
        <v>11017144000</v>
      </c>
      <c r="AF55" s="20">
        <v>11032401000</v>
      </c>
      <c r="AG55" s="20">
        <v>9202485000</v>
      </c>
      <c r="AH55" s="20">
        <v>6883811000</v>
      </c>
      <c r="AI55" s="20">
        <v>8091469000</v>
      </c>
      <c r="AJ55" s="20">
        <v>8180533000</v>
      </c>
      <c r="AK55" s="20">
        <v>10107870000</v>
      </c>
      <c r="AL55" s="20">
        <v>9206041000</v>
      </c>
      <c r="AM55" s="20">
        <v>10132126000</v>
      </c>
      <c r="AN55" s="20">
        <v>11782080000</v>
      </c>
      <c r="AO55" s="20">
        <v>12498241000</v>
      </c>
      <c r="AP55" s="20">
        <v>13448975000</v>
      </c>
      <c r="AQ55" s="20">
        <v>13433889000</v>
      </c>
      <c r="AR55" s="20">
        <v>11755989000</v>
      </c>
      <c r="AS55" s="20">
        <v>11587417000</v>
      </c>
      <c r="AT55" s="20">
        <v>13366223000</v>
      </c>
      <c r="AU55" s="20">
        <v>17201500000</v>
      </c>
      <c r="AV55" s="20">
        <v>12954957000</v>
      </c>
      <c r="AW55" s="20">
        <v>13905872000</v>
      </c>
      <c r="AX55" s="20">
        <v>13703617000</v>
      </c>
      <c r="AY55" s="20">
        <v>14897647000</v>
      </c>
      <c r="AZ55" s="20">
        <v>14912087000</v>
      </c>
      <c r="BA55" s="20">
        <v>15358457000</v>
      </c>
      <c r="BB55" s="20">
        <v>16497812000</v>
      </c>
      <c r="BC55" s="20">
        <v>18246436000</v>
      </c>
      <c r="BD55" s="20">
        <v>19122997000</v>
      </c>
      <c r="BE55" s="20">
        <v>20195176000</v>
      </c>
      <c r="BF55" s="20">
        <v>19337557000</v>
      </c>
      <c r="BG55" s="20">
        <v>23609929000</v>
      </c>
      <c r="BH55" s="20">
        <v>23526969000</v>
      </c>
      <c r="BI55" s="20">
        <v>23948579000</v>
      </c>
      <c r="BJ55" s="20">
        <v>24963268000</v>
      </c>
      <c r="BK55" s="20">
        <v>26483209000</v>
      </c>
    </row>
    <row r="56" spans="1:63" x14ac:dyDescent="0.35">
      <c r="A56" s="9" t="s">
        <v>355</v>
      </c>
      <c r="B56" s="9" t="s">
        <v>194</v>
      </c>
      <c r="C56" s="9" t="s">
        <v>198</v>
      </c>
      <c r="D56" s="9" t="str">
        <f t="shared" si="12"/>
        <v>Retail Net Revenue</v>
      </c>
      <c r="E56" s="9" t="str" cm="1">
        <f t="array" ref="E56">INDEX(SID!$B$24:$E$34, MATCH(A56, SID!$B$24:$B$34, 0), IF(B56="Retail", 3, 4))</f>
        <v>SEG0000813467 Segment</v>
      </c>
      <c r="F56" s="9" t="str">
        <f>VLOOKUP(C56,SID!$B$19:$C$21,2,FALSE)</f>
        <v>CB_IS_NET_REVENUE</v>
      </c>
      <c r="G56" s="9" t="str">
        <f>_xll.BQL(E56, F56 &amp; "(FPT=q, FPR=range(2010Q1, 2023Q3))","showdates=f", "transpose=t","cols=57;rows=1")</f>
        <v>#N/A Requesting Data...</v>
      </c>
      <c r="H56" s="9" t="s">
        <v>331</v>
      </c>
      <c r="I56" s="21" t="e">
        <v>#N/A</v>
      </c>
      <c r="J56" s="21" t="e">
        <v>#N/A</v>
      </c>
      <c r="K56" s="21" t="e">
        <v>#N/A</v>
      </c>
      <c r="L56" s="21" t="e">
        <v>#N/A</v>
      </c>
      <c r="M56" s="21">
        <v>153320000</v>
      </c>
      <c r="N56" s="21">
        <v>167236000</v>
      </c>
      <c r="O56" s="21">
        <v>165008000</v>
      </c>
      <c r="P56" s="21">
        <v>160497000</v>
      </c>
      <c r="Q56" s="21">
        <v>163466000</v>
      </c>
      <c r="R56" s="21">
        <v>170497000</v>
      </c>
      <c r="S56" s="21">
        <v>182173000</v>
      </c>
      <c r="T56" s="21">
        <v>171570000</v>
      </c>
      <c r="U56" s="21">
        <v>174071000</v>
      </c>
      <c r="V56" s="21">
        <v>154101000</v>
      </c>
      <c r="W56" s="21">
        <v>188686000</v>
      </c>
      <c r="X56" s="21">
        <v>161330000</v>
      </c>
      <c r="Y56" s="21">
        <v>186887000</v>
      </c>
      <c r="Z56" s="21">
        <v>218888000</v>
      </c>
      <c r="AA56" s="21">
        <v>222607000</v>
      </c>
      <c r="AB56" s="21">
        <v>294504000</v>
      </c>
      <c r="AC56" s="21">
        <v>221000000</v>
      </c>
      <c r="AD56" s="21">
        <v>185471000</v>
      </c>
      <c r="AE56" s="21">
        <v>261743000</v>
      </c>
      <c r="AF56" s="21">
        <v>240099000</v>
      </c>
      <c r="AG56" s="21">
        <v>234588000</v>
      </c>
      <c r="AH56" s="21">
        <v>309091000</v>
      </c>
      <c r="AI56" s="21">
        <v>-291365000</v>
      </c>
      <c r="AJ56" s="21">
        <v>750391000</v>
      </c>
      <c r="AK56" s="21">
        <v>262951000</v>
      </c>
      <c r="AL56" s="21">
        <v>365058000</v>
      </c>
      <c r="AM56" s="21">
        <v>-289831000</v>
      </c>
      <c r="AN56" s="21">
        <v>833232000</v>
      </c>
      <c r="AO56" s="21">
        <v>256169000</v>
      </c>
      <c r="AP56" s="21">
        <v>283768000</v>
      </c>
      <c r="AQ56" s="21">
        <v>293954000</v>
      </c>
      <c r="AR56" s="21">
        <v>238416000</v>
      </c>
      <c r="AS56" s="21">
        <v>202880000</v>
      </c>
      <c r="AT56" s="21">
        <v>187946000</v>
      </c>
      <c r="AU56" s="21">
        <v>196846000</v>
      </c>
      <c r="AV56" s="21">
        <v>175628000</v>
      </c>
      <c r="AW56" s="21">
        <v>208369000</v>
      </c>
      <c r="AX56" s="21">
        <v>310685000</v>
      </c>
      <c r="AY56" s="21">
        <v>220832000</v>
      </c>
      <c r="AZ56" s="21">
        <v>192397000</v>
      </c>
      <c r="BA56" s="21">
        <v>197333000</v>
      </c>
      <c r="BB56" s="21">
        <v>205798000</v>
      </c>
      <c r="BC56" s="21">
        <v>186915000</v>
      </c>
      <c r="BD56" s="21">
        <v>256971000</v>
      </c>
      <c r="BE56" s="21">
        <v>229858000</v>
      </c>
      <c r="BF56" s="21">
        <v>299566000</v>
      </c>
      <c r="BG56" s="21">
        <v>307334000</v>
      </c>
      <c r="BH56" s="21">
        <v>411954000</v>
      </c>
      <c r="BI56" s="21">
        <v>292107000</v>
      </c>
      <c r="BJ56" s="21">
        <v>318432000</v>
      </c>
      <c r="BK56" s="21">
        <v>323826000</v>
      </c>
    </row>
    <row r="57" spans="1:63" x14ac:dyDescent="0.35">
      <c r="A57" s="9" t="str">
        <f>A56</f>
        <v>Saib</v>
      </c>
      <c r="B57" s="9" t="s">
        <v>193</v>
      </c>
      <c r="C57" s="9" t="s">
        <v>198</v>
      </c>
      <c r="D57" s="9" t="str">
        <f t="shared" si="12"/>
        <v>Wholesale Net Revenue</v>
      </c>
      <c r="E57" s="9" t="str" cm="1">
        <f t="array" ref="E57">INDEX(SID!$B$24:$E$34, MATCH(A57, SID!$B$24:$B$34, 0), IF(B57="Retail", 3, 4))</f>
        <v>SEG0000813464 Segment</v>
      </c>
      <c r="F57" s="9" t="str">
        <f>VLOOKUP(C57,SID!$B$19:$C$21,2,FALSE)</f>
        <v>CB_IS_NET_REVENUE</v>
      </c>
      <c r="G57" s="9" t="str">
        <f>_xll.BQL(E57, F57 &amp; "(FPT=q, FPR=range(2010Q1, 2023Q3))","showdates=f", "transpose=t","cols=57;rows=1")</f>
        <v>#N/A Requesting Data...</v>
      </c>
      <c r="H57" s="9" t="s">
        <v>331</v>
      </c>
      <c r="I57" s="21" t="e">
        <v>#N/A</v>
      </c>
      <c r="J57" s="21" t="e">
        <v>#N/A</v>
      </c>
      <c r="K57" s="21" t="e">
        <v>#N/A</v>
      </c>
      <c r="L57" s="21" t="e">
        <v>#N/A</v>
      </c>
      <c r="M57" s="21">
        <v>165022000</v>
      </c>
      <c r="N57" s="21">
        <v>174599000</v>
      </c>
      <c r="O57" s="21">
        <v>168864000</v>
      </c>
      <c r="P57" s="21">
        <v>162778000</v>
      </c>
      <c r="Q57" s="21">
        <v>187956000</v>
      </c>
      <c r="R57" s="21">
        <v>153231000</v>
      </c>
      <c r="S57" s="21">
        <v>122007000</v>
      </c>
      <c r="T57" s="21">
        <v>157395000</v>
      </c>
      <c r="U57" s="21">
        <v>154747000</v>
      </c>
      <c r="V57" s="21">
        <v>171263000</v>
      </c>
      <c r="W57" s="21">
        <v>117805000</v>
      </c>
      <c r="X57" s="21">
        <v>161539000</v>
      </c>
      <c r="Y57" s="21">
        <v>196125000</v>
      </c>
      <c r="Z57" s="21">
        <v>198353000</v>
      </c>
      <c r="AA57" s="21">
        <v>196140000</v>
      </c>
      <c r="AB57" s="21">
        <v>237124000</v>
      </c>
      <c r="AC57" s="21">
        <v>259249000</v>
      </c>
      <c r="AD57" s="21">
        <v>306773000</v>
      </c>
      <c r="AE57" s="21">
        <v>220973000</v>
      </c>
      <c r="AF57" s="21">
        <v>172332000</v>
      </c>
      <c r="AG57" s="21">
        <v>154289000</v>
      </c>
      <c r="AH57" s="21">
        <v>306116000</v>
      </c>
      <c r="AI57" s="21">
        <v>585922000</v>
      </c>
      <c r="AJ57" s="21">
        <v>67476000</v>
      </c>
      <c r="AK57" s="21">
        <v>282638000</v>
      </c>
      <c r="AL57" s="21">
        <v>368751000</v>
      </c>
      <c r="AM57" s="21">
        <v>504272000</v>
      </c>
      <c r="AN57" s="21">
        <v>-84624000</v>
      </c>
      <c r="AO57" s="21">
        <v>286343000</v>
      </c>
      <c r="AP57" s="21">
        <v>296451000</v>
      </c>
      <c r="AQ57" s="21">
        <v>217683000</v>
      </c>
      <c r="AR57" s="21">
        <v>267676000</v>
      </c>
      <c r="AS57" s="21">
        <v>328287000</v>
      </c>
      <c r="AT57" s="21">
        <v>318047000</v>
      </c>
      <c r="AU57" s="21">
        <v>355415000</v>
      </c>
      <c r="AV57" s="21">
        <v>360631000</v>
      </c>
      <c r="AW57" s="21">
        <v>325195000</v>
      </c>
      <c r="AX57" s="21">
        <v>260249000</v>
      </c>
      <c r="AY57" s="21">
        <v>279233000</v>
      </c>
      <c r="AZ57" s="21">
        <v>241057000</v>
      </c>
      <c r="BA57" s="21">
        <v>197374000</v>
      </c>
      <c r="BB57" s="21">
        <v>227188000</v>
      </c>
      <c r="BC57" s="21">
        <v>194428000</v>
      </c>
      <c r="BD57" s="21">
        <v>219088000</v>
      </c>
      <c r="BE57" s="21">
        <v>246319000</v>
      </c>
      <c r="BF57" s="21">
        <v>273197000</v>
      </c>
      <c r="BG57" s="21">
        <v>355806000</v>
      </c>
      <c r="BH57" s="21">
        <v>385057000</v>
      </c>
      <c r="BI57" s="21">
        <v>337376000</v>
      </c>
      <c r="BJ57" s="21">
        <v>368453000</v>
      </c>
      <c r="BK57" s="21">
        <v>382197000</v>
      </c>
    </row>
    <row r="58" spans="1:63" x14ac:dyDescent="0.35">
      <c r="A58" s="9" t="str">
        <f t="shared" ref="A58:A61" si="14">A57</f>
        <v>Saib</v>
      </c>
      <c r="B58" s="9" t="s">
        <v>194</v>
      </c>
      <c r="C58" s="9" t="s">
        <v>196</v>
      </c>
      <c r="D58" s="9" t="str">
        <f t="shared" si="12"/>
        <v>Retail Assets</v>
      </c>
      <c r="E58" s="9" t="str" cm="1">
        <f t="array" ref="E58">INDEX(SID!$B$24:$E$34, MATCH(A58, SID!$B$24:$B$34, 0), IF(B58="Retail", 3, 4))</f>
        <v>SEG0000813467 Segment</v>
      </c>
      <c r="F58" s="9" t="str">
        <f>VLOOKUP(C58,SID!$B$19:$C$21,2,FALSE)</f>
        <v>BS_TOT_ASSET</v>
      </c>
      <c r="G58" s="9" t="str">
        <f>_xll.BQL(E58, F58 &amp; "(FPT=q, FPR=range(2010Q1, 2023Q3))","showdates=f", "transpose=t","cols=57;rows=1")</f>
        <v>#N/A Requesting Data...</v>
      </c>
      <c r="H58" s="9" t="s">
        <v>332</v>
      </c>
      <c r="I58" s="21">
        <v>13140105000</v>
      </c>
      <c r="J58" s="21">
        <v>12448192000</v>
      </c>
      <c r="K58" s="21">
        <v>13134647000</v>
      </c>
      <c r="L58" s="21">
        <v>12620408000</v>
      </c>
      <c r="M58" s="21">
        <v>11552536000</v>
      </c>
      <c r="N58" s="21">
        <v>11772121000</v>
      </c>
      <c r="O58" s="21">
        <v>12390897000</v>
      </c>
      <c r="P58" s="21">
        <v>13241687000</v>
      </c>
      <c r="Q58" s="21">
        <v>13113482000</v>
      </c>
      <c r="R58" s="21">
        <v>13915358000</v>
      </c>
      <c r="S58" s="21">
        <v>14547240000</v>
      </c>
      <c r="T58" s="21">
        <v>14932160000</v>
      </c>
      <c r="U58" s="21">
        <v>15373192000</v>
      </c>
      <c r="V58" s="21">
        <v>17078184000</v>
      </c>
      <c r="W58" s="21">
        <v>17524677000</v>
      </c>
      <c r="X58" s="21">
        <v>19760596000</v>
      </c>
      <c r="Y58" s="21">
        <v>20542574000</v>
      </c>
      <c r="Z58" s="21">
        <v>22312771000</v>
      </c>
      <c r="AA58" s="21">
        <v>23352428000</v>
      </c>
      <c r="AB58" s="21">
        <v>23193047000</v>
      </c>
      <c r="AC58" s="21">
        <v>24221799000</v>
      </c>
      <c r="AD58" s="21">
        <v>24222689000</v>
      </c>
      <c r="AE58" s="21">
        <v>25503665000</v>
      </c>
      <c r="AF58" s="21">
        <v>26218149000</v>
      </c>
      <c r="AG58" s="21">
        <v>27826603000</v>
      </c>
      <c r="AH58" s="21">
        <v>28559029000</v>
      </c>
      <c r="AI58" s="21">
        <v>26788784000</v>
      </c>
      <c r="AJ58" s="21">
        <v>28418146000</v>
      </c>
      <c r="AK58" s="21">
        <v>28489845000</v>
      </c>
      <c r="AL58" s="21">
        <v>29060920000</v>
      </c>
      <c r="AM58" s="21">
        <v>28304463000</v>
      </c>
      <c r="AN58" s="21">
        <v>27699853000</v>
      </c>
      <c r="AO58" s="21">
        <v>26661602000</v>
      </c>
      <c r="AP58" s="21">
        <v>22491151000</v>
      </c>
      <c r="AQ58" s="21">
        <v>26409298000</v>
      </c>
      <c r="AR58" s="21">
        <v>23677143000</v>
      </c>
      <c r="AS58" s="21">
        <v>23404699000</v>
      </c>
      <c r="AT58" s="21">
        <v>-1980914000</v>
      </c>
      <c r="AU58" s="21">
        <v>20953305000</v>
      </c>
      <c r="AV58" s="21">
        <v>20790582000</v>
      </c>
      <c r="AW58" s="21">
        <v>21246208000</v>
      </c>
      <c r="AX58" s="21">
        <v>20866489000</v>
      </c>
      <c r="AY58" s="21">
        <v>19786514000</v>
      </c>
      <c r="AZ58" s="21">
        <v>19296534000</v>
      </c>
      <c r="BA58" s="21">
        <v>18162723000</v>
      </c>
      <c r="BB58" s="21">
        <v>18195306000</v>
      </c>
      <c r="BC58" s="21">
        <v>18760934000</v>
      </c>
      <c r="BD58" s="21">
        <v>19373170000</v>
      </c>
      <c r="BE58" s="21">
        <v>19583240000</v>
      </c>
      <c r="BF58" s="21">
        <v>20256167000</v>
      </c>
      <c r="BG58" s="21">
        <v>20871706000</v>
      </c>
      <c r="BH58" s="21">
        <v>21294409000</v>
      </c>
      <c r="BI58" s="21">
        <v>20826928000</v>
      </c>
      <c r="BJ58" s="21">
        <v>21820610000</v>
      </c>
      <c r="BK58" s="21">
        <v>21595576000</v>
      </c>
    </row>
    <row r="59" spans="1:63" x14ac:dyDescent="0.35">
      <c r="A59" s="9" t="str">
        <f t="shared" si="14"/>
        <v>Saib</v>
      </c>
      <c r="B59" s="9" t="s">
        <v>193</v>
      </c>
      <c r="C59" s="9" t="s">
        <v>196</v>
      </c>
      <c r="D59" s="9" t="str">
        <f t="shared" si="12"/>
        <v>Wholesale Assets</v>
      </c>
      <c r="E59" s="9" t="str" cm="1">
        <f t="array" ref="E59">INDEX(SID!$B$24:$E$34, MATCH(A59, SID!$B$24:$B$34, 0), IF(B59="Retail", 3, 4))</f>
        <v>SEG0000813464 Segment</v>
      </c>
      <c r="F59" s="9" t="str">
        <f>VLOOKUP(C59,SID!$B$19:$C$21,2,FALSE)</f>
        <v>BS_TOT_ASSET</v>
      </c>
      <c r="G59" s="9" t="str">
        <f>_xll.BQL(E59, F59 &amp; "(FPT=q, FPR=range(2010Q1, 2023Q3))","showdates=f", "transpose=t","cols=57;rows=1")</f>
        <v>#N/A Requesting Data...</v>
      </c>
      <c r="H59" s="9" t="s">
        <v>332</v>
      </c>
      <c r="I59" s="21">
        <v>20461644000</v>
      </c>
      <c r="J59" s="21">
        <v>21086505000</v>
      </c>
      <c r="K59" s="21">
        <v>20977455000</v>
      </c>
      <c r="L59" s="21">
        <v>21134601000</v>
      </c>
      <c r="M59" s="21">
        <v>22101262000</v>
      </c>
      <c r="N59" s="21">
        <v>21728950000</v>
      </c>
      <c r="O59" s="21">
        <v>21272126000</v>
      </c>
      <c r="P59" s="21">
        <v>17321895000</v>
      </c>
      <c r="Q59" s="21">
        <v>17371563000</v>
      </c>
      <c r="R59" s="21">
        <v>18613596000</v>
      </c>
      <c r="S59" s="21">
        <v>19970719000</v>
      </c>
      <c r="T59" s="21">
        <v>22204027000</v>
      </c>
      <c r="U59" s="21">
        <v>24389807000</v>
      </c>
      <c r="V59" s="21">
        <v>26622245000</v>
      </c>
      <c r="W59" s="21">
        <v>28293564000</v>
      </c>
      <c r="X59" s="21">
        <v>30357079000</v>
      </c>
      <c r="Y59" s="21">
        <v>34482927000</v>
      </c>
      <c r="Z59" s="21">
        <v>36238664000</v>
      </c>
      <c r="AA59" s="21">
        <v>38138900000</v>
      </c>
      <c r="AB59" s="21">
        <v>38278086000</v>
      </c>
      <c r="AC59" s="21">
        <v>36655459000</v>
      </c>
      <c r="AD59" s="21">
        <v>36564381000</v>
      </c>
      <c r="AE59" s="21">
        <v>36664938000</v>
      </c>
      <c r="AF59" s="21">
        <v>38261793000</v>
      </c>
      <c r="AG59" s="21">
        <v>38160774000</v>
      </c>
      <c r="AH59" s="21">
        <v>36914019000</v>
      </c>
      <c r="AI59" s="21">
        <v>38802834000</v>
      </c>
      <c r="AJ59" s="21">
        <v>35602348000</v>
      </c>
      <c r="AK59" s="21">
        <v>35752721000</v>
      </c>
      <c r="AL59" s="21">
        <v>36231035000</v>
      </c>
      <c r="AM59" s="21">
        <v>36072008000</v>
      </c>
      <c r="AN59" s="21">
        <v>35564170000</v>
      </c>
      <c r="AO59" s="21">
        <v>34620443000</v>
      </c>
      <c r="AP59" s="21">
        <v>35916856000</v>
      </c>
      <c r="AQ59" s="21">
        <v>34687935000</v>
      </c>
      <c r="AR59" s="21">
        <v>35870049000</v>
      </c>
      <c r="AS59" s="21">
        <v>35117559000</v>
      </c>
      <c r="AT59" s="21">
        <v>292760000</v>
      </c>
      <c r="AU59" s="21">
        <v>36858293000</v>
      </c>
      <c r="AV59" s="21">
        <v>36304956000</v>
      </c>
      <c r="AW59" s="21">
        <v>38432843000</v>
      </c>
      <c r="AX59" s="21">
        <v>37590860000</v>
      </c>
      <c r="AY59" s="21">
        <v>37749926000</v>
      </c>
      <c r="AZ59" s="21">
        <v>35423920000</v>
      </c>
      <c r="BA59" s="21">
        <v>36808666000</v>
      </c>
      <c r="BB59" s="21">
        <v>37576605000</v>
      </c>
      <c r="BC59" s="21">
        <v>39049422000</v>
      </c>
      <c r="BD59" s="21">
        <v>37850491000</v>
      </c>
      <c r="BE59" s="21">
        <v>39904279000</v>
      </c>
      <c r="BF59" s="21">
        <v>41507565000</v>
      </c>
      <c r="BG59" s="21">
        <v>43068920000</v>
      </c>
      <c r="BH59" s="21">
        <v>47288720000</v>
      </c>
      <c r="BI59" s="21">
        <v>52468301000</v>
      </c>
      <c r="BJ59" s="21">
        <v>55495075000</v>
      </c>
      <c r="BK59" s="21">
        <v>58301857000</v>
      </c>
    </row>
    <row r="60" spans="1:63" x14ac:dyDescent="0.35">
      <c r="A60" s="9" t="str">
        <f t="shared" si="14"/>
        <v>Saib</v>
      </c>
      <c r="B60" s="9" t="s">
        <v>194</v>
      </c>
      <c r="C60" s="9" t="s">
        <v>195</v>
      </c>
      <c r="D60" s="9" t="str">
        <f t="shared" si="12"/>
        <v xml:space="preserve">Retail Liabilities </v>
      </c>
      <c r="E60" s="9" t="str" cm="1">
        <f t="array" ref="E60">INDEX(SID!$B$24:$E$34, MATCH(A60, SID!$B$24:$B$34, 0), IF(B60="Retail", 3, 4))</f>
        <v>SEG0000813467 Segment</v>
      </c>
      <c r="F60" s="9" t="str">
        <f>VLOOKUP(C60,SID!$B$19:$C$21,2,FALSE)</f>
        <v>BS_TOT_LIAB2</v>
      </c>
      <c r="G60" s="9" t="str">
        <f>_xll.BQL(E60, F60 &amp; "(FPT=q, FPR=range(2010Q1, 2023Q3))","showdates=f", "transpose=t","cols=57;rows=1")</f>
        <v>#N/A Requesting Data...</v>
      </c>
      <c r="H60" s="9" t="s">
        <v>335</v>
      </c>
      <c r="I60" s="21">
        <v>13982383000</v>
      </c>
      <c r="J60" s="21">
        <v>12642318000</v>
      </c>
      <c r="K60" s="21">
        <v>10679827000</v>
      </c>
      <c r="L60" s="21">
        <v>10915248000</v>
      </c>
      <c r="M60" s="21">
        <v>11831796000</v>
      </c>
      <c r="N60" s="21">
        <v>12273555000</v>
      </c>
      <c r="O60" s="21">
        <v>12745250000</v>
      </c>
      <c r="P60" s="21">
        <v>14641590000</v>
      </c>
      <c r="Q60" s="21">
        <v>11700298000</v>
      </c>
      <c r="R60" s="21">
        <v>11580544000</v>
      </c>
      <c r="S60" s="21">
        <v>13373528000</v>
      </c>
      <c r="T60" s="21">
        <v>14073387000</v>
      </c>
      <c r="U60" s="21">
        <v>14153401000</v>
      </c>
      <c r="V60" s="21">
        <v>18535038000</v>
      </c>
      <c r="W60" s="21">
        <v>14620381000</v>
      </c>
      <c r="X60" s="21">
        <v>19283662000</v>
      </c>
      <c r="Y60" s="21">
        <v>16879434000</v>
      </c>
      <c r="Z60" s="21">
        <v>20419942000</v>
      </c>
      <c r="AA60" s="21">
        <v>17849268000</v>
      </c>
      <c r="AB60" s="21">
        <v>16980001000</v>
      </c>
      <c r="AC60" s="21">
        <v>50208587000</v>
      </c>
      <c r="AD60" s="21">
        <v>50448548000</v>
      </c>
      <c r="AE60" s="21">
        <v>50309910000</v>
      </c>
      <c r="AF60" s="21">
        <v>54395563000</v>
      </c>
      <c r="AG60" s="21">
        <v>50799367000</v>
      </c>
      <c r="AH60" s="21">
        <v>47188495000</v>
      </c>
      <c r="AI60" s="21">
        <v>46566575000</v>
      </c>
      <c r="AJ60" s="21">
        <v>47560355000</v>
      </c>
      <c r="AK60" s="21">
        <v>46904638000</v>
      </c>
      <c r="AL60" s="21">
        <v>47884325000</v>
      </c>
      <c r="AM60" s="21">
        <v>52275591000</v>
      </c>
      <c r="AN60" s="21">
        <v>50538379000</v>
      </c>
      <c r="AO60" s="21">
        <v>25748408000</v>
      </c>
      <c r="AP60" s="21">
        <v>23688342000</v>
      </c>
      <c r="AQ60" s="21">
        <v>23109046000</v>
      </c>
      <c r="AR60" s="21">
        <v>22382297000</v>
      </c>
      <c r="AS60" s="21">
        <v>22706908000</v>
      </c>
      <c r="AT60" s="21">
        <v>-2543535000</v>
      </c>
      <c r="AU60" s="21">
        <v>19846636000</v>
      </c>
      <c r="AV60" s="21">
        <v>19590724000</v>
      </c>
      <c r="AW60" s="21">
        <v>20312612000</v>
      </c>
      <c r="AX60" s="21">
        <v>21456237000</v>
      </c>
      <c r="AY60" s="21">
        <v>21750611000</v>
      </c>
      <c r="AZ60" s="21">
        <v>21593865000</v>
      </c>
      <c r="BA60" s="21">
        <v>21410590000</v>
      </c>
      <c r="BB60" s="21">
        <v>22344072000</v>
      </c>
      <c r="BC60" s="21">
        <v>23139562000</v>
      </c>
      <c r="BD60" s="21">
        <v>23104835000</v>
      </c>
      <c r="BE60" s="21">
        <v>23206074000</v>
      </c>
      <c r="BF60" s="21">
        <v>23718200000</v>
      </c>
      <c r="BG60" s="21">
        <v>24370146000</v>
      </c>
      <c r="BH60" s="21">
        <v>24714662000</v>
      </c>
      <c r="BI60" s="21">
        <v>26773013000</v>
      </c>
      <c r="BJ60" s="21">
        <v>22894907000</v>
      </c>
      <c r="BK60" s="21">
        <v>23226920000</v>
      </c>
    </row>
    <row r="61" spans="1:63" x14ac:dyDescent="0.35">
      <c r="A61" s="10" t="str">
        <f t="shared" si="14"/>
        <v>Saib</v>
      </c>
      <c r="B61" s="10" t="s">
        <v>193</v>
      </c>
      <c r="C61" s="10" t="s">
        <v>195</v>
      </c>
      <c r="D61" s="10" t="str">
        <f t="shared" si="12"/>
        <v xml:space="preserve">Wholesale Liabilities </v>
      </c>
      <c r="E61" s="10" t="str" cm="1">
        <f t="array" ref="E61">INDEX(SID!$B$24:$E$34, MATCH(A61, SID!$B$24:$B$34, 0), IF(B61="Retail", 3, 4))</f>
        <v>SEG0000813464 Segment</v>
      </c>
      <c r="F61" s="10" t="str">
        <f>VLOOKUP(C61,SID!$B$19:$C$21,2,FALSE)</f>
        <v>BS_TOT_LIAB2</v>
      </c>
      <c r="G61" s="10" t="str">
        <f>_xll.BQL(E61, F61 &amp; "(FPT=q, FPR=range(2010Q1, 2023Q3))","showdates=f", "transpose=t","cols=57;rows=1")</f>
        <v>#N/A Requesting Data...</v>
      </c>
      <c r="H61" s="10" t="s">
        <v>335</v>
      </c>
      <c r="I61" s="22">
        <v>23160130000</v>
      </c>
      <c r="J61" s="22">
        <v>23824447000</v>
      </c>
      <c r="K61" s="22">
        <v>25294960000</v>
      </c>
      <c r="L61" s="22">
        <v>26660874000</v>
      </c>
      <c r="M61" s="22">
        <v>25766966000</v>
      </c>
      <c r="N61" s="22">
        <v>23688222000</v>
      </c>
      <c r="O61" s="22">
        <v>23751102000</v>
      </c>
      <c r="P61" s="22">
        <v>21290879000</v>
      </c>
      <c r="Q61" s="22">
        <v>3052677000</v>
      </c>
      <c r="R61" s="22">
        <v>4685032000</v>
      </c>
      <c r="S61" s="22">
        <v>4290235000</v>
      </c>
      <c r="T61" s="22">
        <v>5233452000</v>
      </c>
      <c r="U61" s="22">
        <v>5058272000</v>
      </c>
      <c r="V61" s="22">
        <v>4859936000</v>
      </c>
      <c r="W61" s="22">
        <v>3894874000</v>
      </c>
      <c r="X61" s="22">
        <v>5184039000</v>
      </c>
      <c r="Y61" s="22">
        <v>12495809000</v>
      </c>
      <c r="Z61" s="22">
        <v>11937318000</v>
      </c>
      <c r="AA61" s="22">
        <v>11434621000</v>
      </c>
      <c r="AB61" s="22">
        <v>12107762000</v>
      </c>
      <c r="AC61" s="22">
        <v>17347663000</v>
      </c>
      <c r="AD61" s="22">
        <v>18012003000</v>
      </c>
      <c r="AE61" s="22">
        <v>14846211000</v>
      </c>
      <c r="AF61" s="22">
        <v>14704564000</v>
      </c>
      <c r="AG61" s="22">
        <v>18632690000</v>
      </c>
      <c r="AH61" s="22">
        <v>8450755000</v>
      </c>
      <c r="AI61" s="22">
        <v>19628846000</v>
      </c>
      <c r="AJ61" s="22">
        <v>8539382000</v>
      </c>
      <c r="AK61" s="22">
        <v>17447153000</v>
      </c>
      <c r="AL61" s="22">
        <v>6948181000</v>
      </c>
      <c r="AM61" s="22">
        <v>7555304000</v>
      </c>
      <c r="AN61" s="22">
        <v>7974977000</v>
      </c>
      <c r="AO61" s="22">
        <v>8889912000</v>
      </c>
      <c r="AP61" s="22">
        <v>10590266000</v>
      </c>
      <c r="AQ61" s="22">
        <v>5242851000</v>
      </c>
      <c r="AR61" s="22">
        <v>6088379000</v>
      </c>
      <c r="AS61" s="22">
        <v>8088207000</v>
      </c>
      <c r="AT61" s="22">
        <v>-1958567000</v>
      </c>
      <c r="AU61" s="22">
        <v>6038041000</v>
      </c>
      <c r="AV61" s="22">
        <v>7879088000</v>
      </c>
      <c r="AW61" s="22">
        <v>9532491000</v>
      </c>
      <c r="AX61" s="22">
        <v>8270719000</v>
      </c>
      <c r="AY61" s="22">
        <v>7329185000</v>
      </c>
      <c r="AZ61" s="22">
        <v>6887766000</v>
      </c>
      <c r="BA61" s="22">
        <v>7032026000</v>
      </c>
      <c r="BB61" s="22">
        <v>7290717000</v>
      </c>
      <c r="BC61" s="22">
        <v>8493052000</v>
      </c>
      <c r="BD61" s="22">
        <v>8876380000</v>
      </c>
      <c r="BE61" s="22">
        <v>10933411000</v>
      </c>
      <c r="BF61" s="22">
        <v>10416355000</v>
      </c>
      <c r="BG61" s="22">
        <v>10915239000</v>
      </c>
      <c r="BH61" s="22">
        <v>10182710000</v>
      </c>
      <c r="BI61" s="22">
        <v>9282667000</v>
      </c>
      <c r="BJ61" s="22">
        <v>7818419000</v>
      </c>
      <c r="BK61" s="22">
        <v>8238352000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Income_Statement_Y</vt:lpstr>
      <vt:lpstr>Balance_Sheet_Y</vt:lpstr>
      <vt:lpstr>Ratios_Y</vt:lpstr>
      <vt:lpstr>Income_Statement_Q</vt:lpstr>
      <vt:lpstr>Balance_Sheet_Q</vt:lpstr>
      <vt:lpstr>Ratios_Q</vt:lpstr>
      <vt:lpstr>References</vt:lpstr>
      <vt:lpstr>SID</vt:lpstr>
      <vt:lpstr>Segments_Y</vt:lpstr>
      <vt:lpstr>Segments_Q</vt:lpstr>
      <vt:lpstr>BalanceSheet</vt:lpstr>
      <vt:lpstr>IncomeStatement</vt:lpstr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الشهراني</dc:creator>
  <cp:lastModifiedBy>محمد الشهراني</cp:lastModifiedBy>
  <dcterms:created xsi:type="dcterms:W3CDTF">2023-11-14T16:04:34Z</dcterms:created>
  <dcterms:modified xsi:type="dcterms:W3CDTF">2024-02-11T14:36:42Z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{ECBD743B-DB2F-4A5B-8C8B-C05FC2D88656}</vt:lpwstr>
  </property>
  <property fmtid="{D5CDD505-2E9C-101B-9397-08002B2CF9AE}" pid="3" name="SpreadsheetBuilder_1">
    <vt:lpwstr>eyIwIjoiRGF0YSIsIjEiOjAsIjIiOjEsIjMiOjEsIjQiOjEsIjUiOjEsIjYiOjEsIjciOjEsIjgiOjEsIjkiOjEsIjEwIjowLCIxMSI6MCwiMTIiOjB9</vt:lpwstr>
  </property>
  <property fmtid="{D5CDD505-2E9C-101B-9397-08002B2CF9AE}" pid="4" name="SpreadsheetBuilder_2">
    <vt:lpwstr>eyIwIjoiSGlzdG9yeSIsIjEiOjEsIjIiOjEsIjMiOjEsIjQiOjEsIjUiOjEsIjYiOjEsIjciOjEsIjgiOjAsIjkiOjEsIjEwIjoxLCIxMSI6MSwiMTIiOjB9</vt:lpwstr>
  </property>
  <property fmtid="{D5CDD505-2E9C-101B-9397-08002B2CF9AE}" pid="5" name="SpreadsheetBuilder_3">
    <vt:lpwstr>eyIwIjoiSGlzdG9yeSIsIjEiOjEsIjIiOjEsIjMiOjEsIjQiOjEsIjUiOjEsIjYiOjEsIjciOjEsIjgiOjAsIjkiOjEsIjEwIjoxLCIxMSI6MCwiMTIiOjB9</vt:lpwstr>
  </property>
  <property fmtid="{D5CDD505-2E9C-101B-9397-08002B2CF9AE}" pid="6" name="SpreadsheetBuilder_4">
    <vt:lpwstr>eyIwIjoiSGlzdG9yeSIsIjEiOjEsIjIiOjEsIjMiOjEsIjQiOjEsIjUiOjEsIjYiOjEsIjciOjEsIjgiOjAsIjkiOjEsIjEwIjoxLCIxMSI6MCwiMTIiOjB9</vt:lpwstr>
  </property>
  <property fmtid="{D5CDD505-2E9C-101B-9397-08002B2CF9AE}" pid="7" name="SpreadsheetBuilder_5">
    <vt:lpwstr>eyIwIjoiSGlzdG9yeSIsIjEiOjAsIjIiOjEsIjMiOjEsIjQiOjEsIjUiOjEsIjYiOjEsIjciOjEsIjgiOjAsIjkiOjEsIjEwIjoxLCIxMSI6MCwiMTIiOjB9</vt:lpwstr>
  </property>
</Properties>
</file>