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8377192e353241d/Desktop/data_analysis/Excel Project/"/>
    </mc:Choice>
  </mc:AlternateContent>
  <xr:revisionPtr revIDLastSave="12" documentId="11_F25DC773A252ABDACC1048A8915E7CE05BDE58E1" xr6:coauthVersionLast="47" xr6:coauthVersionMax="47" xr10:uidLastSave="{37A7A4A5-885D-457B-ADC4-C30C9A13C1EB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AC27" i="1"/>
  <c r="AC28" i="1"/>
  <c r="AC29" i="1"/>
  <c r="AC30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X7" i="1"/>
  <c r="Y7" i="1"/>
  <c r="Z7" i="1"/>
  <c r="AA7" i="1"/>
  <c r="AB7" i="1"/>
  <c r="X8" i="1"/>
  <c r="Y8" i="1"/>
  <c r="Z8" i="1"/>
  <c r="AA8" i="1"/>
  <c r="AB8" i="1"/>
  <c r="X9" i="1"/>
  <c r="X30" i="1" s="1"/>
  <c r="Y9" i="1"/>
  <c r="Z9" i="1"/>
  <c r="AA9" i="1"/>
  <c r="AB9" i="1"/>
  <c r="X10" i="1"/>
  <c r="Y10" i="1"/>
  <c r="Z10" i="1"/>
  <c r="AA10" i="1"/>
  <c r="AB10" i="1"/>
  <c r="X11" i="1"/>
  <c r="Y11" i="1"/>
  <c r="Z11" i="1"/>
  <c r="AA11" i="1"/>
  <c r="AB11" i="1"/>
  <c r="X12" i="1"/>
  <c r="Y12" i="1"/>
  <c r="Z12" i="1"/>
  <c r="AA12" i="1"/>
  <c r="AB12" i="1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X17" i="1"/>
  <c r="Y17" i="1"/>
  <c r="Z17" i="1"/>
  <c r="AA17" i="1"/>
  <c r="AB17" i="1"/>
  <c r="X18" i="1"/>
  <c r="Y18" i="1"/>
  <c r="Z18" i="1"/>
  <c r="AA18" i="1"/>
  <c r="AB18" i="1"/>
  <c r="X19" i="1"/>
  <c r="Y19" i="1"/>
  <c r="Z19" i="1"/>
  <c r="AA19" i="1"/>
  <c r="AB19" i="1"/>
  <c r="X20" i="1"/>
  <c r="Y20" i="1"/>
  <c r="Z20" i="1"/>
  <c r="AA20" i="1"/>
  <c r="AB20" i="1"/>
  <c r="X21" i="1"/>
  <c r="Y21" i="1"/>
  <c r="Z21" i="1"/>
  <c r="AA21" i="1"/>
  <c r="AB21" i="1"/>
  <c r="X22" i="1"/>
  <c r="Y22" i="1"/>
  <c r="Z22" i="1"/>
  <c r="AA22" i="1"/>
  <c r="AB22" i="1"/>
  <c r="X23" i="1"/>
  <c r="Y23" i="1"/>
  <c r="Z23" i="1"/>
  <c r="AA23" i="1"/>
  <c r="AB23" i="1"/>
  <c r="X24" i="1"/>
  <c r="Y24" i="1"/>
  <c r="Z24" i="1"/>
  <c r="AA24" i="1"/>
  <c r="AB24" i="1"/>
  <c r="X25" i="1"/>
  <c r="Y25" i="1"/>
  <c r="Z25" i="1"/>
  <c r="AA25" i="1"/>
  <c r="AB25" i="1"/>
  <c r="I28" i="1"/>
  <c r="I29" i="1"/>
  <c r="I30" i="1"/>
  <c r="D30" i="1"/>
  <c r="E30" i="1"/>
  <c r="F30" i="1"/>
  <c r="G30" i="1"/>
  <c r="H30" i="1"/>
  <c r="N30" i="1"/>
  <c r="S30" i="1"/>
  <c r="D29" i="1"/>
  <c r="E29" i="1"/>
  <c r="F29" i="1"/>
  <c r="G29" i="1"/>
  <c r="H29" i="1"/>
  <c r="N29" i="1"/>
  <c r="S29" i="1"/>
  <c r="D28" i="1"/>
  <c r="E28" i="1"/>
  <c r="F28" i="1"/>
  <c r="G28" i="1"/>
  <c r="H28" i="1"/>
  <c r="N28" i="1"/>
  <c r="P28" i="1"/>
  <c r="S28" i="1"/>
  <c r="E27" i="1"/>
  <c r="F27" i="1"/>
  <c r="G27" i="1"/>
  <c r="H27" i="1"/>
  <c r="I27" i="1"/>
  <c r="N27" i="1"/>
  <c r="P27" i="1"/>
  <c r="Q27" i="1"/>
  <c r="S27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6" i="1"/>
  <c r="Q19" i="1"/>
  <c r="O6" i="1"/>
  <c r="O30" i="1" s="1"/>
  <c r="N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P6" i="1"/>
  <c r="Q6" i="1"/>
  <c r="Q28" i="1" s="1"/>
  <c r="R6" i="1"/>
  <c r="R27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K6" i="1"/>
  <c r="K30" i="1" s="1"/>
  <c r="L6" i="1"/>
  <c r="L30" i="1" s="1"/>
  <c r="M6" i="1"/>
  <c r="M29" i="1" s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28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Y5" i="1"/>
  <c r="Z5" i="1" s="1"/>
  <c r="AA5" i="1" s="1"/>
  <c r="AB5" i="1" s="1"/>
  <c r="T5" i="1"/>
  <c r="U5" i="1" s="1"/>
  <c r="V5" i="1" s="1"/>
  <c r="W5" i="1" s="1"/>
  <c r="O5" i="1"/>
  <c r="P5" i="1" s="1"/>
  <c r="Q5" i="1" s="1"/>
  <c r="R5" i="1" s="1"/>
  <c r="J5" i="1"/>
  <c r="K5" i="1" s="1"/>
  <c r="L5" i="1" s="1"/>
  <c r="M5" i="1" s="1"/>
  <c r="E5" i="1"/>
  <c r="F5" i="1" s="1"/>
  <c r="G5" i="1" s="1"/>
  <c r="H5" i="1" s="1"/>
  <c r="I24" i="1"/>
  <c r="I25" i="1"/>
  <c r="I6" i="1"/>
  <c r="C30" i="1"/>
  <c r="C29" i="1"/>
  <c r="C28" i="1"/>
  <c r="C27" i="1"/>
  <c r="L28" i="1" l="1"/>
  <c r="L29" i="1"/>
  <c r="O28" i="1"/>
  <c r="O29" i="1"/>
  <c r="M28" i="1"/>
  <c r="T6" i="1"/>
  <c r="R29" i="1"/>
  <c r="J30" i="1"/>
  <c r="K29" i="1"/>
  <c r="W6" i="1"/>
  <c r="O27" i="1"/>
  <c r="R28" i="1"/>
  <c r="Q29" i="1"/>
  <c r="P30" i="1"/>
  <c r="M27" i="1"/>
  <c r="M30" i="1"/>
  <c r="J29" i="1"/>
  <c r="K28" i="1"/>
  <c r="AA6" i="1"/>
  <c r="U6" i="1"/>
  <c r="R30" i="1"/>
  <c r="K27" i="1"/>
  <c r="Q30" i="1"/>
  <c r="J27" i="1"/>
  <c r="V6" i="1"/>
  <c r="P29" i="1"/>
  <c r="L27" i="1"/>
  <c r="X27" i="1"/>
  <c r="X28" i="1"/>
  <c r="X29" i="1"/>
  <c r="X6" i="1"/>
  <c r="AA28" i="1" l="1"/>
  <c r="AA30" i="1"/>
  <c r="AA27" i="1"/>
  <c r="AA29" i="1"/>
  <c r="W30" i="1"/>
  <c r="W28" i="1"/>
  <c r="W29" i="1"/>
  <c r="W27" i="1"/>
  <c r="V27" i="1"/>
  <c r="V28" i="1"/>
  <c r="V29" i="1"/>
  <c r="V30" i="1"/>
  <c r="AB6" i="1"/>
  <c r="T29" i="1"/>
  <c r="T30" i="1"/>
  <c r="T27" i="1"/>
  <c r="Y6" i="1"/>
  <c r="T28" i="1"/>
  <c r="U28" i="1"/>
  <c r="U27" i="1"/>
  <c r="U29" i="1"/>
  <c r="U30" i="1"/>
  <c r="Z6" i="1"/>
  <c r="Y27" i="1" l="1"/>
  <c r="Y28" i="1"/>
  <c r="Y29" i="1"/>
  <c r="Y30" i="1"/>
  <c r="AC6" i="1"/>
  <c r="Z27" i="1"/>
  <c r="Z28" i="1"/>
  <c r="Z29" i="1"/>
  <c r="Z30" i="1"/>
  <c r="AB27" i="1"/>
  <c r="AB28" i="1"/>
  <c r="AB30" i="1"/>
  <c r="AB29" i="1"/>
</calcChain>
</file>

<file path=xl/sharedStrings.xml><?xml version="1.0" encoding="utf-8"?>
<sst xmlns="http://schemas.openxmlformats.org/spreadsheetml/2006/main" count="56" uniqueCount="48">
  <si>
    <t>First Name</t>
  </si>
  <si>
    <t>Last Name</t>
  </si>
  <si>
    <t>Hourly Wages</t>
  </si>
  <si>
    <t>House Worked</t>
  </si>
  <si>
    <t>Pay</t>
  </si>
  <si>
    <t xml:space="preserve"> Liam</t>
  </si>
  <si>
    <t xml:space="preserve"> Noah</t>
  </si>
  <si>
    <t>Oliver</t>
  </si>
  <si>
    <t>James</t>
  </si>
  <si>
    <t xml:space="preserve"> Elijah</t>
  </si>
  <si>
    <t>William</t>
  </si>
  <si>
    <t>Henry</t>
  </si>
  <si>
    <t>Lucas</t>
  </si>
  <si>
    <t>Benjamin</t>
  </si>
  <si>
    <t>Theodore</t>
  </si>
  <si>
    <t>Mateo</t>
  </si>
  <si>
    <t>Sebastian</t>
  </si>
  <si>
    <t>Daniel</t>
  </si>
  <si>
    <t>Jack</t>
  </si>
  <si>
    <t xml:space="preserve"> Michael</t>
  </si>
  <si>
    <t>Alexander</t>
  </si>
  <si>
    <t>Owen</t>
  </si>
  <si>
    <t xml:space="preserve"> Asher</t>
  </si>
  <si>
    <t>Samuel</t>
  </si>
  <si>
    <t>Levi</t>
  </si>
  <si>
    <t>Joseph</t>
  </si>
  <si>
    <t>David</t>
  </si>
  <si>
    <t>Thomas</t>
  </si>
  <si>
    <t>Noah</t>
  </si>
  <si>
    <t>Emma</t>
  </si>
  <si>
    <t>Michael</t>
  </si>
  <si>
    <t>Anthony</t>
  </si>
  <si>
    <t>Elizabeth</t>
  </si>
  <si>
    <t>Jacob</t>
  </si>
  <si>
    <t>Olivia</t>
  </si>
  <si>
    <t>Andrew</t>
  </si>
  <si>
    <t>Emily</t>
  </si>
  <si>
    <t>MAX</t>
  </si>
  <si>
    <t>MIN</t>
  </si>
  <si>
    <t>AVERAGE</t>
  </si>
  <si>
    <t>TOTAL</t>
  </si>
  <si>
    <t xml:space="preserve">           Employee Payroll </t>
  </si>
  <si>
    <t xml:space="preserve">                      by Shahrier Kawsar</t>
  </si>
  <si>
    <t>Over time Hours</t>
  </si>
  <si>
    <t>Total Payment</t>
  </si>
  <si>
    <t>Note : use if condition for finding Overtime</t>
  </si>
  <si>
    <t>Overtime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</si>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</sst>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b/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5" fillId="3" borderId="2" applyNumberFormat="0" applyFill="0" applyAlignment="0" applyProtection="0"/>
    <xf numFmtId="0" fontId="1" fillId="4" borderId="3" applyNumberFormat="0" applyFont="0" applyAlignment="0" applyProtection="0"/>
    <xf numFmtId="0" fontId="6" fillId="0" borderId="4" applyNumberFormat="0" applyFill="0" applyAlignment="0" applyProtection="0"/>
  </cellStyleXfs>
  <cellXfs count="27">
    <xf numFmtId="0" fontId="0" fillId="0" borderId="0" xfId="0"/>
    <xf numFmtId="0" fontId="0" fillId="5" borderId="3" xfId="5" applyFont="1" applyFill="1" applyAlignment="1">
      <alignment vertical="center" wrapText="1"/>
    </xf>
    <xf numFmtId="0" fontId="7" fillId="5" borderId="3" xfId="5" applyFont="1" applyFill="1" applyAlignment="1">
      <alignment vertical="center"/>
    </xf>
    <xf numFmtId="44" fontId="0" fillId="5" borderId="3" xfId="5" applyNumberFormat="1" applyFont="1" applyFill="1"/>
    <xf numFmtId="0" fontId="0" fillId="5" borderId="0" xfId="0" applyFill="1"/>
    <xf numFmtId="0" fontId="6" fillId="5" borderId="4" xfId="6" applyFill="1" applyAlignment="1">
      <alignment vertical="center" wrapText="1"/>
    </xf>
    <xf numFmtId="0" fontId="6" fillId="5" borderId="4" xfId="6" applyFill="1"/>
    <xf numFmtId="44" fontId="6" fillId="5" borderId="4" xfId="6" applyNumberFormat="1" applyFill="1"/>
    <xf numFmtId="0" fontId="2" fillId="0" borderId="0" xfId="1" applyAlignment="1"/>
    <xf numFmtId="0" fontId="3" fillId="0" borderId="0" xfId="2" applyAlignment="1"/>
    <xf numFmtId="0" fontId="4" fillId="7" borderId="1" xfId="3" applyFill="1" applyAlignment="1">
      <alignment horizontal="right"/>
    </xf>
    <xf numFmtId="0" fontId="4" fillId="7" borderId="1" xfId="3" applyFill="1" applyAlignment="1">
      <alignment horizontal="right" vertical="center" indent="1"/>
    </xf>
    <xf numFmtId="0" fontId="4" fillId="7" borderId="1" xfId="3" applyFill="1"/>
    <xf numFmtId="0" fontId="4" fillId="7" borderId="1" xfId="3" applyNumberFormat="1" applyFill="1"/>
    <xf numFmtId="0" fontId="0" fillId="6" borderId="3" xfId="5" applyNumberFormat="1" applyFont="1" applyFill="1"/>
    <xf numFmtId="0" fontId="0" fillId="6" borderId="0" xfId="0" applyNumberFormat="1" applyFill="1"/>
    <xf numFmtId="0" fontId="6" fillId="6" borderId="4" xfId="6" applyNumberFormat="1" applyFill="1"/>
    <xf numFmtId="44" fontId="0" fillId="8" borderId="3" xfId="5" applyNumberFormat="1" applyFont="1" applyFill="1"/>
    <xf numFmtId="0" fontId="0" fillId="8" borderId="0" xfId="0" applyFill="1"/>
    <xf numFmtId="44" fontId="6" fillId="8" borderId="4" xfId="6" applyNumberFormat="1" applyFill="1"/>
    <xf numFmtId="44" fontId="0" fillId="9" borderId="3" xfId="5" applyNumberFormat="1" applyFont="1" applyFill="1"/>
    <xf numFmtId="0" fontId="0" fillId="9" borderId="0" xfId="0" applyFill="1"/>
    <xf numFmtId="44" fontId="6" fillId="9" borderId="4" xfId="6" applyNumberFormat="1" applyFill="1"/>
    <xf numFmtId="0" fontId="8" fillId="2" borderId="1" xfId="3" applyFont="1"/>
    <xf numFmtId="0" fontId="8" fillId="2" borderId="1" xfId="3" applyFont="1" applyAlignment="1">
      <alignment vertical="center"/>
    </xf>
    <xf numFmtId="16" fontId="8" fillId="2" borderId="1" xfId="3" applyNumberFormat="1" applyFont="1"/>
    <xf numFmtId="16" fontId="8" fillId="2" borderId="1" xfId="3" applyNumberFormat="1" applyFont="1" applyAlignment="1"/>
  </cellXfs>
  <cellStyles count="7">
    <cellStyle name="Heading 4" xfId="2" builtinId="19"/>
    <cellStyle name="Input" xfId="3" builtinId="20"/>
    <cellStyle name="Normal" xfId="0" builtinId="0"/>
    <cellStyle name="Note" xfId="5" builtinId="10"/>
    <cellStyle name="Output" xfId="4" builtinId="21" customBuiltin="1"/>
    <cellStyle name="Title" xfId="1" builtinId="15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"/>
  <sheetViews>
    <sheetView tabSelected="1" topLeftCell="J1" zoomScale="63" workbookViewId="0">
      <selection activeCell="Z38" sqref="Z38"/>
    </sheetView>
  </sheetViews>
  <sheetFormatPr defaultRowHeight="14.4" x14ac:dyDescent="0.3"/>
  <cols>
    <col min="1" max="1" width="13" customWidth="1"/>
    <col min="2" max="2" width="13.44140625" customWidth="1"/>
    <col min="3" max="3" width="12.44140625" customWidth="1"/>
    <col min="4" max="4" width="13.109375" bestFit="1" customWidth="1"/>
    <col min="5" max="5" width="13.5546875" customWidth="1"/>
    <col min="6" max="8" width="13.109375" customWidth="1"/>
    <col min="9" max="13" width="15.109375" customWidth="1"/>
    <col min="14" max="18" width="15.5546875" customWidth="1"/>
    <col min="19" max="23" width="17.5546875" customWidth="1"/>
    <col min="24" max="28" width="15.77734375" customWidth="1"/>
    <col min="29" max="29" width="24.21875" customWidth="1"/>
  </cols>
  <sheetData>
    <row r="1" spans="1:29" ht="23.4" x14ac:dyDescent="0.45">
      <c r="B1" s="8" t="s">
        <v>41</v>
      </c>
      <c r="C1" s="8"/>
    </row>
    <row r="2" spans="1:29" x14ac:dyDescent="0.3">
      <c r="B2" s="9" t="s">
        <v>42</v>
      </c>
      <c r="C2" s="9"/>
    </row>
    <row r="4" spans="1:29" x14ac:dyDescent="0.3">
      <c r="A4" s="23"/>
      <c r="B4" s="23"/>
      <c r="C4" s="23"/>
      <c r="D4" s="24" t="s">
        <v>3</v>
      </c>
      <c r="E4" s="24"/>
      <c r="F4" s="24"/>
      <c r="G4" s="24"/>
      <c r="H4" s="24"/>
      <c r="I4" s="23" t="s">
        <v>43</v>
      </c>
      <c r="J4" s="23"/>
      <c r="K4" s="23"/>
      <c r="L4" s="23"/>
      <c r="M4" s="23"/>
      <c r="N4" s="23" t="s">
        <v>4</v>
      </c>
      <c r="O4" s="23"/>
      <c r="P4" s="23"/>
      <c r="Q4" s="23"/>
      <c r="R4" s="23"/>
      <c r="S4" s="23" t="s">
        <v>46</v>
      </c>
      <c r="T4" s="23"/>
      <c r="U4" s="23"/>
      <c r="V4" s="23"/>
      <c r="W4" s="23"/>
      <c r="X4" s="23" t="s">
        <v>44</v>
      </c>
      <c r="Y4" s="23"/>
      <c r="Z4" s="23"/>
      <c r="AA4" s="23"/>
      <c r="AB4" s="23"/>
      <c r="AC4" s="23" t="s">
        <v>47</v>
      </c>
    </row>
    <row r="5" spans="1:29" x14ac:dyDescent="0.3">
      <c r="A5" s="24" t="s">
        <v>0</v>
      </c>
      <c r="B5" s="24" t="s">
        <v>1</v>
      </c>
      <c r="C5" s="23" t="s">
        <v>2</v>
      </c>
      <c r="D5" s="25">
        <v>44927</v>
      </c>
      <c r="E5" s="25">
        <f>D5+7</f>
        <v>44934</v>
      </c>
      <c r="F5" s="25">
        <f t="shared" ref="F5:H5" si="0">E5+7</f>
        <v>44941</v>
      </c>
      <c r="G5" s="25">
        <f t="shared" si="0"/>
        <v>44948</v>
      </c>
      <c r="H5" s="25">
        <f t="shared" si="0"/>
        <v>44955</v>
      </c>
      <c r="I5" s="25">
        <v>44927</v>
      </c>
      <c r="J5" s="25">
        <f>I5+7</f>
        <v>44934</v>
      </c>
      <c r="K5" s="25">
        <f t="shared" ref="K5:M5" si="1">J5+7</f>
        <v>44941</v>
      </c>
      <c r="L5" s="25">
        <f t="shared" si="1"/>
        <v>44948</v>
      </c>
      <c r="M5" s="25">
        <f t="shared" si="1"/>
        <v>44955</v>
      </c>
      <c r="N5" s="26">
        <v>44927</v>
      </c>
      <c r="O5" s="26">
        <f>N5+7</f>
        <v>44934</v>
      </c>
      <c r="P5" s="26">
        <f t="shared" ref="P5:R5" si="2">O5+7</f>
        <v>44941</v>
      </c>
      <c r="Q5" s="26">
        <f t="shared" si="2"/>
        <v>44948</v>
      </c>
      <c r="R5" s="26">
        <f t="shared" si="2"/>
        <v>44955</v>
      </c>
      <c r="S5" s="26">
        <v>44927</v>
      </c>
      <c r="T5" s="26">
        <f>S5+7</f>
        <v>44934</v>
      </c>
      <c r="U5" s="26">
        <f t="shared" ref="U5:W5" si="3">T5+7</f>
        <v>44941</v>
      </c>
      <c r="V5" s="26">
        <f t="shared" si="3"/>
        <v>44948</v>
      </c>
      <c r="W5" s="26">
        <f t="shared" si="3"/>
        <v>44955</v>
      </c>
      <c r="X5" s="26">
        <v>44927</v>
      </c>
      <c r="Y5" s="26">
        <f>X5+7</f>
        <v>44934</v>
      </c>
      <c r="Z5" s="26">
        <f t="shared" ref="Z5:AB5" si="4">Y5+7</f>
        <v>44941</v>
      </c>
      <c r="AA5" s="26">
        <f t="shared" si="4"/>
        <v>44948</v>
      </c>
      <c r="AB5" s="26">
        <f t="shared" si="4"/>
        <v>44955</v>
      </c>
      <c r="AC5" s="26"/>
    </row>
    <row r="6" spans="1:29" x14ac:dyDescent="0.3">
      <c r="A6" s="1" t="s">
        <v>5</v>
      </c>
      <c r="B6" s="2" t="s">
        <v>8</v>
      </c>
      <c r="C6" s="3">
        <v>11.2</v>
      </c>
      <c r="D6" s="10">
        <v>41</v>
      </c>
      <c r="E6" s="11">
        <v>37</v>
      </c>
      <c r="F6" s="11">
        <v>37</v>
      </c>
      <c r="G6" s="11">
        <v>38</v>
      </c>
      <c r="H6" s="11">
        <v>38</v>
      </c>
      <c r="I6" s="14">
        <f>IF(D6&gt;40,D6-40,0)</f>
        <v>1</v>
      </c>
      <c r="J6" s="14">
        <f>IF(E6&gt;40,E6-40,0)</f>
        <v>0</v>
      </c>
      <c r="K6" s="14">
        <f t="shared" ref="K6:M21" si="5">IF(F6&gt;40,F6-40,0)</f>
        <v>0</v>
      </c>
      <c r="L6" s="14">
        <f t="shared" si="5"/>
        <v>0</v>
      </c>
      <c r="M6" s="14">
        <f t="shared" si="5"/>
        <v>0</v>
      </c>
      <c r="N6" s="3">
        <f>$C6*D6</f>
        <v>459.2</v>
      </c>
      <c r="O6" s="3">
        <f>$C6*E6</f>
        <v>414.4</v>
      </c>
      <c r="P6" s="3">
        <f t="shared" ref="P6:R6" si="6">$C6*F6</f>
        <v>414.4</v>
      </c>
      <c r="Q6" s="3">
        <f t="shared" si="6"/>
        <v>425.59999999999997</v>
      </c>
      <c r="R6" s="3">
        <f t="shared" si="6"/>
        <v>425.59999999999997</v>
      </c>
      <c r="S6" s="17">
        <f>0.5*I6*$C6</f>
        <v>5.6</v>
      </c>
      <c r="T6" s="17">
        <f t="shared" ref="T6:W6" si="7">0.5*J6*$C6</f>
        <v>0</v>
      </c>
      <c r="U6" s="17">
        <f t="shared" si="7"/>
        <v>0</v>
      </c>
      <c r="V6" s="17">
        <f t="shared" si="7"/>
        <v>0</v>
      </c>
      <c r="W6" s="17">
        <f t="shared" si="7"/>
        <v>0</v>
      </c>
      <c r="X6" s="20">
        <f>SUM(N6,S6)</f>
        <v>464.8</v>
      </c>
      <c r="Y6" s="20">
        <f t="shared" ref="Y6:AB6" si="8">SUM(O6,T6)</f>
        <v>414.4</v>
      </c>
      <c r="Z6" s="20">
        <f t="shared" si="8"/>
        <v>414.4</v>
      </c>
      <c r="AA6" s="20">
        <f t="shared" si="8"/>
        <v>425.59999999999997</v>
      </c>
      <c r="AB6" s="20">
        <f t="shared" si="8"/>
        <v>425.59999999999997</v>
      </c>
      <c r="AC6" s="3">
        <f>SUM(X6:AB6)</f>
        <v>2144.7999999999997</v>
      </c>
    </row>
    <row r="7" spans="1:29" x14ac:dyDescent="0.3">
      <c r="A7" s="1" t="s">
        <v>6</v>
      </c>
      <c r="B7" s="2" t="s">
        <v>10</v>
      </c>
      <c r="C7" s="3">
        <v>16.34</v>
      </c>
      <c r="D7" s="10">
        <v>23</v>
      </c>
      <c r="E7" s="11">
        <v>46</v>
      </c>
      <c r="F7" s="11">
        <v>46</v>
      </c>
      <c r="G7" s="11">
        <v>45</v>
      </c>
      <c r="H7" s="11">
        <v>45</v>
      </c>
      <c r="I7" s="14">
        <f t="shared" ref="I7:J23" si="9">IF(D7&gt;40,D7-40,0)</f>
        <v>0</v>
      </c>
      <c r="J7" s="14">
        <f t="shared" si="9"/>
        <v>6</v>
      </c>
      <c r="K7" s="14">
        <f t="shared" si="5"/>
        <v>6</v>
      </c>
      <c r="L7" s="14">
        <f t="shared" si="5"/>
        <v>5</v>
      </c>
      <c r="M7" s="14">
        <f t="shared" si="5"/>
        <v>5</v>
      </c>
      <c r="N7" s="3">
        <f t="shared" ref="N7:O25" si="10">$C7*D7</f>
        <v>375.82</v>
      </c>
      <c r="O7" s="3">
        <f t="shared" ref="O7:O25" si="11">$C7*E7</f>
        <v>751.64</v>
      </c>
      <c r="P7" s="3">
        <f t="shared" ref="P7:P25" si="12">$C7*F7</f>
        <v>751.64</v>
      </c>
      <c r="Q7" s="3">
        <f t="shared" ref="Q7:Q25" si="13">$C7*G7</f>
        <v>735.3</v>
      </c>
      <c r="R7" s="3">
        <f t="shared" ref="R7:R25" si="14">$C7*H7</f>
        <v>735.3</v>
      </c>
      <c r="S7" s="17">
        <f t="shared" ref="S7:S25" si="15">0.5*I7*$C7</f>
        <v>0</v>
      </c>
      <c r="T7" s="17">
        <f t="shared" ref="T7:T25" si="16">0.5*J7*$C7</f>
        <v>49.019999999999996</v>
      </c>
      <c r="U7" s="17">
        <f t="shared" ref="U7:U25" si="17">0.5*K7*$C7</f>
        <v>49.019999999999996</v>
      </c>
      <c r="V7" s="17">
        <f t="shared" ref="V7:V25" si="18">0.5*L7*$C7</f>
        <v>40.85</v>
      </c>
      <c r="W7" s="17">
        <f t="shared" ref="W7:W25" si="19">0.5*M7*$C7</f>
        <v>40.85</v>
      </c>
      <c r="X7" s="20">
        <f t="shared" ref="X7:X25" si="20">SUM(N7,S7)</f>
        <v>375.82</v>
      </c>
      <c r="Y7" s="20">
        <f t="shared" ref="Y7:Y25" si="21">SUM(O7,T7)</f>
        <v>800.66</v>
      </c>
      <c r="Z7" s="20">
        <f t="shared" ref="Z7:Z25" si="22">SUM(P7,U7)</f>
        <v>800.66</v>
      </c>
      <c r="AA7" s="20">
        <f t="shared" ref="AA7:AA25" si="23">SUM(Q7,V7)</f>
        <v>776.15</v>
      </c>
      <c r="AB7" s="20">
        <f t="shared" ref="AB7:AB25" si="24">SUM(R7,W7)</f>
        <v>776.15</v>
      </c>
      <c r="AC7" s="3">
        <f t="shared" ref="AC7:AC25" si="25">SUM(X7:AB7)</f>
        <v>3529.44</v>
      </c>
    </row>
    <row r="8" spans="1:29" x14ac:dyDescent="0.3">
      <c r="A8" s="1" t="s">
        <v>7</v>
      </c>
      <c r="B8" s="2" t="s">
        <v>25</v>
      </c>
      <c r="C8" s="3">
        <v>19.11</v>
      </c>
      <c r="D8" s="10">
        <v>54</v>
      </c>
      <c r="E8" s="11">
        <v>39</v>
      </c>
      <c r="F8" s="11">
        <v>39</v>
      </c>
      <c r="G8" s="11">
        <v>40</v>
      </c>
      <c r="H8" s="11">
        <v>40</v>
      </c>
      <c r="I8" s="14">
        <f t="shared" si="9"/>
        <v>14</v>
      </c>
      <c r="J8" s="14">
        <f t="shared" si="9"/>
        <v>0</v>
      </c>
      <c r="K8" s="14">
        <f t="shared" si="5"/>
        <v>0</v>
      </c>
      <c r="L8" s="14">
        <f t="shared" si="5"/>
        <v>0</v>
      </c>
      <c r="M8" s="14">
        <f t="shared" si="5"/>
        <v>0</v>
      </c>
      <c r="N8" s="3">
        <f t="shared" si="10"/>
        <v>1031.94</v>
      </c>
      <c r="O8" s="3">
        <f t="shared" si="11"/>
        <v>745.29</v>
      </c>
      <c r="P8" s="3">
        <f t="shared" si="12"/>
        <v>745.29</v>
      </c>
      <c r="Q8" s="3">
        <f t="shared" si="13"/>
        <v>764.4</v>
      </c>
      <c r="R8" s="3">
        <f t="shared" si="14"/>
        <v>764.4</v>
      </c>
      <c r="S8" s="17">
        <f t="shared" si="15"/>
        <v>133.76999999999998</v>
      </c>
      <c r="T8" s="17">
        <f t="shared" si="16"/>
        <v>0</v>
      </c>
      <c r="U8" s="17">
        <f t="shared" si="17"/>
        <v>0</v>
      </c>
      <c r="V8" s="17">
        <f t="shared" si="18"/>
        <v>0</v>
      </c>
      <c r="W8" s="17">
        <f t="shared" si="19"/>
        <v>0</v>
      </c>
      <c r="X8" s="20">
        <f t="shared" si="20"/>
        <v>1165.71</v>
      </c>
      <c r="Y8" s="20">
        <f t="shared" si="21"/>
        <v>745.29</v>
      </c>
      <c r="Z8" s="20">
        <f t="shared" si="22"/>
        <v>745.29</v>
      </c>
      <c r="AA8" s="20">
        <f t="shared" si="23"/>
        <v>764.4</v>
      </c>
      <c r="AB8" s="20">
        <f t="shared" si="24"/>
        <v>764.4</v>
      </c>
      <c r="AC8" s="3">
        <f t="shared" si="25"/>
        <v>4185.09</v>
      </c>
    </row>
    <row r="9" spans="1:29" x14ac:dyDescent="0.3">
      <c r="A9" s="1" t="s">
        <v>8</v>
      </c>
      <c r="B9" s="2" t="s">
        <v>26</v>
      </c>
      <c r="C9" s="3">
        <v>16</v>
      </c>
      <c r="D9" s="10">
        <v>43</v>
      </c>
      <c r="E9" s="11">
        <v>53</v>
      </c>
      <c r="F9" s="11">
        <v>53</v>
      </c>
      <c r="G9" s="11">
        <v>50</v>
      </c>
      <c r="H9" s="11">
        <v>50</v>
      </c>
      <c r="I9" s="14">
        <f t="shared" si="9"/>
        <v>3</v>
      </c>
      <c r="J9" s="14">
        <f t="shared" si="9"/>
        <v>13</v>
      </c>
      <c r="K9" s="14">
        <f t="shared" si="5"/>
        <v>13</v>
      </c>
      <c r="L9" s="14">
        <f t="shared" si="5"/>
        <v>10</v>
      </c>
      <c r="M9" s="14">
        <f t="shared" si="5"/>
        <v>10</v>
      </c>
      <c r="N9" s="3">
        <f t="shared" si="10"/>
        <v>688</v>
      </c>
      <c r="O9" s="3">
        <f t="shared" si="11"/>
        <v>848</v>
      </c>
      <c r="P9" s="3">
        <f t="shared" si="12"/>
        <v>848</v>
      </c>
      <c r="Q9" s="3">
        <f t="shared" si="13"/>
        <v>800</v>
      </c>
      <c r="R9" s="3">
        <f t="shared" si="14"/>
        <v>800</v>
      </c>
      <c r="S9" s="17">
        <f t="shared" si="15"/>
        <v>24</v>
      </c>
      <c r="T9" s="17">
        <f t="shared" si="16"/>
        <v>104</v>
      </c>
      <c r="U9" s="17">
        <f t="shared" si="17"/>
        <v>104</v>
      </c>
      <c r="V9" s="17">
        <f t="shared" si="18"/>
        <v>80</v>
      </c>
      <c r="W9" s="17">
        <f t="shared" si="19"/>
        <v>80</v>
      </c>
      <c r="X9" s="20">
        <f t="shared" si="20"/>
        <v>712</v>
      </c>
      <c r="Y9" s="20">
        <f t="shared" si="21"/>
        <v>952</v>
      </c>
      <c r="Z9" s="20">
        <f t="shared" si="22"/>
        <v>952</v>
      </c>
      <c r="AA9" s="20">
        <f t="shared" si="23"/>
        <v>880</v>
      </c>
      <c r="AB9" s="20">
        <f t="shared" si="24"/>
        <v>880</v>
      </c>
      <c r="AC9" s="3">
        <f t="shared" si="25"/>
        <v>4376</v>
      </c>
    </row>
    <row r="10" spans="1:29" x14ac:dyDescent="0.3">
      <c r="A10" s="1" t="s">
        <v>9</v>
      </c>
      <c r="B10" s="2" t="s">
        <v>27</v>
      </c>
      <c r="C10" s="3">
        <v>19</v>
      </c>
      <c r="D10" s="10">
        <v>34</v>
      </c>
      <c r="E10" s="11">
        <v>44</v>
      </c>
      <c r="F10" s="11">
        <v>44</v>
      </c>
      <c r="G10" s="11">
        <v>43</v>
      </c>
      <c r="H10" s="11">
        <v>43</v>
      </c>
      <c r="I10" s="14">
        <f t="shared" si="9"/>
        <v>0</v>
      </c>
      <c r="J10" s="14">
        <f t="shared" si="9"/>
        <v>4</v>
      </c>
      <c r="K10" s="14">
        <f t="shared" si="5"/>
        <v>4</v>
      </c>
      <c r="L10" s="14">
        <f t="shared" si="5"/>
        <v>3</v>
      </c>
      <c r="M10" s="14">
        <f t="shared" si="5"/>
        <v>3</v>
      </c>
      <c r="N10" s="3">
        <f t="shared" si="10"/>
        <v>646</v>
      </c>
      <c r="O10" s="3">
        <f t="shared" si="11"/>
        <v>836</v>
      </c>
      <c r="P10" s="3">
        <f t="shared" si="12"/>
        <v>836</v>
      </c>
      <c r="Q10" s="3">
        <f t="shared" si="13"/>
        <v>817</v>
      </c>
      <c r="R10" s="3">
        <f t="shared" si="14"/>
        <v>817</v>
      </c>
      <c r="S10" s="17">
        <f t="shared" si="15"/>
        <v>0</v>
      </c>
      <c r="T10" s="17">
        <f t="shared" si="16"/>
        <v>38</v>
      </c>
      <c r="U10" s="17">
        <f t="shared" si="17"/>
        <v>38</v>
      </c>
      <c r="V10" s="17">
        <f t="shared" si="18"/>
        <v>28.5</v>
      </c>
      <c r="W10" s="17">
        <f t="shared" si="19"/>
        <v>28.5</v>
      </c>
      <c r="X10" s="20">
        <f t="shared" si="20"/>
        <v>646</v>
      </c>
      <c r="Y10" s="20">
        <f t="shared" si="21"/>
        <v>874</v>
      </c>
      <c r="Z10" s="20">
        <f t="shared" si="22"/>
        <v>874</v>
      </c>
      <c r="AA10" s="20">
        <f t="shared" si="23"/>
        <v>845.5</v>
      </c>
      <c r="AB10" s="20">
        <f t="shared" si="24"/>
        <v>845.5</v>
      </c>
      <c r="AC10" s="3">
        <f t="shared" si="25"/>
        <v>4085</v>
      </c>
    </row>
    <row r="11" spans="1:29" x14ac:dyDescent="0.3">
      <c r="A11" s="1" t="s">
        <v>10</v>
      </c>
      <c r="B11" s="2" t="s">
        <v>17</v>
      </c>
      <c r="C11" s="3">
        <v>22</v>
      </c>
      <c r="D11" s="10">
        <v>23</v>
      </c>
      <c r="E11" s="11">
        <v>50</v>
      </c>
      <c r="F11" s="11">
        <v>50</v>
      </c>
      <c r="G11" s="11">
        <v>49</v>
      </c>
      <c r="H11" s="11">
        <v>49</v>
      </c>
      <c r="I11" s="14">
        <f t="shared" si="9"/>
        <v>0</v>
      </c>
      <c r="J11" s="14">
        <f t="shared" si="9"/>
        <v>10</v>
      </c>
      <c r="K11" s="14">
        <f t="shared" si="5"/>
        <v>10</v>
      </c>
      <c r="L11" s="14">
        <f t="shared" si="5"/>
        <v>9</v>
      </c>
      <c r="M11" s="14">
        <f t="shared" si="5"/>
        <v>9</v>
      </c>
      <c r="N11" s="3">
        <f t="shared" si="10"/>
        <v>506</v>
      </c>
      <c r="O11" s="3">
        <f t="shared" si="11"/>
        <v>1100</v>
      </c>
      <c r="P11" s="3">
        <f t="shared" si="12"/>
        <v>1100</v>
      </c>
      <c r="Q11" s="3">
        <f t="shared" si="13"/>
        <v>1078</v>
      </c>
      <c r="R11" s="3">
        <f t="shared" si="14"/>
        <v>1078</v>
      </c>
      <c r="S11" s="17">
        <f t="shared" si="15"/>
        <v>0</v>
      </c>
      <c r="T11" s="17">
        <f t="shared" si="16"/>
        <v>110</v>
      </c>
      <c r="U11" s="17">
        <f t="shared" si="17"/>
        <v>110</v>
      </c>
      <c r="V11" s="17">
        <f t="shared" si="18"/>
        <v>99</v>
      </c>
      <c r="W11" s="17">
        <f t="shared" si="19"/>
        <v>99</v>
      </c>
      <c r="X11" s="20">
        <f t="shared" si="20"/>
        <v>506</v>
      </c>
      <c r="Y11" s="20">
        <f t="shared" si="21"/>
        <v>1210</v>
      </c>
      <c r="Z11" s="20">
        <f t="shared" si="22"/>
        <v>1210</v>
      </c>
      <c r="AA11" s="20">
        <f t="shared" si="23"/>
        <v>1177</v>
      </c>
      <c r="AB11" s="20">
        <f t="shared" si="24"/>
        <v>1177</v>
      </c>
      <c r="AC11" s="3">
        <f t="shared" si="25"/>
        <v>5280</v>
      </c>
    </row>
    <row r="12" spans="1:29" x14ac:dyDescent="0.3">
      <c r="A12" s="1" t="s">
        <v>11</v>
      </c>
      <c r="B12" s="2" t="s">
        <v>28</v>
      </c>
      <c r="C12" s="3">
        <v>30</v>
      </c>
      <c r="D12" s="10">
        <v>44</v>
      </c>
      <c r="E12" s="11">
        <v>38</v>
      </c>
      <c r="F12" s="11">
        <v>38</v>
      </c>
      <c r="G12" s="11">
        <v>36</v>
      </c>
      <c r="H12" s="11">
        <v>36</v>
      </c>
      <c r="I12" s="14">
        <f t="shared" si="9"/>
        <v>4</v>
      </c>
      <c r="J12" s="14">
        <f t="shared" si="9"/>
        <v>0</v>
      </c>
      <c r="K12" s="14">
        <f t="shared" si="5"/>
        <v>0</v>
      </c>
      <c r="L12" s="14">
        <f t="shared" si="5"/>
        <v>0</v>
      </c>
      <c r="M12" s="14">
        <f t="shared" si="5"/>
        <v>0</v>
      </c>
      <c r="N12" s="3">
        <f t="shared" si="10"/>
        <v>1320</v>
      </c>
      <c r="O12" s="3">
        <f t="shared" si="11"/>
        <v>1140</v>
      </c>
      <c r="P12" s="3">
        <f t="shared" si="12"/>
        <v>1140</v>
      </c>
      <c r="Q12" s="3">
        <f t="shared" si="13"/>
        <v>1080</v>
      </c>
      <c r="R12" s="3">
        <f t="shared" si="14"/>
        <v>1080</v>
      </c>
      <c r="S12" s="17">
        <f t="shared" si="15"/>
        <v>60</v>
      </c>
      <c r="T12" s="17">
        <f t="shared" si="16"/>
        <v>0</v>
      </c>
      <c r="U12" s="17">
        <f t="shared" si="17"/>
        <v>0</v>
      </c>
      <c r="V12" s="17">
        <f t="shared" si="18"/>
        <v>0</v>
      </c>
      <c r="W12" s="17">
        <f t="shared" si="19"/>
        <v>0</v>
      </c>
      <c r="X12" s="20">
        <f t="shared" si="20"/>
        <v>1380</v>
      </c>
      <c r="Y12" s="20">
        <f t="shared" si="21"/>
        <v>1140</v>
      </c>
      <c r="Z12" s="20">
        <f t="shared" si="22"/>
        <v>1140</v>
      </c>
      <c r="AA12" s="20">
        <f t="shared" si="23"/>
        <v>1080</v>
      </c>
      <c r="AB12" s="20">
        <f t="shared" si="24"/>
        <v>1080</v>
      </c>
      <c r="AC12" s="3">
        <f t="shared" si="25"/>
        <v>5820</v>
      </c>
    </row>
    <row r="13" spans="1:29" x14ac:dyDescent="0.3">
      <c r="A13" s="1" t="s">
        <v>12</v>
      </c>
      <c r="B13" s="2" t="s">
        <v>13</v>
      </c>
      <c r="C13" s="3">
        <v>32</v>
      </c>
      <c r="D13" s="10">
        <v>42</v>
      </c>
      <c r="E13" s="11">
        <v>52</v>
      </c>
      <c r="F13" s="11">
        <v>52</v>
      </c>
      <c r="G13" s="11">
        <v>51</v>
      </c>
      <c r="H13" s="11">
        <v>51</v>
      </c>
      <c r="I13" s="14">
        <f t="shared" si="9"/>
        <v>2</v>
      </c>
      <c r="J13" s="14">
        <f t="shared" si="9"/>
        <v>12</v>
      </c>
      <c r="K13" s="14">
        <f t="shared" si="5"/>
        <v>12</v>
      </c>
      <c r="L13" s="14">
        <f t="shared" si="5"/>
        <v>11</v>
      </c>
      <c r="M13" s="14">
        <f t="shared" si="5"/>
        <v>11</v>
      </c>
      <c r="N13" s="3">
        <f t="shared" si="10"/>
        <v>1344</v>
      </c>
      <c r="O13" s="3">
        <f t="shared" si="11"/>
        <v>1664</v>
      </c>
      <c r="P13" s="3">
        <f t="shared" si="12"/>
        <v>1664</v>
      </c>
      <c r="Q13" s="3">
        <f t="shared" si="13"/>
        <v>1632</v>
      </c>
      <c r="R13" s="3">
        <f t="shared" si="14"/>
        <v>1632</v>
      </c>
      <c r="S13" s="17">
        <f t="shared" si="15"/>
        <v>32</v>
      </c>
      <c r="T13" s="17">
        <f t="shared" si="16"/>
        <v>192</v>
      </c>
      <c r="U13" s="17">
        <f t="shared" si="17"/>
        <v>192</v>
      </c>
      <c r="V13" s="17">
        <f t="shared" si="18"/>
        <v>176</v>
      </c>
      <c r="W13" s="17">
        <f t="shared" si="19"/>
        <v>176</v>
      </c>
      <c r="X13" s="20">
        <f t="shared" si="20"/>
        <v>1376</v>
      </c>
      <c r="Y13" s="20">
        <f t="shared" si="21"/>
        <v>1856</v>
      </c>
      <c r="Z13" s="20">
        <f t="shared" si="22"/>
        <v>1856</v>
      </c>
      <c r="AA13" s="20">
        <f t="shared" si="23"/>
        <v>1808</v>
      </c>
      <c r="AB13" s="20">
        <f t="shared" si="24"/>
        <v>1808</v>
      </c>
      <c r="AC13" s="3">
        <f t="shared" si="25"/>
        <v>8704</v>
      </c>
    </row>
    <row r="14" spans="1:29" x14ac:dyDescent="0.3">
      <c r="A14" s="1" t="s">
        <v>13</v>
      </c>
      <c r="B14" s="2" t="s">
        <v>23</v>
      </c>
      <c r="C14" s="3">
        <v>12.45</v>
      </c>
      <c r="D14" s="10">
        <v>42</v>
      </c>
      <c r="E14" s="11">
        <v>41</v>
      </c>
      <c r="F14" s="11">
        <v>41</v>
      </c>
      <c r="G14" s="11">
        <v>41</v>
      </c>
      <c r="H14" s="11">
        <v>41</v>
      </c>
      <c r="I14" s="14">
        <f t="shared" si="9"/>
        <v>2</v>
      </c>
      <c r="J14" s="14">
        <f t="shared" si="9"/>
        <v>1</v>
      </c>
      <c r="K14" s="14">
        <f t="shared" si="5"/>
        <v>1</v>
      </c>
      <c r="L14" s="14">
        <f t="shared" si="5"/>
        <v>1</v>
      </c>
      <c r="M14" s="14">
        <f t="shared" si="5"/>
        <v>1</v>
      </c>
      <c r="N14" s="3">
        <f t="shared" si="10"/>
        <v>522.9</v>
      </c>
      <c r="O14" s="3">
        <f t="shared" si="11"/>
        <v>510.45</v>
      </c>
      <c r="P14" s="3">
        <f t="shared" si="12"/>
        <v>510.45</v>
      </c>
      <c r="Q14" s="3">
        <f t="shared" si="13"/>
        <v>510.45</v>
      </c>
      <c r="R14" s="3">
        <f t="shared" si="14"/>
        <v>510.45</v>
      </c>
      <c r="S14" s="17">
        <f t="shared" si="15"/>
        <v>12.45</v>
      </c>
      <c r="T14" s="17">
        <f t="shared" si="16"/>
        <v>6.2249999999999996</v>
      </c>
      <c r="U14" s="17">
        <f t="shared" si="17"/>
        <v>6.2249999999999996</v>
      </c>
      <c r="V14" s="17">
        <f t="shared" si="18"/>
        <v>6.2249999999999996</v>
      </c>
      <c r="W14" s="17">
        <f t="shared" si="19"/>
        <v>6.2249999999999996</v>
      </c>
      <c r="X14" s="20">
        <f t="shared" si="20"/>
        <v>535.35</v>
      </c>
      <c r="Y14" s="20">
        <f t="shared" si="21"/>
        <v>516.67499999999995</v>
      </c>
      <c r="Z14" s="20">
        <f t="shared" si="22"/>
        <v>516.67499999999995</v>
      </c>
      <c r="AA14" s="20">
        <f t="shared" si="23"/>
        <v>516.67499999999995</v>
      </c>
      <c r="AB14" s="20">
        <f t="shared" si="24"/>
        <v>516.67499999999995</v>
      </c>
      <c r="AC14" s="3">
        <f t="shared" si="25"/>
        <v>2602.0500000000002</v>
      </c>
    </row>
    <row r="15" spans="1:29" x14ac:dyDescent="0.3">
      <c r="A15" s="1" t="s">
        <v>14</v>
      </c>
      <c r="B15" s="2" t="s">
        <v>29</v>
      </c>
      <c r="C15" s="3">
        <v>63.9</v>
      </c>
      <c r="D15" s="10">
        <v>65</v>
      </c>
      <c r="E15" s="11">
        <v>49</v>
      </c>
      <c r="F15" s="11">
        <v>49</v>
      </c>
      <c r="G15" s="11">
        <v>48</v>
      </c>
      <c r="H15" s="11">
        <v>48</v>
      </c>
      <c r="I15" s="14">
        <f t="shared" si="9"/>
        <v>25</v>
      </c>
      <c r="J15" s="14">
        <f t="shared" si="9"/>
        <v>9</v>
      </c>
      <c r="K15" s="14">
        <f t="shared" si="5"/>
        <v>9</v>
      </c>
      <c r="L15" s="14">
        <f t="shared" si="5"/>
        <v>8</v>
      </c>
      <c r="M15" s="14">
        <f t="shared" si="5"/>
        <v>8</v>
      </c>
      <c r="N15" s="3">
        <f t="shared" si="10"/>
        <v>4153.5</v>
      </c>
      <c r="O15" s="3">
        <f t="shared" si="11"/>
        <v>3131.1</v>
      </c>
      <c r="P15" s="3">
        <f t="shared" si="12"/>
        <v>3131.1</v>
      </c>
      <c r="Q15" s="3">
        <f t="shared" si="13"/>
        <v>3067.2</v>
      </c>
      <c r="R15" s="3">
        <f t="shared" si="14"/>
        <v>3067.2</v>
      </c>
      <c r="S15" s="17">
        <f t="shared" si="15"/>
        <v>798.75</v>
      </c>
      <c r="T15" s="17">
        <f t="shared" si="16"/>
        <v>287.55</v>
      </c>
      <c r="U15" s="17">
        <f t="shared" si="17"/>
        <v>287.55</v>
      </c>
      <c r="V15" s="17">
        <f t="shared" si="18"/>
        <v>255.6</v>
      </c>
      <c r="W15" s="17">
        <f t="shared" si="19"/>
        <v>255.6</v>
      </c>
      <c r="X15" s="20">
        <f t="shared" si="20"/>
        <v>4952.25</v>
      </c>
      <c r="Y15" s="20">
        <f t="shared" si="21"/>
        <v>3418.65</v>
      </c>
      <c r="Z15" s="20">
        <f t="shared" si="22"/>
        <v>3418.65</v>
      </c>
      <c r="AA15" s="20">
        <f t="shared" si="23"/>
        <v>3322.7999999999997</v>
      </c>
      <c r="AB15" s="20">
        <f t="shared" si="24"/>
        <v>3322.7999999999997</v>
      </c>
      <c r="AC15" s="3">
        <f t="shared" si="25"/>
        <v>18435.149999999998</v>
      </c>
    </row>
    <row r="16" spans="1:29" x14ac:dyDescent="0.3">
      <c r="A16" s="1" t="s">
        <v>15</v>
      </c>
      <c r="B16" s="2" t="s">
        <v>30</v>
      </c>
      <c r="C16" s="3">
        <v>15.5</v>
      </c>
      <c r="D16" s="10">
        <v>12</v>
      </c>
      <c r="E16" s="11">
        <v>45</v>
      </c>
      <c r="F16" s="11">
        <v>45</v>
      </c>
      <c r="G16" s="11">
        <v>44</v>
      </c>
      <c r="H16" s="11">
        <v>44</v>
      </c>
      <c r="I16" s="14">
        <f t="shared" si="9"/>
        <v>0</v>
      </c>
      <c r="J16" s="14">
        <f t="shared" si="9"/>
        <v>5</v>
      </c>
      <c r="K16" s="14">
        <f t="shared" si="5"/>
        <v>5</v>
      </c>
      <c r="L16" s="14">
        <f t="shared" si="5"/>
        <v>4</v>
      </c>
      <c r="M16" s="14">
        <f t="shared" si="5"/>
        <v>4</v>
      </c>
      <c r="N16" s="3">
        <f t="shared" si="10"/>
        <v>186</v>
      </c>
      <c r="O16" s="3">
        <f t="shared" si="11"/>
        <v>697.5</v>
      </c>
      <c r="P16" s="3">
        <f t="shared" si="12"/>
        <v>697.5</v>
      </c>
      <c r="Q16" s="3">
        <f t="shared" si="13"/>
        <v>682</v>
      </c>
      <c r="R16" s="3">
        <f t="shared" si="14"/>
        <v>682</v>
      </c>
      <c r="S16" s="17">
        <f t="shared" si="15"/>
        <v>0</v>
      </c>
      <c r="T16" s="17">
        <f t="shared" si="16"/>
        <v>38.75</v>
      </c>
      <c r="U16" s="17">
        <f t="shared" si="17"/>
        <v>38.75</v>
      </c>
      <c r="V16" s="17">
        <f t="shared" si="18"/>
        <v>31</v>
      </c>
      <c r="W16" s="17">
        <f t="shared" si="19"/>
        <v>31</v>
      </c>
      <c r="X16" s="20">
        <f t="shared" si="20"/>
        <v>186</v>
      </c>
      <c r="Y16" s="20">
        <f t="shared" si="21"/>
        <v>736.25</v>
      </c>
      <c r="Z16" s="20">
        <f t="shared" si="22"/>
        <v>736.25</v>
      </c>
      <c r="AA16" s="20">
        <f t="shared" si="23"/>
        <v>713</v>
      </c>
      <c r="AB16" s="20">
        <f t="shared" si="24"/>
        <v>713</v>
      </c>
      <c r="AC16" s="3">
        <f t="shared" si="25"/>
        <v>3084.5</v>
      </c>
    </row>
    <row r="17" spans="1:29" x14ac:dyDescent="0.3">
      <c r="A17" s="1" t="s">
        <v>24</v>
      </c>
      <c r="B17" s="2" t="s">
        <v>11</v>
      </c>
      <c r="C17" s="3">
        <v>28.65</v>
      </c>
      <c r="D17" s="10">
        <v>34</v>
      </c>
      <c r="E17" s="11">
        <v>36</v>
      </c>
      <c r="F17" s="11">
        <v>36</v>
      </c>
      <c r="G17" s="11">
        <v>52</v>
      </c>
      <c r="H17" s="11">
        <v>37</v>
      </c>
      <c r="I17" s="14">
        <f t="shared" si="9"/>
        <v>0</v>
      </c>
      <c r="J17" s="14">
        <f t="shared" si="9"/>
        <v>0</v>
      </c>
      <c r="K17" s="14">
        <f t="shared" si="5"/>
        <v>0</v>
      </c>
      <c r="L17" s="14">
        <f t="shared" si="5"/>
        <v>12</v>
      </c>
      <c r="M17" s="14">
        <f t="shared" si="5"/>
        <v>0</v>
      </c>
      <c r="N17" s="3">
        <f t="shared" si="10"/>
        <v>974.09999999999991</v>
      </c>
      <c r="O17" s="3">
        <f t="shared" si="11"/>
        <v>1031.3999999999999</v>
      </c>
      <c r="P17" s="3">
        <f t="shared" si="12"/>
        <v>1031.3999999999999</v>
      </c>
      <c r="Q17" s="3">
        <f t="shared" si="13"/>
        <v>1489.8</v>
      </c>
      <c r="R17" s="3">
        <f t="shared" si="14"/>
        <v>1060.05</v>
      </c>
      <c r="S17" s="17">
        <f t="shared" si="15"/>
        <v>0</v>
      </c>
      <c r="T17" s="17">
        <f t="shared" si="16"/>
        <v>0</v>
      </c>
      <c r="U17" s="17">
        <f t="shared" si="17"/>
        <v>0</v>
      </c>
      <c r="V17" s="17">
        <f t="shared" si="18"/>
        <v>171.89999999999998</v>
      </c>
      <c r="W17" s="17">
        <f t="shared" si="19"/>
        <v>0</v>
      </c>
      <c r="X17" s="20">
        <f t="shared" si="20"/>
        <v>974.09999999999991</v>
      </c>
      <c r="Y17" s="20">
        <f t="shared" si="21"/>
        <v>1031.3999999999999</v>
      </c>
      <c r="Z17" s="20">
        <f t="shared" si="22"/>
        <v>1031.3999999999999</v>
      </c>
      <c r="AA17" s="20">
        <f t="shared" si="23"/>
        <v>1661.6999999999998</v>
      </c>
      <c r="AB17" s="20">
        <f t="shared" si="24"/>
        <v>1060.05</v>
      </c>
      <c r="AC17" s="3">
        <f t="shared" si="25"/>
        <v>5758.65</v>
      </c>
    </row>
    <row r="18" spans="1:29" x14ac:dyDescent="0.3">
      <c r="A18" s="1" t="s">
        <v>16</v>
      </c>
      <c r="B18" s="2" t="s">
        <v>20</v>
      </c>
      <c r="C18" s="3">
        <v>55.8</v>
      </c>
      <c r="D18" s="10">
        <v>43</v>
      </c>
      <c r="E18" s="11">
        <v>48</v>
      </c>
      <c r="F18" s="11">
        <v>48</v>
      </c>
      <c r="G18" s="11">
        <v>37</v>
      </c>
      <c r="H18" s="11">
        <v>47</v>
      </c>
      <c r="I18" s="14">
        <f t="shared" si="9"/>
        <v>3</v>
      </c>
      <c r="J18" s="14">
        <f t="shared" si="9"/>
        <v>8</v>
      </c>
      <c r="K18" s="14">
        <f t="shared" si="5"/>
        <v>8</v>
      </c>
      <c r="L18" s="14">
        <f t="shared" si="5"/>
        <v>0</v>
      </c>
      <c r="M18" s="14">
        <f t="shared" si="5"/>
        <v>7</v>
      </c>
      <c r="N18" s="3">
        <f t="shared" si="10"/>
        <v>2399.4</v>
      </c>
      <c r="O18" s="3">
        <f t="shared" si="11"/>
        <v>2678.3999999999996</v>
      </c>
      <c r="P18" s="3">
        <f t="shared" si="12"/>
        <v>2678.3999999999996</v>
      </c>
      <c r="Q18" s="3">
        <f t="shared" si="13"/>
        <v>2064.6</v>
      </c>
      <c r="R18" s="3">
        <f t="shared" si="14"/>
        <v>2622.6</v>
      </c>
      <c r="S18" s="17">
        <f t="shared" si="15"/>
        <v>83.699999999999989</v>
      </c>
      <c r="T18" s="17">
        <f t="shared" si="16"/>
        <v>223.2</v>
      </c>
      <c r="U18" s="17">
        <f t="shared" si="17"/>
        <v>223.2</v>
      </c>
      <c r="V18" s="17">
        <f t="shared" si="18"/>
        <v>0</v>
      </c>
      <c r="W18" s="17">
        <f t="shared" si="19"/>
        <v>195.29999999999998</v>
      </c>
      <c r="X18" s="20">
        <f t="shared" si="20"/>
        <v>2483.1</v>
      </c>
      <c r="Y18" s="20">
        <f t="shared" si="21"/>
        <v>2901.5999999999995</v>
      </c>
      <c r="Z18" s="20">
        <f t="shared" si="22"/>
        <v>2901.5999999999995</v>
      </c>
      <c r="AA18" s="20">
        <f t="shared" si="23"/>
        <v>2064.6</v>
      </c>
      <c r="AB18" s="20">
        <f t="shared" si="24"/>
        <v>2817.9</v>
      </c>
      <c r="AC18" s="3">
        <f t="shared" si="25"/>
        <v>13168.8</v>
      </c>
    </row>
    <row r="19" spans="1:29" x14ac:dyDescent="0.3">
      <c r="A19" s="1" t="s">
        <v>17</v>
      </c>
      <c r="B19" s="2" t="s">
        <v>7</v>
      </c>
      <c r="C19" s="3">
        <v>53</v>
      </c>
      <c r="D19" s="10">
        <v>54</v>
      </c>
      <c r="E19" s="11">
        <v>40</v>
      </c>
      <c r="F19" s="11">
        <v>40</v>
      </c>
      <c r="G19" s="11">
        <v>47</v>
      </c>
      <c r="H19" s="11">
        <v>42</v>
      </c>
      <c r="I19" s="14">
        <f t="shared" si="9"/>
        <v>14</v>
      </c>
      <c r="J19" s="14">
        <f t="shared" si="9"/>
        <v>0</v>
      </c>
      <c r="K19" s="14">
        <f t="shared" si="5"/>
        <v>0</v>
      </c>
      <c r="L19" s="14">
        <f t="shared" si="5"/>
        <v>7</v>
      </c>
      <c r="M19" s="14">
        <f t="shared" si="5"/>
        <v>2</v>
      </c>
      <c r="N19" s="3">
        <f t="shared" si="10"/>
        <v>2862</v>
      </c>
      <c r="O19" s="3">
        <f t="shared" si="11"/>
        <v>2120</v>
      </c>
      <c r="P19" s="3">
        <f t="shared" si="12"/>
        <v>2120</v>
      </c>
      <c r="Q19" s="3">
        <f>$C19*G19</f>
        <v>2491</v>
      </c>
      <c r="R19" s="3">
        <f t="shared" si="14"/>
        <v>2226</v>
      </c>
      <c r="S19" s="17">
        <f t="shared" si="15"/>
        <v>371</v>
      </c>
      <c r="T19" s="17">
        <f t="shared" si="16"/>
        <v>0</v>
      </c>
      <c r="U19" s="17">
        <f t="shared" si="17"/>
        <v>0</v>
      </c>
      <c r="V19" s="17">
        <f t="shared" si="18"/>
        <v>185.5</v>
      </c>
      <c r="W19" s="17">
        <f t="shared" si="19"/>
        <v>53</v>
      </c>
      <c r="X19" s="20">
        <f t="shared" si="20"/>
        <v>3233</v>
      </c>
      <c r="Y19" s="20">
        <f t="shared" si="21"/>
        <v>2120</v>
      </c>
      <c r="Z19" s="20">
        <f t="shared" si="22"/>
        <v>2120</v>
      </c>
      <c r="AA19" s="20">
        <f t="shared" si="23"/>
        <v>2676.5</v>
      </c>
      <c r="AB19" s="20">
        <f t="shared" si="24"/>
        <v>2279</v>
      </c>
      <c r="AC19" s="3">
        <f t="shared" si="25"/>
        <v>12428.5</v>
      </c>
    </row>
    <row r="20" spans="1:29" x14ac:dyDescent="0.3">
      <c r="A20" s="1" t="s">
        <v>18</v>
      </c>
      <c r="B20" s="2" t="s">
        <v>31</v>
      </c>
      <c r="C20" s="3">
        <v>12.53</v>
      </c>
      <c r="D20" s="10">
        <v>75</v>
      </c>
      <c r="E20" s="11">
        <v>51</v>
      </c>
      <c r="F20" s="11">
        <v>51</v>
      </c>
      <c r="G20" s="11">
        <v>42</v>
      </c>
      <c r="H20" s="11">
        <v>39</v>
      </c>
      <c r="I20" s="14">
        <f t="shared" si="9"/>
        <v>35</v>
      </c>
      <c r="J20" s="14">
        <f t="shared" si="9"/>
        <v>11</v>
      </c>
      <c r="K20" s="14">
        <f t="shared" si="5"/>
        <v>11</v>
      </c>
      <c r="L20" s="14">
        <f t="shared" si="5"/>
        <v>2</v>
      </c>
      <c r="M20" s="14">
        <f t="shared" si="5"/>
        <v>0</v>
      </c>
      <c r="N20" s="3">
        <f t="shared" si="10"/>
        <v>939.75</v>
      </c>
      <c r="O20" s="3">
        <f t="shared" si="11"/>
        <v>639.03</v>
      </c>
      <c r="P20" s="3">
        <f t="shared" si="12"/>
        <v>639.03</v>
      </c>
      <c r="Q20" s="3">
        <f t="shared" si="13"/>
        <v>526.26</v>
      </c>
      <c r="R20" s="3">
        <f t="shared" si="14"/>
        <v>488.66999999999996</v>
      </c>
      <c r="S20" s="17">
        <f t="shared" si="15"/>
        <v>219.27499999999998</v>
      </c>
      <c r="T20" s="17">
        <f t="shared" si="16"/>
        <v>68.914999999999992</v>
      </c>
      <c r="U20" s="17">
        <f t="shared" si="17"/>
        <v>68.914999999999992</v>
      </c>
      <c r="V20" s="17">
        <f t="shared" si="18"/>
        <v>12.53</v>
      </c>
      <c r="W20" s="17">
        <f t="shared" si="19"/>
        <v>0</v>
      </c>
      <c r="X20" s="20">
        <f t="shared" si="20"/>
        <v>1159.0250000000001</v>
      </c>
      <c r="Y20" s="20">
        <f t="shared" si="21"/>
        <v>707.94499999999994</v>
      </c>
      <c r="Z20" s="20">
        <f t="shared" si="22"/>
        <v>707.94499999999994</v>
      </c>
      <c r="AA20" s="20">
        <f t="shared" si="23"/>
        <v>538.79</v>
      </c>
      <c r="AB20" s="20">
        <f t="shared" si="24"/>
        <v>488.66999999999996</v>
      </c>
      <c r="AC20" s="3">
        <f t="shared" si="25"/>
        <v>3602.375</v>
      </c>
    </row>
    <row r="21" spans="1:29" x14ac:dyDescent="0.3">
      <c r="A21" s="1" t="s">
        <v>19</v>
      </c>
      <c r="B21" s="2" t="s">
        <v>32</v>
      </c>
      <c r="C21" s="3">
        <v>23.87</v>
      </c>
      <c r="D21" s="10">
        <v>34</v>
      </c>
      <c r="E21" s="11">
        <v>54</v>
      </c>
      <c r="F21" s="11">
        <v>54</v>
      </c>
      <c r="G21" s="11">
        <v>53</v>
      </c>
      <c r="H21" s="11">
        <v>50</v>
      </c>
      <c r="I21" s="14">
        <f t="shared" si="9"/>
        <v>0</v>
      </c>
      <c r="J21" s="14">
        <f t="shared" si="9"/>
        <v>14</v>
      </c>
      <c r="K21" s="14">
        <f t="shared" si="5"/>
        <v>14</v>
      </c>
      <c r="L21" s="14">
        <f t="shared" si="5"/>
        <v>13</v>
      </c>
      <c r="M21" s="14">
        <f t="shared" si="5"/>
        <v>10</v>
      </c>
      <c r="N21" s="3">
        <f t="shared" si="10"/>
        <v>811.58</v>
      </c>
      <c r="O21" s="3">
        <f t="shared" si="11"/>
        <v>1288.98</v>
      </c>
      <c r="P21" s="3">
        <f t="shared" si="12"/>
        <v>1288.98</v>
      </c>
      <c r="Q21" s="3">
        <f t="shared" si="13"/>
        <v>1265.1100000000001</v>
      </c>
      <c r="R21" s="3">
        <f t="shared" si="14"/>
        <v>1193.5</v>
      </c>
      <c r="S21" s="17">
        <f t="shared" si="15"/>
        <v>0</v>
      </c>
      <c r="T21" s="17">
        <f t="shared" si="16"/>
        <v>167.09</v>
      </c>
      <c r="U21" s="17">
        <f t="shared" si="17"/>
        <v>167.09</v>
      </c>
      <c r="V21" s="17">
        <f t="shared" si="18"/>
        <v>155.155</v>
      </c>
      <c r="W21" s="17">
        <f t="shared" si="19"/>
        <v>119.35000000000001</v>
      </c>
      <c r="X21" s="20">
        <f t="shared" si="20"/>
        <v>811.58</v>
      </c>
      <c r="Y21" s="20">
        <f t="shared" si="21"/>
        <v>1456.07</v>
      </c>
      <c r="Z21" s="20">
        <f t="shared" si="22"/>
        <v>1456.07</v>
      </c>
      <c r="AA21" s="20">
        <f t="shared" si="23"/>
        <v>1420.2650000000001</v>
      </c>
      <c r="AB21" s="20">
        <f t="shared" si="24"/>
        <v>1312.85</v>
      </c>
      <c r="AC21" s="3">
        <f t="shared" si="25"/>
        <v>6456.8350000000009</v>
      </c>
    </row>
    <row r="22" spans="1:29" x14ac:dyDescent="0.3">
      <c r="A22" s="1" t="s">
        <v>20</v>
      </c>
      <c r="B22" s="2" t="s">
        <v>33</v>
      </c>
      <c r="C22" s="3">
        <v>54.56</v>
      </c>
      <c r="D22" s="10">
        <v>23</v>
      </c>
      <c r="E22" s="11">
        <v>42</v>
      </c>
      <c r="F22" s="11">
        <v>42</v>
      </c>
      <c r="G22" s="11">
        <v>39</v>
      </c>
      <c r="H22" s="11">
        <v>48</v>
      </c>
      <c r="I22" s="14">
        <f t="shared" si="9"/>
        <v>0</v>
      </c>
      <c r="J22" s="14">
        <f t="shared" si="9"/>
        <v>2</v>
      </c>
      <c r="K22" s="14">
        <f t="shared" ref="K22:K25" si="26">IF(F22&gt;40,F22-40,0)</f>
        <v>2</v>
      </c>
      <c r="L22" s="14">
        <f t="shared" ref="L22:L25" si="27">IF(G22&gt;40,G22-40,0)</f>
        <v>0</v>
      </c>
      <c r="M22" s="14">
        <f t="shared" ref="M22:M25" si="28">IF(H22&gt;40,H22-40,0)</f>
        <v>8</v>
      </c>
      <c r="N22" s="3">
        <f t="shared" si="10"/>
        <v>1254.8800000000001</v>
      </c>
      <c r="O22" s="3">
        <f t="shared" si="11"/>
        <v>2291.52</v>
      </c>
      <c r="P22" s="3">
        <f t="shared" si="12"/>
        <v>2291.52</v>
      </c>
      <c r="Q22" s="3">
        <f t="shared" si="13"/>
        <v>2127.84</v>
      </c>
      <c r="R22" s="3">
        <f t="shared" si="14"/>
        <v>2618.88</v>
      </c>
      <c r="S22" s="17">
        <f t="shared" si="15"/>
        <v>0</v>
      </c>
      <c r="T22" s="17">
        <f t="shared" si="16"/>
        <v>54.56</v>
      </c>
      <c r="U22" s="17">
        <f t="shared" si="17"/>
        <v>54.56</v>
      </c>
      <c r="V22" s="17">
        <f t="shared" si="18"/>
        <v>0</v>
      </c>
      <c r="W22" s="17">
        <f t="shared" si="19"/>
        <v>218.24</v>
      </c>
      <c r="X22" s="20">
        <f t="shared" si="20"/>
        <v>1254.8800000000001</v>
      </c>
      <c r="Y22" s="20">
        <f t="shared" si="21"/>
        <v>2346.08</v>
      </c>
      <c r="Z22" s="20">
        <f t="shared" si="22"/>
        <v>2346.08</v>
      </c>
      <c r="AA22" s="20">
        <f t="shared" si="23"/>
        <v>2127.84</v>
      </c>
      <c r="AB22" s="20">
        <f t="shared" si="24"/>
        <v>2837.12</v>
      </c>
      <c r="AC22" s="3">
        <f t="shared" si="25"/>
        <v>10912</v>
      </c>
    </row>
    <row r="23" spans="1:29" x14ac:dyDescent="0.3">
      <c r="A23" s="1" t="s">
        <v>21</v>
      </c>
      <c r="B23" s="2" t="s">
        <v>34</v>
      </c>
      <c r="C23" s="3">
        <v>76.900000000000006</v>
      </c>
      <c r="D23" s="10">
        <v>12</v>
      </c>
      <c r="E23" s="11">
        <v>47</v>
      </c>
      <c r="F23" s="11">
        <v>47</v>
      </c>
      <c r="G23" s="11">
        <v>46</v>
      </c>
      <c r="H23" s="11">
        <v>39</v>
      </c>
      <c r="I23" s="14">
        <f t="shared" si="9"/>
        <v>0</v>
      </c>
      <c r="J23" s="14">
        <f t="shared" si="9"/>
        <v>7</v>
      </c>
      <c r="K23" s="14">
        <f t="shared" si="26"/>
        <v>7</v>
      </c>
      <c r="L23" s="14">
        <f t="shared" si="27"/>
        <v>6</v>
      </c>
      <c r="M23" s="14">
        <f t="shared" si="28"/>
        <v>0</v>
      </c>
      <c r="N23" s="3">
        <f t="shared" si="10"/>
        <v>922.80000000000007</v>
      </c>
      <c r="O23" s="3">
        <f t="shared" si="11"/>
        <v>3614.3</v>
      </c>
      <c r="P23" s="3">
        <f t="shared" si="12"/>
        <v>3614.3</v>
      </c>
      <c r="Q23" s="3">
        <f t="shared" si="13"/>
        <v>3537.4</v>
      </c>
      <c r="R23" s="3">
        <f t="shared" si="14"/>
        <v>2999.1000000000004</v>
      </c>
      <c r="S23" s="17">
        <f t="shared" si="15"/>
        <v>0</v>
      </c>
      <c r="T23" s="17">
        <f t="shared" si="16"/>
        <v>269.15000000000003</v>
      </c>
      <c r="U23" s="17">
        <f t="shared" si="17"/>
        <v>269.15000000000003</v>
      </c>
      <c r="V23" s="17">
        <f t="shared" si="18"/>
        <v>230.70000000000002</v>
      </c>
      <c r="W23" s="17">
        <f t="shared" si="19"/>
        <v>0</v>
      </c>
      <c r="X23" s="20">
        <f t="shared" si="20"/>
        <v>922.80000000000007</v>
      </c>
      <c r="Y23" s="20">
        <f t="shared" si="21"/>
        <v>3883.4500000000003</v>
      </c>
      <c r="Z23" s="20">
        <f t="shared" si="22"/>
        <v>3883.4500000000003</v>
      </c>
      <c r="AA23" s="20">
        <f t="shared" si="23"/>
        <v>3768.1</v>
      </c>
      <c r="AB23" s="20">
        <f t="shared" si="24"/>
        <v>2999.1000000000004</v>
      </c>
      <c r="AC23" s="3">
        <f t="shared" si="25"/>
        <v>15456.900000000001</v>
      </c>
    </row>
    <row r="24" spans="1:29" x14ac:dyDescent="0.3">
      <c r="A24" s="1" t="s">
        <v>22</v>
      </c>
      <c r="B24" s="2" t="s">
        <v>35</v>
      </c>
      <c r="C24" s="3">
        <v>36.93</v>
      </c>
      <c r="D24" s="10">
        <v>54</v>
      </c>
      <c r="E24" s="11">
        <v>55</v>
      </c>
      <c r="F24" s="11">
        <v>55</v>
      </c>
      <c r="G24" s="11">
        <v>36</v>
      </c>
      <c r="H24" s="11">
        <v>51</v>
      </c>
      <c r="I24" s="14">
        <f>IF(D24&gt;40,D24-40,0)</f>
        <v>14</v>
      </c>
      <c r="J24" s="14">
        <f>IF(E24&gt;40,E24-40,0)</f>
        <v>15</v>
      </c>
      <c r="K24" s="14">
        <f t="shared" si="26"/>
        <v>15</v>
      </c>
      <c r="L24" s="14">
        <f t="shared" si="27"/>
        <v>0</v>
      </c>
      <c r="M24" s="14">
        <f t="shared" si="28"/>
        <v>11</v>
      </c>
      <c r="N24" s="3">
        <f t="shared" si="10"/>
        <v>1994.22</v>
      </c>
      <c r="O24" s="3">
        <f t="shared" si="11"/>
        <v>2031.15</v>
      </c>
      <c r="P24" s="3">
        <f t="shared" si="12"/>
        <v>2031.15</v>
      </c>
      <c r="Q24" s="3">
        <f t="shared" si="13"/>
        <v>1329.48</v>
      </c>
      <c r="R24" s="3">
        <f t="shared" si="14"/>
        <v>1883.43</v>
      </c>
      <c r="S24" s="17">
        <f t="shared" si="15"/>
        <v>258.51</v>
      </c>
      <c r="T24" s="17">
        <f t="shared" si="16"/>
        <v>276.97500000000002</v>
      </c>
      <c r="U24" s="17">
        <f t="shared" si="17"/>
        <v>276.97500000000002</v>
      </c>
      <c r="V24" s="17">
        <f t="shared" si="18"/>
        <v>0</v>
      </c>
      <c r="W24" s="17">
        <f t="shared" si="19"/>
        <v>203.11500000000001</v>
      </c>
      <c r="X24" s="20">
        <f t="shared" si="20"/>
        <v>2252.73</v>
      </c>
      <c r="Y24" s="20">
        <f t="shared" si="21"/>
        <v>2308.125</v>
      </c>
      <c r="Z24" s="20">
        <f t="shared" si="22"/>
        <v>2308.125</v>
      </c>
      <c r="AA24" s="20">
        <f t="shared" si="23"/>
        <v>1329.48</v>
      </c>
      <c r="AB24" s="20">
        <f t="shared" si="24"/>
        <v>2086.5450000000001</v>
      </c>
      <c r="AC24" s="3">
        <f t="shared" si="25"/>
        <v>10285.004999999999</v>
      </c>
    </row>
    <row r="25" spans="1:29" x14ac:dyDescent="0.3">
      <c r="A25" s="1" t="s">
        <v>23</v>
      </c>
      <c r="B25" s="2" t="s">
        <v>36</v>
      </c>
      <c r="C25" s="3">
        <v>54.39</v>
      </c>
      <c r="D25" s="10">
        <v>34</v>
      </c>
      <c r="E25" s="11">
        <v>43</v>
      </c>
      <c r="F25" s="11">
        <v>43</v>
      </c>
      <c r="G25" s="11">
        <v>52</v>
      </c>
      <c r="H25" s="11">
        <v>43</v>
      </c>
      <c r="I25" s="14">
        <f>IF(D25&gt;40,D25-40,0)</f>
        <v>0</v>
      </c>
      <c r="J25" s="14">
        <f>IF(E25&gt;40,E25-40,0)</f>
        <v>3</v>
      </c>
      <c r="K25" s="14">
        <f t="shared" si="26"/>
        <v>3</v>
      </c>
      <c r="L25" s="14">
        <f t="shared" si="27"/>
        <v>12</v>
      </c>
      <c r="M25" s="14">
        <f t="shared" si="28"/>
        <v>3</v>
      </c>
      <c r="N25" s="3">
        <f t="shared" si="10"/>
        <v>1849.26</v>
      </c>
      <c r="O25" s="3">
        <f t="shared" si="11"/>
        <v>2338.77</v>
      </c>
      <c r="P25" s="3">
        <f t="shared" si="12"/>
        <v>2338.77</v>
      </c>
      <c r="Q25" s="3">
        <f t="shared" si="13"/>
        <v>2828.28</v>
      </c>
      <c r="R25" s="3">
        <f t="shared" si="14"/>
        <v>2338.77</v>
      </c>
      <c r="S25" s="17">
        <f t="shared" si="15"/>
        <v>0</v>
      </c>
      <c r="T25" s="17">
        <f t="shared" si="16"/>
        <v>81.585000000000008</v>
      </c>
      <c r="U25" s="17">
        <f t="shared" si="17"/>
        <v>81.585000000000008</v>
      </c>
      <c r="V25" s="17">
        <f t="shared" si="18"/>
        <v>326.34000000000003</v>
      </c>
      <c r="W25" s="17">
        <f t="shared" si="19"/>
        <v>81.585000000000008</v>
      </c>
      <c r="X25" s="20">
        <f t="shared" si="20"/>
        <v>1849.26</v>
      </c>
      <c r="Y25" s="20">
        <f t="shared" si="21"/>
        <v>2420.355</v>
      </c>
      <c r="Z25" s="20">
        <f t="shared" si="22"/>
        <v>2420.355</v>
      </c>
      <c r="AA25" s="20">
        <f t="shared" si="23"/>
        <v>3154.6200000000003</v>
      </c>
      <c r="AB25" s="20">
        <f t="shared" si="24"/>
        <v>2420.355</v>
      </c>
      <c r="AC25" s="3">
        <f t="shared" si="25"/>
        <v>12264.945</v>
      </c>
    </row>
    <row r="26" spans="1:29" x14ac:dyDescent="0.3">
      <c r="A26" s="4"/>
      <c r="B26" s="4"/>
      <c r="C26" s="4"/>
      <c r="D26" s="12"/>
      <c r="E26" s="12"/>
      <c r="F26" s="12"/>
      <c r="G26" s="12"/>
      <c r="H26" s="12"/>
      <c r="I26" s="15"/>
      <c r="J26" s="15"/>
      <c r="K26" s="15"/>
      <c r="L26" s="15"/>
      <c r="M26" s="15"/>
      <c r="N26" s="4"/>
      <c r="O26" s="4"/>
      <c r="P26" s="4"/>
      <c r="Q26" s="4"/>
      <c r="R26" s="4"/>
      <c r="S26" s="18"/>
      <c r="T26" s="18"/>
      <c r="U26" s="18"/>
      <c r="V26" s="18"/>
      <c r="W26" s="18"/>
      <c r="X26" s="21"/>
      <c r="Y26" s="21"/>
      <c r="Z26" s="21"/>
      <c r="AA26" s="21"/>
      <c r="AB26" s="21"/>
      <c r="AC26" s="4"/>
    </row>
    <row r="27" spans="1:29" ht="15" thickBot="1" x14ac:dyDescent="0.35">
      <c r="A27" s="5" t="s">
        <v>37</v>
      </c>
      <c r="B27" s="6"/>
      <c r="C27" s="7">
        <f>MAX(C6:C25)</f>
        <v>76.900000000000006</v>
      </c>
      <c r="D27" s="13">
        <f>MAX(D6:D25)</f>
        <v>75</v>
      </c>
      <c r="E27" s="13">
        <f t="shared" ref="E27:X27" si="29">MAX(E6:E25)</f>
        <v>55</v>
      </c>
      <c r="F27" s="13">
        <f t="shared" si="29"/>
        <v>55</v>
      </c>
      <c r="G27" s="13">
        <f t="shared" si="29"/>
        <v>53</v>
      </c>
      <c r="H27" s="13">
        <f t="shared" si="29"/>
        <v>51</v>
      </c>
      <c r="I27" s="16">
        <f t="shared" si="29"/>
        <v>35</v>
      </c>
      <c r="J27" s="16">
        <f t="shared" si="29"/>
        <v>15</v>
      </c>
      <c r="K27" s="16">
        <f t="shared" si="29"/>
        <v>15</v>
      </c>
      <c r="L27" s="16">
        <f t="shared" si="29"/>
        <v>13</v>
      </c>
      <c r="M27" s="16">
        <f t="shared" si="29"/>
        <v>11</v>
      </c>
      <c r="N27" s="7">
        <f t="shared" si="29"/>
        <v>4153.5</v>
      </c>
      <c r="O27" s="7">
        <f t="shared" si="29"/>
        <v>3614.3</v>
      </c>
      <c r="P27" s="7">
        <f t="shared" si="29"/>
        <v>3614.3</v>
      </c>
      <c r="Q27" s="7">
        <f t="shared" si="29"/>
        <v>3537.4</v>
      </c>
      <c r="R27" s="7">
        <f t="shared" si="29"/>
        <v>3067.2</v>
      </c>
      <c r="S27" s="19">
        <f t="shared" si="29"/>
        <v>798.75</v>
      </c>
      <c r="T27" s="19">
        <f t="shared" si="29"/>
        <v>287.55</v>
      </c>
      <c r="U27" s="19">
        <f t="shared" si="29"/>
        <v>287.55</v>
      </c>
      <c r="V27" s="19">
        <f t="shared" si="29"/>
        <v>326.34000000000003</v>
      </c>
      <c r="W27" s="19">
        <f t="shared" si="29"/>
        <v>255.6</v>
      </c>
      <c r="X27" s="22">
        <f t="shared" si="29"/>
        <v>4952.25</v>
      </c>
      <c r="Y27" s="22">
        <f t="shared" ref="Y27:AB27" si="30">MAX(Y6:Y25)</f>
        <v>3883.4500000000003</v>
      </c>
      <c r="Z27" s="22">
        <f t="shared" si="30"/>
        <v>3883.4500000000003</v>
      </c>
      <c r="AA27" s="22">
        <f t="shared" si="30"/>
        <v>3768.1</v>
      </c>
      <c r="AB27" s="22">
        <f t="shared" si="30"/>
        <v>3322.7999999999997</v>
      </c>
      <c r="AC27" s="7">
        <f t="shared" ref="AC27" si="31">MAX(AC6:AC25)</f>
        <v>18435.149999999998</v>
      </c>
    </row>
    <row r="28" spans="1:29" ht="15.6" thickTop="1" thickBot="1" x14ac:dyDescent="0.35">
      <c r="A28" s="5" t="s">
        <v>38</v>
      </c>
      <c r="B28" s="6"/>
      <c r="C28" s="7">
        <f>MIN(C6:C25)</f>
        <v>11.2</v>
      </c>
      <c r="D28" s="13">
        <f t="shared" ref="D28:X28" si="32">MIN(D6:D25)</f>
        <v>12</v>
      </c>
      <c r="E28" s="13">
        <f t="shared" si="32"/>
        <v>36</v>
      </c>
      <c r="F28" s="13">
        <f t="shared" si="32"/>
        <v>36</v>
      </c>
      <c r="G28" s="13">
        <f t="shared" si="32"/>
        <v>36</v>
      </c>
      <c r="H28" s="13">
        <f t="shared" si="32"/>
        <v>36</v>
      </c>
      <c r="I28" s="16">
        <f t="shared" si="32"/>
        <v>0</v>
      </c>
      <c r="J28" s="16">
        <f t="shared" si="32"/>
        <v>0</v>
      </c>
      <c r="K28" s="16">
        <f t="shared" si="32"/>
        <v>0</v>
      </c>
      <c r="L28" s="16">
        <f t="shared" si="32"/>
        <v>0</v>
      </c>
      <c r="M28" s="16">
        <f t="shared" si="32"/>
        <v>0</v>
      </c>
      <c r="N28" s="7">
        <f t="shared" si="32"/>
        <v>186</v>
      </c>
      <c r="O28" s="7">
        <f t="shared" si="32"/>
        <v>414.4</v>
      </c>
      <c r="P28" s="7">
        <f t="shared" si="32"/>
        <v>414.4</v>
      </c>
      <c r="Q28" s="7">
        <f t="shared" si="32"/>
        <v>425.59999999999997</v>
      </c>
      <c r="R28" s="7">
        <f t="shared" si="32"/>
        <v>425.59999999999997</v>
      </c>
      <c r="S28" s="19">
        <f t="shared" si="32"/>
        <v>0</v>
      </c>
      <c r="T28" s="19">
        <f t="shared" si="32"/>
        <v>0</v>
      </c>
      <c r="U28" s="19">
        <f t="shared" si="32"/>
        <v>0</v>
      </c>
      <c r="V28" s="19">
        <f t="shared" si="32"/>
        <v>0</v>
      </c>
      <c r="W28" s="19">
        <f t="shared" si="32"/>
        <v>0</v>
      </c>
      <c r="X28" s="22">
        <f t="shared" si="32"/>
        <v>186</v>
      </c>
      <c r="Y28" s="22">
        <f t="shared" ref="Y28:AB28" si="33">MIN(Y6:Y25)</f>
        <v>414.4</v>
      </c>
      <c r="Z28" s="22">
        <f t="shared" si="33"/>
        <v>414.4</v>
      </c>
      <c r="AA28" s="22">
        <f t="shared" si="33"/>
        <v>425.59999999999997</v>
      </c>
      <c r="AB28" s="22">
        <f t="shared" si="33"/>
        <v>425.59999999999997</v>
      </c>
      <c r="AC28" s="7">
        <f t="shared" ref="AC28" si="34">MIN(AC6:AC25)</f>
        <v>2144.7999999999997</v>
      </c>
    </row>
    <row r="29" spans="1:29" ht="15.6" thickTop="1" thickBot="1" x14ac:dyDescent="0.35">
      <c r="A29" s="5" t="s">
        <v>39</v>
      </c>
      <c r="B29" s="6"/>
      <c r="C29" s="7">
        <f>AVERAGE(C6:C25)</f>
        <v>32.706499999999991</v>
      </c>
      <c r="D29" s="13">
        <f t="shared" ref="D29:X29" si="35">AVERAGE(D6:D25)</f>
        <v>39.299999999999997</v>
      </c>
      <c r="E29" s="13">
        <f t="shared" si="35"/>
        <v>45.5</v>
      </c>
      <c r="F29" s="13">
        <f t="shared" si="35"/>
        <v>45.5</v>
      </c>
      <c r="G29" s="13">
        <f t="shared" si="35"/>
        <v>44.45</v>
      </c>
      <c r="H29" s="13">
        <f t="shared" si="35"/>
        <v>44.05</v>
      </c>
      <c r="I29" s="16">
        <f t="shared" si="35"/>
        <v>5.85</v>
      </c>
      <c r="J29" s="16">
        <f t="shared" si="35"/>
        <v>6</v>
      </c>
      <c r="K29" s="16">
        <f t="shared" si="35"/>
        <v>6</v>
      </c>
      <c r="L29" s="16">
        <f t="shared" si="35"/>
        <v>5.15</v>
      </c>
      <c r="M29" s="16">
        <f t="shared" si="35"/>
        <v>4.5999999999999996</v>
      </c>
      <c r="N29" s="7">
        <f t="shared" si="35"/>
        <v>1262.0675000000001</v>
      </c>
      <c r="O29" s="7">
        <f t="shared" si="35"/>
        <v>1493.5965000000001</v>
      </c>
      <c r="P29" s="7">
        <f t="shared" si="35"/>
        <v>1493.5965000000001</v>
      </c>
      <c r="Q29" s="7">
        <f t="shared" si="35"/>
        <v>1462.5859999999998</v>
      </c>
      <c r="R29" s="7">
        <f t="shared" si="35"/>
        <v>1451.1475</v>
      </c>
      <c r="S29" s="19">
        <f t="shared" si="35"/>
        <v>99.952750000000009</v>
      </c>
      <c r="T29" s="19">
        <f t="shared" si="35"/>
        <v>98.350999999999999</v>
      </c>
      <c r="U29" s="19">
        <f t="shared" si="35"/>
        <v>98.350999999999999</v>
      </c>
      <c r="V29" s="19">
        <f t="shared" si="35"/>
        <v>89.965000000000003</v>
      </c>
      <c r="W29" s="19">
        <f t="shared" si="35"/>
        <v>79.388249999999999</v>
      </c>
      <c r="X29" s="22">
        <f t="shared" si="35"/>
        <v>1362.02025</v>
      </c>
      <c r="Y29" s="22">
        <f t="shared" ref="Y29:AB29" si="36">AVERAGE(Y6:Y25)</f>
        <v>1591.9474999999998</v>
      </c>
      <c r="Z29" s="22">
        <f t="shared" si="36"/>
        <v>1591.9474999999998</v>
      </c>
      <c r="AA29" s="22">
        <f t="shared" si="36"/>
        <v>1552.5509999999997</v>
      </c>
      <c r="AB29" s="22">
        <f t="shared" si="36"/>
        <v>1530.5357499999996</v>
      </c>
      <c r="AC29" s="7">
        <f t="shared" ref="AC29" si="37">AVERAGE(AC6:AC25)</f>
        <v>7629.0020000000004</v>
      </c>
    </row>
    <row r="30" spans="1:29" ht="15.6" thickTop="1" thickBot="1" x14ac:dyDescent="0.35">
      <c r="A30" s="5" t="s">
        <v>40</v>
      </c>
      <c r="B30" s="6"/>
      <c r="C30" s="7">
        <f>SUM(C6:C25)</f>
        <v>654.12999999999988</v>
      </c>
      <c r="D30" s="13">
        <f t="shared" ref="D30:X30" si="38">SUM(D6:D25)</f>
        <v>786</v>
      </c>
      <c r="E30" s="13">
        <f t="shared" si="38"/>
        <v>910</v>
      </c>
      <c r="F30" s="13">
        <f t="shared" si="38"/>
        <v>910</v>
      </c>
      <c r="G30" s="13">
        <f t="shared" si="38"/>
        <v>889</v>
      </c>
      <c r="H30" s="13">
        <f t="shared" si="38"/>
        <v>881</v>
      </c>
      <c r="I30" s="16">
        <f t="shared" si="38"/>
        <v>117</v>
      </c>
      <c r="J30" s="16">
        <f t="shared" si="38"/>
        <v>120</v>
      </c>
      <c r="K30" s="16">
        <f t="shared" si="38"/>
        <v>120</v>
      </c>
      <c r="L30" s="16">
        <f t="shared" si="38"/>
        <v>103</v>
      </c>
      <c r="M30" s="16">
        <f t="shared" si="38"/>
        <v>92</v>
      </c>
      <c r="N30" s="7">
        <f t="shared" si="38"/>
        <v>25241.350000000002</v>
      </c>
      <c r="O30" s="7">
        <f t="shared" si="38"/>
        <v>29871.93</v>
      </c>
      <c r="P30" s="7">
        <f t="shared" si="38"/>
        <v>29871.93</v>
      </c>
      <c r="Q30" s="7">
        <f t="shared" si="38"/>
        <v>29251.719999999998</v>
      </c>
      <c r="R30" s="7">
        <f t="shared" si="38"/>
        <v>29022.95</v>
      </c>
      <c r="S30" s="19">
        <f t="shared" si="38"/>
        <v>1999.0550000000001</v>
      </c>
      <c r="T30" s="19">
        <f t="shared" si="38"/>
        <v>1967.02</v>
      </c>
      <c r="U30" s="19">
        <f t="shared" si="38"/>
        <v>1967.02</v>
      </c>
      <c r="V30" s="19">
        <f t="shared" si="38"/>
        <v>1799.3000000000002</v>
      </c>
      <c r="W30" s="19">
        <f t="shared" si="38"/>
        <v>1587.7650000000001</v>
      </c>
      <c r="X30" s="22">
        <f t="shared" si="38"/>
        <v>27240.405000000002</v>
      </c>
      <c r="Y30" s="22">
        <f t="shared" ref="Y30:AB30" si="39">SUM(Y6:Y25)</f>
        <v>31838.949999999997</v>
      </c>
      <c r="Z30" s="22">
        <f t="shared" si="39"/>
        <v>31838.949999999997</v>
      </c>
      <c r="AA30" s="22">
        <f t="shared" si="39"/>
        <v>31051.019999999993</v>
      </c>
      <c r="AB30" s="22">
        <f t="shared" si="39"/>
        <v>30610.714999999993</v>
      </c>
      <c r="AC30" s="7">
        <f t="shared" ref="AC30" si="40">SUM(AC6:AC25)</f>
        <v>152580.04</v>
      </c>
    </row>
    <row r="31" spans="1:29" ht="15" thickTop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7" spans="3:3" x14ac:dyDescent="0.3">
      <c r="C37" t="s">
        <v>45</v>
      </c>
    </row>
  </sheetData>
  <pageMargins left="0.7" right="0.7" top="0.75" bottom="0.75" header="0.3" footer="0.3"/>
  <pageSetup paperSize="9" fitToWidth="0" orientation="portrait" r:id="rId1"/>
  <ignoredErrors>
    <ignoredError sqref="D27:D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Shahrier Kawsar</cp:lastModifiedBy>
  <cp:lastPrinted>2023-10-16T05:11:56Z</cp:lastPrinted>
  <dcterms:created xsi:type="dcterms:W3CDTF">2015-06-05T18:17:20Z</dcterms:created>
  <dcterms:modified xsi:type="dcterms:W3CDTF">2023-10-16T05:13:28Z</dcterms:modified>
</cp:coreProperties>
</file>