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rooz\Desktop\Learning\Data Science\Udacity\Business_Analysis\P_2_1_Creating_a_Data_Set\"/>
    </mc:Choice>
  </mc:AlternateContent>
  <bookViews>
    <workbookView xWindow="0" yWindow="0" windowWidth="20490" windowHeight="8595"/>
  </bookViews>
  <sheets>
    <sheet name="OutPut_for_OutLiers_Finding" sheetId="1" r:id="rId1"/>
  </sheets>
  <definedNames>
    <definedName name="_xlchart.v1.0" hidden="1">OutPut_for_OutLiers_Finding!$D$2:$D$12</definedName>
    <definedName name="_xlchart.v1.1" hidden="1">OutPut_for_OutLiers_Finding!$B$2:$B$12</definedName>
    <definedName name="_xlchart.v1.2" hidden="1">OutPut_for_OutLiers_Finding!$G$2:$G$12</definedName>
    <definedName name="_xlchart.v1.3" hidden="1">OutPut_for_OutLiers_Finding!$G$2:$G$12</definedName>
    <definedName name="_xlchart.v1.4" hidden="1">OutPut_for_OutLiers_Finding!$C$2:$C$12</definedName>
    <definedName name="_xlchart.v1.5" hidden="1">OutPut_for_OutLiers_Finding!$E$2:$E$12</definedName>
    <definedName name="_xlchart.v1.6" hidden="1">OutPut_for_OutLiers_Finding!$F$2:$F$12</definedName>
  </definedNames>
  <calcPr calcId="0"/>
</workbook>
</file>

<file path=xl/calcChain.xml><?xml version="1.0" encoding="utf-8"?>
<calcChain xmlns="http://schemas.openxmlformats.org/spreadsheetml/2006/main">
  <c r="O3" i="1" l="1"/>
  <c r="P3" i="1"/>
  <c r="Q3" i="1"/>
  <c r="Q5" i="1" s="1"/>
  <c r="Q6" i="1" s="1"/>
  <c r="Q8" i="1" s="1"/>
  <c r="R3" i="1"/>
  <c r="O4" i="1"/>
  <c r="P4" i="1"/>
  <c r="Q4" i="1"/>
  <c r="R4" i="1"/>
  <c r="O5" i="1"/>
  <c r="P5" i="1"/>
  <c r="R5" i="1"/>
  <c r="R6" i="1" s="1"/>
  <c r="O6" i="1"/>
  <c r="P6" i="1"/>
  <c r="O7" i="1"/>
  <c r="P7" i="1"/>
  <c r="O8" i="1"/>
  <c r="P8" i="1"/>
  <c r="N5" i="1"/>
  <c r="N6" i="1" s="1"/>
  <c r="N4" i="1"/>
  <c r="N3" i="1"/>
  <c r="M4" i="1"/>
  <c r="M3" i="1"/>
  <c r="R8" i="1" l="1"/>
  <c r="R7" i="1"/>
  <c r="Q7" i="1"/>
  <c r="N7" i="1"/>
  <c r="N8" i="1"/>
  <c r="M5" i="1"/>
  <c r="M6" i="1" s="1"/>
  <c r="M7" i="1" s="1"/>
  <c r="M8" i="1" l="1"/>
</calcChain>
</file>

<file path=xl/sharedStrings.xml><?xml version="1.0" encoding="utf-8"?>
<sst xmlns="http://schemas.openxmlformats.org/spreadsheetml/2006/main" count="31" uniqueCount="30">
  <si>
    <t>City</t>
  </si>
  <si>
    <t>Total Pawdacity Sales</t>
  </si>
  <si>
    <t>2010 Census Population</t>
  </si>
  <si>
    <t>Land Area</t>
  </si>
  <si>
    <t>Households with Under 18</t>
  </si>
  <si>
    <t>Population Density</t>
  </si>
  <si>
    <t>Total Families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</si>
  <si>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</si>
  <si>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</si>
  <si>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</si>
  <si>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</si>
  <si>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</si>
  <si>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</si>
  <si>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</si>
  <si>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</si>
  <si>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</si>
  <si>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</si>
  <si>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</si>
  <si>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1st Quartile</t>
  </si>
  <si>
    <t>3rd Quartile</t>
  </si>
  <si>
    <t>IQR</t>
  </si>
  <si>
    <t>Upper Fence</t>
  </si>
  <si>
    <t>Lower Fence</t>
  </si>
  <si>
    <t>1.5 IQR</t>
  </si>
  <si>
    <t>Quartiles</t>
  </si>
  <si>
    <t>Total Pawdacity 
Sales</t>
  </si>
  <si>
    <t>2010 Census 
Population</t>
  </si>
  <si>
    <t>Households 
with Under 18</t>
  </si>
  <si>
    <t>Population 
Density</t>
  </si>
  <si>
    <t>Total 
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</si>
</sst>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TPS Vs. PD with both Outliers</a:t>
            </a:r>
          </a:p>
        </c:rich>
      </c:tx>
      <c:layout>
        <c:manualLayout>
          <c:xMode val="edge"/>
          <c:yMode val="edge"/>
          <c:x val="0.2786596675415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8766404199475"/>
                  <c:y val="0.31378608923884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OutPut_for_OutLiers_Finding!$F$2:$F$12</c:f>
              <c:numCache>
                <c:formatCode>General</c:formatCode>
                <c:ptCount val="11"/>
                <c:pt idx="0">
                  <c:v>1.54999995231628</c:v>
                </c:pt>
                <c:pt idx="1">
                  <c:v>11.1599998474121</c:v>
                </c:pt>
                <c:pt idx="2">
                  <c:v>20.340000152587901</c:v>
                </c:pt>
                <c:pt idx="3">
                  <c:v>1.8200000524520901</c:v>
                </c:pt>
                <c:pt idx="4">
                  <c:v>1.46000003814697</c:v>
                </c:pt>
                <c:pt idx="5">
                  <c:v>4.9499998092651403</c:v>
                </c:pt>
                <c:pt idx="6">
                  <c:v>5.8000001907348597</c:v>
                </c:pt>
                <c:pt idx="7">
                  <c:v>1.62000000476837</c:v>
                </c:pt>
                <c:pt idx="8">
                  <c:v>2.3399999141693102</c:v>
                </c:pt>
                <c:pt idx="9">
                  <c:v>2.7799999713897701</c:v>
                </c:pt>
                <c:pt idx="10">
                  <c:v>8.9799995422363299</c:v>
                </c:pt>
              </c:numCache>
            </c:numRef>
          </c:xVal>
          <c:yVal>
            <c:numRef>
              <c:f>OutPut_for_OutLiers_Finding!$B$2:$B$12</c:f>
              <c:numCache>
                <c:formatCode>General</c:formatCode>
                <c:ptCount val="11"/>
                <c:pt idx="0">
                  <c:v>185328</c:v>
                </c:pt>
                <c:pt idx="1">
                  <c:v>317736</c:v>
                </c:pt>
                <c:pt idx="2">
                  <c:v>917892</c:v>
                </c:pt>
                <c:pt idx="3">
                  <c:v>218376</c:v>
                </c:pt>
                <c:pt idx="4">
                  <c:v>208008</c:v>
                </c:pt>
                <c:pt idx="5">
                  <c:v>283824</c:v>
                </c:pt>
                <c:pt idx="6">
                  <c:v>543132</c:v>
                </c:pt>
                <c:pt idx="7">
                  <c:v>233928</c:v>
                </c:pt>
                <c:pt idx="8">
                  <c:v>303264</c:v>
                </c:pt>
                <c:pt idx="9">
                  <c:v>253584</c:v>
                </c:pt>
                <c:pt idx="10">
                  <c:v>308232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B-4451-B50B-AE843E63E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642064"/>
        <c:axId val="423637800"/>
      </c:scatterChart>
      <c:valAx>
        <c:axId val="42364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37800"/>
        <c:crosses val="autoZero"/>
        <c:crossBetween val="midCat"/>
      </c:valAx>
      <c:valAx>
        <c:axId val="42363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Pawdacity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4206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TPS Vs. PD without "Cheyenne"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07699037620298E-2"/>
                  <c:y val="0.28738808690580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OutPut_for_OutLiers_Finding!$U$2:$U$11</c:f>
              <c:numCache>
                <c:formatCode>General</c:formatCode>
                <c:ptCount val="10"/>
                <c:pt idx="0">
                  <c:v>1.54999995231628</c:v>
                </c:pt>
                <c:pt idx="1">
                  <c:v>11.1599998474121</c:v>
                </c:pt>
                <c:pt idx="2">
                  <c:v>1.8200000524520901</c:v>
                </c:pt>
                <c:pt idx="3">
                  <c:v>1.46000003814697</c:v>
                </c:pt>
                <c:pt idx="4">
                  <c:v>4.9499998092651403</c:v>
                </c:pt>
                <c:pt idx="5">
                  <c:v>5.8000001907348597</c:v>
                </c:pt>
                <c:pt idx="6">
                  <c:v>1.62000000476837</c:v>
                </c:pt>
                <c:pt idx="7">
                  <c:v>2.3399999141693102</c:v>
                </c:pt>
                <c:pt idx="8">
                  <c:v>2.7799999713897701</c:v>
                </c:pt>
                <c:pt idx="9">
                  <c:v>8.9799995422363299</c:v>
                </c:pt>
              </c:numCache>
            </c:numRef>
          </c:xVal>
          <c:yVal>
            <c:numRef>
              <c:f>OutPut_for_OutLiers_Finding!$V$2:$V$11</c:f>
              <c:numCache>
                <c:formatCode>General</c:formatCode>
                <c:ptCount val="10"/>
                <c:pt idx="0">
                  <c:v>185328</c:v>
                </c:pt>
                <c:pt idx="1">
                  <c:v>317736</c:v>
                </c:pt>
                <c:pt idx="2">
                  <c:v>218376</c:v>
                </c:pt>
                <c:pt idx="3">
                  <c:v>208008</c:v>
                </c:pt>
                <c:pt idx="4">
                  <c:v>283824</c:v>
                </c:pt>
                <c:pt idx="5">
                  <c:v>543132</c:v>
                </c:pt>
                <c:pt idx="6">
                  <c:v>233928</c:v>
                </c:pt>
                <c:pt idx="7">
                  <c:v>303264</c:v>
                </c:pt>
                <c:pt idx="8">
                  <c:v>253584</c:v>
                </c:pt>
                <c:pt idx="9">
                  <c:v>308232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E-4E71-95D8-406FFE37D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693664"/>
        <c:axId val="745213640"/>
      </c:scatterChart>
      <c:valAx>
        <c:axId val="74369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Population Density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13640"/>
        <c:crosses val="autoZero"/>
        <c:crossBetween val="midCat"/>
      </c:valAx>
      <c:valAx>
        <c:axId val="74521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Total Pawdacity Sales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69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TPS Vs. PD without "Gillette"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7830271216098"/>
                  <c:y val="0.29282662583843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OutPut_for_OutLiers_Finding!$AB$2:$AB$11</c:f>
              <c:numCache>
                <c:formatCode>General</c:formatCode>
                <c:ptCount val="10"/>
                <c:pt idx="0">
                  <c:v>1.54999995231628</c:v>
                </c:pt>
                <c:pt idx="1">
                  <c:v>11.1599998474121</c:v>
                </c:pt>
                <c:pt idx="2">
                  <c:v>20.340000152587901</c:v>
                </c:pt>
                <c:pt idx="3">
                  <c:v>1.8200000524520901</c:v>
                </c:pt>
                <c:pt idx="4">
                  <c:v>1.46000003814697</c:v>
                </c:pt>
                <c:pt idx="5">
                  <c:v>4.9499998092651403</c:v>
                </c:pt>
                <c:pt idx="6">
                  <c:v>1.62000000476837</c:v>
                </c:pt>
                <c:pt idx="7">
                  <c:v>2.3399999141693102</c:v>
                </c:pt>
                <c:pt idx="8">
                  <c:v>2.7799999713897701</c:v>
                </c:pt>
                <c:pt idx="9">
                  <c:v>8.9799995422363299</c:v>
                </c:pt>
              </c:numCache>
            </c:numRef>
          </c:xVal>
          <c:yVal>
            <c:numRef>
              <c:f>OutPut_for_OutLiers_Finding!$AC$2:$AC$11</c:f>
              <c:numCache>
                <c:formatCode>General</c:formatCode>
                <c:ptCount val="10"/>
                <c:pt idx="0">
                  <c:v>185328</c:v>
                </c:pt>
                <c:pt idx="1">
                  <c:v>317736</c:v>
                </c:pt>
                <c:pt idx="2">
                  <c:v>917892</c:v>
                </c:pt>
                <c:pt idx="3">
                  <c:v>218376</c:v>
                </c:pt>
                <c:pt idx="4">
                  <c:v>208008</c:v>
                </c:pt>
                <c:pt idx="5">
                  <c:v>283824</c:v>
                </c:pt>
                <c:pt idx="6">
                  <c:v>233928</c:v>
                </c:pt>
                <c:pt idx="7">
                  <c:v>303264</c:v>
                </c:pt>
                <c:pt idx="8">
                  <c:v>253584</c:v>
                </c:pt>
                <c:pt idx="9">
                  <c:v>308232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D7-4964-90DF-AA5EFF275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795704"/>
        <c:axId val="801797016"/>
      </c:scatterChart>
      <c:valAx>
        <c:axId val="80179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97016"/>
        <c:crosses val="autoZero"/>
        <c:crossBetween val="midCat"/>
      </c:valAx>
      <c:valAx>
        <c:axId val="80179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Pawdacity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95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TPS Vs. PD With</a:t>
            </a:r>
            <a:r>
              <a:rPr lang="en-US" baseline="0"/>
              <a:t> No</a:t>
            </a:r>
            <a:r>
              <a:rPr lang="en-US"/>
              <a:t> Outliers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185476815398073E-2"/>
                  <c:y val="0.291250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OutPut_for_OutLiers_Finding!$AJ$2:$AJ$10</c:f>
              <c:numCache>
                <c:formatCode>General</c:formatCode>
                <c:ptCount val="9"/>
                <c:pt idx="0">
                  <c:v>1.54999995231628</c:v>
                </c:pt>
                <c:pt idx="1">
                  <c:v>11.1599998474121</c:v>
                </c:pt>
                <c:pt idx="2">
                  <c:v>1.8200000524520901</c:v>
                </c:pt>
                <c:pt idx="3">
                  <c:v>1.46000003814697</c:v>
                </c:pt>
                <c:pt idx="4">
                  <c:v>4.9499998092651403</c:v>
                </c:pt>
                <c:pt idx="5">
                  <c:v>1.62000000476837</c:v>
                </c:pt>
                <c:pt idx="6">
                  <c:v>2.3399999141693102</c:v>
                </c:pt>
                <c:pt idx="7">
                  <c:v>2.7799999713897701</c:v>
                </c:pt>
                <c:pt idx="8">
                  <c:v>8.9799995422363299</c:v>
                </c:pt>
              </c:numCache>
            </c:numRef>
          </c:xVal>
          <c:yVal>
            <c:numRef>
              <c:f>OutPut_for_OutLiers_Finding!$AK$2:$AK$10</c:f>
              <c:numCache>
                <c:formatCode>General</c:formatCode>
                <c:ptCount val="9"/>
                <c:pt idx="0">
                  <c:v>185328</c:v>
                </c:pt>
                <c:pt idx="1">
                  <c:v>317736</c:v>
                </c:pt>
                <c:pt idx="2">
                  <c:v>218376</c:v>
                </c:pt>
                <c:pt idx="3">
                  <c:v>208008</c:v>
                </c:pt>
                <c:pt idx="4">
                  <c:v>283824</c:v>
                </c:pt>
                <c:pt idx="5">
                  <c:v>233928</c:v>
                </c:pt>
                <c:pt idx="6">
                  <c:v>303264</c:v>
                </c:pt>
                <c:pt idx="7">
                  <c:v>253584</c:v>
                </c:pt>
                <c:pt idx="8">
                  <c:v>308232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44-4182-B1DE-D5808A5AE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3432"/>
        <c:axId val="750242120"/>
      </c:scatterChart>
      <c:valAx>
        <c:axId val="75024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2120"/>
        <c:crosses val="autoZero"/>
        <c:crossBetween val="midCat"/>
      </c:valAx>
      <c:valAx>
        <c:axId val="75024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Pawdacity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Pawdacity Sales</a:t>
            </a:r>
          </a:p>
        </cx:rich>
      </cx:tx>
    </cx:title>
    <cx:plotArea>
      <cx:plotAreaRegion>
        <cx:series layoutId="boxWhisker" uniqueId="{01DF2A99-034A-467F-A026-03D4CAB355B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2010 Census Population</a:t>
            </a:r>
          </a:p>
        </cx:rich>
      </cx:tx>
    </cx:title>
    <cx:plotArea>
      <cx:plotAreaRegion>
        <cx:series layoutId="boxWhisker" uniqueId="{C8A321AD-CF9B-429C-9D27-1F3B4A92782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Land Area</a:t>
            </a:r>
          </a:p>
        </cx:rich>
      </cx:tx>
    </cx:title>
    <cx:plotArea>
      <cx:plotAreaRegion>
        <cx:series layoutId="boxWhisker" uniqueId="{CA04CD12-03E6-413B-BFF7-F552AA627EC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Households with Under 18</a:t>
            </a:r>
          </a:p>
        </cx:rich>
      </cx:tx>
    </cx:title>
    <cx:plotArea>
      <cx:plotAreaRegion>
        <cx:series layoutId="boxWhisker" uniqueId="{6CF434F8-6182-4E72-B80E-BF9AB7B6B2B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Population Density</a:t>
            </a:r>
          </a:p>
        </cx:rich>
      </cx:tx>
    </cx:title>
    <cx:plotArea>
      <cx:plotAreaRegion>
        <cx:series layoutId="boxWhisker" uniqueId="{5FBA3244-6932-4933-B53E-45658D5013F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Families</a:t>
            </a:r>
          </a:p>
        </cx:rich>
      </cx:tx>
    </cx:title>
    <cx:plotArea>
      <cx:plotAreaRegion>
        <cx:series layoutId="boxWhisker" uniqueId="{BC345CA4-3714-4118-A4AB-02273B391C7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microsoft.com/office/2014/relationships/chartEx" Target="../charts/chartEx3.xml"/><Relationship Id="rId7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openxmlformats.org/officeDocument/2006/relationships/chart" Target="../charts/chart4.xml"/><Relationship Id="rId4" Type="http://schemas.microsoft.com/office/2014/relationships/chartEx" Target="../charts/chartEx4.xml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13</xdr:row>
      <xdr:rowOff>95250</xdr:rowOff>
    </xdr:from>
    <xdr:to>
      <xdr:col>4</xdr:col>
      <xdr:colOff>390524</xdr:colOff>
      <xdr:row>26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FC1B04-BF9D-4917-9C75-E6AFD72D86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724" y="2571750"/>
              <a:ext cx="4391025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504826</xdr:colOff>
      <xdr:row>28</xdr:row>
      <xdr:rowOff>0</xdr:rowOff>
    </xdr:from>
    <xdr:to>
      <xdr:col>4</xdr:col>
      <xdr:colOff>133351</xdr:colOff>
      <xdr:row>38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E73104E-26D1-4AD8-9144-34F7F64C44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6" y="5334000"/>
              <a:ext cx="4095750" cy="2066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561975</xdr:colOff>
      <xdr:row>41</xdr:row>
      <xdr:rowOff>19050</xdr:rowOff>
    </xdr:from>
    <xdr:to>
      <xdr:col>3</xdr:col>
      <xdr:colOff>685800</xdr:colOff>
      <xdr:row>52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66F37A-4633-4666-BC57-E1FCE1DF18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975" y="7829550"/>
              <a:ext cx="3752850" cy="2219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361950</xdr:colOff>
      <xdr:row>41</xdr:row>
      <xdr:rowOff>0</xdr:rowOff>
    </xdr:from>
    <xdr:to>
      <xdr:col>10</xdr:col>
      <xdr:colOff>466725</xdr:colOff>
      <xdr:row>52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AD79175-A06C-4532-8384-A59A922C54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7475" y="7810500"/>
              <a:ext cx="4038600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1590675</xdr:colOff>
      <xdr:row>13</xdr:row>
      <xdr:rowOff>123825</xdr:rowOff>
    </xdr:from>
    <xdr:to>
      <xdr:col>11</xdr:col>
      <xdr:colOff>609600</xdr:colOff>
      <xdr:row>27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AACA4F-B4A1-4D4D-B3F7-5A40DCFB82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900" y="2600325"/>
              <a:ext cx="520065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157162</xdr:colOff>
      <xdr:row>28</xdr:row>
      <xdr:rowOff>123825</xdr:rowOff>
    </xdr:from>
    <xdr:to>
      <xdr:col>11</xdr:col>
      <xdr:colOff>409575</xdr:colOff>
      <xdr:row>39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1EDE797-F419-49F5-A243-709442F843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2687" y="5457825"/>
              <a:ext cx="4795838" cy="2143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295275</xdr:colOff>
      <xdr:row>13</xdr:row>
      <xdr:rowOff>114300</xdr:rowOff>
    </xdr:from>
    <xdr:to>
      <xdr:col>18</xdr:col>
      <xdr:colOff>219075</xdr:colOff>
      <xdr:row>28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38AFAA-1E0E-42F3-A73E-16F4B8E7A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590550</xdr:colOff>
      <xdr:row>13</xdr:row>
      <xdr:rowOff>152400</xdr:rowOff>
    </xdr:from>
    <xdr:to>
      <xdr:col>26</xdr:col>
      <xdr:colOff>285750</xdr:colOff>
      <xdr:row>28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F22EC8-F87E-40FA-B7D0-ECCBB0228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76200</xdr:colOff>
      <xdr:row>13</xdr:row>
      <xdr:rowOff>161925</xdr:rowOff>
    </xdr:from>
    <xdr:to>
      <xdr:col>34</xdr:col>
      <xdr:colOff>381000</xdr:colOff>
      <xdr:row>28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4BC180-E742-4DA5-BFA3-FED9933AD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228600</xdr:colOff>
      <xdr:row>13</xdr:row>
      <xdr:rowOff>180975</xdr:rowOff>
    </xdr:from>
    <xdr:to>
      <xdr:col>42</xdr:col>
      <xdr:colOff>533400</xdr:colOff>
      <xdr:row>28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B5FCCF-EBC6-4C41-97C9-D39C584E3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workbookViewId="0">
      <selection activeCell="AQ12" sqref="AQ12"/>
    </sheetView>
  </sheetViews>
  <sheetFormatPr defaultRowHeight="15" x14ac:dyDescent="0.25"/>
  <cols>
    <col min="1" max="1" width="12" bestFit="1" customWidth="1"/>
    <col min="2" max="2" width="21.5703125" customWidth="1"/>
    <col min="3" max="3" width="22.28515625" bestFit="1" customWidth="1"/>
    <col min="4" max="4" width="12.5703125" customWidth="1"/>
    <col min="5" max="5" width="24.5703125" bestFit="1" customWidth="1"/>
    <col min="6" max="6" width="18.140625" bestFit="1" customWidth="1"/>
    <col min="7" max="7" width="13.42578125" bestFit="1" customWidth="1"/>
    <col min="12" max="12" width="12.140625" bestFit="1" customWidth="1"/>
    <col min="13" max="13" width="15" bestFit="1" customWidth="1"/>
    <col min="14" max="14" width="11.7109375" bestFit="1" customWidth="1"/>
    <col min="15" max="15" width="9.7109375" bestFit="1" customWidth="1"/>
    <col min="16" max="16" width="13.5703125" bestFit="1" customWidth="1"/>
    <col min="17" max="17" width="10.7109375" bestFit="1" customWidth="1"/>
    <col min="18" max="18" width="9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7" ht="30" x14ac:dyDescent="0.25">
      <c r="A2" t="s">
        <v>7</v>
      </c>
      <c r="B2">
        <v>185328</v>
      </c>
      <c r="C2">
        <v>4585</v>
      </c>
      <c r="D2">
        <v>3115.5075000000002</v>
      </c>
      <c r="E2">
        <v>746</v>
      </c>
      <c r="F2">
        <v>1.54999995231628</v>
      </c>
      <c r="G2">
        <v>1819.5</v>
      </c>
      <c r="L2" s="4" t="s">
        <v>24</v>
      </c>
      <c r="M2" s="5" t="s">
        <v>25</v>
      </c>
      <c r="N2" s="5" t="s">
        <v>26</v>
      </c>
      <c r="O2" s="4" t="s">
        <v>3</v>
      </c>
      <c r="P2" s="5" t="s">
        <v>27</v>
      </c>
      <c r="Q2" s="5" t="s">
        <v>28</v>
      </c>
      <c r="R2" s="5" t="s">
        <v>29</v>
      </c>
      <c r="U2">
        <v>1.54999995231628</v>
      </c>
      <c r="V2">
        <v>185328</v>
      </c>
      <c r="AB2">
        <v>1.54999995231628</v>
      </c>
      <c r="AC2">
        <v>185328</v>
      </c>
      <c r="AJ2">
        <v>1.54999995231628</v>
      </c>
      <c r="AK2">
        <v>185328</v>
      </c>
    </row>
    <row r="3" spans="1:37" x14ac:dyDescent="0.25">
      <c r="A3" t="s">
        <v>8</v>
      </c>
      <c r="B3">
        <v>317736</v>
      </c>
      <c r="C3">
        <v>35316</v>
      </c>
      <c r="D3">
        <v>3894.3090999999999</v>
      </c>
      <c r="E3">
        <v>7788</v>
      </c>
      <c r="F3">
        <v>11.1599998474121</v>
      </c>
      <c r="G3">
        <v>8756.32</v>
      </c>
      <c r="L3" s="1" t="s">
        <v>18</v>
      </c>
      <c r="M3" s="2">
        <f>_xlfn.QUARTILE.EXC(B2:B12, 1)</f>
        <v>218376</v>
      </c>
      <c r="N3" s="2">
        <f>_xlfn.QUARTILE.EXC(C2:C12, 1)</f>
        <v>6314</v>
      </c>
      <c r="O3" s="3">
        <f t="shared" ref="O3:R3" si="0">_xlfn.QUARTILE.EXC(D2:D12, 1)</f>
        <v>1829.4650999999999</v>
      </c>
      <c r="P3" s="2">
        <f t="shared" si="0"/>
        <v>1251</v>
      </c>
      <c r="Q3" s="3">
        <f t="shared" si="0"/>
        <v>1.62000000476837</v>
      </c>
      <c r="R3" s="2">
        <f t="shared" si="0"/>
        <v>2712.64</v>
      </c>
      <c r="U3">
        <v>11.1599998474121</v>
      </c>
      <c r="V3">
        <v>317736</v>
      </c>
      <c r="AB3">
        <v>11.1599998474121</v>
      </c>
      <c r="AC3">
        <v>317736</v>
      </c>
      <c r="AJ3">
        <v>11.1599998474121</v>
      </c>
      <c r="AK3">
        <v>317736</v>
      </c>
    </row>
    <row r="4" spans="1:37" x14ac:dyDescent="0.25">
      <c r="A4" t="s">
        <v>9</v>
      </c>
      <c r="B4">
        <v>917892</v>
      </c>
      <c r="C4">
        <v>59466</v>
      </c>
      <c r="D4">
        <v>1500.1784</v>
      </c>
      <c r="E4">
        <v>7158</v>
      </c>
      <c r="F4">
        <v>20.340000152587901</v>
      </c>
      <c r="G4">
        <v>14612.64</v>
      </c>
      <c r="L4" s="1" t="s">
        <v>19</v>
      </c>
      <c r="M4" s="2">
        <f>_xlfn.QUARTILE.EXC(B2:B13, 3)</f>
        <v>317736</v>
      </c>
      <c r="N4" s="2">
        <f>_xlfn.QUARTILE.EXC(C2:C13, 3)</f>
        <v>29087</v>
      </c>
      <c r="O4" s="3">
        <f t="shared" ref="O4:R4" si="1">_xlfn.QUARTILE.EXC(D2:D13, 3)</f>
        <v>3894.3090999999999</v>
      </c>
      <c r="P4" s="2">
        <f t="shared" si="1"/>
        <v>4052</v>
      </c>
      <c r="Q4" s="3">
        <f t="shared" si="1"/>
        <v>8.9799995422363299</v>
      </c>
      <c r="R4" s="2">
        <f t="shared" si="1"/>
        <v>7572.18</v>
      </c>
      <c r="U4">
        <v>1.8200000524520901</v>
      </c>
      <c r="V4">
        <v>218376</v>
      </c>
      <c r="AB4">
        <v>20.340000152587901</v>
      </c>
      <c r="AC4">
        <v>917892</v>
      </c>
      <c r="AJ4">
        <v>1.8200000524520901</v>
      </c>
      <c r="AK4">
        <v>218376</v>
      </c>
    </row>
    <row r="5" spans="1:37" x14ac:dyDescent="0.25">
      <c r="A5" t="s">
        <v>10</v>
      </c>
      <c r="B5">
        <v>218376</v>
      </c>
      <c r="C5">
        <v>9520</v>
      </c>
      <c r="D5">
        <v>2998.95696</v>
      </c>
      <c r="E5">
        <v>1403</v>
      </c>
      <c r="F5">
        <v>1.8200000524520901</v>
      </c>
      <c r="G5">
        <v>3515.62</v>
      </c>
      <c r="L5" s="1" t="s">
        <v>20</v>
      </c>
      <c r="M5" s="2">
        <f>M4-M3</f>
        <v>99360</v>
      </c>
      <c r="N5" s="2">
        <f>N4-N3</f>
        <v>22773</v>
      </c>
      <c r="O5" s="3">
        <f t="shared" ref="O5:R5" si="2">O4-O3</f>
        <v>2064.8440000000001</v>
      </c>
      <c r="P5" s="2">
        <f t="shared" si="2"/>
        <v>2801</v>
      </c>
      <c r="Q5" s="3">
        <f t="shared" si="2"/>
        <v>7.3599995374679601</v>
      </c>
      <c r="R5" s="2">
        <f t="shared" si="2"/>
        <v>4859.5400000000009</v>
      </c>
      <c r="U5">
        <v>1.46000003814697</v>
      </c>
      <c r="V5">
        <v>208008</v>
      </c>
      <c r="AB5">
        <v>1.8200000524520901</v>
      </c>
      <c r="AC5">
        <v>218376</v>
      </c>
      <c r="AJ5">
        <v>1.46000003814697</v>
      </c>
      <c r="AK5">
        <v>208008</v>
      </c>
    </row>
    <row r="6" spans="1:37" x14ac:dyDescent="0.25">
      <c r="A6" t="s">
        <v>11</v>
      </c>
      <c r="B6">
        <v>208008</v>
      </c>
      <c r="C6">
        <v>6120</v>
      </c>
      <c r="D6">
        <v>1829.4650999999999</v>
      </c>
      <c r="E6">
        <v>832</v>
      </c>
      <c r="F6">
        <v>1.46000003814697</v>
      </c>
      <c r="G6">
        <v>1744.08</v>
      </c>
      <c r="L6" s="1" t="s">
        <v>23</v>
      </c>
      <c r="M6" s="2">
        <f xml:space="preserve"> 1.5 *M5</f>
        <v>149040</v>
      </c>
      <c r="N6" s="2">
        <f xml:space="preserve"> 1.5 *N5</f>
        <v>34159.5</v>
      </c>
      <c r="O6" s="3">
        <f t="shared" ref="O6:R6" si="3" xml:space="preserve"> 1.5 *O5</f>
        <v>3097.2660000000001</v>
      </c>
      <c r="P6" s="2">
        <f t="shared" si="3"/>
        <v>4201.5</v>
      </c>
      <c r="Q6" s="3">
        <f t="shared" si="3"/>
        <v>11.03999930620194</v>
      </c>
      <c r="R6" s="2">
        <f t="shared" si="3"/>
        <v>7289.3100000000013</v>
      </c>
      <c r="U6">
        <v>4.9499998092651403</v>
      </c>
      <c r="V6">
        <v>283824</v>
      </c>
      <c r="AB6">
        <v>1.46000003814697</v>
      </c>
      <c r="AC6">
        <v>208008</v>
      </c>
      <c r="AJ6">
        <v>4.9499998092651403</v>
      </c>
      <c r="AK6">
        <v>283824</v>
      </c>
    </row>
    <row r="7" spans="1:37" x14ac:dyDescent="0.25">
      <c r="A7" t="s">
        <v>12</v>
      </c>
      <c r="B7">
        <v>283824</v>
      </c>
      <c r="C7">
        <v>12359</v>
      </c>
      <c r="D7">
        <v>999.49710000000005</v>
      </c>
      <c r="E7">
        <v>1486</v>
      </c>
      <c r="F7">
        <v>4.9499998092651403</v>
      </c>
      <c r="G7">
        <v>2712.64</v>
      </c>
      <c r="L7" s="1" t="s">
        <v>22</v>
      </c>
      <c r="M7" s="2">
        <f>M3 - M6</f>
        <v>69336</v>
      </c>
      <c r="N7" s="2">
        <f>N3 - N6</f>
        <v>-27845.5</v>
      </c>
      <c r="O7" s="3">
        <f t="shared" ref="O7:R7" si="4">O3 - O6</f>
        <v>-1267.8009000000002</v>
      </c>
      <c r="P7" s="2">
        <f t="shared" si="4"/>
        <v>-2950.5</v>
      </c>
      <c r="Q7" s="3">
        <f t="shared" si="4"/>
        <v>-9.4199993014335703</v>
      </c>
      <c r="R7" s="2">
        <f t="shared" si="4"/>
        <v>-4576.6700000000019</v>
      </c>
      <c r="U7">
        <v>5.8000001907348597</v>
      </c>
      <c r="V7">
        <v>543132</v>
      </c>
      <c r="AB7">
        <v>4.9499998092651403</v>
      </c>
      <c r="AC7">
        <v>283824</v>
      </c>
      <c r="AJ7">
        <v>1.62000000476837</v>
      </c>
      <c r="AK7">
        <v>233928</v>
      </c>
    </row>
    <row r="8" spans="1:37" x14ac:dyDescent="0.25">
      <c r="A8" t="s">
        <v>13</v>
      </c>
      <c r="B8">
        <v>543132</v>
      </c>
      <c r="C8">
        <v>29087</v>
      </c>
      <c r="D8">
        <v>2748.8528999999999</v>
      </c>
      <c r="E8">
        <v>4052</v>
      </c>
      <c r="F8">
        <v>5.8000001907348597</v>
      </c>
      <c r="G8">
        <v>7189.43</v>
      </c>
      <c r="L8" s="1" t="s">
        <v>21</v>
      </c>
      <c r="M8" s="2">
        <f>M4+M6</f>
        <v>466776</v>
      </c>
      <c r="N8" s="2">
        <f>N4+N6</f>
        <v>63246.5</v>
      </c>
      <c r="O8" s="3">
        <f t="shared" ref="O8:R8" si="5">O4+O6</f>
        <v>6991.5751</v>
      </c>
      <c r="P8" s="2">
        <f t="shared" si="5"/>
        <v>8253.5</v>
      </c>
      <c r="Q8" s="3">
        <f t="shared" si="5"/>
        <v>20.01999884843827</v>
      </c>
      <c r="R8" s="2">
        <f t="shared" si="5"/>
        <v>14861.490000000002</v>
      </c>
      <c r="U8">
        <v>1.62000000476837</v>
      </c>
      <c r="V8">
        <v>233928</v>
      </c>
      <c r="AB8">
        <v>1.62000000476837</v>
      </c>
      <c r="AC8">
        <v>233928</v>
      </c>
      <c r="AJ8">
        <v>2.3399999141693102</v>
      </c>
      <c r="AK8">
        <v>303264</v>
      </c>
    </row>
    <row r="9" spans="1:37" x14ac:dyDescent="0.25">
      <c r="A9" t="s">
        <v>14</v>
      </c>
      <c r="B9">
        <v>233928</v>
      </c>
      <c r="C9">
        <v>6314</v>
      </c>
      <c r="D9">
        <v>2673.5745499999998</v>
      </c>
      <c r="E9">
        <v>1251</v>
      </c>
      <c r="F9">
        <v>1.62000000476837</v>
      </c>
      <c r="G9">
        <v>3134.18</v>
      </c>
      <c r="U9">
        <v>2.3399999141693102</v>
      </c>
      <c r="V9">
        <v>303264</v>
      </c>
      <c r="AB9">
        <v>2.3399999141693102</v>
      </c>
      <c r="AC9">
        <v>303264</v>
      </c>
      <c r="AJ9">
        <v>2.7799999713897701</v>
      </c>
      <c r="AK9">
        <v>253584</v>
      </c>
    </row>
    <row r="10" spans="1:37" x14ac:dyDescent="0.25">
      <c r="A10" t="s">
        <v>15</v>
      </c>
      <c r="B10">
        <v>303264</v>
      </c>
      <c r="C10">
        <v>10615</v>
      </c>
      <c r="D10">
        <v>4796.8598149999998</v>
      </c>
      <c r="E10">
        <v>2680</v>
      </c>
      <c r="F10">
        <v>2.3399999141693102</v>
      </c>
      <c r="G10">
        <v>5556.49</v>
      </c>
      <c r="U10">
        <v>2.7799999713897701</v>
      </c>
      <c r="V10">
        <v>253584</v>
      </c>
      <c r="AB10">
        <v>2.7799999713897701</v>
      </c>
      <c r="AC10">
        <v>253584</v>
      </c>
      <c r="AJ10">
        <v>8.9799995422363299</v>
      </c>
      <c r="AK10">
        <v>308232</v>
      </c>
    </row>
    <row r="11" spans="1:37" x14ac:dyDescent="0.25">
      <c r="A11" t="s">
        <v>16</v>
      </c>
      <c r="B11">
        <v>253584</v>
      </c>
      <c r="C11">
        <v>23036</v>
      </c>
      <c r="D11">
        <v>6620.201916</v>
      </c>
      <c r="E11">
        <v>4022</v>
      </c>
      <c r="F11">
        <v>2.7799999713897701</v>
      </c>
      <c r="G11">
        <v>7572.18</v>
      </c>
      <c r="U11">
        <v>8.9799995422363299</v>
      </c>
      <c r="V11">
        <v>308232</v>
      </c>
      <c r="AB11">
        <v>8.9799995422363299</v>
      </c>
      <c r="AC11">
        <v>308232</v>
      </c>
    </row>
    <row r="12" spans="1:37" x14ac:dyDescent="0.25">
      <c r="A12" t="s">
        <v>17</v>
      </c>
      <c r="B12">
        <v>308232</v>
      </c>
      <c r="C12">
        <v>17444</v>
      </c>
      <c r="D12">
        <v>1893.977048</v>
      </c>
      <c r="E12">
        <v>2646</v>
      </c>
      <c r="F12">
        <v>8.9799995422363299</v>
      </c>
      <c r="G12">
        <v>6039.71</v>
      </c>
    </row>
  </sheetData>
  <conditionalFormatting sqref="B2:B12 AK2:AK6">
    <cfRule type="cellIs" dxfId="11" priority="14" operator="greaterThan">
      <formula>466776</formula>
    </cfRule>
  </conditionalFormatting>
  <conditionalFormatting sqref="F2:F12 AJ2:AJ6">
    <cfRule type="cellIs" dxfId="10" priority="13" operator="greaterThan">
      <formula>20.02</formula>
    </cfRule>
  </conditionalFormatting>
  <conditionalFormatting sqref="U2:U3">
    <cfRule type="cellIs" dxfId="9" priority="12" operator="greaterThan">
      <formula>20.02</formula>
    </cfRule>
  </conditionalFormatting>
  <conditionalFormatting sqref="U4:U11">
    <cfRule type="cellIs" dxfId="8" priority="11" operator="greaterThan">
      <formula>20.02</formula>
    </cfRule>
  </conditionalFormatting>
  <conditionalFormatting sqref="V2:V3">
    <cfRule type="cellIs" dxfId="7" priority="10" operator="greaterThan">
      <formula>466776</formula>
    </cfRule>
  </conditionalFormatting>
  <conditionalFormatting sqref="V4:V11">
    <cfRule type="cellIs" dxfId="6" priority="9" operator="greaterThan">
      <formula>466776</formula>
    </cfRule>
  </conditionalFormatting>
  <conditionalFormatting sqref="AB2:AB7">
    <cfRule type="cellIs" dxfId="5" priority="8" operator="greaterThan">
      <formula>20.02</formula>
    </cfRule>
  </conditionalFormatting>
  <conditionalFormatting sqref="AC2:AC7">
    <cfRule type="cellIs" dxfId="4" priority="7" operator="greaterThan">
      <formula>466776</formula>
    </cfRule>
  </conditionalFormatting>
  <conditionalFormatting sqref="AB8:AB11">
    <cfRule type="cellIs" dxfId="3" priority="6" operator="greaterThan">
      <formula>20.02</formula>
    </cfRule>
  </conditionalFormatting>
  <conditionalFormatting sqref="AC8:AC11">
    <cfRule type="cellIs" dxfId="2" priority="5" operator="greaterThan">
      <formula>466776</formula>
    </cfRule>
  </conditionalFormatting>
  <conditionalFormatting sqref="AJ7:AJ10">
    <cfRule type="cellIs" dxfId="1" priority="2" operator="greaterThan">
      <formula>20.02</formula>
    </cfRule>
  </conditionalFormatting>
  <conditionalFormatting sqref="AK7:AK10">
    <cfRule type="cellIs" dxfId="0" priority="1" operator="greaterThan">
      <formula>466776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OutPut_for_OutLiers_Finding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Shahrooz</cp:lastModifiedBy>
  <dcterms:created xsi:type="dcterms:W3CDTF">2017-08-06T00:57:31Z</dcterms:created>
  <dcterms:modified xsi:type="dcterms:W3CDTF">2017-08-06T06:34:46Z</dcterms:modified>
</cp:coreProperties>
</file>