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16" i="1" l="1"/>
  <c r="Q13" i="1"/>
  <c r="Q8" i="1"/>
  <c r="Q7" i="1"/>
  <c r="Q5" i="1" s="1"/>
  <c r="Q6" i="1" s="1"/>
  <c r="Q3" i="1"/>
  <c r="Q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N2" i="1"/>
  <c r="K2" i="1"/>
  <c r="N1" i="1"/>
  <c r="E22" i="1" s="1"/>
  <c r="K1" i="1"/>
  <c r="B23" i="1" s="1"/>
  <c r="Q14" i="1" l="1"/>
  <c r="Q12" i="1"/>
  <c r="E23" i="1"/>
  <c r="E24" i="1"/>
  <c r="B9" i="1"/>
  <c r="B13" i="1"/>
  <c r="B25" i="1"/>
  <c r="E4" i="1"/>
  <c r="E12" i="1"/>
  <c r="E16" i="1"/>
  <c r="B2" i="1"/>
  <c r="B6" i="1"/>
  <c r="B10" i="1"/>
  <c r="B14" i="1"/>
  <c r="B18" i="1"/>
  <c r="B22" i="1"/>
  <c r="Q1" i="1"/>
  <c r="E5" i="1"/>
  <c r="E9" i="1"/>
  <c r="E13" i="1"/>
  <c r="E17" i="1"/>
  <c r="E21" i="1"/>
  <c r="E25" i="1"/>
  <c r="B4" i="1"/>
  <c r="B8" i="1"/>
  <c r="B12" i="1"/>
  <c r="B16" i="1"/>
  <c r="B20" i="1"/>
  <c r="B24" i="1"/>
  <c r="E3" i="1"/>
  <c r="E7" i="1"/>
  <c r="E11" i="1"/>
  <c r="E15" i="1"/>
  <c r="E19" i="1"/>
  <c r="B5" i="1"/>
  <c r="B17" i="1"/>
  <c r="B21" i="1"/>
  <c r="E8" i="1"/>
  <c r="E20" i="1"/>
  <c r="B3" i="1"/>
  <c r="B7" i="1"/>
  <c r="B11" i="1"/>
  <c r="B15" i="1"/>
  <c r="B19" i="1"/>
  <c r="E2" i="1"/>
  <c r="E6" i="1"/>
  <c r="E10" i="1"/>
  <c r="E14" i="1"/>
  <c r="E18" i="1"/>
  <c r="Q15" i="1" l="1"/>
  <c r="N3" i="1"/>
  <c r="N4" i="1" s="1"/>
  <c r="N5" i="1" s="1"/>
  <c r="K3" i="1"/>
  <c r="K4" i="1" s="1"/>
  <c r="K5" i="1" s="1"/>
</calcChain>
</file>

<file path=xl/sharedStrings.xml><?xml version="1.0" encoding="utf-8"?>
<sst xmlns="http://schemas.openxmlformats.org/spreadsheetml/2006/main" count="32" uniqueCount="32">
  <si>
    <t>Congruent</t>
  </si>
  <si>
    <t>Incongruent</t>
  </si>
  <si>
    <t>Avg.Congru-&gt;</t>
  </si>
  <si>
    <t>Avg.Incgru-&gt;</t>
  </si>
  <si>
    <t>(xi-xbar)^2</t>
  </si>
  <si>
    <t>Point-of-estimate
mu_Congru-mu_Incgru</t>
  </si>
  <si>
    <t>(yi-ybar)^2</t>
  </si>
  <si>
    <t>SS_Congru-&gt;</t>
  </si>
  <si>
    <t>SS_Incongru-&gt;</t>
  </si>
  <si>
    <t>SD_Congru-&gt;</t>
  </si>
  <si>
    <t>Variance_Congru-&gt;</t>
  </si>
  <si>
    <t>Variance_Incongru-&gt;</t>
  </si>
  <si>
    <t>SD_Incongru-&gt;</t>
  </si>
  <si>
    <t>Median_Congru</t>
  </si>
  <si>
    <t>Median_Incongru-&gt;</t>
  </si>
  <si>
    <t>Difference</t>
  </si>
  <si>
    <t>SS_Diff-&gt;</t>
  </si>
  <si>
    <t>(Di-Dbar)^2</t>
  </si>
  <si>
    <t>Variance_Diff-&gt;</t>
  </si>
  <si>
    <t>Median_Diff-&gt;</t>
  </si>
  <si>
    <t>t-&gt;</t>
  </si>
  <si>
    <t>t*-&gt;</t>
  </si>
  <si>
    <t>P-Value-&gt;</t>
  </si>
  <si>
    <t>P-Value &lt;</t>
  </si>
  <si>
    <t>Cohen's d-&gt;</t>
  </si>
  <si>
    <t>Margin of Error-&gt;</t>
  </si>
  <si>
    <t>SE_Diff-&gt;</t>
  </si>
  <si>
    <t>r^2-&gt;</t>
  </si>
  <si>
    <t>df-&gt;</t>
  </si>
  <si>
    <t>n-&gt;</t>
  </si>
  <si>
    <t>CI-Lower Limit-&gt;</t>
  </si>
  <si>
    <t>CI-Upper Limit-&gt;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</si>
</sst>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workbookViewId="0">
      <selection activeCell="N6" sqref="N6"/>
    </sheetView>
  </sheetViews>
  <sheetFormatPr defaultRowHeight="15" x14ac:dyDescent="0.25"/>
  <cols>
    <col min="1" max="1" width="9.42578125" style="3" bestFit="1" customWidth="1"/>
    <col min="2" max="2" width="11.5703125" style="3" bestFit="1" customWidth="1"/>
    <col min="3" max="3" width="2.5703125" style="5" customWidth="1"/>
    <col min="4" max="4" width="10.5703125" style="3" bestFit="1" customWidth="1"/>
    <col min="5" max="5" width="12" style="3" bestFit="1" customWidth="1"/>
    <col min="6" max="6" width="2.5703125" style="3" customWidth="1"/>
    <col min="7" max="8" width="12.140625" style="3" customWidth="1"/>
    <col min="9" max="9" width="2.85546875" style="3" customWidth="1"/>
    <col min="10" max="10" width="18" style="3" bestFit="1" customWidth="1"/>
    <col min="11" max="11" width="9.140625" style="10"/>
    <col min="12" max="12" width="3.140625" style="3" customWidth="1"/>
    <col min="13" max="13" width="19.42578125" style="3" bestFit="1" customWidth="1"/>
    <col min="14" max="14" width="11.28515625" style="10" customWidth="1"/>
    <col min="15" max="15" width="3" style="3" customWidth="1"/>
    <col min="16" max="16" width="21.5703125" style="3" bestFit="1" customWidth="1"/>
    <col min="17" max="17" width="12.7109375" style="10" bestFit="1" customWidth="1"/>
    <col min="18" max="16384" width="9.140625" style="3"/>
  </cols>
  <sheetData>
    <row r="1" spans="1:17" ht="30" x14ac:dyDescent="0.25">
      <c r="A1" s="2" t="s">
        <v>0</v>
      </c>
      <c r="B1" s="2" t="s">
        <v>4</v>
      </c>
      <c r="C1" s="6"/>
      <c r="D1" s="2" t="s">
        <v>1</v>
      </c>
      <c r="E1" s="1" t="s">
        <v>6</v>
      </c>
      <c r="F1" s="8"/>
      <c r="G1" s="1" t="s">
        <v>15</v>
      </c>
      <c r="H1" s="1" t="s">
        <v>17</v>
      </c>
      <c r="I1" s="8"/>
      <c r="J1" s="2" t="s">
        <v>2</v>
      </c>
      <c r="K1" s="9">
        <f>AVERAGE(A2:A25)</f>
        <v>14.051125000000001</v>
      </c>
      <c r="L1" s="8"/>
      <c r="M1" s="1" t="s">
        <v>3</v>
      </c>
      <c r="N1" s="9">
        <f>AVERAGE(D2:D25)</f>
        <v>22.015916666666669</v>
      </c>
      <c r="O1" s="8"/>
      <c r="P1" s="4" t="s">
        <v>5</v>
      </c>
      <c r="Q1" s="9">
        <f>K1-N1</f>
        <v>-7.9647916666666685</v>
      </c>
    </row>
    <row r="2" spans="1:17" x14ac:dyDescent="0.25">
      <c r="A2" s="2">
        <v>12.079000000000001</v>
      </c>
      <c r="B2" s="2">
        <f>(A2-$K$1)^2</f>
        <v>3.8892770156250007</v>
      </c>
      <c r="C2" s="7"/>
      <c r="D2" s="2">
        <v>19.277999999999999</v>
      </c>
      <c r="E2" s="1">
        <f>(D2-$N$1)^2</f>
        <v>7.4961876736111321</v>
      </c>
      <c r="F2" s="8"/>
      <c r="G2" s="1">
        <f>A2-D2</f>
        <v>-7.1989999999999981</v>
      </c>
      <c r="H2" s="1">
        <f>(G2-$Q$1)^2</f>
        <v>0.58643687673611689</v>
      </c>
      <c r="I2" s="8"/>
      <c r="J2" s="1" t="s">
        <v>13</v>
      </c>
      <c r="K2" s="9">
        <f>MEDIAN(A2:A25)</f>
        <v>14.3565</v>
      </c>
      <c r="L2" s="8"/>
      <c r="M2" s="1" t="s">
        <v>14</v>
      </c>
      <c r="N2" s="9">
        <f>MEDIAN(D2:D25)</f>
        <v>21.017499999999998</v>
      </c>
      <c r="O2" s="8"/>
      <c r="P2" s="1" t="s">
        <v>29</v>
      </c>
      <c r="Q2" s="11">
        <v>24</v>
      </c>
    </row>
    <row r="3" spans="1:17" x14ac:dyDescent="0.25">
      <c r="A3" s="2">
        <v>16.791</v>
      </c>
      <c r="B3" s="2">
        <f t="shared" ref="B3:B25" si="0">(A3-$K$1)^2</f>
        <v>7.5069150156249975</v>
      </c>
      <c r="C3" s="7"/>
      <c r="D3" s="2">
        <v>18.741</v>
      </c>
      <c r="E3" s="1">
        <f t="shared" ref="E3:E25" si="1">(D3-$N$1)^2</f>
        <v>10.72507917361113</v>
      </c>
      <c r="F3" s="8"/>
      <c r="G3" s="1">
        <f t="shared" ref="G3:G25" si="2">A3-D3</f>
        <v>-1.9499999999999993</v>
      </c>
      <c r="H3" s="1">
        <f t="shared" ref="H3:H25" si="3">(G3-$Q$1)^2</f>
        <v>36.177718793402811</v>
      </c>
      <c r="I3" s="8"/>
      <c r="J3" s="1" t="s">
        <v>7</v>
      </c>
      <c r="K3" s="9">
        <f>SUM(B2:B25)</f>
        <v>291.38766862500006</v>
      </c>
      <c r="L3" s="8"/>
      <c r="M3" s="1" t="s">
        <v>8</v>
      </c>
      <c r="N3" s="9">
        <f>SUM(E2:E25)</f>
        <v>529.27041183333336</v>
      </c>
      <c r="O3" s="8"/>
      <c r="P3" s="1" t="s">
        <v>19</v>
      </c>
      <c r="Q3" s="9">
        <f>MEDIAN(G2:G25)</f>
        <v>-7.6664999999999992</v>
      </c>
    </row>
    <row r="4" spans="1:17" x14ac:dyDescent="0.25">
      <c r="A4" s="2">
        <v>9.5640000000000001</v>
      </c>
      <c r="B4" s="2">
        <f t="shared" si="0"/>
        <v>20.134290765625007</v>
      </c>
      <c r="C4" s="7"/>
      <c r="D4" s="2">
        <v>21.213999999999999</v>
      </c>
      <c r="E4" s="1">
        <f t="shared" si="1"/>
        <v>0.64307034027778409</v>
      </c>
      <c r="F4" s="8"/>
      <c r="G4" s="1">
        <f t="shared" si="2"/>
        <v>-11.649999999999999</v>
      </c>
      <c r="H4" s="1">
        <f t="shared" si="3"/>
        <v>13.580760460069421</v>
      </c>
      <c r="I4" s="8"/>
      <c r="J4" s="1" t="s">
        <v>10</v>
      </c>
      <c r="K4" s="9">
        <f>K3/(24-1)</f>
        <v>12.669029070652176</v>
      </c>
      <c r="L4" s="8"/>
      <c r="M4" s="1" t="s">
        <v>11</v>
      </c>
      <c r="N4" s="9">
        <f>N3/(24-1)</f>
        <v>23.011757036231884</v>
      </c>
      <c r="O4" s="8"/>
      <c r="P4" s="1" t="s">
        <v>16</v>
      </c>
      <c r="Q4" s="9">
        <f>SUM(H2:H25)</f>
        <v>544.33043995833327</v>
      </c>
    </row>
    <row r="5" spans="1:17" x14ac:dyDescent="0.25">
      <c r="A5" s="2">
        <v>8.6300000000000008</v>
      </c>
      <c r="B5" s="2">
        <f t="shared" si="0"/>
        <v>29.388596265625001</v>
      </c>
      <c r="C5" s="7"/>
      <c r="D5" s="2">
        <v>15.686999999999999</v>
      </c>
      <c r="E5" s="1">
        <f t="shared" si="1"/>
        <v>40.055186173611155</v>
      </c>
      <c r="F5" s="8"/>
      <c r="G5" s="1">
        <f t="shared" si="2"/>
        <v>-7.0569999999999986</v>
      </c>
      <c r="H5" s="1">
        <f t="shared" si="3"/>
        <v>0.82408571006945031</v>
      </c>
      <c r="I5" s="13"/>
      <c r="J5" s="1" t="s">
        <v>9</v>
      </c>
      <c r="K5" s="9">
        <f>SQRT(K4)</f>
        <v>3.5593579576451955</v>
      </c>
      <c r="L5" s="13"/>
      <c r="M5" s="1" t="s">
        <v>12</v>
      </c>
      <c r="N5" s="9">
        <f>SQRT(N4)</f>
        <v>4.7970571224691376</v>
      </c>
      <c r="O5" s="6"/>
      <c r="P5" s="1" t="s">
        <v>18</v>
      </c>
      <c r="Q5" s="9">
        <f>Q4/Q7</f>
        <v>23.666540867753621</v>
      </c>
    </row>
    <row r="6" spans="1:17" x14ac:dyDescent="0.25">
      <c r="A6" s="2">
        <v>14.669</v>
      </c>
      <c r="B6" s="2">
        <f t="shared" si="0"/>
        <v>0.38176951562499967</v>
      </c>
      <c r="C6" s="7"/>
      <c r="D6" s="2">
        <v>22.803000000000001</v>
      </c>
      <c r="E6" s="1">
        <f t="shared" si="1"/>
        <v>0.61950017361110832</v>
      </c>
      <c r="F6" s="8"/>
      <c r="G6" s="1">
        <f t="shared" si="2"/>
        <v>-8.1340000000000003</v>
      </c>
      <c r="H6" s="1">
        <f t="shared" si="3"/>
        <v>2.8631460069443941E-2</v>
      </c>
      <c r="O6" s="14"/>
      <c r="P6" s="1" t="s">
        <v>26</v>
      </c>
      <c r="Q6" s="9">
        <f>SQRT(Q5)</f>
        <v>4.8648269103590538</v>
      </c>
    </row>
    <row r="7" spans="1:17" x14ac:dyDescent="0.25">
      <c r="A7" s="2">
        <v>12.238</v>
      </c>
      <c r="B7" s="2">
        <f t="shared" si="0"/>
        <v>3.2874222656250045</v>
      </c>
      <c r="C7" s="7"/>
      <c r="D7" s="2">
        <v>20.878</v>
      </c>
      <c r="E7" s="1">
        <f t="shared" si="1"/>
        <v>1.2948543402777835</v>
      </c>
      <c r="F7" s="8"/>
      <c r="G7" s="1">
        <f t="shared" si="2"/>
        <v>-8.64</v>
      </c>
      <c r="H7" s="1">
        <f t="shared" si="3"/>
        <v>0.45590629340277611</v>
      </c>
      <c r="O7" s="14"/>
      <c r="P7" s="1" t="s">
        <v>28</v>
      </c>
      <c r="Q7" s="11">
        <f>Q2-1</f>
        <v>23</v>
      </c>
    </row>
    <row r="8" spans="1:17" x14ac:dyDescent="0.25">
      <c r="A8" s="2">
        <v>14.692</v>
      </c>
      <c r="B8" s="2">
        <f t="shared" si="0"/>
        <v>0.41072076562499926</v>
      </c>
      <c r="C8" s="7"/>
      <c r="D8" s="2">
        <v>24.571999999999999</v>
      </c>
      <c r="E8" s="1">
        <f t="shared" si="1"/>
        <v>6.5335620069444271</v>
      </c>
      <c r="F8" s="8"/>
      <c r="G8" s="1">
        <f t="shared" si="2"/>
        <v>-9.879999999999999</v>
      </c>
      <c r="H8" s="1">
        <f t="shared" si="3"/>
        <v>3.6680229600694338</v>
      </c>
      <c r="O8" s="14"/>
      <c r="P8" s="1" t="s">
        <v>20</v>
      </c>
      <c r="Q8" s="9">
        <f>Q1/(Q6/SQRT(Q2))</f>
        <v>-8.0207069441099623</v>
      </c>
    </row>
    <row r="9" spans="1:17" x14ac:dyDescent="0.25">
      <c r="A9" s="2">
        <v>8.9870000000000001</v>
      </c>
      <c r="B9" s="2">
        <f t="shared" si="0"/>
        <v>25.645362015625008</v>
      </c>
      <c r="C9" s="7"/>
      <c r="D9" s="2">
        <v>17.393999999999998</v>
      </c>
      <c r="E9" s="1">
        <f t="shared" si="1"/>
        <v>21.362113673611152</v>
      </c>
      <c r="F9" s="8"/>
      <c r="G9" s="1">
        <f t="shared" si="2"/>
        <v>-8.4069999999999983</v>
      </c>
      <c r="H9" s="1">
        <f t="shared" si="3"/>
        <v>0.19554821006944129</v>
      </c>
      <c r="O9" s="14"/>
      <c r="P9" s="1" t="s">
        <v>21</v>
      </c>
      <c r="Q9" s="9">
        <v>2.069</v>
      </c>
    </row>
    <row r="10" spans="1:17" x14ac:dyDescent="0.25">
      <c r="A10" s="2">
        <v>9.4009999999999998</v>
      </c>
      <c r="B10" s="2">
        <f t="shared" si="0"/>
        <v>21.623662515625011</v>
      </c>
      <c r="C10" s="7"/>
      <c r="D10" s="2">
        <v>20.762</v>
      </c>
      <c r="E10" s="1">
        <f t="shared" si="1"/>
        <v>1.5723070069444498</v>
      </c>
      <c r="F10" s="8"/>
      <c r="G10" s="1">
        <f t="shared" si="2"/>
        <v>-11.361000000000001</v>
      </c>
      <c r="H10" s="1">
        <f t="shared" si="3"/>
        <v>11.53423104340277</v>
      </c>
      <c r="O10" s="14"/>
      <c r="P10" s="1" t="s">
        <v>23</v>
      </c>
      <c r="Q10" s="9">
        <v>0.05</v>
      </c>
    </row>
    <row r="11" spans="1:17" x14ac:dyDescent="0.25">
      <c r="A11" s="2">
        <v>14.48</v>
      </c>
      <c r="B11" s="2">
        <f t="shared" si="0"/>
        <v>0.18393376562499972</v>
      </c>
      <c r="C11" s="7"/>
      <c r="D11" s="2">
        <v>26.282</v>
      </c>
      <c r="E11" s="1">
        <f t="shared" si="1"/>
        <v>18.199467006944424</v>
      </c>
      <c r="F11" s="8"/>
      <c r="G11" s="1">
        <f t="shared" si="2"/>
        <v>-11.802</v>
      </c>
      <c r="H11" s="1">
        <f t="shared" si="3"/>
        <v>14.72416779340276</v>
      </c>
      <c r="O11" s="14"/>
      <c r="P11" s="1" t="s">
        <v>22</v>
      </c>
      <c r="Q11" s="9">
        <v>1E-3</v>
      </c>
    </row>
    <row r="12" spans="1:17" x14ac:dyDescent="0.25">
      <c r="A12" s="2">
        <v>22.327999999999999</v>
      </c>
      <c r="B12" s="2">
        <f t="shared" si="0"/>
        <v>68.506659765624974</v>
      </c>
      <c r="C12" s="7"/>
      <c r="D12" s="2">
        <v>24.524000000000001</v>
      </c>
      <c r="E12" s="1">
        <f t="shared" si="1"/>
        <v>6.290482006944436</v>
      </c>
      <c r="F12" s="8"/>
      <c r="G12" s="1">
        <f t="shared" si="2"/>
        <v>-2.1960000000000015</v>
      </c>
      <c r="H12" s="1">
        <f t="shared" si="3"/>
        <v>33.278957293402783</v>
      </c>
      <c r="O12" s="14"/>
      <c r="P12" s="1" t="s">
        <v>24</v>
      </c>
      <c r="Q12" s="9">
        <f>Q1/Q6</f>
        <v>-1.6372199491222634</v>
      </c>
    </row>
    <row r="13" spans="1:17" x14ac:dyDescent="0.25">
      <c r="A13" s="2">
        <v>15.298</v>
      </c>
      <c r="B13" s="2">
        <f t="shared" si="0"/>
        <v>1.5546972656249982</v>
      </c>
      <c r="C13" s="7"/>
      <c r="D13" s="2">
        <v>18.643999999999998</v>
      </c>
      <c r="E13" s="1">
        <f t="shared" si="1"/>
        <v>11.369822006944473</v>
      </c>
      <c r="F13" s="8"/>
      <c r="G13" s="1">
        <f t="shared" si="2"/>
        <v>-3.3459999999999983</v>
      </c>
      <c r="H13" s="1">
        <f t="shared" si="3"/>
        <v>21.333236460069475</v>
      </c>
      <c r="O13" s="14"/>
      <c r="P13" s="1" t="s">
        <v>25</v>
      </c>
      <c r="Q13" s="9">
        <f>Q9*(Q6/SQRT(Q2))</f>
        <v>2.0545762453563858</v>
      </c>
    </row>
    <row r="14" spans="1:17" x14ac:dyDescent="0.25">
      <c r="A14" s="2">
        <v>15.073</v>
      </c>
      <c r="B14" s="2">
        <f t="shared" si="0"/>
        <v>1.0442285156249993</v>
      </c>
      <c r="C14" s="7"/>
      <c r="D14" s="2">
        <v>17.510000000000002</v>
      </c>
      <c r="E14" s="1">
        <f t="shared" si="1"/>
        <v>20.303285006944453</v>
      </c>
      <c r="F14" s="8"/>
      <c r="G14" s="1">
        <f t="shared" si="2"/>
        <v>-2.4370000000000012</v>
      </c>
      <c r="H14" s="1">
        <f t="shared" si="3"/>
        <v>30.556480710069451</v>
      </c>
      <c r="O14" s="14"/>
      <c r="P14" s="1" t="s">
        <v>30</v>
      </c>
      <c r="Q14" s="9">
        <f>Q1-Q13</f>
        <v>-10.019367912023053</v>
      </c>
    </row>
    <row r="15" spans="1:17" x14ac:dyDescent="0.25">
      <c r="A15" s="2">
        <v>16.928999999999998</v>
      </c>
      <c r="B15" s="2">
        <f t="shared" si="0"/>
        <v>8.2821645156249861</v>
      </c>
      <c r="C15" s="7"/>
      <c r="D15" s="2">
        <v>20.329999999999998</v>
      </c>
      <c r="E15" s="1">
        <f t="shared" si="1"/>
        <v>2.8423150069444589</v>
      </c>
      <c r="F15" s="8"/>
      <c r="G15" s="1">
        <f t="shared" si="2"/>
        <v>-3.4009999999999998</v>
      </c>
      <c r="H15" s="1">
        <f t="shared" si="3"/>
        <v>20.828194376736128</v>
      </c>
      <c r="O15" s="14"/>
      <c r="P15" s="1" t="s">
        <v>31</v>
      </c>
      <c r="Q15" s="9">
        <f>Q1+Q13</f>
        <v>-5.9102154213102827</v>
      </c>
    </row>
    <row r="16" spans="1:17" x14ac:dyDescent="0.25">
      <c r="A16" s="2">
        <v>18.2</v>
      </c>
      <c r="B16" s="2">
        <f t="shared" si="0"/>
        <v>17.213163765624987</v>
      </c>
      <c r="C16" s="7"/>
      <c r="D16" s="2">
        <v>35.255000000000003</v>
      </c>
      <c r="E16" s="1">
        <f t="shared" si="1"/>
        <v>175.27332750694444</v>
      </c>
      <c r="F16" s="8"/>
      <c r="G16" s="1">
        <f t="shared" si="2"/>
        <v>-17.055000000000003</v>
      </c>
      <c r="H16" s="1">
        <f t="shared" si="3"/>
        <v>82.631887543402797</v>
      </c>
      <c r="O16" s="13"/>
      <c r="P16" s="1" t="s">
        <v>27</v>
      </c>
      <c r="Q16" s="9">
        <f>Q8^2/(Q8^2+Q7)</f>
        <v>0.73663641614450626</v>
      </c>
    </row>
    <row r="17" spans="1:17" x14ac:dyDescent="0.25">
      <c r="A17" s="2">
        <v>12.13</v>
      </c>
      <c r="B17" s="2">
        <f t="shared" si="0"/>
        <v>3.6907212656249997</v>
      </c>
      <c r="C17" s="7"/>
      <c r="D17" s="2">
        <v>22.158000000000001</v>
      </c>
      <c r="E17" s="1">
        <f t="shared" si="1"/>
        <v>2.0187673611110735E-2</v>
      </c>
      <c r="F17" s="8"/>
      <c r="G17" s="1">
        <f t="shared" si="2"/>
        <v>-10.028</v>
      </c>
      <c r="H17" s="1">
        <f t="shared" si="3"/>
        <v>4.2568286267361053</v>
      </c>
      <c r="P17" s="5"/>
      <c r="Q17" s="12"/>
    </row>
    <row r="18" spans="1:17" x14ac:dyDescent="0.25">
      <c r="A18" s="2">
        <v>18.495000000000001</v>
      </c>
      <c r="B18" s="2">
        <f t="shared" si="0"/>
        <v>19.748025015625004</v>
      </c>
      <c r="C18" s="7"/>
      <c r="D18" s="2">
        <v>25.138999999999999</v>
      </c>
      <c r="E18" s="1">
        <f t="shared" si="1"/>
        <v>9.7536495069444236</v>
      </c>
      <c r="F18" s="8"/>
      <c r="G18" s="1">
        <f t="shared" si="2"/>
        <v>-6.6439999999999984</v>
      </c>
      <c r="H18" s="1">
        <f t="shared" si="3"/>
        <v>1.7444906267361202</v>
      </c>
    </row>
    <row r="19" spans="1:17" x14ac:dyDescent="0.25">
      <c r="A19" s="2">
        <v>10.638999999999999</v>
      </c>
      <c r="B19" s="2">
        <f t="shared" si="0"/>
        <v>11.642597015625009</v>
      </c>
      <c r="C19" s="7"/>
      <c r="D19" s="2">
        <v>20.428999999999998</v>
      </c>
      <c r="E19" s="1">
        <f t="shared" si="1"/>
        <v>2.5183045069444576</v>
      </c>
      <c r="F19" s="8"/>
      <c r="G19" s="1">
        <f t="shared" si="2"/>
        <v>-9.7899999999999991</v>
      </c>
      <c r="H19" s="1">
        <f t="shared" si="3"/>
        <v>3.3313854600694346</v>
      </c>
    </row>
    <row r="20" spans="1:17" x14ac:dyDescent="0.25">
      <c r="A20" s="2">
        <v>11.343999999999999</v>
      </c>
      <c r="B20" s="2">
        <f t="shared" si="0"/>
        <v>7.3285257656250069</v>
      </c>
      <c r="C20" s="7"/>
      <c r="D20" s="2">
        <v>17.425000000000001</v>
      </c>
      <c r="E20" s="1">
        <f t="shared" si="1"/>
        <v>21.076515840277796</v>
      </c>
      <c r="F20" s="8"/>
      <c r="G20" s="1">
        <f t="shared" si="2"/>
        <v>-6.0810000000000013</v>
      </c>
      <c r="H20" s="1">
        <f t="shared" si="3"/>
        <v>3.5486710434027797</v>
      </c>
    </row>
    <row r="21" spans="1:17" x14ac:dyDescent="0.25">
      <c r="A21" s="2">
        <v>12.369</v>
      </c>
      <c r="B21" s="2">
        <f t="shared" si="0"/>
        <v>2.8295445156250034</v>
      </c>
      <c r="C21" s="7"/>
      <c r="D21" s="2">
        <v>34.287999999999997</v>
      </c>
      <c r="E21" s="1">
        <f t="shared" si="1"/>
        <v>150.60402934027763</v>
      </c>
      <c r="F21" s="8"/>
      <c r="G21" s="1">
        <f t="shared" si="2"/>
        <v>-21.918999999999997</v>
      </c>
      <c r="H21" s="1">
        <f t="shared" si="3"/>
        <v>194.71993021006932</v>
      </c>
    </row>
    <row r="22" spans="1:17" x14ac:dyDescent="0.25">
      <c r="A22" s="2">
        <v>12.944000000000001</v>
      </c>
      <c r="B22" s="2">
        <f t="shared" si="0"/>
        <v>1.2257257656249998</v>
      </c>
      <c r="C22" s="7"/>
      <c r="D22" s="2">
        <v>23.893999999999998</v>
      </c>
      <c r="E22" s="1">
        <f t="shared" si="1"/>
        <v>3.5271970069444287</v>
      </c>
      <c r="F22" s="8"/>
      <c r="G22" s="1">
        <f t="shared" si="2"/>
        <v>-10.949999999999998</v>
      </c>
      <c r="H22" s="1">
        <f t="shared" si="3"/>
        <v>8.9114687934027526</v>
      </c>
    </row>
    <row r="23" spans="1:17" x14ac:dyDescent="0.25">
      <c r="A23" s="2">
        <v>14.233000000000001</v>
      </c>
      <c r="B23" s="2">
        <f t="shared" si="0"/>
        <v>3.3078515624999923E-2</v>
      </c>
      <c r="C23" s="7"/>
      <c r="D23" s="2">
        <v>17.96</v>
      </c>
      <c r="E23" s="1">
        <f t="shared" si="1"/>
        <v>16.450460006944457</v>
      </c>
      <c r="F23" s="8"/>
      <c r="G23" s="1">
        <f t="shared" si="2"/>
        <v>-3.7270000000000003</v>
      </c>
      <c r="H23" s="1">
        <f t="shared" si="3"/>
        <v>17.958878210069457</v>
      </c>
    </row>
    <row r="24" spans="1:17" x14ac:dyDescent="0.25">
      <c r="A24" s="2">
        <v>19.71</v>
      </c>
      <c r="B24" s="2">
        <f t="shared" si="0"/>
        <v>32.022866265624998</v>
      </c>
      <c r="C24" s="7"/>
      <c r="D24" s="2">
        <v>22.058</v>
      </c>
      <c r="E24" s="1">
        <f t="shared" si="1"/>
        <v>1.7710069444442133E-3</v>
      </c>
      <c r="F24" s="8"/>
      <c r="G24" s="1">
        <f t="shared" si="2"/>
        <v>-2.347999999999999</v>
      </c>
      <c r="H24" s="1">
        <f t="shared" si="3"/>
        <v>31.548348626736143</v>
      </c>
    </row>
    <row r="25" spans="1:17" x14ac:dyDescent="0.25">
      <c r="A25" s="2">
        <v>16.004000000000001</v>
      </c>
      <c r="B25" s="2">
        <f t="shared" si="0"/>
        <v>3.8137207656250021</v>
      </c>
      <c r="C25" s="15"/>
      <c r="D25" s="2">
        <v>21.157</v>
      </c>
      <c r="E25" s="1">
        <f t="shared" si="1"/>
        <v>0.73773784027778211</v>
      </c>
      <c r="F25" s="13"/>
      <c r="G25" s="1">
        <f t="shared" si="2"/>
        <v>-5.1529999999999987</v>
      </c>
      <c r="H25" s="1">
        <f t="shared" si="3"/>
        <v>7.9061723767361292</v>
      </c>
    </row>
    <row r="26" spans="1:17" x14ac:dyDescent="0.25">
      <c r="C26" s="3"/>
    </row>
    <row r="27" spans="1:17" x14ac:dyDescent="0.25">
      <c r="C27" s="3"/>
    </row>
    <row r="28" spans="1:17" x14ac:dyDescent="0.25">
      <c r="C28" s="3"/>
    </row>
    <row r="29" spans="1:17" x14ac:dyDescent="0.25">
      <c r="C29" s="3"/>
    </row>
    <row r="30" spans="1:17" x14ac:dyDescent="0.25">
      <c r="C30" s="3"/>
    </row>
    <row r="31" spans="1:17" x14ac:dyDescent="0.25">
      <c r="C31" s="3"/>
    </row>
    <row r="32" spans="1:17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3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3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3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3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3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3"/>
    </row>
    <row r="656" spans="3:3" x14ac:dyDescent="0.25">
      <c r="C656" s="3"/>
    </row>
    <row r="657" spans="3:3" x14ac:dyDescent="0.25">
      <c r="C657" s="3"/>
    </row>
    <row r="658" spans="3:3" x14ac:dyDescent="0.25">
      <c r="C658" s="3"/>
    </row>
    <row r="659" spans="3:3" x14ac:dyDescent="0.25">
      <c r="C659" s="3"/>
    </row>
    <row r="660" spans="3:3" x14ac:dyDescent="0.25">
      <c r="C660" s="3"/>
    </row>
    <row r="661" spans="3:3" x14ac:dyDescent="0.25">
      <c r="C661" s="3"/>
    </row>
    <row r="662" spans="3:3" x14ac:dyDescent="0.25">
      <c r="C662" s="3"/>
    </row>
    <row r="663" spans="3:3" x14ac:dyDescent="0.25">
      <c r="C663" s="3"/>
    </row>
    <row r="664" spans="3:3" x14ac:dyDescent="0.25">
      <c r="C664" s="3"/>
    </row>
    <row r="665" spans="3:3" x14ac:dyDescent="0.25">
      <c r="C665" s="3"/>
    </row>
    <row r="666" spans="3:3" x14ac:dyDescent="0.25">
      <c r="C666" s="3"/>
    </row>
    <row r="667" spans="3:3" x14ac:dyDescent="0.25">
      <c r="C667" s="3"/>
    </row>
    <row r="668" spans="3:3" x14ac:dyDescent="0.25">
      <c r="C668" s="3"/>
    </row>
    <row r="669" spans="3:3" x14ac:dyDescent="0.25">
      <c r="C669" s="3"/>
    </row>
    <row r="670" spans="3:3" x14ac:dyDescent="0.25">
      <c r="C670" s="3"/>
    </row>
    <row r="671" spans="3:3" x14ac:dyDescent="0.25">
      <c r="C671" s="3"/>
    </row>
    <row r="672" spans="3:3" x14ac:dyDescent="0.25">
      <c r="C672" s="3"/>
    </row>
    <row r="673" spans="3:3" x14ac:dyDescent="0.25">
      <c r="C673" s="3"/>
    </row>
    <row r="674" spans="3:3" x14ac:dyDescent="0.25">
      <c r="C674" s="3"/>
    </row>
    <row r="675" spans="3:3" x14ac:dyDescent="0.25">
      <c r="C675" s="3"/>
    </row>
    <row r="676" spans="3:3" x14ac:dyDescent="0.25">
      <c r="C676" s="3"/>
    </row>
    <row r="677" spans="3:3" x14ac:dyDescent="0.25">
      <c r="C677" s="3"/>
    </row>
    <row r="678" spans="3:3" x14ac:dyDescent="0.25">
      <c r="C678" s="3"/>
    </row>
    <row r="679" spans="3:3" x14ac:dyDescent="0.25">
      <c r="C679" s="3"/>
    </row>
    <row r="680" spans="3:3" x14ac:dyDescent="0.25">
      <c r="C680" s="3"/>
    </row>
    <row r="681" spans="3:3" x14ac:dyDescent="0.25">
      <c r="C681" s="3"/>
    </row>
    <row r="682" spans="3:3" x14ac:dyDescent="0.25">
      <c r="C682" s="3"/>
    </row>
    <row r="683" spans="3:3" x14ac:dyDescent="0.25">
      <c r="C683" s="3"/>
    </row>
    <row r="684" spans="3:3" x14ac:dyDescent="0.25">
      <c r="C684" s="3"/>
    </row>
    <row r="685" spans="3:3" x14ac:dyDescent="0.25">
      <c r="C685" s="3"/>
    </row>
    <row r="686" spans="3:3" x14ac:dyDescent="0.25">
      <c r="C686" s="3"/>
    </row>
    <row r="687" spans="3:3" x14ac:dyDescent="0.25">
      <c r="C687" s="3"/>
    </row>
    <row r="688" spans="3:3" x14ac:dyDescent="0.25">
      <c r="C688" s="3"/>
    </row>
    <row r="689" spans="3:3" x14ac:dyDescent="0.25">
      <c r="C689" s="3"/>
    </row>
    <row r="690" spans="3:3" x14ac:dyDescent="0.25">
      <c r="C690" s="3"/>
    </row>
    <row r="691" spans="3:3" x14ac:dyDescent="0.25">
      <c r="C691" s="3"/>
    </row>
    <row r="692" spans="3:3" x14ac:dyDescent="0.25">
      <c r="C692" s="3"/>
    </row>
    <row r="693" spans="3:3" x14ac:dyDescent="0.25">
      <c r="C693" s="3"/>
    </row>
    <row r="694" spans="3:3" x14ac:dyDescent="0.25">
      <c r="C694" s="3"/>
    </row>
    <row r="695" spans="3:3" x14ac:dyDescent="0.25">
      <c r="C695" s="3"/>
    </row>
    <row r="696" spans="3:3" x14ac:dyDescent="0.25">
      <c r="C696" s="3"/>
    </row>
    <row r="697" spans="3:3" x14ac:dyDescent="0.25">
      <c r="C697" s="3"/>
    </row>
    <row r="698" spans="3:3" x14ac:dyDescent="0.25">
      <c r="C698" s="3"/>
    </row>
    <row r="699" spans="3:3" x14ac:dyDescent="0.25">
      <c r="C699" s="3"/>
    </row>
    <row r="700" spans="3:3" x14ac:dyDescent="0.25">
      <c r="C700" s="3"/>
    </row>
    <row r="701" spans="3:3" x14ac:dyDescent="0.25">
      <c r="C701" s="3"/>
    </row>
    <row r="702" spans="3:3" x14ac:dyDescent="0.25">
      <c r="C702" s="3"/>
    </row>
    <row r="703" spans="3:3" x14ac:dyDescent="0.25">
      <c r="C703" s="3"/>
    </row>
    <row r="704" spans="3:3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3"/>
    </row>
    <row r="717" spans="3:3" x14ac:dyDescent="0.25">
      <c r="C717" s="3"/>
    </row>
    <row r="718" spans="3:3" x14ac:dyDescent="0.25">
      <c r="C718" s="3"/>
    </row>
    <row r="719" spans="3:3" x14ac:dyDescent="0.25">
      <c r="C719" s="3"/>
    </row>
    <row r="720" spans="3:3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  <row r="777" spans="3:3" x14ac:dyDescent="0.25">
      <c r="C777" s="3"/>
    </row>
    <row r="778" spans="3:3" x14ac:dyDescent="0.25">
      <c r="C778" s="3"/>
    </row>
    <row r="779" spans="3:3" x14ac:dyDescent="0.25">
      <c r="C779" s="3"/>
    </row>
    <row r="780" spans="3:3" x14ac:dyDescent="0.25">
      <c r="C780" s="3"/>
    </row>
    <row r="781" spans="3:3" x14ac:dyDescent="0.25">
      <c r="C781" s="3"/>
    </row>
    <row r="782" spans="3:3" x14ac:dyDescent="0.25">
      <c r="C782" s="3"/>
    </row>
    <row r="783" spans="3:3" x14ac:dyDescent="0.25">
      <c r="C783" s="3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3"/>
    </row>
    <row r="790" spans="3:3" x14ac:dyDescent="0.25">
      <c r="C790" s="3"/>
    </row>
    <row r="791" spans="3:3" x14ac:dyDescent="0.25">
      <c r="C791" s="3"/>
    </row>
    <row r="792" spans="3:3" x14ac:dyDescent="0.25">
      <c r="C792" s="3"/>
    </row>
    <row r="793" spans="3:3" x14ac:dyDescent="0.25">
      <c r="C793" s="3"/>
    </row>
    <row r="794" spans="3:3" x14ac:dyDescent="0.25">
      <c r="C794" s="3"/>
    </row>
    <row r="795" spans="3:3" x14ac:dyDescent="0.25">
      <c r="C795" s="3"/>
    </row>
    <row r="796" spans="3:3" x14ac:dyDescent="0.25">
      <c r="C796" s="3"/>
    </row>
    <row r="797" spans="3:3" x14ac:dyDescent="0.25">
      <c r="C797" s="3"/>
    </row>
    <row r="798" spans="3:3" x14ac:dyDescent="0.25">
      <c r="C798" s="3"/>
    </row>
    <row r="799" spans="3:3" x14ac:dyDescent="0.25">
      <c r="C799" s="3"/>
    </row>
    <row r="800" spans="3:3" x14ac:dyDescent="0.25">
      <c r="C800" s="3"/>
    </row>
    <row r="801" spans="3:3" x14ac:dyDescent="0.25">
      <c r="C801" s="3"/>
    </row>
    <row r="802" spans="3:3" x14ac:dyDescent="0.25">
      <c r="C802" s="3"/>
    </row>
    <row r="803" spans="3:3" x14ac:dyDescent="0.25">
      <c r="C803" s="3"/>
    </row>
    <row r="804" spans="3:3" x14ac:dyDescent="0.25">
      <c r="C804" s="3"/>
    </row>
    <row r="805" spans="3:3" x14ac:dyDescent="0.25">
      <c r="C805" s="3"/>
    </row>
    <row r="806" spans="3:3" x14ac:dyDescent="0.25">
      <c r="C806" s="3"/>
    </row>
    <row r="807" spans="3:3" x14ac:dyDescent="0.25">
      <c r="C807" s="3"/>
    </row>
    <row r="808" spans="3:3" x14ac:dyDescent="0.25">
      <c r="C808" s="3"/>
    </row>
    <row r="809" spans="3:3" x14ac:dyDescent="0.25">
      <c r="C809" s="3"/>
    </row>
    <row r="810" spans="3:3" x14ac:dyDescent="0.25">
      <c r="C810" s="3"/>
    </row>
    <row r="811" spans="3:3" x14ac:dyDescent="0.25">
      <c r="C811" s="3"/>
    </row>
    <row r="812" spans="3:3" x14ac:dyDescent="0.25">
      <c r="C812" s="3"/>
    </row>
    <row r="813" spans="3:3" x14ac:dyDescent="0.25">
      <c r="C813" s="3"/>
    </row>
    <row r="814" spans="3:3" x14ac:dyDescent="0.25">
      <c r="C814" s="3"/>
    </row>
    <row r="815" spans="3:3" x14ac:dyDescent="0.25">
      <c r="C815" s="3"/>
    </row>
    <row r="816" spans="3:3" x14ac:dyDescent="0.25">
      <c r="C816" s="3"/>
    </row>
    <row r="817" spans="3:3" x14ac:dyDescent="0.25">
      <c r="C817" s="3"/>
    </row>
    <row r="818" spans="3:3" x14ac:dyDescent="0.25">
      <c r="C818" s="3"/>
    </row>
    <row r="819" spans="3:3" x14ac:dyDescent="0.25">
      <c r="C819" s="3"/>
    </row>
    <row r="820" spans="3:3" x14ac:dyDescent="0.25">
      <c r="C820" s="3"/>
    </row>
    <row r="821" spans="3:3" x14ac:dyDescent="0.25">
      <c r="C821" s="3"/>
    </row>
    <row r="822" spans="3:3" x14ac:dyDescent="0.25">
      <c r="C822" s="3"/>
    </row>
    <row r="823" spans="3:3" x14ac:dyDescent="0.25">
      <c r="C823" s="3"/>
    </row>
    <row r="824" spans="3:3" x14ac:dyDescent="0.25">
      <c r="C824" s="3"/>
    </row>
    <row r="825" spans="3:3" x14ac:dyDescent="0.25">
      <c r="C825" s="3"/>
    </row>
    <row r="826" spans="3:3" x14ac:dyDescent="0.25">
      <c r="C826" s="3"/>
    </row>
    <row r="827" spans="3:3" x14ac:dyDescent="0.25">
      <c r="C827" s="3"/>
    </row>
    <row r="828" spans="3:3" x14ac:dyDescent="0.25">
      <c r="C828" s="3"/>
    </row>
    <row r="829" spans="3:3" x14ac:dyDescent="0.25">
      <c r="C829" s="3"/>
    </row>
    <row r="830" spans="3:3" x14ac:dyDescent="0.25">
      <c r="C830" s="3"/>
    </row>
    <row r="831" spans="3:3" x14ac:dyDescent="0.25">
      <c r="C831" s="3"/>
    </row>
    <row r="832" spans="3:3" x14ac:dyDescent="0.25">
      <c r="C832" s="3"/>
    </row>
    <row r="833" spans="3:3" x14ac:dyDescent="0.25">
      <c r="C833" s="3"/>
    </row>
    <row r="834" spans="3:3" x14ac:dyDescent="0.25">
      <c r="C834" s="3"/>
    </row>
    <row r="835" spans="3:3" x14ac:dyDescent="0.25">
      <c r="C835" s="3"/>
    </row>
    <row r="836" spans="3:3" x14ac:dyDescent="0.25">
      <c r="C836" s="3"/>
    </row>
    <row r="837" spans="3:3" x14ac:dyDescent="0.25">
      <c r="C837" s="3"/>
    </row>
    <row r="838" spans="3:3" x14ac:dyDescent="0.25">
      <c r="C838" s="3"/>
    </row>
    <row r="839" spans="3:3" x14ac:dyDescent="0.25">
      <c r="C839" s="3"/>
    </row>
    <row r="840" spans="3:3" x14ac:dyDescent="0.25">
      <c r="C840" s="3"/>
    </row>
    <row r="841" spans="3:3" x14ac:dyDescent="0.25">
      <c r="C841" s="3"/>
    </row>
    <row r="842" spans="3:3" x14ac:dyDescent="0.25">
      <c r="C842" s="3"/>
    </row>
    <row r="843" spans="3:3" x14ac:dyDescent="0.25">
      <c r="C843" s="3"/>
    </row>
    <row r="844" spans="3:3" x14ac:dyDescent="0.25">
      <c r="C844" s="3"/>
    </row>
    <row r="845" spans="3:3" x14ac:dyDescent="0.25">
      <c r="C845" s="3"/>
    </row>
    <row r="846" spans="3:3" x14ac:dyDescent="0.25">
      <c r="C846" s="3"/>
    </row>
    <row r="847" spans="3:3" x14ac:dyDescent="0.25">
      <c r="C847" s="3"/>
    </row>
    <row r="848" spans="3:3" x14ac:dyDescent="0.25">
      <c r="C848" s="3"/>
    </row>
    <row r="849" spans="3:3" x14ac:dyDescent="0.25">
      <c r="C849" s="3"/>
    </row>
    <row r="850" spans="3:3" x14ac:dyDescent="0.25">
      <c r="C850" s="3"/>
    </row>
    <row r="851" spans="3:3" x14ac:dyDescent="0.25">
      <c r="C851" s="3"/>
    </row>
    <row r="852" spans="3:3" x14ac:dyDescent="0.25">
      <c r="C852" s="3"/>
    </row>
    <row r="853" spans="3:3" x14ac:dyDescent="0.25">
      <c r="C853" s="3"/>
    </row>
    <row r="854" spans="3:3" x14ac:dyDescent="0.25">
      <c r="C854" s="3"/>
    </row>
    <row r="855" spans="3:3" x14ac:dyDescent="0.25">
      <c r="C855" s="3"/>
    </row>
    <row r="856" spans="3:3" x14ac:dyDescent="0.25">
      <c r="C856" s="3"/>
    </row>
    <row r="857" spans="3:3" x14ac:dyDescent="0.25">
      <c r="C857" s="3"/>
    </row>
    <row r="858" spans="3:3" x14ac:dyDescent="0.25">
      <c r="C858" s="3"/>
    </row>
    <row r="859" spans="3:3" x14ac:dyDescent="0.25">
      <c r="C859" s="3"/>
    </row>
    <row r="860" spans="3:3" x14ac:dyDescent="0.25">
      <c r="C860" s="3"/>
    </row>
    <row r="861" spans="3:3" x14ac:dyDescent="0.25">
      <c r="C861" s="3"/>
    </row>
    <row r="862" spans="3:3" x14ac:dyDescent="0.25">
      <c r="C862" s="3"/>
    </row>
    <row r="863" spans="3:3" x14ac:dyDescent="0.25">
      <c r="C863" s="3"/>
    </row>
    <row r="864" spans="3:3" x14ac:dyDescent="0.25">
      <c r="C864" s="3"/>
    </row>
    <row r="865" spans="3:3" x14ac:dyDescent="0.25">
      <c r="C865" s="3"/>
    </row>
    <row r="866" spans="3:3" x14ac:dyDescent="0.25">
      <c r="C866" s="3"/>
    </row>
    <row r="867" spans="3:3" x14ac:dyDescent="0.25">
      <c r="C867" s="3"/>
    </row>
    <row r="868" spans="3:3" x14ac:dyDescent="0.25">
      <c r="C868" s="3"/>
    </row>
    <row r="869" spans="3:3" x14ac:dyDescent="0.25">
      <c r="C869" s="3"/>
    </row>
    <row r="870" spans="3:3" x14ac:dyDescent="0.25">
      <c r="C870" s="3"/>
    </row>
    <row r="871" spans="3:3" x14ac:dyDescent="0.25">
      <c r="C871" s="3"/>
    </row>
    <row r="872" spans="3:3" x14ac:dyDescent="0.25">
      <c r="C872" s="3"/>
    </row>
    <row r="873" spans="3:3" x14ac:dyDescent="0.25">
      <c r="C873" s="3"/>
    </row>
    <row r="874" spans="3:3" x14ac:dyDescent="0.25">
      <c r="C874" s="3"/>
    </row>
    <row r="875" spans="3:3" x14ac:dyDescent="0.25">
      <c r="C875" s="3"/>
    </row>
    <row r="876" spans="3:3" x14ac:dyDescent="0.25">
      <c r="C876" s="3"/>
    </row>
    <row r="877" spans="3:3" x14ac:dyDescent="0.25">
      <c r="C877" s="3"/>
    </row>
    <row r="878" spans="3:3" x14ac:dyDescent="0.25">
      <c r="C878" s="3"/>
    </row>
    <row r="879" spans="3:3" x14ac:dyDescent="0.25">
      <c r="C879" s="3"/>
    </row>
    <row r="880" spans="3:3" x14ac:dyDescent="0.25">
      <c r="C880" s="3"/>
    </row>
    <row r="881" spans="3:3" x14ac:dyDescent="0.25">
      <c r="C881" s="3"/>
    </row>
    <row r="882" spans="3:3" x14ac:dyDescent="0.25">
      <c r="C882" s="3"/>
    </row>
    <row r="883" spans="3:3" x14ac:dyDescent="0.25">
      <c r="C883" s="3"/>
    </row>
    <row r="884" spans="3:3" x14ac:dyDescent="0.25">
      <c r="C884" s="3"/>
    </row>
    <row r="885" spans="3:3" x14ac:dyDescent="0.25">
      <c r="C885" s="3"/>
    </row>
    <row r="886" spans="3:3" x14ac:dyDescent="0.25">
      <c r="C886" s="3"/>
    </row>
    <row r="887" spans="3:3" x14ac:dyDescent="0.25">
      <c r="C887" s="3"/>
    </row>
    <row r="888" spans="3:3" x14ac:dyDescent="0.25">
      <c r="C888" s="3"/>
    </row>
    <row r="889" spans="3:3" x14ac:dyDescent="0.25">
      <c r="C889" s="3"/>
    </row>
    <row r="890" spans="3:3" x14ac:dyDescent="0.25">
      <c r="C890" s="3"/>
    </row>
    <row r="891" spans="3:3" x14ac:dyDescent="0.25">
      <c r="C891" s="3"/>
    </row>
    <row r="892" spans="3:3" x14ac:dyDescent="0.25">
      <c r="C892" s="3"/>
    </row>
    <row r="893" spans="3:3" x14ac:dyDescent="0.25">
      <c r="C893" s="3"/>
    </row>
    <row r="894" spans="3:3" x14ac:dyDescent="0.25">
      <c r="C894" s="3"/>
    </row>
    <row r="895" spans="3:3" x14ac:dyDescent="0.25">
      <c r="C895" s="3"/>
    </row>
    <row r="896" spans="3:3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  <row r="1001" spans="3:3" x14ac:dyDescent="0.25">
      <c r="C1001" s="3"/>
    </row>
    <row r="1002" spans="3:3" x14ac:dyDescent="0.25">
      <c r="C1002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4" sqref="B7:E14"/>
    </sheetView>
  </sheetViews>
  <sheetFormatPr defaultRowHeight="15" x14ac:dyDescent="0.25"/>
  <sheetData/>
  <sortState ref="C3:C26">
    <sortCondition ref="C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Shahrooz</dc:creator>
  <cp:lastModifiedBy>Shahrooz</cp:lastModifiedBy>
  <dcterms:created xsi:type="dcterms:W3CDTF">2016-08-12T22:43:45Z</dcterms:created>
  <dcterms:modified xsi:type="dcterms:W3CDTF">2016-08-25T22:47:28Z</dcterms:modified>
</cp:coreProperties>
</file>