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IIUMs\SEM 7\LAB 3\robotics\"/>
    </mc:Choice>
  </mc:AlternateContent>
  <xr:revisionPtr revIDLastSave="0" documentId="8_{6CF23C43-AA6D-478B-A2CD-FF6E2B05665F}" xr6:coauthVersionLast="47" xr6:coauthVersionMax="47" xr10:uidLastSave="{00000000-0000-0000-0000-000000000000}"/>
  <bookViews>
    <workbookView xWindow="2415" yWindow="735" windowWidth="14400" windowHeight="152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F7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6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5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7" i="1"/>
  <c r="B6" i="1"/>
  <c r="B12" i="1"/>
  <c r="B13" i="1"/>
  <c r="B14" i="1"/>
  <c r="B15" i="1"/>
  <c r="B11" i="1"/>
  <c r="B7" i="1"/>
  <c r="B8" i="1"/>
  <c r="B9" i="1"/>
  <c r="B10" i="1"/>
  <c r="F6" i="1" l="1"/>
  <c r="H6" i="1" s="1"/>
  <c r="G6" i="1" l="1"/>
  <c r="I6" i="1" s="1"/>
  <c r="K6" i="1" s="1"/>
  <c r="J6" i="1"/>
</calcChain>
</file>

<file path=xl/sharedStrings.xml><?xml version="1.0" encoding="utf-8"?>
<sst xmlns="http://schemas.openxmlformats.org/spreadsheetml/2006/main" count="16" uniqueCount="15">
  <si>
    <t>X</t>
  </si>
  <si>
    <t>Y</t>
  </si>
  <si>
    <t xml:space="preserve">POINTS </t>
  </si>
  <si>
    <t>CIRCLE EQN</t>
  </si>
  <si>
    <t>Y=((R^2-(X-52.3925)^2)^(1/2)) + 383.4025</t>
  </si>
  <si>
    <t>Square Root</t>
  </si>
  <si>
    <t>SEGMENT ONE</t>
  </si>
  <si>
    <t>LINK 1=</t>
  </si>
  <si>
    <t>LINK 2=</t>
  </si>
  <si>
    <t>CALC FOR THETA2</t>
  </si>
  <si>
    <t>CALC FOR THETA1</t>
  </si>
  <si>
    <t>THETA 2_RAD</t>
  </si>
  <si>
    <t>THETA 1_RAD</t>
  </si>
  <si>
    <t>THETA 2_DEG</t>
  </si>
  <si>
    <t>THETA1_DEG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</si>
</sst>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21">
    <xf numFmtId="0" fontId="0" fillId="0" borderId="0" xfId="0"/>
    <xf numFmtId="0" fontId="1" fillId="2" borderId="0" xfId="1"/>
    <xf numFmtId="0" fontId="4" fillId="0" borderId="0" xfId="0" applyFont="1"/>
    <xf numFmtId="0" fontId="2" fillId="3" borderId="0" xfId="2" applyAlignment="1">
      <alignment horizontal="center"/>
    </xf>
    <xf numFmtId="0" fontId="6" fillId="0" borderId="0" xfId="0" applyFont="1"/>
    <xf numFmtId="0" fontId="0" fillId="0" borderId="0" xfId="0" applyFont="1"/>
    <xf numFmtId="0" fontId="4" fillId="0" borderId="0" xfId="0" applyFont="1" applyAlignment="1">
      <alignment horizontal="left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2" fillId="3" borderId="0" xfId="2"/>
    <xf numFmtId="0" fontId="3" fillId="4" borderId="1" xfId="3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0" applyNumberFormat="1" applyFont="1"/>
    <xf numFmtId="0" fontId="8" fillId="0" borderId="0" xfId="0" applyFont="1" applyBorder="1"/>
    <xf numFmtId="0" fontId="5" fillId="0" borderId="0" xfId="0" applyFont="1" applyBorder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82560942673376"/>
          <c:y val="6.4223396279847134E-2"/>
          <c:w val="0.76461673885426773"/>
          <c:h val="0.862729443772290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Sheet1!$C$6:$C$76</c:f>
              <c:numCache>
                <c:formatCode>General</c:formatCode>
                <c:ptCount val="71"/>
                <c:pt idx="0">
                  <c:v>62</c:v>
                </c:pt>
                <c:pt idx="1">
                  <c:v>56</c:v>
                </c:pt>
                <c:pt idx="2">
                  <c:v>47</c:v>
                </c:pt>
                <c:pt idx="3">
                  <c:v>45</c:v>
                </c:pt>
                <c:pt idx="4">
                  <c:v>41</c:v>
                </c:pt>
                <c:pt idx="5">
                  <c:v>44</c:v>
                </c:pt>
                <c:pt idx="6">
                  <c:v>45</c:v>
                </c:pt>
                <c:pt idx="7">
                  <c:v>47</c:v>
                </c:pt>
                <c:pt idx="8">
                  <c:v>48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58</c:v>
                </c:pt>
                <c:pt idx="13">
                  <c:v>57</c:v>
                </c:pt>
                <c:pt idx="14">
                  <c:v>53</c:v>
                </c:pt>
                <c:pt idx="15">
                  <c:v>52</c:v>
                </c:pt>
                <c:pt idx="16">
                  <c:v>52</c:v>
                </c:pt>
                <c:pt idx="17">
                  <c:v>53</c:v>
                </c:pt>
                <c:pt idx="18">
                  <c:v>55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57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61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64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67</c:v>
                </c:pt>
                <c:pt idx="51">
                  <c:v>69</c:v>
                </c:pt>
                <c:pt idx="52">
                  <c:v>71</c:v>
                </c:pt>
                <c:pt idx="53">
                  <c:v>69</c:v>
                </c:pt>
                <c:pt idx="54">
                  <c:v>67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69</c:v>
                </c:pt>
                <c:pt idx="59">
                  <c:v>71</c:v>
                </c:pt>
                <c:pt idx="60">
                  <c:v>72</c:v>
                </c:pt>
                <c:pt idx="61">
                  <c:v>72</c:v>
                </c:pt>
                <c:pt idx="62">
                  <c:v>71</c:v>
                </c:pt>
                <c:pt idx="63">
                  <c:v>70</c:v>
                </c:pt>
                <c:pt idx="64">
                  <c:v>69</c:v>
                </c:pt>
                <c:pt idx="65">
                  <c:v>68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69</c:v>
                </c:pt>
                <c:pt idx="70">
                  <c:v>68</c:v>
                </c:pt>
              </c:numCache>
            </c:numRef>
          </c:xVal>
          <c:yVal>
            <c:numRef>
              <c:f>Sheet1!$D$6:$D$76</c:f>
              <c:numCache>
                <c:formatCode>General</c:formatCode>
                <c:ptCount val="71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50</c:v>
                </c:pt>
                <c:pt idx="13">
                  <c:v>48</c:v>
                </c:pt>
                <c:pt idx="14">
                  <c:v>44</c:v>
                </c:pt>
                <c:pt idx="15">
                  <c:v>42</c:v>
                </c:pt>
                <c:pt idx="16">
                  <c:v>41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49</c:v>
                </c:pt>
                <c:pt idx="24">
                  <c:v>50</c:v>
                </c:pt>
                <c:pt idx="25">
                  <c:v>49</c:v>
                </c:pt>
                <c:pt idx="26">
                  <c:v>47</c:v>
                </c:pt>
                <c:pt idx="27">
                  <c:v>44</c:v>
                </c:pt>
                <c:pt idx="28">
                  <c:v>42</c:v>
                </c:pt>
                <c:pt idx="29">
                  <c:v>38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47</c:v>
                </c:pt>
                <c:pt idx="41">
                  <c:v>48</c:v>
                </c:pt>
                <c:pt idx="42">
                  <c:v>47</c:v>
                </c:pt>
                <c:pt idx="43">
                  <c:v>45</c:v>
                </c:pt>
                <c:pt idx="44">
                  <c:v>44</c:v>
                </c:pt>
                <c:pt idx="45">
                  <c:v>42</c:v>
                </c:pt>
                <c:pt idx="46">
                  <c:v>41</c:v>
                </c:pt>
                <c:pt idx="47">
                  <c:v>40</c:v>
                </c:pt>
                <c:pt idx="48">
                  <c:v>41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45</c:v>
                </c:pt>
                <c:pt idx="54">
                  <c:v>44</c:v>
                </c:pt>
                <c:pt idx="55">
                  <c:v>42</c:v>
                </c:pt>
                <c:pt idx="56">
                  <c:v>41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44</c:v>
                </c:pt>
                <c:pt idx="63">
                  <c:v>43</c:v>
                </c:pt>
                <c:pt idx="64">
                  <c:v>41</c:v>
                </c:pt>
                <c:pt idx="65">
                  <c:v>38</c:v>
                </c:pt>
                <c:pt idx="66">
                  <c:v>36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6-4CB1-A34D-5D06EE113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405039"/>
        <c:axId val="2094403791"/>
      </c:scatterChart>
      <c:valAx>
        <c:axId val="209440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03791"/>
        <c:crosses val="autoZero"/>
        <c:crossBetween val="midCat"/>
      </c:valAx>
      <c:valAx>
        <c:axId val="2094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0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Sheet1!$B$6:$B$16</c:f>
              <c:numCache>
                <c:formatCode>General</c:formatCode>
                <c:ptCount val="11"/>
                <c:pt idx="0">
                  <c:v>107.27815016931453</c:v>
                </c:pt>
                <c:pt idx="1">
                  <c:v>107.64706918328059</c:v>
                </c:pt>
                <c:pt idx="2">
                  <c:v>107.5724244578972</c:v>
                </c:pt>
                <c:pt idx="3">
                  <c:v>107.45350856882244</c:v>
                </c:pt>
                <c:pt idx="4">
                  <c:v>107.10329828604719</c:v>
                </c:pt>
                <c:pt idx="5">
                  <c:v>-107.38003307761643</c:v>
                </c:pt>
                <c:pt idx="6">
                  <c:v>-107.45350856882244</c:v>
                </c:pt>
                <c:pt idx="7">
                  <c:v>-107.5724244578972</c:v>
                </c:pt>
                <c:pt idx="8">
                  <c:v>-107.61789583405726</c:v>
                </c:pt>
                <c:pt idx="9">
                  <c:v>-107.69550363757068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  <c:pt idx="7">
                  <c:v>42</c:v>
                </c:pt>
                <c:pt idx="8">
                  <c:v>43</c:v>
                </c:pt>
                <c:pt idx="9">
                  <c:v>49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A24-B7AA-F694825FA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491392"/>
        <c:axId val="-1946941440"/>
      </c:scatterChart>
      <c:valAx>
        <c:axId val="-9649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941440"/>
        <c:crosses val="autoZero"/>
        <c:crossBetween val="midCat"/>
      </c:valAx>
      <c:valAx>
        <c:axId val="-19469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49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255884</xdr:colOff>
      <xdr:row>4</xdr:row>
      <xdr:rowOff>132522</xdr:rowOff>
    </xdr:from>
    <xdr:to>
      <xdr:col>16</xdr:col>
      <xdr:colOff>2386853</xdr:colOff>
      <xdr:row>26</xdr:row>
      <xdr:rowOff>33619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C34CF-7DF1-4905-9294-CC9BACDE3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121920</xdr:rowOff>
    </xdr:from>
    <xdr:to>
      <xdr:col>17</xdr:col>
      <xdr:colOff>236220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topLeftCell="C1" zoomScale="85" zoomScaleNormal="85" workbookViewId="0">
      <selection activeCell="J6" sqref="J6:K6"/>
    </sheetView>
  </sheetViews>
  <sheetFormatPr defaultColWidth="8.85546875" defaultRowHeight="15.75" x14ac:dyDescent="0.25"/>
  <cols>
    <col min="1" max="1" width="21.7109375" style="2" customWidth="1"/>
    <col min="2" max="2" width="40.42578125" style="2" bestFit="1" customWidth="1"/>
    <col min="3" max="3" width="10.140625" style="1" bestFit="1" customWidth="1"/>
    <col min="4" max="4" width="12" style="12" bestFit="1" customWidth="1"/>
    <col min="5" max="5" width="17" style="2" bestFit="1" customWidth="1"/>
    <col min="6" max="6" width="16.7109375" style="2" customWidth="1"/>
    <col min="7" max="7" width="17" style="2" bestFit="1" customWidth="1"/>
    <col min="8" max="8" width="17.28515625" style="2" customWidth="1"/>
    <col min="9" max="9" width="17.5703125" style="2" customWidth="1"/>
    <col min="10" max="10" width="13.42578125" style="2" bestFit="1" customWidth="1"/>
    <col min="11" max="11" width="12.5703125" style="2" bestFit="1" customWidth="1"/>
    <col min="12" max="12" width="10.85546875" style="2" bestFit="1" customWidth="1"/>
    <col min="13" max="13" width="13" style="2" customWidth="1"/>
    <col min="14" max="14" width="13.42578125" style="2" bestFit="1" customWidth="1"/>
    <col min="15" max="15" width="11" style="2" bestFit="1" customWidth="1"/>
    <col min="16" max="16" width="9.7109375" style="2" bestFit="1" customWidth="1"/>
    <col min="17" max="17" width="44.5703125" style="2" bestFit="1" customWidth="1"/>
    <col min="18" max="16384" width="8.85546875" style="2"/>
  </cols>
  <sheetData>
    <row r="1" spans="1:17" x14ac:dyDescent="0.25">
      <c r="C1"/>
      <c r="D1"/>
    </row>
    <row r="2" spans="1:17" x14ac:dyDescent="0.25">
      <c r="C2"/>
      <c r="D2"/>
      <c r="E2" s="9" t="s">
        <v>7</v>
      </c>
      <c r="F2" s="9" t="s">
        <v>8</v>
      </c>
      <c r="G2" s="10"/>
      <c r="H2" s="5"/>
    </row>
    <row r="3" spans="1:17" x14ac:dyDescent="0.25">
      <c r="A3" s="4" t="s">
        <v>3</v>
      </c>
      <c r="B3" s="5" t="s">
        <v>4</v>
      </c>
      <c r="C3"/>
      <c r="D3"/>
      <c r="E3" s="13">
        <v>220</v>
      </c>
      <c r="F3" s="13">
        <v>200</v>
      </c>
      <c r="G3" s="13"/>
      <c r="H3" s="13"/>
      <c r="I3" s="13"/>
      <c r="J3"/>
      <c r="K3"/>
      <c r="L3"/>
      <c r="M3"/>
      <c r="N3"/>
      <c r="O3" s="5"/>
    </row>
    <row r="4" spans="1:17" ht="21" x14ac:dyDescent="0.35">
      <c r="A4" s="19" t="s">
        <v>6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7" ht="16.5" thickBot="1" x14ac:dyDescent="0.3">
      <c r="A5" s="11" t="s">
        <v>2</v>
      </c>
      <c r="B5" s="11" t="s">
        <v>5</v>
      </c>
      <c r="C5" s="11" t="s">
        <v>0</v>
      </c>
      <c r="D5" s="11" t="s">
        <v>1</v>
      </c>
      <c r="E5" s="11" t="s">
        <v>9</v>
      </c>
      <c r="F5" s="11" t="s">
        <v>11</v>
      </c>
      <c r="G5" s="11" t="s">
        <v>10</v>
      </c>
      <c r="H5" s="11" t="s">
        <v>10</v>
      </c>
      <c r="I5" s="11" t="s">
        <v>12</v>
      </c>
      <c r="J5" s="11" t="s">
        <v>13</v>
      </c>
      <c r="K5" s="11" t="s">
        <v>14</v>
      </c>
      <c r="L5" s="20"/>
      <c r="M5" s="20"/>
      <c r="N5" s="20"/>
      <c r="O5" s="20"/>
    </row>
    <row r="6" spans="1:17" ht="16.5" thickTop="1" x14ac:dyDescent="0.25">
      <c r="A6" s="8">
        <v>1</v>
      </c>
      <c r="B6" s="8">
        <f>SQRT(11600.90556-((C6-52.3925)^2))</f>
        <v>107.27815016931453</v>
      </c>
      <c r="C6" s="8">
        <v>62</v>
      </c>
      <c r="D6" s="8">
        <v>44</v>
      </c>
      <c r="E6" s="8">
        <f>((C6^2)+(D6^2)-(220^2)-(200^2))/((2)*(220)*(200))</f>
        <v>-0.93886363636363634</v>
      </c>
      <c r="F6" s="8">
        <f>ACOS(E6)</f>
        <v>2.7901110296226128</v>
      </c>
      <c r="G6" s="8">
        <f>(325*D6)+((225*D6)*(COS(F6)))-((225*C6)*(SIN(F6)))</f>
        <v>202.4152735082771</v>
      </c>
      <c r="H6" s="8">
        <f>(325*C6)+((225*C6)*(COS(F6)))+((225*D6)*(SIN(F6)))</f>
        <v>10461.315627011722</v>
      </c>
      <c r="I6" s="8">
        <f>ATAN(G6/H6)</f>
        <v>1.9346516847796393E-2</v>
      </c>
      <c r="J6" s="7">
        <f>DEGREES(F6)</f>
        <v>159.86158637027631</v>
      </c>
      <c r="K6" s="3">
        <f>DEGREES(I6)</f>
        <v>1.1084737636574746</v>
      </c>
      <c r="L6" s="8"/>
      <c r="M6" s="8"/>
      <c r="N6" s="16"/>
      <c r="O6" s="17"/>
      <c r="P6" s="18"/>
    </row>
    <row r="7" spans="1:17" x14ac:dyDescent="0.25">
      <c r="A7" s="8">
        <v>2</v>
      </c>
      <c r="B7" s="8">
        <f t="shared" ref="B7:B10" si="0">SQRT(11600.90556-((C7-52.3925)^2))</f>
        <v>107.64706918328059</v>
      </c>
      <c r="C7" s="8">
        <v>56</v>
      </c>
      <c r="D7" s="8">
        <v>44</v>
      </c>
      <c r="E7" s="8">
        <f t="shared" ref="E7:E70" si="1">((C7^2)+(D7^2)-(220^2)-(200^2))/((2)*(220)*(200))</f>
        <v>-0.94690909090909092</v>
      </c>
      <c r="F7" s="8">
        <f t="shared" ref="F7:F70" si="2">ACOS(E7)</f>
        <v>2.8142779739890691</v>
      </c>
      <c r="G7" s="8">
        <f t="shared" ref="G7:G70" si="3">(325*D7)+((225*D7)*(COS(F7)))-((225*C7)*(SIN(F7)))</f>
        <v>874.68190240922877</v>
      </c>
      <c r="H7" s="8">
        <f t="shared" ref="H7:H70" si="4">(325*C7)+((225*C7)*(COS(F7)))+((225*D7)*(SIN(F7)))</f>
        <v>9451.8096740810597</v>
      </c>
      <c r="I7" s="8">
        <f t="shared" ref="I7:I70" si="5">ATAN(G7/H7)</f>
        <v>9.2278388517527468E-2</v>
      </c>
      <c r="J7" s="7">
        <f t="shared" ref="J7:J70" si="6">DEGREES(F7)</f>
        <v>161.24625028620173</v>
      </c>
      <c r="K7" s="3">
        <f t="shared" ref="K7:K70" si="7">DEGREES(I7)</f>
        <v>5.2871622023228015</v>
      </c>
      <c r="L7" s="8"/>
      <c r="M7" s="8"/>
      <c r="N7" s="16"/>
      <c r="O7" s="17"/>
    </row>
    <row r="8" spans="1:17" x14ac:dyDescent="0.25">
      <c r="A8" s="8">
        <v>3</v>
      </c>
      <c r="B8" s="8">
        <f t="shared" si="0"/>
        <v>107.5724244578972</v>
      </c>
      <c r="C8" s="8">
        <v>47</v>
      </c>
      <c r="D8" s="8">
        <v>44</v>
      </c>
      <c r="E8" s="8">
        <f t="shared" si="1"/>
        <v>-0.95744318181818178</v>
      </c>
      <c r="F8" s="8">
        <f t="shared" si="2"/>
        <v>2.8488055691873981</v>
      </c>
      <c r="G8" s="8">
        <f t="shared" si="3"/>
        <v>1769.1367789688852</v>
      </c>
      <c r="H8" s="8">
        <f t="shared" si="4"/>
        <v>8007.3943464295144</v>
      </c>
      <c r="I8" s="8">
        <f t="shared" si="5"/>
        <v>0.2174447166168208</v>
      </c>
      <c r="J8" s="7">
        <f t="shared" si="6"/>
        <v>163.22453576780214</v>
      </c>
      <c r="K8" s="3">
        <f t="shared" si="7"/>
        <v>12.458664539562033</v>
      </c>
      <c r="L8" s="8"/>
      <c r="M8" s="8"/>
      <c r="N8" s="16"/>
      <c r="O8" s="17"/>
    </row>
    <row r="9" spans="1:17" x14ac:dyDescent="0.25">
      <c r="A9" s="8">
        <v>4</v>
      </c>
      <c r="B9" s="8">
        <f t="shared" si="0"/>
        <v>107.45350856882244</v>
      </c>
      <c r="C9" s="8">
        <v>45</v>
      </c>
      <c r="D9" s="8">
        <v>43</v>
      </c>
      <c r="E9" s="8">
        <f t="shared" si="1"/>
        <v>-0.96052272727272725</v>
      </c>
      <c r="F9" s="8">
        <f t="shared" si="2"/>
        <v>2.8596714418686702</v>
      </c>
      <c r="G9" s="8">
        <f t="shared" si="3"/>
        <v>1865.1521387962489</v>
      </c>
      <c r="H9" s="8">
        <f t="shared" si="4"/>
        <v>7591.3071734330788</v>
      </c>
      <c r="I9" s="8">
        <f t="shared" si="5"/>
        <v>0.24092354809345659</v>
      </c>
      <c r="J9" s="7">
        <f t="shared" si="6"/>
        <v>163.84710441316554</v>
      </c>
      <c r="K9" s="3">
        <f t="shared" si="7"/>
        <v>13.803902491072174</v>
      </c>
      <c r="L9" s="8"/>
      <c r="M9" s="8"/>
      <c r="N9" s="16"/>
      <c r="O9" s="17"/>
      <c r="Q9" s="6"/>
    </row>
    <row r="10" spans="1:17" x14ac:dyDescent="0.25">
      <c r="A10" s="8">
        <v>5</v>
      </c>
      <c r="B10" s="8">
        <f t="shared" si="0"/>
        <v>107.10329828604719</v>
      </c>
      <c r="C10" s="8">
        <v>41</v>
      </c>
      <c r="D10" s="8">
        <v>41</v>
      </c>
      <c r="E10" s="8">
        <f t="shared" si="1"/>
        <v>-0.96634090909090908</v>
      </c>
      <c r="F10" s="8">
        <f t="shared" si="2"/>
        <v>2.881401851708226</v>
      </c>
      <c r="G10" s="8">
        <f t="shared" si="3"/>
        <v>2037.2360768441613</v>
      </c>
      <c r="H10" s="8">
        <f t="shared" si="4"/>
        <v>6783.7741504285696</v>
      </c>
      <c r="I10" s="8">
        <f t="shared" si="5"/>
        <v>0.29174129039587254</v>
      </c>
      <c r="J10" s="7">
        <f t="shared" si="6"/>
        <v>165.09216518406166</v>
      </c>
      <c r="K10" s="3">
        <f t="shared" si="7"/>
        <v>16.715544649384036</v>
      </c>
      <c r="L10" s="8"/>
      <c r="M10" s="8"/>
      <c r="N10" s="16"/>
      <c r="O10" s="17"/>
    </row>
    <row r="11" spans="1:17" x14ac:dyDescent="0.25">
      <c r="A11" s="8">
        <v>6</v>
      </c>
      <c r="B11" s="8">
        <f>-(SQRT(11600.90556-((C11-52.3925)^2)))</f>
        <v>-107.38003307761643</v>
      </c>
      <c r="C11" s="8">
        <v>44</v>
      </c>
      <c r="D11" s="8">
        <v>40</v>
      </c>
      <c r="E11" s="8">
        <f t="shared" si="1"/>
        <v>-0.96436363636363631</v>
      </c>
      <c r="F11" s="8">
        <f t="shared" si="2"/>
        <v>2.8738238847972681</v>
      </c>
      <c r="G11" s="8">
        <f t="shared" si="3"/>
        <v>1701.3815223537144</v>
      </c>
      <c r="H11" s="8">
        <f t="shared" si="4"/>
        <v>7134.0234094305097</v>
      </c>
      <c r="I11" s="8">
        <f t="shared" si="5"/>
        <v>0.23411517682050845</v>
      </c>
      <c r="J11" s="7">
        <f t="shared" si="6"/>
        <v>164.65797966277398</v>
      </c>
      <c r="K11" s="3">
        <f t="shared" si="7"/>
        <v>13.413811551774133</v>
      </c>
      <c r="L11" s="8"/>
      <c r="M11" s="8"/>
      <c r="N11" s="16"/>
      <c r="O11" s="17"/>
    </row>
    <row r="12" spans="1:17" x14ac:dyDescent="0.25">
      <c r="A12" s="8">
        <v>7</v>
      </c>
      <c r="B12" s="8">
        <f t="shared" ref="B12:B15" si="8">-(SQRT(11600.90556-((C12-52.3925)^2)))</f>
        <v>-107.45350856882244</v>
      </c>
      <c r="C12" s="8">
        <v>45</v>
      </c>
      <c r="D12" s="8">
        <v>40</v>
      </c>
      <c r="E12" s="8">
        <f t="shared" si="1"/>
        <v>-0.96335227272727275</v>
      </c>
      <c r="F12" s="8">
        <f t="shared" si="2"/>
        <v>2.8700276205411379</v>
      </c>
      <c r="G12" s="8">
        <f t="shared" si="3"/>
        <v>1613.9051879058243</v>
      </c>
      <c r="H12" s="8">
        <f t="shared" si="4"/>
        <v>7285.2132231241167</v>
      </c>
      <c r="I12" s="8">
        <f t="shared" si="5"/>
        <v>0.21801075957154978</v>
      </c>
      <c r="J12" s="7">
        <f t="shared" si="6"/>
        <v>164.44046974298135</v>
      </c>
      <c r="K12" s="3">
        <f t="shared" si="7"/>
        <v>12.491096411891117</v>
      </c>
      <c r="L12" s="8"/>
      <c r="M12" s="8"/>
      <c r="N12" s="16"/>
      <c r="O12" s="17"/>
    </row>
    <row r="13" spans="1:17" x14ac:dyDescent="0.25">
      <c r="A13" s="8">
        <v>8</v>
      </c>
      <c r="B13" s="8">
        <f t="shared" si="8"/>
        <v>-107.5724244578972</v>
      </c>
      <c r="C13" s="8">
        <v>47</v>
      </c>
      <c r="D13" s="8">
        <v>42</v>
      </c>
      <c r="E13" s="8">
        <f t="shared" si="1"/>
        <v>-0.95939772727272732</v>
      </c>
      <c r="F13" s="8">
        <f t="shared" si="2"/>
        <v>2.8556554422322407</v>
      </c>
      <c r="G13" s="8">
        <f t="shared" si="3"/>
        <v>1600.9415206745284</v>
      </c>
      <c r="H13" s="8">
        <f t="shared" si="4"/>
        <v>7794.8051655190829</v>
      </c>
      <c r="I13" s="8">
        <f t="shared" si="5"/>
        <v>0.20256871411546806</v>
      </c>
      <c r="J13" s="7">
        <f t="shared" si="6"/>
        <v>163.61700458347207</v>
      </c>
      <c r="K13" s="3">
        <f t="shared" si="7"/>
        <v>11.606332380208466</v>
      </c>
      <c r="L13" s="8"/>
      <c r="M13" s="8"/>
      <c r="N13" s="16"/>
      <c r="O13" s="17"/>
    </row>
    <row r="14" spans="1:17" x14ac:dyDescent="0.25">
      <c r="A14" s="8">
        <v>9</v>
      </c>
      <c r="B14" s="8">
        <f t="shared" si="8"/>
        <v>-107.61789583405726</v>
      </c>
      <c r="C14" s="8">
        <v>48</v>
      </c>
      <c r="D14" s="8">
        <v>43</v>
      </c>
      <c r="E14" s="8">
        <f t="shared" si="1"/>
        <v>-0.95735227272727275</v>
      </c>
      <c r="F14" s="8">
        <f t="shared" si="2"/>
        <v>2.8484907570617461</v>
      </c>
      <c r="G14" s="8">
        <f t="shared" si="3"/>
        <v>1592.2460068804635</v>
      </c>
      <c r="H14" s="8">
        <f t="shared" si="4"/>
        <v>8055.9275887699632</v>
      </c>
      <c r="I14" s="8">
        <f t="shared" si="5"/>
        <v>0.1951339612787461</v>
      </c>
      <c r="J14" s="7">
        <f t="shared" si="6"/>
        <v>163.20649836166274</v>
      </c>
      <c r="K14" s="3">
        <f t="shared" si="7"/>
        <v>11.18035242094138</v>
      </c>
      <c r="L14" s="8"/>
      <c r="M14" s="8"/>
      <c r="N14" s="16"/>
      <c r="O14" s="17"/>
    </row>
    <row r="15" spans="1:17" x14ac:dyDescent="0.25">
      <c r="A15" s="8">
        <v>10</v>
      </c>
      <c r="B15" s="8">
        <f t="shared" si="8"/>
        <v>-107.69550363757068</v>
      </c>
      <c r="C15" s="8">
        <v>54</v>
      </c>
      <c r="D15" s="8">
        <v>49</v>
      </c>
      <c r="E15" s="8">
        <f t="shared" si="1"/>
        <v>-0.94412499999999999</v>
      </c>
      <c r="F15" s="8">
        <f t="shared" si="2"/>
        <v>2.8057259210552332</v>
      </c>
      <c r="G15" s="8">
        <f t="shared" si="3"/>
        <v>1511.5325663117587</v>
      </c>
      <c r="H15" s="8">
        <f t="shared" si="4"/>
        <v>9712.5845115874763</v>
      </c>
      <c r="I15" s="8">
        <f t="shared" si="5"/>
        <v>0.1543877452272219</v>
      </c>
      <c r="J15" s="7">
        <f t="shared" si="6"/>
        <v>160.75625374692046</v>
      </c>
      <c r="K15" s="3">
        <f t="shared" si="7"/>
        <v>8.8457662100608339</v>
      </c>
      <c r="L15" s="8"/>
      <c r="M15" s="8"/>
      <c r="N15" s="16"/>
      <c r="O15" s="17"/>
    </row>
    <row r="16" spans="1:17" x14ac:dyDescent="0.25">
      <c r="A16"/>
      <c r="B16"/>
      <c r="C16" s="8">
        <v>56</v>
      </c>
      <c r="D16" s="8">
        <v>50</v>
      </c>
      <c r="E16" s="8">
        <f t="shared" si="1"/>
        <v>-0.9405</v>
      </c>
      <c r="F16" s="8">
        <f t="shared" si="2"/>
        <v>2.7948951295589812</v>
      </c>
      <c r="G16" s="8">
        <f t="shared" si="3"/>
        <v>1387.9745387023195</v>
      </c>
      <c r="H16" s="8">
        <f t="shared" si="4"/>
        <v>10172.378983301502</v>
      </c>
      <c r="I16" s="8">
        <f t="shared" si="5"/>
        <v>0.13560800527211392</v>
      </c>
      <c r="J16" s="7">
        <f t="shared" si="6"/>
        <v>160.13569510539904</v>
      </c>
      <c r="K16" s="3">
        <f t="shared" si="7"/>
        <v>7.7697663702799442</v>
      </c>
      <c r="L16" s="8"/>
      <c r="M16"/>
      <c r="N16" s="14"/>
      <c r="O16" s="15"/>
    </row>
    <row r="17" spans="1:15" x14ac:dyDescent="0.25">
      <c r="A17" s="8">
        <v>1</v>
      </c>
      <c r="B17" s="8">
        <f>SQRT(11600.90556-((C17-52.3925)^2))</f>
        <v>107.56143130207035</v>
      </c>
      <c r="C17" s="8">
        <v>58</v>
      </c>
      <c r="D17" s="8">
        <v>51</v>
      </c>
      <c r="E17" s="8">
        <f t="shared" si="1"/>
        <v>-0.93676136363636364</v>
      </c>
      <c r="F17" s="8">
        <f t="shared" si="2"/>
        <v>2.7840548767923403</v>
      </c>
      <c r="G17" s="8">
        <f t="shared" si="3"/>
        <v>1258.5707616487625</v>
      </c>
      <c r="H17" s="8">
        <f t="shared" si="4"/>
        <v>10641.155965266527</v>
      </c>
      <c r="I17" s="8">
        <f t="shared" si="5"/>
        <v>0.11772695951456434</v>
      </c>
      <c r="J17" s="7">
        <f t="shared" si="6"/>
        <v>159.51459437301551</v>
      </c>
      <c r="K17" s="3">
        <f t="shared" si="7"/>
        <v>6.745257915092048</v>
      </c>
      <c r="L17" s="8"/>
      <c r="M17" s="8"/>
      <c r="N17" s="16"/>
      <c r="O17" s="17"/>
    </row>
    <row r="18" spans="1:15" x14ac:dyDescent="0.25">
      <c r="A18" s="8">
        <v>2</v>
      </c>
      <c r="B18" s="8">
        <f t="shared" ref="B18:B34" si="9">SQRT(11600.90556-((C18-52.3925)^2))</f>
        <v>107.56143130207035</v>
      </c>
      <c r="C18" s="8">
        <v>58</v>
      </c>
      <c r="D18" s="8">
        <v>50</v>
      </c>
      <c r="E18" s="8">
        <f t="shared" si="1"/>
        <v>-0.93790909090909091</v>
      </c>
      <c r="F18" s="8">
        <f t="shared" si="2"/>
        <v>2.7873489180837527</v>
      </c>
      <c r="G18" s="8">
        <f t="shared" si="3"/>
        <v>1171.7236263832165</v>
      </c>
      <c r="H18" s="8">
        <f t="shared" si="4"/>
        <v>10512.699381644565</v>
      </c>
      <c r="I18" s="8">
        <f t="shared" si="5"/>
        <v>0.11099978948589966</v>
      </c>
      <c r="J18" s="7">
        <f t="shared" si="6"/>
        <v>159.70332903655526</v>
      </c>
      <c r="K18" s="3">
        <f t="shared" si="7"/>
        <v>6.3598194643826602</v>
      </c>
      <c r="L18" s="8"/>
      <c r="M18" s="8"/>
      <c r="N18" s="16"/>
      <c r="O18" s="17"/>
    </row>
    <row r="19" spans="1:15" x14ac:dyDescent="0.25">
      <c r="A19" s="8">
        <v>3</v>
      </c>
      <c r="B19" s="8">
        <f t="shared" si="9"/>
        <v>107.60890531805441</v>
      </c>
      <c r="C19" s="8">
        <v>57</v>
      </c>
      <c r="D19" s="8">
        <v>48</v>
      </c>
      <c r="E19" s="8">
        <f t="shared" si="1"/>
        <v>-0.94144318181818187</v>
      </c>
      <c r="F19" s="8">
        <f t="shared" si="2"/>
        <v>2.7976816272633123</v>
      </c>
      <c r="G19" s="8">
        <f t="shared" si="3"/>
        <v>1108.1869618151131</v>
      </c>
      <c r="H19" s="8">
        <f t="shared" si="4"/>
        <v>10092.445234906892</v>
      </c>
      <c r="I19" s="8">
        <f t="shared" si="5"/>
        <v>0.10936548458676559</v>
      </c>
      <c r="J19" s="7">
        <f t="shared" si="6"/>
        <v>160.2953496634801</v>
      </c>
      <c r="K19" s="3">
        <f t="shared" si="7"/>
        <v>6.2661806912247249</v>
      </c>
      <c r="L19" s="8"/>
      <c r="M19" s="8"/>
      <c r="N19" s="16"/>
      <c r="O19" s="17"/>
    </row>
    <row r="20" spans="1:15" x14ac:dyDescent="0.25">
      <c r="A20" s="8">
        <v>4</v>
      </c>
      <c r="B20" s="8">
        <f t="shared" si="9"/>
        <v>107.70578677002457</v>
      </c>
      <c r="C20" s="8">
        <v>53</v>
      </c>
      <c r="D20" s="8">
        <v>44</v>
      </c>
      <c r="E20" s="8">
        <f t="shared" si="1"/>
        <v>-0.95062500000000005</v>
      </c>
      <c r="F20" s="8">
        <f t="shared" si="2"/>
        <v>2.8260399595967902</v>
      </c>
      <c r="G20" s="8">
        <f t="shared" si="3"/>
        <v>1187.9850643121049</v>
      </c>
      <c r="H20" s="8">
        <f t="shared" si="4"/>
        <v>8961.1819159484403</v>
      </c>
      <c r="I20" s="8">
        <f t="shared" si="5"/>
        <v>0.13180158658402852</v>
      </c>
      <c r="J20" s="7">
        <f t="shared" si="6"/>
        <v>161.92016242021776</v>
      </c>
      <c r="K20" s="3">
        <f t="shared" si="7"/>
        <v>7.5516746443929268</v>
      </c>
      <c r="L20" s="8"/>
      <c r="M20" s="8"/>
      <c r="N20" s="16"/>
      <c r="O20" s="17"/>
    </row>
    <row r="21" spans="1:15" x14ac:dyDescent="0.25">
      <c r="A21" s="8">
        <v>5</v>
      </c>
      <c r="B21" s="8">
        <f t="shared" si="9"/>
        <v>107.70678485476205</v>
      </c>
      <c r="C21" s="8">
        <v>52</v>
      </c>
      <c r="D21" s="8">
        <v>42</v>
      </c>
      <c r="E21" s="8">
        <f t="shared" si="1"/>
        <v>-0.95377272727272733</v>
      </c>
      <c r="F21" s="8">
        <f t="shared" si="2"/>
        <v>2.8363455744464536</v>
      </c>
      <c r="G21" s="8">
        <f t="shared" si="3"/>
        <v>1120.6602790479119</v>
      </c>
      <c r="H21" s="8">
        <f t="shared" si="4"/>
        <v>8580.8566452445211</v>
      </c>
      <c r="I21" s="8">
        <f t="shared" si="5"/>
        <v>0.12986503321255985</v>
      </c>
      <c r="J21" s="7">
        <f t="shared" si="6"/>
        <v>162.51063065639082</v>
      </c>
      <c r="K21" s="3">
        <f t="shared" si="7"/>
        <v>7.4407183094059421</v>
      </c>
      <c r="L21" s="8"/>
      <c r="M21" s="8"/>
      <c r="N21" s="16"/>
      <c r="O21" s="17"/>
    </row>
    <row r="22" spans="1:15" x14ac:dyDescent="0.25">
      <c r="A22" s="8">
        <v>6</v>
      </c>
      <c r="B22" s="8">
        <f t="shared" si="9"/>
        <v>107.70678485476205</v>
      </c>
      <c r="C22" s="8">
        <v>52</v>
      </c>
      <c r="D22" s="8">
        <v>41</v>
      </c>
      <c r="E22" s="8">
        <f t="shared" si="1"/>
        <v>-0.95471590909090909</v>
      </c>
      <c r="F22" s="8">
        <f t="shared" si="2"/>
        <v>2.839499773926335</v>
      </c>
      <c r="G22" s="8">
        <f t="shared" si="3"/>
        <v>1036.7738797135748</v>
      </c>
      <c r="H22" s="8">
        <f t="shared" si="4"/>
        <v>8474.4362908639487</v>
      </c>
      <c r="I22" s="8">
        <f t="shared" si="5"/>
        <v>0.12173638475315535</v>
      </c>
      <c r="J22" s="7">
        <f t="shared" si="6"/>
        <v>162.69135297433039</v>
      </c>
      <c r="K22" s="3">
        <f t="shared" si="7"/>
        <v>6.9749810595365451</v>
      </c>
      <c r="L22" s="8"/>
      <c r="M22" s="8"/>
      <c r="N22" s="16"/>
      <c r="O22" s="17"/>
    </row>
    <row r="23" spans="1:15" x14ac:dyDescent="0.25">
      <c r="A23" s="8">
        <v>7</v>
      </c>
      <c r="B23" s="8">
        <f t="shared" si="9"/>
        <v>107.70578677002457</v>
      </c>
      <c r="C23" s="8">
        <v>53</v>
      </c>
      <c r="D23" s="8">
        <v>40</v>
      </c>
      <c r="E23" s="8">
        <f t="shared" si="1"/>
        <v>-0.95444318181818177</v>
      </c>
      <c r="F23" s="8">
        <f t="shared" si="2"/>
        <v>2.8385844461560223</v>
      </c>
      <c r="G23" s="8">
        <f t="shared" si="3"/>
        <v>851.67823095274707</v>
      </c>
      <c r="H23" s="8">
        <f t="shared" si="4"/>
        <v>8528.7994965794023</v>
      </c>
      <c r="I23" s="8">
        <f t="shared" si="5"/>
        <v>9.9529144335070915E-2</v>
      </c>
      <c r="J23" s="7">
        <f t="shared" si="6"/>
        <v>162.63890855622034</v>
      </c>
      <c r="K23" s="3">
        <f t="shared" si="7"/>
        <v>5.7025999089479695</v>
      </c>
      <c r="L23" s="8"/>
      <c r="M23" s="8"/>
      <c r="N23" s="16"/>
      <c r="O23" s="17"/>
    </row>
    <row r="24" spans="1:15" x14ac:dyDescent="0.25">
      <c r="A24" s="8">
        <v>8</v>
      </c>
      <c r="B24" s="8">
        <f t="shared" si="9"/>
        <v>107.67593279721332</v>
      </c>
      <c r="C24" s="8">
        <v>55</v>
      </c>
      <c r="D24" s="8">
        <v>41</v>
      </c>
      <c r="E24" s="8">
        <f t="shared" si="1"/>
        <v>-0.95106818181818187</v>
      </c>
      <c r="F24" s="8">
        <f t="shared" si="2"/>
        <v>2.8274711408495854</v>
      </c>
      <c r="G24" s="8">
        <f t="shared" si="3"/>
        <v>727.75504287921285</v>
      </c>
      <c r="H24" s="8">
        <f t="shared" si="4"/>
        <v>8955.8817986140093</v>
      </c>
      <c r="I24" s="8">
        <f t="shared" si="5"/>
        <v>8.1081856707507532E-2</v>
      </c>
      <c r="J24" s="7">
        <f t="shared" si="6"/>
        <v>162.00216306572119</v>
      </c>
      <c r="K24" s="3">
        <f t="shared" si="7"/>
        <v>4.6456481844246866</v>
      </c>
      <c r="L24" s="8"/>
      <c r="M24" s="8"/>
      <c r="N24" s="16"/>
      <c r="O24" s="17"/>
    </row>
    <row r="25" spans="1:15" x14ac:dyDescent="0.25">
      <c r="A25" s="8">
        <v>9</v>
      </c>
      <c r="B25" s="8">
        <f t="shared" si="9"/>
        <v>107.60890531805441</v>
      </c>
      <c r="C25" s="8">
        <v>57</v>
      </c>
      <c r="D25" s="8">
        <v>42</v>
      </c>
      <c r="E25" s="8">
        <f t="shared" si="1"/>
        <v>-0.94757954545454548</v>
      </c>
      <c r="F25" s="8">
        <f t="shared" si="2"/>
        <v>2.8163698052586783</v>
      </c>
      <c r="G25" s="8">
        <f t="shared" si="3"/>
        <v>597.52980448575818</v>
      </c>
      <c r="H25" s="8">
        <f t="shared" si="4"/>
        <v>9391.7559544698252</v>
      </c>
      <c r="I25" s="8">
        <f t="shared" si="5"/>
        <v>6.3537161819820095E-2</v>
      </c>
      <c r="J25" s="7">
        <f t="shared" si="6"/>
        <v>161.36610338940383</v>
      </c>
      <c r="K25" s="3">
        <f t="shared" si="7"/>
        <v>3.6404112145154448</v>
      </c>
      <c r="L25" s="8"/>
      <c r="M25" s="8"/>
      <c r="N25" s="16"/>
      <c r="O25" s="17"/>
    </row>
    <row r="26" spans="1:15" x14ac:dyDescent="0.25">
      <c r="A26" s="8">
        <v>10</v>
      </c>
      <c r="B26" s="8">
        <f t="shared" si="9"/>
        <v>107.56143130207035</v>
      </c>
      <c r="C26" s="8">
        <v>58</v>
      </c>
      <c r="D26" s="8">
        <v>43</v>
      </c>
      <c r="E26" s="8">
        <f t="shared" si="1"/>
        <v>-0.94530681818181816</v>
      </c>
      <c r="F26" s="8">
        <f t="shared" si="2"/>
        <v>2.8093302845891008</v>
      </c>
      <c r="G26" s="8">
        <f t="shared" si="3"/>
        <v>572.47498525232913</v>
      </c>
      <c r="H26" s="8">
        <f t="shared" si="4"/>
        <v>9669.561653762772</v>
      </c>
      <c r="I26" s="8">
        <f t="shared" si="5"/>
        <v>5.9134793245747351E-2</v>
      </c>
      <c r="J26" s="7">
        <f t="shared" si="6"/>
        <v>160.96276856524193</v>
      </c>
      <c r="K26" s="3">
        <f t="shared" si="7"/>
        <v>3.38817407536005</v>
      </c>
      <c r="L26" s="8"/>
      <c r="M26" s="8"/>
      <c r="N26" s="16"/>
      <c r="O26" s="17"/>
    </row>
    <row r="27" spans="1:15" x14ac:dyDescent="0.25">
      <c r="A27" s="8">
        <v>11</v>
      </c>
      <c r="B27" s="8">
        <f t="shared" si="9"/>
        <v>107.50463480124938</v>
      </c>
      <c r="C27" s="8">
        <v>59</v>
      </c>
      <c r="D27" s="8">
        <v>44</v>
      </c>
      <c r="E27" s="8">
        <f t="shared" si="1"/>
        <v>-0.94298863636363639</v>
      </c>
      <c r="F27" s="8">
        <f t="shared" si="2"/>
        <v>2.8022949396633861</v>
      </c>
      <c r="G27" s="8">
        <f t="shared" si="3"/>
        <v>546.16160092550763</v>
      </c>
      <c r="H27" s="8">
        <f t="shared" si="4"/>
        <v>9951.7926244638729</v>
      </c>
      <c r="I27" s="8">
        <f t="shared" si="5"/>
        <v>5.4825726713837876E-2</v>
      </c>
      <c r="J27" s="7">
        <f t="shared" si="6"/>
        <v>160.55967299357971</v>
      </c>
      <c r="K27" s="3">
        <f t="shared" si="7"/>
        <v>3.1412827494405624</v>
      </c>
      <c r="L27" s="8"/>
      <c r="M27" s="8"/>
      <c r="N27" s="16"/>
      <c r="O27" s="17"/>
    </row>
    <row r="28" spans="1:15" x14ac:dyDescent="0.25">
      <c r="A28" s="8">
        <v>12</v>
      </c>
      <c r="B28" s="8">
        <f t="shared" si="9"/>
        <v>107.36301273599767</v>
      </c>
      <c r="C28" s="8">
        <v>61</v>
      </c>
      <c r="D28" s="8">
        <v>47</v>
      </c>
      <c r="E28" s="8">
        <f t="shared" si="1"/>
        <v>-0.93715909090909089</v>
      </c>
      <c r="F28" s="8">
        <f t="shared" si="2"/>
        <v>2.7851930758725301</v>
      </c>
      <c r="G28" s="8">
        <f t="shared" si="3"/>
        <v>575.85808625639402</v>
      </c>
      <c r="H28" s="8">
        <f t="shared" si="4"/>
        <v>10652.133654106479</v>
      </c>
      <c r="I28" s="8">
        <f t="shared" si="5"/>
        <v>5.4007779163463124E-2</v>
      </c>
      <c r="J28" s="7">
        <f t="shared" si="6"/>
        <v>159.57980837655606</v>
      </c>
      <c r="K28" s="3">
        <f t="shared" si="7"/>
        <v>3.0944178069410246</v>
      </c>
      <c r="L28" s="8"/>
      <c r="M28" s="8"/>
      <c r="N28" s="16"/>
      <c r="O28" s="17"/>
    </row>
    <row r="29" spans="1:15" x14ac:dyDescent="0.25">
      <c r="A29" s="8">
        <v>13</v>
      </c>
      <c r="B29" s="8">
        <f t="shared" si="9"/>
        <v>107.27815016931453</v>
      </c>
      <c r="C29" s="8">
        <v>62</v>
      </c>
      <c r="D29" s="8">
        <v>49</v>
      </c>
      <c r="E29" s="8">
        <f t="shared" si="1"/>
        <v>-0.93357954545454547</v>
      </c>
      <c r="F29" s="8">
        <f t="shared" si="2"/>
        <v>2.7750710521926631</v>
      </c>
      <c r="G29" s="8">
        <f t="shared" si="3"/>
        <v>633.02059735981402</v>
      </c>
      <c r="H29" s="8">
        <f t="shared" si="4"/>
        <v>11077.597289073399</v>
      </c>
      <c r="I29" s="8">
        <f t="shared" si="5"/>
        <v>5.7082135501059054E-2</v>
      </c>
      <c r="J29" s="7">
        <f t="shared" si="6"/>
        <v>158.9998591395682</v>
      </c>
      <c r="K29" s="3">
        <f t="shared" si="7"/>
        <v>3.2705654498045686</v>
      </c>
      <c r="L29" s="8"/>
      <c r="M29" s="8"/>
      <c r="N29" s="16"/>
      <c r="O29" s="17"/>
    </row>
    <row r="30" spans="1:15" x14ac:dyDescent="0.25">
      <c r="A30" s="8">
        <v>14</v>
      </c>
      <c r="B30" s="8">
        <f t="shared" si="9"/>
        <v>107.27815016931453</v>
      </c>
      <c r="C30" s="8">
        <v>62</v>
      </c>
      <c r="D30" s="8">
        <v>50</v>
      </c>
      <c r="E30" s="8">
        <f t="shared" si="1"/>
        <v>-0.93245454545454542</v>
      </c>
      <c r="F30" s="8">
        <f t="shared" si="2"/>
        <v>2.7719445677263499</v>
      </c>
      <c r="G30" s="8">
        <f t="shared" si="3"/>
        <v>719.92838345807195</v>
      </c>
      <c r="H30" s="8">
        <f t="shared" si="4"/>
        <v>11206.741332988362</v>
      </c>
      <c r="I30" s="8">
        <f t="shared" si="5"/>
        <v>6.4152500611929619E-2</v>
      </c>
      <c r="J30" s="7">
        <f t="shared" si="6"/>
        <v>158.82072477493523</v>
      </c>
      <c r="K30" s="3">
        <f t="shared" si="7"/>
        <v>3.6756675302739983</v>
      </c>
      <c r="L30" s="8"/>
      <c r="M30" s="8"/>
      <c r="N30" s="16"/>
      <c r="O30" s="17"/>
    </row>
    <row r="31" spans="1:15" x14ac:dyDescent="0.25">
      <c r="A31" s="8">
        <v>15</v>
      </c>
      <c r="B31" s="8">
        <f t="shared" si="9"/>
        <v>107.36301273599767</v>
      </c>
      <c r="C31" s="8">
        <v>61</v>
      </c>
      <c r="D31" s="8">
        <v>49</v>
      </c>
      <c r="E31" s="8">
        <f t="shared" si="1"/>
        <v>-0.93497727272727271</v>
      </c>
      <c r="F31" s="8">
        <f t="shared" si="2"/>
        <v>2.778991312633468</v>
      </c>
      <c r="G31" s="8">
        <f t="shared" si="3"/>
        <v>748.51341021369353</v>
      </c>
      <c r="H31" s="8">
        <f t="shared" si="4"/>
        <v>10903.088501333561</v>
      </c>
      <c r="I31" s="8">
        <f t="shared" si="5"/>
        <v>6.854395454096103E-2</v>
      </c>
      <c r="J31" s="7">
        <f t="shared" si="6"/>
        <v>159.2244735174184</v>
      </c>
      <c r="K31" s="3">
        <f t="shared" si="7"/>
        <v>3.9272793063336411</v>
      </c>
      <c r="L31" s="8"/>
      <c r="M31" s="8"/>
      <c r="N31" s="16"/>
      <c r="O31" s="17"/>
    </row>
    <row r="32" spans="1:15" x14ac:dyDescent="0.25">
      <c r="A32" s="8">
        <v>16</v>
      </c>
      <c r="B32" s="8">
        <f t="shared" si="9"/>
        <v>107.43850103082227</v>
      </c>
      <c r="C32" s="8">
        <v>60</v>
      </c>
      <c r="D32" s="8">
        <v>47</v>
      </c>
      <c r="E32" s="8">
        <f t="shared" si="1"/>
        <v>-0.9385340909090909</v>
      </c>
      <c r="F32" s="8">
        <f t="shared" si="2"/>
        <v>2.7891550992302152</v>
      </c>
      <c r="G32" s="8">
        <f t="shared" si="3"/>
        <v>689.98344825333515</v>
      </c>
      <c r="H32" s="8">
        <f t="shared" si="4"/>
        <v>10480.137629360643</v>
      </c>
      <c r="I32" s="8">
        <f t="shared" si="5"/>
        <v>6.5742372498390489E-2</v>
      </c>
      <c r="J32" s="7">
        <f t="shared" si="6"/>
        <v>159.80681559328366</v>
      </c>
      <c r="K32" s="3">
        <f t="shared" si="7"/>
        <v>3.7667604793347085</v>
      </c>
      <c r="L32" s="8"/>
      <c r="M32" s="8"/>
      <c r="N32" s="16"/>
      <c r="O32" s="17"/>
    </row>
    <row r="33" spans="1:15" x14ac:dyDescent="0.25">
      <c r="A33" s="8">
        <v>17</v>
      </c>
      <c r="B33" s="8">
        <f t="shared" si="9"/>
        <v>107.50463480124938</v>
      </c>
      <c r="C33" s="8">
        <v>59</v>
      </c>
      <c r="D33" s="8">
        <v>44</v>
      </c>
      <c r="E33" s="8">
        <f t="shared" si="1"/>
        <v>-0.94298863636363639</v>
      </c>
      <c r="F33" s="8">
        <f t="shared" si="2"/>
        <v>2.8022949396633861</v>
      </c>
      <c r="G33" s="8">
        <f t="shared" si="3"/>
        <v>546.16160092550763</v>
      </c>
      <c r="H33" s="8">
        <f t="shared" si="4"/>
        <v>9951.7926244638729</v>
      </c>
      <c r="I33" s="8">
        <f t="shared" si="5"/>
        <v>5.4825726713837876E-2</v>
      </c>
      <c r="J33" s="7">
        <f t="shared" si="6"/>
        <v>160.55967299357971</v>
      </c>
      <c r="K33" s="3">
        <f t="shared" si="7"/>
        <v>3.1412827494405624</v>
      </c>
      <c r="L33" s="8"/>
      <c r="M33" s="8"/>
      <c r="N33" s="16"/>
      <c r="O33" s="17"/>
    </row>
    <row r="34" spans="1:15" x14ac:dyDescent="0.25">
      <c r="A34" s="8">
        <v>18</v>
      </c>
      <c r="B34" s="8">
        <f t="shared" si="9"/>
        <v>107.50463480124938</v>
      </c>
      <c r="C34" s="8">
        <v>59</v>
      </c>
      <c r="D34" s="8">
        <v>42</v>
      </c>
      <c r="E34" s="8">
        <f t="shared" si="1"/>
        <v>-0.94494318181818182</v>
      </c>
      <c r="F34" s="8">
        <f t="shared" si="2"/>
        <v>2.8082172545975883</v>
      </c>
      <c r="G34" s="8">
        <f t="shared" si="3"/>
        <v>376.2496513021506</v>
      </c>
      <c r="H34" s="8">
        <f t="shared" si="4"/>
        <v>9723.2447830869132</v>
      </c>
      <c r="I34" s="8">
        <f t="shared" si="5"/>
        <v>3.8676597470450533E-2</v>
      </c>
      <c r="J34" s="7">
        <f t="shared" si="6"/>
        <v>160.89899664425678</v>
      </c>
      <c r="K34" s="3">
        <f t="shared" si="7"/>
        <v>2.2160058009831713</v>
      </c>
      <c r="L34" s="8"/>
      <c r="M34" s="8"/>
      <c r="N34" s="16"/>
      <c r="O34" s="17"/>
    </row>
    <row r="35" spans="1:15" x14ac:dyDescent="0.25">
      <c r="A35" s="8">
        <v>19</v>
      </c>
      <c r="B35" s="8">
        <f>-SQRT(11600.90556-((C35-52.3925)^2))</f>
        <v>-107.50463480124938</v>
      </c>
      <c r="C35" s="8">
        <v>59</v>
      </c>
      <c r="D35" s="8">
        <v>38</v>
      </c>
      <c r="E35" s="8">
        <f t="shared" si="1"/>
        <v>-0.94857954545454548</v>
      </c>
      <c r="F35" s="8">
        <f t="shared" si="2"/>
        <v>2.8195141659811442</v>
      </c>
      <c r="G35" s="8">
        <f t="shared" si="3"/>
        <v>37.591602583192071</v>
      </c>
      <c r="H35" s="8">
        <f t="shared" si="4"/>
        <v>9289.0137338139066</v>
      </c>
      <c r="I35" s="8">
        <f t="shared" si="5"/>
        <v>4.0468663785017019E-3</v>
      </c>
      <c r="J35" s="7">
        <f t="shared" si="6"/>
        <v>161.54626198806784</v>
      </c>
      <c r="K35" s="3">
        <f t="shared" si="7"/>
        <v>0.23186836374153946</v>
      </c>
      <c r="L35" s="8"/>
      <c r="M35" s="8"/>
      <c r="N35" s="16"/>
      <c r="O35" s="17"/>
    </row>
    <row r="36" spans="1:15" x14ac:dyDescent="0.25">
      <c r="A36" s="8">
        <v>20</v>
      </c>
      <c r="B36" s="8">
        <f t="shared" ref="B36:B52" si="10">-SQRT(11600.90556-((C36-52.3925)^2))</f>
        <v>-107.60890531805441</v>
      </c>
      <c r="C36" s="8">
        <v>57</v>
      </c>
      <c r="D36" s="8">
        <v>36</v>
      </c>
      <c r="E36" s="8">
        <f t="shared" si="1"/>
        <v>-0.95289772727272726</v>
      </c>
      <c r="F36" s="8">
        <f t="shared" si="2"/>
        <v>2.8334473648983485</v>
      </c>
      <c r="G36" s="8">
        <f t="shared" si="3"/>
        <v>91.810959681224176</v>
      </c>
      <c r="H36" s="8">
        <f t="shared" si="4"/>
        <v>8760.7502999860208</v>
      </c>
      <c r="I36" s="8">
        <f t="shared" si="5"/>
        <v>1.0479421929886976E-2</v>
      </c>
      <c r="J36" s="7">
        <f t="shared" si="6"/>
        <v>162.34457548113988</v>
      </c>
      <c r="K36" s="3">
        <f t="shared" si="7"/>
        <v>0.60042664831936376</v>
      </c>
      <c r="L36" s="8"/>
      <c r="M36" s="8"/>
      <c r="N36" s="16"/>
      <c r="O36" s="17"/>
    </row>
    <row r="37" spans="1:15" x14ac:dyDescent="0.25">
      <c r="A37" s="8">
        <v>21</v>
      </c>
      <c r="B37" s="8">
        <f t="shared" si="10"/>
        <v>-107.64706918328059</v>
      </c>
      <c r="C37" s="8">
        <v>56</v>
      </c>
      <c r="D37" s="8">
        <v>37</v>
      </c>
      <c r="E37" s="8">
        <f t="shared" si="1"/>
        <v>-0.95335227272727274</v>
      </c>
      <c r="F37" s="8">
        <f t="shared" si="2"/>
        <v>2.8349496173304281</v>
      </c>
      <c r="G37" s="8">
        <f t="shared" si="3"/>
        <v>284.90665333733841</v>
      </c>
      <c r="H37" s="8">
        <f t="shared" si="4"/>
        <v>8700.7456497024396</v>
      </c>
      <c r="I37" s="8">
        <f t="shared" si="5"/>
        <v>3.273338869724704E-2</v>
      </c>
      <c r="J37" s="7">
        <f t="shared" si="6"/>
        <v>162.43064820526132</v>
      </c>
      <c r="K37" s="3">
        <f t="shared" si="7"/>
        <v>1.8754850215134875</v>
      </c>
      <c r="L37" s="8"/>
      <c r="M37" s="8"/>
      <c r="N37" s="16"/>
      <c r="O37" s="17"/>
    </row>
    <row r="38" spans="1:15" x14ac:dyDescent="0.25">
      <c r="A38" s="8">
        <v>22</v>
      </c>
      <c r="B38" s="8">
        <f t="shared" si="10"/>
        <v>-107.64706918328059</v>
      </c>
      <c r="C38" s="8">
        <v>56</v>
      </c>
      <c r="D38" s="8">
        <v>38</v>
      </c>
      <c r="E38" s="8">
        <f t="shared" si="1"/>
        <v>-0.95250000000000001</v>
      </c>
      <c r="F38" s="8">
        <f t="shared" si="2"/>
        <v>2.8321386866233662</v>
      </c>
      <c r="G38" s="8">
        <f t="shared" si="3"/>
        <v>368.93882390690078</v>
      </c>
      <c r="H38" s="8">
        <f t="shared" si="4"/>
        <v>8802.3049052060287</v>
      </c>
      <c r="I38" s="8">
        <f t="shared" si="5"/>
        <v>4.188936965252113E-2</v>
      </c>
      <c r="J38" s="7">
        <f t="shared" si="6"/>
        <v>162.26959373924294</v>
      </c>
      <c r="K38" s="3">
        <f t="shared" si="7"/>
        <v>2.4000840875528526</v>
      </c>
      <c r="L38" s="8"/>
      <c r="M38" s="8"/>
      <c r="N38" s="16"/>
      <c r="O38" s="17"/>
    </row>
    <row r="39" spans="1:15" x14ac:dyDescent="0.25">
      <c r="A39" s="8">
        <v>23</v>
      </c>
      <c r="B39" s="8">
        <f t="shared" si="10"/>
        <v>-107.64706918328059</v>
      </c>
      <c r="C39" s="8">
        <v>56</v>
      </c>
      <c r="D39" s="8">
        <v>39</v>
      </c>
      <c r="E39" s="8">
        <f t="shared" si="1"/>
        <v>-0.95162500000000005</v>
      </c>
      <c r="F39" s="8">
        <f t="shared" si="2"/>
        <v>2.8292782788234829</v>
      </c>
      <c r="G39" s="8">
        <f t="shared" si="3"/>
        <v>452.99100929874203</v>
      </c>
      <c r="H39" s="8">
        <f t="shared" si="4"/>
        <v>8905.7479466490913</v>
      </c>
      <c r="I39" s="8">
        <f t="shared" si="5"/>
        <v>5.0821216856093622E-2</v>
      </c>
      <c r="J39" s="7">
        <f t="shared" si="6"/>
        <v>162.10570444462334</v>
      </c>
      <c r="K39" s="3">
        <f t="shared" si="7"/>
        <v>2.911841235573283</v>
      </c>
      <c r="L39" s="8"/>
      <c r="M39" s="8"/>
      <c r="N39" s="16"/>
      <c r="O39" s="17"/>
    </row>
    <row r="40" spans="1:15" x14ac:dyDescent="0.25">
      <c r="A40" s="8">
        <v>24</v>
      </c>
      <c r="B40" s="8">
        <f t="shared" si="10"/>
        <v>-107.60890531805441</v>
      </c>
      <c r="C40" s="8">
        <v>57</v>
      </c>
      <c r="D40" s="8">
        <v>40</v>
      </c>
      <c r="E40" s="8">
        <f t="shared" si="1"/>
        <v>-0.94944318181818177</v>
      </c>
      <c r="F40" s="8">
        <f t="shared" si="2"/>
        <v>2.8222537893637938</v>
      </c>
      <c r="G40" s="8">
        <f t="shared" si="3"/>
        <v>428.74473489480988</v>
      </c>
      <c r="H40" s="8">
        <f t="shared" si="4"/>
        <v>9173.8414589653621</v>
      </c>
      <c r="I40" s="8">
        <f t="shared" si="5"/>
        <v>4.6701590445802535E-2</v>
      </c>
      <c r="J40" s="7">
        <f t="shared" si="6"/>
        <v>161.703230845349</v>
      </c>
      <c r="K40" s="3">
        <f t="shared" si="7"/>
        <v>2.6758040290929741</v>
      </c>
      <c r="L40" s="8"/>
      <c r="M40" s="8"/>
      <c r="N40" s="16"/>
      <c r="O40" s="17"/>
    </row>
    <row r="41" spans="1:15" x14ac:dyDescent="0.25">
      <c r="A41" s="8">
        <v>25</v>
      </c>
      <c r="B41" s="8">
        <f t="shared" si="10"/>
        <v>-107.56143130207035</v>
      </c>
      <c r="C41" s="8">
        <v>58</v>
      </c>
      <c r="D41" s="8">
        <v>41</v>
      </c>
      <c r="E41" s="8">
        <f t="shared" si="1"/>
        <v>-0.94721590909090914</v>
      </c>
      <c r="F41" s="8">
        <f t="shared" si="2"/>
        <v>2.8152336482292402</v>
      </c>
      <c r="G41" s="8">
        <f t="shared" si="3"/>
        <v>403.15083181983937</v>
      </c>
      <c r="H41" s="8">
        <f t="shared" si="4"/>
        <v>9446.3337429063522</v>
      </c>
      <c r="I41" s="8">
        <f t="shared" si="5"/>
        <v>4.2652138047471491E-2</v>
      </c>
      <c r="J41" s="7">
        <f t="shared" si="6"/>
        <v>161.3010063867529</v>
      </c>
      <c r="K41" s="3">
        <f t="shared" si="7"/>
        <v>2.4437874973294762</v>
      </c>
      <c r="L41" s="8"/>
      <c r="M41" s="8"/>
      <c r="N41" s="16"/>
      <c r="O41" s="17"/>
    </row>
    <row r="42" spans="1:15" x14ac:dyDescent="0.25">
      <c r="A42" s="8">
        <v>26</v>
      </c>
      <c r="B42" s="8">
        <f t="shared" si="10"/>
        <v>-107.36301273599767</v>
      </c>
      <c r="C42" s="8">
        <v>61</v>
      </c>
      <c r="D42" s="8">
        <v>42</v>
      </c>
      <c r="E42" s="8">
        <f t="shared" si="1"/>
        <v>-0.94221590909090913</v>
      </c>
      <c r="F42" s="8">
        <f t="shared" si="2"/>
        <v>2.7999808010996929</v>
      </c>
      <c r="G42" s="8">
        <f t="shared" si="3"/>
        <v>148.09901883849943</v>
      </c>
      <c r="H42" s="8">
        <f t="shared" si="4"/>
        <v>10058.895613146964</v>
      </c>
      <c r="I42" s="8">
        <f t="shared" si="5"/>
        <v>1.472212503947461E-2</v>
      </c>
      <c r="J42" s="7">
        <f t="shared" si="6"/>
        <v>160.42708262067163</v>
      </c>
      <c r="K42" s="3">
        <f t="shared" si="7"/>
        <v>0.8435156302257657</v>
      </c>
      <c r="L42" s="8"/>
      <c r="M42" s="8"/>
      <c r="N42" s="16"/>
      <c r="O42" s="17"/>
    </row>
    <row r="43" spans="1:15" x14ac:dyDescent="0.25">
      <c r="A43" s="8">
        <v>27</v>
      </c>
      <c r="B43" s="8">
        <f t="shared" si="10"/>
        <v>-107.18389106460914</v>
      </c>
      <c r="C43" s="8">
        <v>63</v>
      </c>
      <c r="D43" s="8">
        <v>43</v>
      </c>
      <c r="E43" s="8">
        <f t="shared" si="1"/>
        <v>-0.9384318181818182</v>
      </c>
      <c r="F43" s="8">
        <f t="shared" si="2"/>
        <v>2.7888589359944973</v>
      </c>
      <c r="G43" s="8">
        <f t="shared" si="3"/>
        <v>-1.2871666448345422</v>
      </c>
      <c r="H43" s="8">
        <f t="shared" si="4"/>
        <v>10515.098040870136</v>
      </c>
      <c r="I43" s="8">
        <f t="shared" si="5"/>
        <v>-1.2241128265303699E-4</v>
      </c>
      <c r="J43" s="7">
        <f t="shared" si="6"/>
        <v>159.78984668983009</v>
      </c>
      <c r="K43" s="3">
        <f t="shared" si="7"/>
        <v>-7.0136498608020063E-3</v>
      </c>
      <c r="L43" s="8"/>
      <c r="M43" s="8"/>
      <c r="N43" s="16"/>
      <c r="O43" s="17"/>
    </row>
    <row r="44" spans="1:15" x14ac:dyDescent="0.25">
      <c r="A44" s="8">
        <v>28</v>
      </c>
      <c r="B44" s="8">
        <f t="shared" si="10"/>
        <v>-107.08021060751608</v>
      </c>
      <c r="C44" s="8">
        <v>64</v>
      </c>
      <c r="D44" s="8">
        <v>44</v>
      </c>
      <c r="E44" s="8">
        <f t="shared" si="1"/>
        <v>-0.93600000000000005</v>
      </c>
      <c r="F44" s="8">
        <f t="shared" si="2"/>
        <v>2.7818856540048365</v>
      </c>
      <c r="G44" s="8">
        <f t="shared" si="3"/>
        <v>-35.200000000003456</v>
      </c>
      <c r="H44" s="8">
        <f t="shared" si="4"/>
        <v>10806.400000000003</v>
      </c>
      <c r="I44" s="8">
        <f t="shared" si="5"/>
        <v>-3.2573174700061764E-3</v>
      </c>
      <c r="J44" s="7">
        <f t="shared" si="6"/>
        <v>159.39030706246794</v>
      </c>
      <c r="K44" s="3">
        <f t="shared" si="7"/>
        <v>-0.18663054356558503</v>
      </c>
      <c r="L44" s="8"/>
      <c r="M44" s="8"/>
      <c r="N44" s="16"/>
      <c r="O44" s="17"/>
    </row>
    <row r="45" spans="1:15" x14ac:dyDescent="0.25">
      <c r="A45" s="8">
        <v>29</v>
      </c>
      <c r="B45" s="8">
        <f t="shared" si="10"/>
        <v>-106.9670814024109</v>
      </c>
      <c r="C45" s="8">
        <v>65</v>
      </c>
      <c r="D45" s="8">
        <v>45</v>
      </c>
      <c r="E45" s="8">
        <f t="shared" si="1"/>
        <v>-0.93352272727272723</v>
      </c>
      <c r="F45" s="8">
        <f t="shared" si="2"/>
        <v>2.7749125388838367</v>
      </c>
      <c r="G45" s="8">
        <f t="shared" si="3"/>
        <v>-70.246654427359317</v>
      </c>
      <c r="H45" s="8">
        <f t="shared" si="4"/>
        <v>11102.227141876283</v>
      </c>
      <c r="I45" s="8">
        <f t="shared" si="5"/>
        <v>-6.327173469746491E-3</v>
      </c>
      <c r="J45" s="7">
        <f t="shared" si="6"/>
        <v>158.99077699597578</v>
      </c>
      <c r="K45" s="3">
        <f t="shared" si="7"/>
        <v>-0.362520336063619</v>
      </c>
      <c r="L45" s="8"/>
      <c r="M45" s="8"/>
      <c r="N45" s="16"/>
      <c r="O45" s="17"/>
    </row>
    <row r="46" spans="1:15" x14ac:dyDescent="0.25">
      <c r="A46" s="8">
        <v>30</v>
      </c>
      <c r="B46" s="8">
        <f t="shared" si="10"/>
        <v>-106.84447343569063</v>
      </c>
      <c r="C46" s="8">
        <v>66</v>
      </c>
      <c r="D46" s="8">
        <v>47</v>
      </c>
      <c r="E46" s="8">
        <f t="shared" si="1"/>
        <v>-0.92994318181818181</v>
      </c>
      <c r="F46" s="8">
        <f t="shared" si="2"/>
        <v>2.7650546192282079</v>
      </c>
      <c r="G46" s="8">
        <f t="shared" si="3"/>
        <v>-19.542380529828733</v>
      </c>
      <c r="H46" s="8">
        <f t="shared" si="4"/>
        <v>11528.80559760182</v>
      </c>
      <c r="I46" s="8">
        <f t="shared" si="5"/>
        <v>-1.6950898900278031E-3</v>
      </c>
      <c r="J46" s="7">
        <f t="shared" si="6"/>
        <v>158.42595980492919</v>
      </c>
      <c r="K46" s="3">
        <f t="shared" si="7"/>
        <v>-9.7121496593887968E-2</v>
      </c>
      <c r="L46" s="8"/>
      <c r="M46" s="8"/>
      <c r="N46" s="16"/>
      <c r="O46" s="17"/>
    </row>
    <row r="47" spans="1:15" x14ac:dyDescent="0.25">
      <c r="A47" s="8">
        <v>31</v>
      </c>
      <c r="B47" s="8">
        <f t="shared" si="10"/>
        <v>-106.84447343569063</v>
      </c>
      <c r="C47" s="8">
        <v>66</v>
      </c>
      <c r="D47" s="8">
        <v>48</v>
      </c>
      <c r="E47" s="8">
        <f t="shared" si="1"/>
        <v>-0.92886363636363634</v>
      </c>
      <c r="F47" s="8">
        <f t="shared" si="2"/>
        <v>2.7621295196982816</v>
      </c>
      <c r="G47" s="8">
        <f t="shared" si="3"/>
        <v>67.508293180402688</v>
      </c>
      <c r="H47" s="8">
        <f t="shared" si="4"/>
        <v>11656.930952067149</v>
      </c>
      <c r="I47" s="8">
        <f t="shared" si="5"/>
        <v>5.7911931331187279E-3</v>
      </c>
      <c r="J47" s="7">
        <f t="shared" si="6"/>
        <v>158.25836394720872</v>
      </c>
      <c r="K47" s="3">
        <f t="shared" si="7"/>
        <v>0.33181092487284702</v>
      </c>
      <c r="L47" s="8"/>
      <c r="M47" s="8"/>
      <c r="N47" s="16"/>
      <c r="O47" s="17"/>
    </row>
    <row r="48" spans="1:15" x14ac:dyDescent="0.25">
      <c r="A48" s="8">
        <v>32</v>
      </c>
      <c r="B48" s="8">
        <f t="shared" si="10"/>
        <v>-106.9670814024109</v>
      </c>
      <c r="C48" s="8">
        <v>65</v>
      </c>
      <c r="D48" s="8">
        <v>47</v>
      </c>
      <c r="E48" s="8">
        <f t="shared" si="1"/>
        <v>-0.93143181818181819</v>
      </c>
      <c r="F48" s="8">
        <f t="shared" si="2"/>
        <v>2.7691240434717956</v>
      </c>
      <c r="G48" s="8">
        <f t="shared" si="3"/>
        <v>102.83877044647761</v>
      </c>
      <c r="H48" s="8">
        <f t="shared" si="4"/>
        <v>11351.220095355482</v>
      </c>
      <c r="I48" s="8">
        <f t="shared" si="5"/>
        <v>9.0594628690726584E-3</v>
      </c>
      <c r="J48" s="7">
        <f t="shared" si="6"/>
        <v>158.65912063913498</v>
      </c>
      <c r="K48" s="3">
        <f t="shared" si="7"/>
        <v>0.51906898705334326</v>
      </c>
      <c r="L48" s="8"/>
      <c r="M48" s="8"/>
      <c r="N48" s="16"/>
      <c r="O48" s="17"/>
    </row>
    <row r="49" spans="1:15" x14ac:dyDescent="0.25">
      <c r="A49" s="8">
        <v>33</v>
      </c>
      <c r="B49" s="8">
        <f t="shared" si="10"/>
        <v>-107.08021060751608</v>
      </c>
      <c r="C49" s="8">
        <v>64</v>
      </c>
      <c r="D49" s="8">
        <v>45</v>
      </c>
      <c r="E49" s="8">
        <f t="shared" si="1"/>
        <v>-0.93498863636363638</v>
      </c>
      <c r="F49" s="8">
        <f t="shared" si="2"/>
        <v>2.7790233506146071</v>
      </c>
      <c r="G49" s="8">
        <f t="shared" si="3"/>
        <v>50.881603251097658</v>
      </c>
      <c r="H49" s="8">
        <f t="shared" si="4"/>
        <v>10927.275049027994</v>
      </c>
      <c r="I49" s="8">
        <f t="shared" si="5"/>
        <v>4.6563516787639829E-3</v>
      </c>
      <c r="J49" s="7">
        <f t="shared" si="6"/>
        <v>159.22630915852181</v>
      </c>
      <c r="K49" s="3">
        <f t="shared" si="7"/>
        <v>0.26678929912183191</v>
      </c>
      <c r="L49" s="8"/>
      <c r="M49" s="8"/>
      <c r="N49" s="16"/>
      <c r="O49" s="17"/>
    </row>
    <row r="50" spans="1:15" x14ac:dyDescent="0.25">
      <c r="A50" s="8">
        <v>34</v>
      </c>
      <c r="B50" s="8">
        <f t="shared" si="10"/>
        <v>-107.18389106460914</v>
      </c>
      <c r="C50" s="8">
        <v>63</v>
      </c>
      <c r="D50" s="8">
        <v>44</v>
      </c>
      <c r="E50" s="8">
        <f t="shared" si="1"/>
        <v>-0.93744318181818187</v>
      </c>
      <c r="F50" s="8">
        <f t="shared" si="2"/>
        <v>2.7860082102472439</v>
      </c>
      <c r="G50" s="8">
        <f t="shared" si="3"/>
        <v>84.451997017325994</v>
      </c>
      <c r="H50" s="8">
        <f t="shared" si="4"/>
        <v>10633.312137905647</v>
      </c>
      <c r="I50" s="8">
        <f t="shared" si="5"/>
        <v>7.9420429196407696E-3</v>
      </c>
      <c r="J50" s="7">
        <f t="shared" si="6"/>
        <v>159.6265121359632</v>
      </c>
      <c r="K50" s="3">
        <f t="shared" si="7"/>
        <v>0.45504554000717412</v>
      </c>
      <c r="L50" s="8"/>
      <c r="M50" s="8"/>
      <c r="N50" s="16"/>
      <c r="O50" s="17"/>
    </row>
    <row r="51" spans="1:15" x14ac:dyDescent="0.25">
      <c r="A51" s="8">
        <v>35</v>
      </c>
      <c r="B51" s="8">
        <f t="shared" si="10"/>
        <v>-107.27815016931453</v>
      </c>
      <c r="C51" s="8">
        <v>62</v>
      </c>
      <c r="D51" s="8">
        <v>42</v>
      </c>
      <c r="E51" s="8">
        <f t="shared" si="1"/>
        <v>-0.94081818181818178</v>
      </c>
      <c r="F51" s="8">
        <f t="shared" si="2"/>
        <v>2.7958327434191101</v>
      </c>
      <c r="G51" s="8">
        <f t="shared" si="3"/>
        <v>31.449794693711738</v>
      </c>
      <c r="H51" s="8">
        <f t="shared" si="4"/>
        <v>10228.302045236813</v>
      </c>
      <c r="I51" s="8">
        <f t="shared" si="5"/>
        <v>3.0747718872048461E-3</v>
      </c>
      <c r="J51" s="7">
        <f t="shared" si="6"/>
        <v>160.18941642239739</v>
      </c>
      <c r="K51" s="3">
        <f t="shared" si="7"/>
        <v>0.17617145210231289</v>
      </c>
      <c r="L51" s="8"/>
      <c r="M51" s="8"/>
      <c r="N51" s="16"/>
      <c r="O51" s="17"/>
    </row>
    <row r="52" spans="1:15" x14ac:dyDescent="0.25">
      <c r="A52" s="8">
        <v>36</v>
      </c>
      <c r="B52" s="8">
        <f t="shared" si="10"/>
        <v>-107.27815016931453</v>
      </c>
      <c r="C52" s="8">
        <v>62</v>
      </c>
      <c r="D52" s="8">
        <v>41</v>
      </c>
      <c r="E52" s="8">
        <f t="shared" si="1"/>
        <v>-0.94176136363636365</v>
      </c>
      <c r="F52" s="8">
        <f t="shared" si="2"/>
        <v>2.798626552930056</v>
      </c>
      <c r="G52" s="8">
        <f t="shared" si="3"/>
        <v>-53.88145154947415</v>
      </c>
      <c r="H52" s="8">
        <f t="shared" si="4"/>
        <v>10114.629747468935</v>
      </c>
      <c r="I52" s="8">
        <f t="shared" si="5"/>
        <v>-5.3270305710170149E-3</v>
      </c>
      <c r="J52" s="7">
        <f t="shared" si="6"/>
        <v>160.34948991613811</v>
      </c>
      <c r="K52" s="3">
        <f t="shared" si="7"/>
        <v>-0.3052163690564399</v>
      </c>
      <c r="L52" s="8"/>
      <c r="M52" s="8"/>
      <c r="N52" s="16"/>
      <c r="O52" s="17"/>
    </row>
    <row r="53" spans="1:15" x14ac:dyDescent="0.25">
      <c r="C53" s="8">
        <v>63</v>
      </c>
      <c r="D53" s="8">
        <v>40</v>
      </c>
      <c r="E53" s="8">
        <f t="shared" si="1"/>
        <v>-0.94126136363636359</v>
      </c>
      <c r="F53" s="8">
        <f t="shared" si="2"/>
        <v>2.7971427874577701</v>
      </c>
      <c r="G53" s="8">
        <f t="shared" si="3"/>
        <v>-257.95080238678929</v>
      </c>
      <c r="H53" s="8">
        <f t="shared" si="4"/>
        <v>10171.730348016146</v>
      </c>
      <c r="I53" s="8">
        <f t="shared" si="5"/>
        <v>-2.5354145079188033E-2</v>
      </c>
      <c r="J53" s="7">
        <f t="shared" si="6"/>
        <v>160.26447641678888</v>
      </c>
      <c r="K53" s="3">
        <f t="shared" si="7"/>
        <v>-1.4526855061998587</v>
      </c>
    </row>
    <row r="54" spans="1:15" x14ac:dyDescent="0.25">
      <c r="C54" s="8">
        <v>64</v>
      </c>
      <c r="D54" s="8">
        <v>41</v>
      </c>
      <c r="E54" s="8">
        <f t="shared" si="1"/>
        <v>-0.93889772727272724</v>
      </c>
      <c r="F54" s="8">
        <f t="shared" si="2"/>
        <v>2.7902100612223313</v>
      </c>
      <c r="G54" s="8">
        <f t="shared" si="3"/>
        <v>-292.75751752455471</v>
      </c>
      <c r="H54" s="8">
        <f t="shared" si="4"/>
        <v>10455.083122909906</v>
      </c>
      <c r="I54" s="8">
        <f t="shared" si="5"/>
        <v>-2.7994137858329018E-2</v>
      </c>
      <c r="J54" s="7">
        <f t="shared" si="6"/>
        <v>159.86726046297863</v>
      </c>
      <c r="K54" s="3">
        <f t="shared" si="7"/>
        <v>-1.60394595038965</v>
      </c>
    </row>
    <row r="55" spans="1:15" x14ac:dyDescent="0.25">
      <c r="C55" s="8">
        <v>65</v>
      </c>
      <c r="D55" s="8">
        <v>43</v>
      </c>
      <c r="E55" s="8">
        <f t="shared" si="1"/>
        <v>-0.93552272727272723</v>
      </c>
      <c r="F55" s="8">
        <f t="shared" si="2"/>
        <v>2.7805322006706263</v>
      </c>
      <c r="G55" s="8">
        <f t="shared" si="3"/>
        <v>-242.7050882541489</v>
      </c>
      <c r="H55" s="8">
        <f t="shared" si="4"/>
        <v>10860.833593348552</v>
      </c>
      <c r="I55" s="8">
        <f t="shared" si="5"/>
        <v>-2.2343100789877935E-2</v>
      </c>
      <c r="J55" s="7">
        <f t="shared" si="6"/>
        <v>159.31275989864977</v>
      </c>
      <c r="K55" s="3">
        <f t="shared" si="7"/>
        <v>-1.2801653764954217</v>
      </c>
    </row>
    <row r="56" spans="1:15" x14ac:dyDescent="0.25">
      <c r="C56" s="8">
        <v>67</v>
      </c>
      <c r="D56" s="8">
        <v>44</v>
      </c>
      <c r="E56" s="8">
        <f t="shared" si="1"/>
        <v>-0.93153409090909089</v>
      </c>
      <c r="F56" s="8">
        <f t="shared" si="2"/>
        <v>2.7694051785990945</v>
      </c>
      <c r="G56" s="8">
        <f t="shared" si="3"/>
        <v>-404.27166935034984</v>
      </c>
      <c r="H56" s="8">
        <f t="shared" si="4"/>
        <v>11332.298257924787</v>
      </c>
      <c r="I56" s="8">
        <f t="shared" si="5"/>
        <v>-3.565916564863672E-2</v>
      </c>
      <c r="J56" s="7">
        <f t="shared" si="6"/>
        <v>158.67522849540208</v>
      </c>
      <c r="K56" s="3">
        <f t="shared" si="7"/>
        <v>-2.0431196926247686</v>
      </c>
    </row>
    <row r="57" spans="1:15" x14ac:dyDescent="0.25">
      <c r="C57" s="8">
        <v>69</v>
      </c>
      <c r="D57" s="8">
        <v>45</v>
      </c>
      <c r="E57" s="8">
        <f t="shared" si="1"/>
        <v>-0.92743181818181819</v>
      </c>
      <c r="F57" s="8">
        <f t="shared" si="2"/>
        <v>2.7582826920500572</v>
      </c>
      <c r="G57" s="8">
        <f t="shared" si="3"/>
        <v>-571.47724640494562</v>
      </c>
      <c r="H57" s="8">
        <f t="shared" si="4"/>
        <v>11813.292818801645</v>
      </c>
      <c r="I57" s="8">
        <f t="shared" si="5"/>
        <v>-4.8338095623954844E-2</v>
      </c>
      <c r="J57" s="7">
        <f t="shared" si="6"/>
        <v>158.03795695845122</v>
      </c>
      <c r="K57" s="3">
        <f t="shared" si="7"/>
        <v>-2.7695688689524061</v>
      </c>
    </row>
    <row r="58" spans="1:15" x14ac:dyDescent="0.25">
      <c r="C58" s="8">
        <v>71</v>
      </c>
      <c r="D58" s="8">
        <v>46</v>
      </c>
      <c r="E58" s="8">
        <f t="shared" si="1"/>
        <v>-0.92321590909090911</v>
      </c>
      <c r="F58" s="8">
        <f t="shared" si="2"/>
        <v>2.7471630543707382</v>
      </c>
      <c r="G58" s="8">
        <f t="shared" si="3"/>
        <v>-744.18399029433203</v>
      </c>
      <c r="H58" s="8">
        <f t="shared" si="4"/>
        <v>12303.940911925649</v>
      </c>
      <c r="I58" s="8">
        <f t="shared" si="5"/>
        <v>-6.0409791824593738E-2</v>
      </c>
      <c r="J58" s="7">
        <f t="shared" si="6"/>
        <v>157.40084864971161</v>
      </c>
      <c r="K58" s="3">
        <f t="shared" si="7"/>
        <v>-3.4612261128131259</v>
      </c>
    </row>
    <row r="59" spans="1:15" x14ac:dyDescent="0.25">
      <c r="C59" s="8">
        <v>69</v>
      </c>
      <c r="D59" s="8">
        <v>45</v>
      </c>
      <c r="E59" s="8">
        <f t="shared" si="1"/>
        <v>-0.92743181818181819</v>
      </c>
      <c r="F59" s="8">
        <f t="shared" si="2"/>
        <v>2.7582826920500572</v>
      </c>
      <c r="G59" s="8">
        <f t="shared" si="3"/>
        <v>-571.47724640494562</v>
      </c>
      <c r="H59" s="8">
        <f t="shared" si="4"/>
        <v>11813.292818801645</v>
      </c>
      <c r="I59" s="8">
        <f t="shared" si="5"/>
        <v>-4.8338095623954844E-2</v>
      </c>
      <c r="J59" s="7">
        <f t="shared" si="6"/>
        <v>158.03795695845122</v>
      </c>
      <c r="K59" s="3">
        <f t="shared" si="7"/>
        <v>-2.7695688689524061</v>
      </c>
    </row>
    <row r="60" spans="1:15" x14ac:dyDescent="0.25">
      <c r="C60" s="8">
        <v>67</v>
      </c>
      <c r="D60" s="8">
        <v>44</v>
      </c>
      <c r="E60" s="8">
        <f t="shared" si="1"/>
        <v>-0.93153409090909089</v>
      </c>
      <c r="F60" s="8">
        <f t="shared" si="2"/>
        <v>2.7694051785990945</v>
      </c>
      <c r="G60" s="8">
        <f t="shared" si="3"/>
        <v>-404.27166935034984</v>
      </c>
      <c r="H60" s="8">
        <f t="shared" si="4"/>
        <v>11332.298257924787</v>
      </c>
      <c r="I60" s="8">
        <f t="shared" si="5"/>
        <v>-3.565916564863672E-2</v>
      </c>
      <c r="J60" s="7">
        <f t="shared" si="6"/>
        <v>158.67522849540208</v>
      </c>
      <c r="K60" s="3">
        <f t="shared" si="7"/>
        <v>-2.0431196926247686</v>
      </c>
    </row>
    <row r="61" spans="1:15" x14ac:dyDescent="0.25">
      <c r="C61" s="8">
        <v>65</v>
      </c>
      <c r="D61" s="8">
        <v>42</v>
      </c>
      <c r="E61" s="8">
        <f t="shared" si="1"/>
        <v>-0.93648863636363633</v>
      </c>
      <c r="F61" s="8">
        <f t="shared" si="2"/>
        <v>2.7832763975039283</v>
      </c>
      <c r="G61" s="8">
        <f t="shared" si="3"/>
        <v>-328.77475346808205</v>
      </c>
      <c r="H61" s="8">
        <f t="shared" si="4"/>
        <v>10742.949075842318</v>
      </c>
      <c r="I61" s="8">
        <f t="shared" si="5"/>
        <v>-3.0594221970131365E-2</v>
      </c>
      <c r="J61" s="7">
        <f t="shared" si="6"/>
        <v>159.46999079535115</v>
      </c>
      <c r="K61" s="3">
        <f t="shared" si="7"/>
        <v>-1.7529197963749459</v>
      </c>
    </row>
    <row r="62" spans="1:15" x14ac:dyDescent="0.25">
      <c r="C62" s="8">
        <v>66</v>
      </c>
      <c r="D62" s="8">
        <v>41</v>
      </c>
      <c r="E62" s="8">
        <f t="shared" si="1"/>
        <v>-0.93594318181818181</v>
      </c>
      <c r="F62" s="8">
        <f t="shared" si="2"/>
        <v>2.7817242733411875</v>
      </c>
      <c r="G62" s="8">
        <f t="shared" si="3"/>
        <v>-538.51891086758496</v>
      </c>
      <c r="H62" s="8">
        <f t="shared" si="4"/>
        <v>10799.837165187715</v>
      </c>
      <c r="I62" s="8">
        <f t="shared" si="5"/>
        <v>-4.9822348838155915E-2</v>
      </c>
      <c r="J62" s="7">
        <f t="shared" si="6"/>
        <v>159.38106063154584</v>
      </c>
      <c r="K62" s="3">
        <f t="shared" si="7"/>
        <v>-2.8546103138548546</v>
      </c>
    </row>
    <row r="63" spans="1:15" x14ac:dyDescent="0.25">
      <c r="C63" s="8">
        <v>67</v>
      </c>
      <c r="D63" s="8">
        <v>41</v>
      </c>
      <c r="E63" s="8">
        <f t="shared" si="1"/>
        <v>-0.9344318181818182</v>
      </c>
      <c r="F63" s="8">
        <f t="shared" si="2"/>
        <v>2.7774566578714874</v>
      </c>
      <c r="G63" s="8">
        <f t="shared" si="3"/>
        <v>-663.97529455037147</v>
      </c>
      <c r="H63" s="8">
        <f t="shared" si="4"/>
        <v>10973.850977397849</v>
      </c>
      <c r="I63" s="8">
        <f t="shared" si="5"/>
        <v>-6.0431550049916086E-2</v>
      </c>
      <c r="J63" s="7">
        <f t="shared" si="6"/>
        <v>159.13654427654726</v>
      </c>
      <c r="K63" s="3">
        <f t="shared" si="7"/>
        <v>-3.4624727672937912</v>
      </c>
    </row>
    <row r="64" spans="1:15" x14ac:dyDescent="0.25">
      <c r="C64" s="8">
        <v>69</v>
      </c>
      <c r="D64" s="8">
        <v>42</v>
      </c>
      <c r="E64" s="8">
        <f t="shared" si="1"/>
        <v>-0.93039772727272729</v>
      </c>
      <c r="F64" s="8">
        <f t="shared" si="2"/>
        <v>2.766292732679152</v>
      </c>
      <c r="G64" s="8">
        <f t="shared" si="3"/>
        <v>-832.97197768479509</v>
      </c>
      <c r="H64" s="8">
        <f t="shared" si="4"/>
        <v>11444.48782189114</v>
      </c>
      <c r="I64" s="8">
        <f t="shared" si="5"/>
        <v>-7.2655567319724834E-2</v>
      </c>
      <c r="J64" s="7">
        <f t="shared" si="6"/>
        <v>158.49689848022666</v>
      </c>
      <c r="K64" s="3">
        <f t="shared" si="7"/>
        <v>-4.1628573655488639</v>
      </c>
    </row>
    <row r="65" spans="3:11" x14ac:dyDescent="0.25">
      <c r="C65" s="8">
        <v>71</v>
      </c>
      <c r="D65" s="8">
        <v>43</v>
      </c>
      <c r="E65" s="8">
        <f t="shared" si="1"/>
        <v>-0.92625000000000002</v>
      </c>
      <c r="F65" s="8">
        <f t="shared" si="2"/>
        <v>2.7551349651533852</v>
      </c>
      <c r="G65" s="8">
        <f t="shared" si="3"/>
        <v>-1007.6015369501365</v>
      </c>
      <c r="H65" s="8">
        <f t="shared" si="4"/>
        <v>11924.757797026139</v>
      </c>
      <c r="I65" s="8">
        <f t="shared" si="5"/>
        <v>-8.4296368244131462E-2</v>
      </c>
      <c r="J65" s="7">
        <f t="shared" si="6"/>
        <v>157.85760549221212</v>
      </c>
      <c r="K65" s="3">
        <f t="shared" si="7"/>
        <v>-4.8298261286693505</v>
      </c>
    </row>
    <row r="66" spans="3:11" x14ac:dyDescent="0.25">
      <c r="C66" s="8">
        <v>72</v>
      </c>
      <c r="D66" s="8">
        <v>44</v>
      </c>
      <c r="E66" s="8">
        <f t="shared" si="1"/>
        <v>-0.92363636363636359</v>
      </c>
      <c r="F66" s="8">
        <f t="shared" si="2"/>
        <v>2.7482586276062415</v>
      </c>
      <c r="G66" s="8">
        <f t="shared" si="3"/>
        <v>-1052.9734688747158</v>
      </c>
      <c r="H66" s="8">
        <f t="shared" si="4"/>
        <v>12231.463584514348</v>
      </c>
      <c r="I66" s="8">
        <f t="shared" si="5"/>
        <v>-8.587555893759849E-2</v>
      </c>
      <c r="J66" s="7">
        <f t="shared" si="6"/>
        <v>157.46362037225344</v>
      </c>
      <c r="K66" s="3">
        <f t="shared" si="7"/>
        <v>-4.9203070904513488</v>
      </c>
    </row>
    <row r="67" spans="3:11" x14ac:dyDescent="0.25">
      <c r="C67" s="8">
        <v>72</v>
      </c>
      <c r="D67" s="8">
        <v>45</v>
      </c>
      <c r="E67" s="8">
        <f t="shared" si="1"/>
        <v>-0.92262500000000003</v>
      </c>
      <c r="F67" s="8">
        <f t="shared" si="2"/>
        <v>2.7456281857157343</v>
      </c>
      <c r="G67" s="8">
        <f t="shared" si="3"/>
        <v>-964.88913073386902</v>
      </c>
      <c r="H67" s="8">
        <f t="shared" si="4"/>
        <v>12358.669378583669</v>
      </c>
      <c r="I67" s="8">
        <f t="shared" si="5"/>
        <v>-7.7915812546503413E-2</v>
      </c>
      <c r="J67" s="7">
        <f t="shared" si="6"/>
        <v>157.31290715367297</v>
      </c>
      <c r="K67" s="3">
        <f t="shared" si="7"/>
        <v>-4.464247216247113</v>
      </c>
    </row>
    <row r="68" spans="3:11" x14ac:dyDescent="0.25">
      <c r="C68" s="8">
        <v>71</v>
      </c>
      <c r="D68" s="8">
        <v>44</v>
      </c>
      <c r="E68" s="8">
        <f t="shared" si="1"/>
        <v>-0.92526136363636369</v>
      </c>
      <c r="F68" s="8">
        <f t="shared" si="2"/>
        <v>2.7525203563259097</v>
      </c>
      <c r="G68" s="8">
        <f t="shared" si="3"/>
        <v>-919.88762039803987</v>
      </c>
      <c r="H68" s="8">
        <f t="shared" si="4"/>
        <v>12049.318804606472</v>
      </c>
      <c r="I68" s="8">
        <f t="shared" si="5"/>
        <v>-7.6195735299050785E-2</v>
      </c>
      <c r="J68" s="7">
        <f t="shared" si="6"/>
        <v>157.70779944132011</v>
      </c>
      <c r="K68" s="3">
        <f t="shared" si="7"/>
        <v>-4.3656940495315979</v>
      </c>
    </row>
    <row r="69" spans="3:11" x14ac:dyDescent="0.25">
      <c r="C69" s="8">
        <v>70</v>
      </c>
      <c r="D69" s="8">
        <v>43</v>
      </c>
      <c r="E69" s="8">
        <f t="shared" si="1"/>
        <v>-0.92785227272727278</v>
      </c>
      <c r="F69" s="8">
        <f t="shared" si="2"/>
        <v>2.7594084970246637</v>
      </c>
      <c r="G69" s="8">
        <f t="shared" si="3"/>
        <v>-875.90066788463537</v>
      </c>
      <c r="H69" s="8">
        <f t="shared" si="4"/>
        <v>11744.59794679796</v>
      </c>
      <c r="I69" s="8">
        <f t="shared" si="5"/>
        <v>-7.4441214668871283E-2</v>
      </c>
      <c r="J69" s="7">
        <f t="shared" si="6"/>
        <v>158.10246083205101</v>
      </c>
      <c r="K69" s="3">
        <f t="shared" si="7"/>
        <v>-4.2651674223536782</v>
      </c>
    </row>
    <row r="70" spans="3:11" x14ac:dyDescent="0.25">
      <c r="C70" s="8">
        <v>69</v>
      </c>
      <c r="D70" s="8">
        <v>41</v>
      </c>
      <c r="E70" s="8">
        <f t="shared" si="1"/>
        <v>-0.93134090909090905</v>
      </c>
      <c r="F70" s="8">
        <f t="shared" si="2"/>
        <v>2.7688743152990432</v>
      </c>
      <c r="G70" s="8">
        <f t="shared" si="3"/>
        <v>-920.02494387473416</v>
      </c>
      <c r="H70" s="8">
        <f t="shared" si="4"/>
        <v>11325.202058218059</v>
      </c>
      <c r="I70" s="8">
        <f t="shared" si="5"/>
        <v>-8.1058954303896077E-2</v>
      </c>
      <c r="J70" s="7">
        <f t="shared" si="6"/>
        <v>158.64481226881077</v>
      </c>
      <c r="K70" s="3">
        <f t="shared" si="7"/>
        <v>-4.6443359733570446</v>
      </c>
    </row>
    <row r="71" spans="3:11" x14ac:dyDescent="0.25">
      <c r="C71" s="8">
        <v>68</v>
      </c>
      <c r="D71" s="8">
        <v>38</v>
      </c>
      <c r="E71" s="8">
        <f t="shared" ref="E71:E76" si="11">((C71^2)+(D71^2)-(220^2)-(200^2))/((2)*(220)*(200))</f>
        <v>-0.93559090909090914</v>
      </c>
      <c r="F71" s="8">
        <f t="shared" ref="F71:F75" si="12">ACOS(E71)</f>
        <v>2.7807252539321912</v>
      </c>
      <c r="G71" s="8">
        <f t="shared" ref="G71:G76" si="13">(325*D71)+((225*D71)*(COS(F71)))-((225*C71)*(SIN(F71)))</f>
        <v>-1051.5165004271348</v>
      </c>
      <c r="H71" s="8">
        <f t="shared" ref="H71:H76" si="14">(325*C71)+((225*C71)*(COS(F71)))+((225*D71)*(SIN(F71)))</f>
        <v>10804.34351227078</v>
      </c>
      <c r="I71" s="8">
        <f t="shared" ref="I71:I76" si="15">ATAN(G71/H71)</f>
        <v>-9.7017953935261358E-2</v>
      </c>
      <c r="J71" s="7">
        <f t="shared" ref="J71:J76" si="16">DEGREES(F71)</f>
        <v>159.32382103575867</v>
      </c>
      <c r="K71" s="3">
        <f t="shared" ref="K71:K76" si="17">DEGREES(I71)</f>
        <v>-5.5587192974851121</v>
      </c>
    </row>
    <row r="72" spans="3:11" x14ac:dyDescent="0.25">
      <c r="C72" s="8">
        <v>67</v>
      </c>
      <c r="D72" s="8">
        <v>36</v>
      </c>
      <c r="E72" s="8">
        <f t="shared" si="11"/>
        <v>-0.93880681818181821</v>
      </c>
      <c r="F72" s="8">
        <f t="shared" si="12"/>
        <v>2.7899460363603579</v>
      </c>
      <c r="G72" s="8">
        <f t="shared" si="13"/>
        <v>-1096.8304748529654</v>
      </c>
      <c r="H72" s="8">
        <f t="shared" si="14"/>
        <v>10412.484662370111</v>
      </c>
      <c r="I72" s="8">
        <f t="shared" si="15"/>
        <v>-0.10495097578998126</v>
      </c>
      <c r="J72" s="7">
        <f t="shared" si="16"/>
        <v>159.85213295270103</v>
      </c>
      <c r="K72" s="3">
        <f t="shared" si="17"/>
        <v>-6.0132479685456071</v>
      </c>
    </row>
    <row r="73" spans="3:11" x14ac:dyDescent="0.25">
      <c r="C73" s="8">
        <v>68</v>
      </c>
      <c r="D73" s="8">
        <v>35</v>
      </c>
      <c r="E73" s="8">
        <f t="shared" si="11"/>
        <v>-0.93807954545454542</v>
      </c>
      <c r="F73" s="8">
        <f t="shared" si="12"/>
        <v>2.7878406367488773</v>
      </c>
      <c r="G73" s="8">
        <f t="shared" si="13"/>
        <v>-1312.6013162988384</v>
      </c>
      <c r="H73" s="8">
        <f t="shared" si="14"/>
        <v>10475.439886230019</v>
      </c>
      <c r="I73" s="8">
        <f t="shared" si="15"/>
        <v>-0.12465306550310044</v>
      </c>
      <c r="J73" s="7">
        <f t="shared" si="16"/>
        <v>159.7315024407747</v>
      </c>
      <c r="K73" s="3">
        <f t="shared" si="17"/>
        <v>-7.1420945566954508</v>
      </c>
    </row>
    <row r="74" spans="3:11" x14ac:dyDescent="0.25">
      <c r="C74" s="8">
        <v>69</v>
      </c>
      <c r="D74" s="8">
        <v>36</v>
      </c>
      <c r="E74" s="8">
        <f t="shared" si="11"/>
        <v>-0.93571590909090907</v>
      </c>
      <c r="F74" s="8">
        <f t="shared" si="12"/>
        <v>2.7810794416469538</v>
      </c>
      <c r="G74" s="8">
        <f t="shared" si="13"/>
        <v>-1355.8124806237856</v>
      </c>
      <c r="H74" s="8">
        <f t="shared" si="14"/>
        <v>10755.321963704902</v>
      </c>
      <c r="I74" s="8">
        <f t="shared" si="15"/>
        <v>-0.12539823859388077</v>
      </c>
      <c r="J74" s="7">
        <f t="shared" si="16"/>
        <v>159.34411449696995</v>
      </c>
      <c r="K74" s="3">
        <f t="shared" si="17"/>
        <v>-7.1847898298038828</v>
      </c>
    </row>
    <row r="75" spans="3:11" x14ac:dyDescent="0.25">
      <c r="C75" s="8">
        <v>69</v>
      </c>
      <c r="D75" s="8">
        <v>37</v>
      </c>
      <c r="E75" s="8">
        <f t="shared" si="11"/>
        <v>-0.93488636363636368</v>
      </c>
      <c r="F75" s="8">
        <f t="shared" si="12"/>
        <v>2.7787351061168275</v>
      </c>
      <c r="G75" s="8">
        <f t="shared" si="13"/>
        <v>-1268.4836514656772</v>
      </c>
      <c r="H75" s="8">
        <f t="shared" si="14"/>
        <v>10865.824319692396</v>
      </c>
      <c r="I75" s="8">
        <f t="shared" si="15"/>
        <v>-0.1162146395070752</v>
      </c>
      <c r="J75" s="7">
        <f t="shared" si="16"/>
        <v>159.20979396533116</v>
      </c>
      <c r="K75" s="3">
        <f t="shared" si="17"/>
        <v>-6.6586083613897262</v>
      </c>
    </row>
    <row r="76" spans="3:11" x14ac:dyDescent="0.25">
      <c r="C76" s="8">
        <v>68</v>
      </c>
      <c r="D76" s="8">
        <v>38</v>
      </c>
      <c r="E76" s="8">
        <f t="shared" si="11"/>
        <v>-0.93559090909090914</v>
      </c>
      <c r="F76" s="8">
        <f>ACOS(E76)</f>
        <v>2.7807252539321912</v>
      </c>
      <c r="G76" s="8">
        <f t="shared" si="13"/>
        <v>-1051.5165004271348</v>
      </c>
      <c r="H76" s="8">
        <f t="shared" si="14"/>
        <v>10804.34351227078</v>
      </c>
      <c r="I76" s="8">
        <f t="shared" si="15"/>
        <v>-9.7017953935261358E-2</v>
      </c>
      <c r="J76" s="7">
        <f t="shared" si="16"/>
        <v>159.32382103575867</v>
      </c>
      <c r="K76" s="3">
        <f t="shared" si="17"/>
        <v>-5.5587192974851121</v>
      </c>
    </row>
  </sheetData>
  <mergeCells count="1">
    <mergeCell ref="A4:N4"/>
  </mergeCells>
  <pageMargins left="0.7" right="0.7" top="0.75" bottom="0.75" header="0.3" footer="0.3"/>
  <pageSetup paperSize="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ASPIRE E15</dc:creator>
  <cp:lastModifiedBy>Shahrul Afiq Rafi</cp:lastModifiedBy>
  <dcterms:created xsi:type="dcterms:W3CDTF">2021-04-12T18:35:17Z</dcterms:created>
  <dcterms:modified xsi:type="dcterms:W3CDTF">2021-06-06T17:07:20Z</dcterms:modified>
</cp:coreProperties>
</file>