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ocuments\CCA Batch 06\"/>
    </mc:Choice>
  </mc:AlternateContent>
  <xr:revisionPtr revIDLastSave="0" documentId="13_ncr:1_{7DEF3BCD-8AEB-459C-99DF-3626F07927D7}" xr6:coauthVersionLast="46" xr6:coauthVersionMax="46" xr10:uidLastSave="{00000000-0000-0000-0000-000000000000}"/>
  <bookViews>
    <workbookView xWindow="-120" yWindow="-120" windowWidth="20730" windowHeight="11160" xr2:uid="{F5A817F6-4F58-4C6A-B457-5BD13455440C}"/>
  </bookViews>
  <sheets>
    <sheet name="Sheet1" sheetId="1" r:id="rId1"/>
    <sheet name="Sheet2" sheetId="2" r:id="rId2"/>
  </sheets>
  <definedNames>
    <definedName name="Data">Sheet1!$F$15:$Q$24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M9" i="2"/>
  <c r="M12" i="2"/>
  <c r="I34" i="1"/>
  <c r="O7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I15" i="1"/>
  <c r="J15" i="1"/>
  <c r="K15" i="1"/>
  <c r="L15" i="1"/>
  <c r="H15" i="1"/>
  <c r="N23" i="1" l="1"/>
  <c r="O23" i="1" s="1"/>
  <c r="P23" i="1" s="1"/>
  <c r="N22" i="1"/>
  <c r="O22" i="1" s="1"/>
  <c r="P22" i="1" s="1"/>
  <c r="N19" i="1"/>
  <c r="N18" i="1"/>
  <c r="O18" i="1" s="1"/>
  <c r="P18" i="1" s="1"/>
  <c r="N21" i="1"/>
  <c r="O21" i="1" s="1"/>
  <c r="P21" i="1" s="1"/>
  <c r="N17" i="1"/>
  <c r="O17" i="1" s="1"/>
  <c r="P17" i="1" s="1"/>
  <c r="N24" i="1"/>
  <c r="N20" i="1"/>
  <c r="O20" i="1" s="1"/>
  <c r="P20" i="1" s="1"/>
  <c r="N16" i="1"/>
  <c r="N15" i="1"/>
  <c r="O19" i="1" l="1"/>
  <c r="M14" i="2"/>
  <c r="O16" i="1"/>
  <c r="O15" i="1"/>
  <c r="Q15" i="1" s="1"/>
  <c r="L34" i="1"/>
  <c r="O24" i="1"/>
  <c r="P24" i="1" s="1"/>
  <c r="Q17" i="1"/>
  <c r="Q22" i="1"/>
  <c r="Q21" i="1"/>
  <c r="Q23" i="1"/>
  <c r="Q20" i="1"/>
  <c r="Q18" i="1"/>
  <c r="Q19" i="1"/>
  <c r="M16" i="2" l="1"/>
  <c r="M20" i="2"/>
  <c r="P19" i="1"/>
  <c r="P16" i="1"/>
  <c r="Q24" i="1"/>
  <c r="Q16" i="1"/>
  <c r="P15" i="1"/>
  <c r="N34" i="1"/>
  <c r="P34" i="1" l="1"/>
  <c r="O34" i="1"/>
  <c r="M18" i="2"/>
</calcChain>
</file>

<file path=xl/sharedStrings.xml><?xml version="1.0" encoding="utf-8"?>
<sst xmlns="http://schemas.openxmlformats.org/spreadsheetml/2006/main" count="51" uniqueCount="45">
  <si>
    <t>: Board Of Higher Education :</t>
  </si>
  <si>
    <t>University :-</t>
  </si>
  <si>
    <t>Hamdard University of End and Tech</t>
  </si>
  <si>
    <t>Examination :-</t>
  </si>
  <si>
    <t>Annual 2018</t>
  </si>
  <si>
    <t>S.No</t>
  </si>
  <si>
    <t>Roll No</t>
  </si>
  <si>
    <t>Name</t>
  </si>
  <si>
    <t>English</t>
  </si>
  <si>
    <t>Math</t>
  </si>
  <si>
    <t>Physics</t>
  </si>
  <si>
    <t>Chemistry</t>
  </si>
  <si>
    <t>Computer</t>
  </si>
  <si>
    <t>Total Marks</t>
  </si>
  <si>
    <t>Percentage</t>
  </si>
  <si>
    <t>Grade</t>
  </si>
  <si>
    <t>Remarks</t>
  </si>
  <si>
    <t>Marks Obtained</t>
  </si>
  <si>
    <t>Ahmed</t>
  </si>
  <si>
    <t>Kashan</t>
  </si>
  <si>
    <t>Shahzaib</t>
  </si>
  <si>
    <t>Mehran</t>
  </si>
  <si>
    <t>Khurram</t>
  </si>
  <si>
    <t>Arsalan</t>
  </si>
  <si>
    <t>Anees</t>
  </si>
  <si>
    <t>Marooj</t>
  </si>
  <si>
    <t>Ovais</t>
  </si>
  <si>
    <t>Umair</t>
  </si>
  <si>
    <t>Date and Time</t>
  </si>
  <si>
    <t>Search Result Enter Roll No :-</t>
  </si>
  <si>
    <t>Result :-</t>
  </si>
  <si>
    <t>: Subjects :</t>
  </si>
  <si>
    <t>Chairman and Vice-Chancellor :-</t>
  </si>
  <si>
    <t>"Hakim Saeed"</t>
  </si>
  <si>
    <t>Name :-</t>
  </si>
  <si>
    <t>Total Marks :-</t>
  </si>
  <si>
    <t>Remarks :-</t>
  </si>
  <si>
    <t>Grade :-</t>
  </si>
  <si>
    <t>Search Enter Roll No :-</t>
  </si>
  <si>
    <t>Marks Obtained ;-</t>
  </si>
  <si>
    <t>Percentage :-</t>
  </si>
  <si>
    <t>Contact :-</t>
  </si>
  <si>
    <t>Shahzada Ahmed</t>
  </si>
  <si>
    <t>Click Here to Search Result</t>
  </si>
  <si>
    <t>Back to Mark Sheet!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</si>
</sst>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lgerian"/>
      <family val="5"/>
    </font>
    <font>
      <sz val="11"/>
      <color theme="1"/>
      <name val="Georgia Pro Black"/>
      <family val="1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Baskerville Old Face"/>
      <family val="1"/>
    </font>
    <font>
      <b/>
      <sz val="20"/>
      <color theme="0"/>
      <name val="AR DESTINE"/>
    </font>
    <font>
      <b/>
      <sz val="18"/>
      <color theme="0"/>
      <name val="Algerian"/>
      <family val="5"/>
    </font>
    <font>
      <b/>
      <u/>
      <sz val="22"/>
      <color theme="0"/>
      <name val="AR DECODE"/>
    </font>
    <font>
      <b/>
      <u/>
      <sz val="18"/>
      <color theme="0"/>
      <name val="Chaparral Pro Light"/>
      <family val="1"/>
    </font>
    <font>
      <b/>
      <u/>
      <sz val="20"/>
      <color theme="0"/>
      <name val="AR DECODE"/>
    </font>
    <font>
      <b/>
      <u/>
      <sz val="18"/>
      <color theme="0"/>
      <name val="AR DECODE"/>
    </font>
    <font>
      <b/>
      <u/>
      <sz val="18"/>
      <color theme="0"/>
      <name val="Adobe Ming Std L"/>
      <family val="1"/>
      <charset val="128"/>
    </font>
    <font>
      <b/>
      <u/>
      <sz val="20"/>
      <color theme="0"/>
      <name val="Georgia Pro Black"/>
      <family val="1"/>
    </font>
    <font>
      <b/>
      <u val="double"/>
      <sz val="14"/>
      <color theme="0"/>
      <name val="Engravers MT"/>
      <family val="1"/>
    </font>
    <font>
      <b/>
      <u/>
      <sz val="11"/>
      <color theme="1"/>
      <name val="Engravers MT"/>
      <family val="1"/>
    </font>
    <font>
      <u/>
      <sz val="11"/>
      <color theme="10"/>
      <name val="Calibri"/>
      <family val="2"/>
      <scheme val="minor"/>
    </font>
    <font>
      <b/>
      <u/>
      <sz val="11"/>
      <color theme="10"/>
      <name val="AR CENA"/>
    </font>
    <font>
      <b/>
      <u/>
      <sz val="11"/>
      <color theme="10"/>
      <name val="Adobe Ming Std L"/>
      <family val="1"/>
      <charset val="128"/>
    </font>
    <font>
      <u/>
      <sz val="11"/>
      <color rgb="FF002060"/>
      <name val="Bodoni MT Black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0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0" fillId="0" borderId="21" xfId="0" applyBorder="1"/>
    <xf numFmtId="0" fontId="0" fillId="0" borderId="38" xfId="0" applyBorder="1"/>
    <xf numFmtId="0" fontId="0" fillId="0" borderId="22" xfId="0" applyBorder="1"/>
    <xf numFmtId="0" fontId="0" fillId="0" borderId="39" xfId="0" applyBorder="1"/>
    <xf numFmtId="0" fontId="0" fillId="0" borderId="40" xfId="0" applyBorder="1"/>
    <xf numFmtId="0" fontId="4" fillId="0" borderId="0" xfId="0" applyFont="1" applyBorder="1" applyAlignment="1"/>
    <xf numFmtId="0" fontId="0" fillId="0" borderId="23" xfId="0" applyBorder="1"/>
    <xf numFmtId="0" fontId="0" fillId="0" borderId="41" xfId="0" applyBorder="1"/>
    <xf numFmtId="0" fontId="0" fillId="0" borderId="24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37" xfId="0" applyFont="1" applyFill="1" applyBorder="1"/>
    <xf numFmtId="0" fontId="3" fillId="2" borderId="42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22" fontId="2" fillId="0" borderId="9" xfId="0" applyNumberFormat="1" applyFont="1" applyBorder="1" applyAlignment="1">
      <alignment horizontal="center"/>
    </xf>
    <xf numFmtId="0" fontId="22" fillId="0" borderId="0" xfId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21" fillId="0" borderId="38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1" fillId="0" borderId="41" xfId="1" applyFont="1" applyBorder="1" applyAlignment="1">
      <alignment horizontal="center" vertical="center"/>
    </xf>
    <xf numFmtId="0" fontId="21" fillId="0" borderId="24" xfId="1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0" fontId="23" fillId="2" borderId="2" xfId="1" applyFont="1" applyFill="1" applyBorder="1" applyAlignment="1">
      <alignment horizontal="center" vertical="center"/>
    </xf>
    <xf numFmtId="0" fontId="23" fillId="2" borderId="3" xfId="1" applyFont="1" applyFill="1" applyBorder="1" applyAlignment="1">
      <alignment horizontal="center" vertical="center"/>
    </xf>
    <xf numFmtId="0" fontId="23" fillId="2" borderId="4" xfId="1" applyFont="1" applyFill="1" applyBorder="1" applyAlignment="1">
      <alignment horizontal="center" vertical="center"/>
    </xf>
    <xf numFmtId="0" fontId="23" fillId="2" borderId="5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Codemaster08.07.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E81C-72B9-4FFF-B4B5-229017BFE307}">
  <dimension ref="B1:R39"/>
  <sheetViews>
    <sheetView showGridLines="0" tabSelected="1" topLeftCell="C1" workbookViewId="0">
      <selection activeCell="H12" sqref="H12:L12"/>
    </sheetView>
  </sheetViews>
  <sheetFormatPr defaultRowHeight="15"/>
  <cols>
    <col min="7" max="7" width="10.7109375" customWidth="1"/>
    <col min="11" max="11" width="12.7109375" customWidth="1"/>
    <col min="12" max="12" width="12" customWidth="1"/>
    <col min="13" max="13" width="12.28515625" customWidth="1"/>
    <col min="14" max="14" width="17.5703125" customWidth="1"/>
    <col min="15" max="15" width="13" customWidth="1"/>
    <col min="17" max="17" width="11" customWidth="1"/>
  </cols>
  <sheetData>
    <row r="1" spans="2:18" ht="15.75" thickBot="1"/>
    <row r="2" spans="2:18" ht="15.75" thickBot="1"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</row>
    <row r="3" spans="2:18" ht="15" customHeight="1">
      <c r="D3" s="38"/>
      <c r="E3" s="55" t="s">
        <v>0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  <c r="R3" s="39"/>
    </row>
    <row r="4" spans="2:18" ht="15" customHeight="1" thickBot="1">
      <c r="D4" s="38"/>
      <c r="E4" s="58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  <c r="R4" s="39"/>
    </row>
    <row r="5" spans="2:18">
      <c r="D5" s="3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9"/>
    </row>
    <row r="6" spans="2:18" ht="15.75" thickBot="1">
      <c r="B6" s="1"/>
      <c r="D6" s="3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39"/>
    </row>
    <row r="7" spans="2:18" ht="15.75" thickBot="1">
      <c r="D7" s="38"/>
      <c r="E7" s="52" t="s">
        <v>1</v>
      </c>
      <c r="F7" s="53"/>
      <c r="G7" s="53" t="s">
        <v>2</v>
      </c>
      <c r="H7" s="53"/>
      <c r="I7" s="53"/>
      <c r="J7" s="54"/>
      <c r="K7" s="1"/>
      <c r="L7" s="1"/>
      <c r="M7" s="1"/>
      <c r="N7" s="3" t="s">
        <v>28</v>
      </c>
      <c r="O7" s="61">
        <f ca="1">NOW()</f>
        <v>44216.985919212966</v>
      </c>
      <c r="P7" s="54"/>
      <c r="Q7" s="1"/>
      <c r="R7" s="39"/>
    </row>
    <row r="8" spans="2:18" ht="15.75" thickBot="1">
      <c r="D8" s="3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9"/>
    </row>
    <row r="9" spans="2:18" ht="15.75" thickBot="1">
      <c r="D9" s="38"/>
      <c r="E9" s="52" t="s">
        <v>3</v>
      </c>
      <c r="F9" s="53"/>
      <c r="G9" s="53" t="s">
        <v>4</v>
      </c>
      <c r="H9" s="53"/>
      <c r="I9" s="54"/>
      <c r="J9" s="1"/>
      <c r="K9" s="1"/>
      <c r="L9" s="1"/>
      <c r="M9" s="1"/>
      <c r="N9" s="1"/>
      <c r="O9" s="1"/>
      <c r="P9" s="1"/>
      <c r="Q9" s="1"/>
      <c r="R9" s="39"/>
    </row>
    <row r="10" spans="2:18">
      <c r="D10" s="3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9"/>
    </row>
    <row r="11" spans="2:18" ht="15.75" thickBot="1">
      <c r="D11" s="3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9"/>
    </row>
    <row r="12" spans="2:18" ht="19.5" thickBot="1">
      <c r="D12" s="38"/>
      <c r="E12" s="1"/>
      <c r="F12" s="1"/>
      <c r="G12" s="1"/>
      <c r="H12" s="71" t="s">
        <v>31</v>
      </c>
      <c r="I12" s="72"/>
      <c r="J12" s="72"/>
      <c r="K12" s="72"/>
      <c r="L12" s="73"/>
      <c r="M12" s="1"/>
      <c r="N12" s="1"/>
      <c r="O12" s="1"/>
      <c r="P12" s="1"/>
      <c r="Q12" s="1"/>
      <c r="R12" s="39"/>
    </row>
    <row r="13" spans="2:18" ht="15.75" thickBot="1">
      <c r="D13" s="38"/>
      <c r="E13" s="10" t="s">
        <v>5</v>
      </c>
      <c r="F13" s="11" t="s">
        <v>6</v>
      </c>
      <c r="G13" s="11" t="s">
        <v>7</v>
      </c>
      <c r="H13" s="11" t="s">
        <v>8</v>
      </c>
      <c r="I13" s="11" t="s">
        <v>9</v>
      </c>
      <c r="J13" s="11" t="s">
        <v>10</v>
      </c>
      <c r="K13" s="11" t="s">
        <v>11</v>
      </c>
      <c r="L13" s="11" t="s">
        <v>12</v>
      </c>
      <c r="M13" s="11" t="s">
        <v>13</v>
      </c>
      <c r="N13" s="11" t="s">
        <v>17</v>
      </c>
      <c r="O13" s="11" t="s">
        <v>14</v>
      </c>
      <c r="P13" s="11" t="s">
        <v>15</v>
      </c>
      <c r="Q13" s="12" t="s">
        <v>16</v>
      </c>
      <c r="R13" s="39"/>
    </row>
    <row r="14" spans="2:18" ht="15.75" thickBot="1">
      <c r="D14" s="3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9"/>
    </row>
    <row r="15" spans="2:18">
      <c r="D15" s="38"/>
      <c r="E15" s="5">
        <v>1</v>
      </c>
      <c r="F15" s="30">
        <v>80151</v>
      </c>
      <c r="G15" s="32" t="s">
        <v>18</v>
      </c>
      <c r="H15" s="6">
        <f ca="1">RANDBETWEEN(0,100)</f>
        <v>67</v>
      </c>
      <c r="I15" s="6">
        <f t="shared" ref="I15:L24" ca="1" si="0">RANDBETWEEN(0,100)</f>
        <v>62</v>
      </c>
      <c r="J15" s="6">
        <f t="shared" ca="1" si="0"/>
        <v>33</v>
      </c>
      <c r="K15" s="6">
        <f t="shared" ca="1" si="0"/>
        <v>85</v>
      </c>
      <c r="L15" s="6">
        <f t="shared" ca="1" si="0"/>
        <v>28</v>
      </c>
      <c r="M15" s="16">
        <v>500</v>
      </c>
      <c r="N15" s="13">
        <f ca="1">SUM(H15:L15)</f>
        <v>275</v>
      </c>
      <c r="O15" s="19">
        <f ca="1">N15*100/M15</f>
        <v>55</v>
      </c>
      <c r="P15" s="26" t="str">
        <f ca="1">IF(O15&gt;=80,"A+1",IF(O15&gt;=70,"A",IF(O15&gt;=60,"B",IF(O15&gt;=50,"C",IF(O15&gt;=40,"D",IF(O15&gt;=33,"E",IF(O15&lt;33,"F")))))))</f>
        <v>C</v>
      </c>
      <c r="Q15" s="22" t="str">
        <f ca="1">IF(O15&gt;=80,"Excellent",IF(O15&gt;=70,"Best",IF(O15&gt;=60,"Good",IF(O15&gt;=50,"Fair",IF(O15&gt;=40,"Satisfy",IF(O15&gt;=33,"Weak",IF(O15&lt;33,"Poor")))))))</f>
        <v>Fair</v>
      </c>
      <c r="R15" s="39"/>
    </row>
    <row r="16" spans="2:18">
      <c r="D16" s="38"/>
      <c r="E16" s="7">
        <v>2</v>
      </c>
      <c r="F16" s="2">
        <v>80152</v>
      </c>
      <c r="G16" s="33" t="s">
        <v>19</v>
      </c>
      <c r="H16" s="4">
        <f t="shared" ref="H16:H24" ca="1" si="1">RANDBETWEEN(0,100)</f>
        <v>32</v>
      </c>
      <c r="I16" s="4">
        <f t="shared" ca="1" si="0"/>
        <v>39</v>
      </c>
      <c r="J16" s="4">
        <f t="shared" ca="1" si="0"/>
        <v>14</v>
      </c>
      <c r="K16" s="4">
        <f t="shared" ca="1" si="0"/>
        <v>34</v>
      </c>
      <c r="L16" s="4">
        <f t="shared" ca="1" si="0"/>
        <v>51</v>
      </c>
      <c r="M16" s="17">
        <v>500</v>
      </c>
      <c r="N16" s="14">
        <f t="shared" ref="N16:N24" ca="1" si="2">SUM(H16:L16)</f>
        <v>170</v>
      </c>
      <c r="O16" s="20">
        <f t="shared" ref="O16:O24" ca="1" si="3">N16*100/M16</f>
        <v>34</v>
      </c>
      <c r="P16" s="25" t="str">
        <f t="shared" ref="P16:P24" ca="1" si="4">IF(O16&gt;=80,"A+1",IF(O16&gt;=70,"A",IF(O16&gt;=60,"B",IF(O16&gt;=50,"C",IF(O16&gt;=40,"D",IF(O16&gt;=33,"E",IF(O16&lt;33,"F")))))))</f>
        <v>E</v>
      </c>
      <c r="Q16" s="23" t="str">
        <f t="shared" ref="Q16:Q24" ca="1" si="5">IF(O16&gt;=80,"Excellent",IF(O16&gt;=70,"Best",IF(O16&gt;=60,"Good",IF(O16&gt;=50,"Fair",IF(O16&gt;=40,"Satisfy",IF(O16&gt;=33,"Weak",IF(O16&lt;33,"Poor")))))))</f>
        <v>Weak</v>
      </c>
      <c r="R16" s="39"/>
    </row>
    <row r="17" spans="3:18">
      <c r="C17" s="1"/>
      <c r="D17" s="38"/>
      <c r="E17" s="7">
        <v>3</v>
      </c>
      <c r="F17" s="2">
        <v>80153</v>
      </c>
      <c r="G17" s="33" t="s">
        <v>20</v>
      </c>
      <c r="H17" s="4">
        <f t="shared" ca="1" si="1"/>
        <v>65</v>
      </c>
      <c r="I17" s="4">
        <f t="shared" ca="1" si="0"/>
        <v>90</v>
      </c>
      <c r="J17" s="4">
        <f t="shared" ca="1" si="0"/>
        <v>59</v>
      </c>
      <c r="K17" s="4">
        <f t="shared" ca="1" si="0"/>
        <v>4</v>
      </c>
      <c r="L17" s="4">
        <f t="shared" ca="1" si="0"/>
        <v>31</v>
      </c>
      <c r="M17" s="17">
        <v>500</v>
      </c>
      <c r="N17" s="14">
        <f t="shared" ca="1" si="2"/>
        <v>249</v>
      </c>
      <c r="O17" s="20">
        <f t="shared" ca="1" si="3"/>
        <v>49.8</v>
      </c>
      <c r="P17" s="25" t="str">
        <f t="shared" ca="1" si="4"/>
        <v>D</v>
      </c>
      <c r="Q17" s="23" t="str">
        <f t="shared" ca="1" si="5"/>
        <v>Satisfy</v>
      </c>
      <c r="R17" s="39"/>
    </row>
    <row r="18" spans="3:18">
      <c r="D18" s="38"/>
      <c r="E18" s="7">
        <v>4</v>
      </c>
      <c r="F18" s="2">
        <v>80154</v>
      </c>
      <c r="G18" s="33" t="s">
        <v>21</v>
      </c>
      <c r="H18" s="4">
        <f t="shared" ca="1" si="1"/>
        <v>14</v>
      </c>
      <c r="I18" s="4">
        <f t="shared" ca="1" si="0"/>
        <v>88</v>
      </c>
      <c r="J18" s="4">
        <f t="shared" ca="1" si="0"/>
        <v>58</v>
      </c>
      <c r="K18" s="4">
        <f t="shared" ca="1" si="0"/>
        <v>100</v>
      </c>
      <c r="L18" s="4">
        <f t="shared" ca="1" si="0"/>
        <v>67</v>
      </c>
      <c r="M18" s="17">
        <v>500</v>
      </c>
      <c r="N18" s="14">
        <f t="shared" ca="1" si="2"/>
        <v>327</v>
      </c>
      <c r="O18" s="20">
        <f t="shared" ca="1" si="3"/>
        <v>65.400000000000006</v>
      </c>
      <c r="P18" s="25" t="str">
        <f t="shared" ca="1" si="4"/>
        <v>B</v>
      </c>
      <c r="Q18" s="23" t="str">
        <f t="shared" ca="1" si="5"/>
        <v>Good</v>
      </c>
      <c r="R18" s="39"/>
    </row>
    <row r="19" spans="3:18">
      <c r="D19" s="38"/>
      <c r="E19" s="7">
        <v>5</v>
      </c>
      <c r="F19" s="2">
        <v>80155</v>
      </c>
      <c r="G19" s="33" t="s">
        <v>22</v>
      </c>
      <c r="H19" s="4">
        <f t="shared" ca="1" si="1"/>
        <v>92</v>
      </c>
      <c r="I19" s="4">
        <f t="shared" ca="1" si="0"/>
        <v>8</v>
      </c>
      <c r="J19" s="4">
        <f t="shared" ca="1" si="0"/>
        <v>48</v>
      </c>
      <c r="K19" s="4">
        <f t="shared" ca="1" si="0"/>
        <v>89</v>
      </c>
      <c r="L19" s="4">
        <f t="shared" ca="1" si="0"/>
        <v>24</v>
      </c>
      <c r="M19" s="17">
        <v>500</v>
      </c>
      <c r="N19" s="14">
        <f t="shared" ca="1" si="2"/>
        <v>261</v>
      </c>
      <c r="O19" s="20">
        <f t="shared" ca="1" si="3"/>
        <v>52.2</v>
      </c>
      <c r="P19" s="25" t="str">
        <f t="shared" ca="1" si="4"/>
        <v>C</v>
      </c>
      <c r="Q19" s="23" t="str">
        <f t="shared" ca="1" si="5"/>
        <v>Fair</v>
      </c>
      <c r="R19" s="39"/>
    </row>
    <row r="20" spans="3:18">
      <c r="D20" s="38"/>
      <c r="E20" s="7">
        <v>6</v>
      </c>
      <c r="F20" s="2">
        <v>80156</v>
      </c>
      <c r="G20" s="33" t="s">
        <v>23</v>
      </c>
      <c r="H20" s="4">
        <f t="shared" ca="1" si="1"/>
        <v>33</v>
      </c>
      <c r="I20" s="4">
        <f t="shared" ca="1" si="0"/>
        <v>69</v>
      </c>
      <c r="J20" s="4">
        <f t="shared" ca="1" si="0"/>
        <v>17</v>
      </c>
      <c r="K20" s="4">
        <f t="shared" ca="1" si="0"/>
        <v>59</v>
      </c>
      <c r="L20" s="4">
        <f t="shared" ca="1" si="0"/>
        <v>90</v>
      </c>
      <c r="M20" s="17">
        <v>500</v>
      </c>
      <c r="N20" s="14">
        <f t="shared" ca="1" si="2"/>
        <v>268</v>
      </c>
      <c r="O20" s="20">
        <f t="shared" ca="1" si="3"/>
        <v>53.6</v>
      </c>
      <c r="P20" s="25" t="str">
        <f t="shared" ca="1" si="4"/>
        <v>C</v>
      </c>
      <c r="Q20" s="23" t="str">
        <f t="shared" ca="1" si="5"/>
        <v>Fair</v>
      </c>
      <c r="R20" s="39"/>
    </row>
    <row r="21" spans="3:18">
      <c r="D21" s="38"/>
      <c r="E21" s="7">
        <v>7</v>
      </c>
      <c r="F21" s="2">
        <v>80157</v>
      </c>
      <c r="G21" s="33" t="s">
        <v>24</v>
      </c>
      <c r="H21" s="4">
        <f t="shared" ca="1" si="1"/>
        <v>60</v>
      </c>
      <c r="I21" s="4">
        <f t="shared" ca="1" si="0"/>
        <v>19</v>
      </c>
      <c r="J21" s="4">
        <f t="shared" ca="1" si="0"/>
        <v>80</v>
      </c>
      <c r="K21" s="4">
        <f t="shared" ca="1" si="0"/>
        <v>62</v>
      </c>
      <c r="L21" s="4">
        <f t="shared" ca="1" si="0"/>
        <v>56</v>
      </c>
      <c r="M21" s="17">
        <v>500</v>
      </c>
      <c r="N21" s="14">
        <f t="shared" ca="1" si="2"/>
        <v>277</v>
      </c>
      <c r="O21" s="20">
        <f t="shared" ca="1" si="3"/>
        <v>55.4</v>
      </c>
      <c r="P21" s="25" t="str">
        <f t="shared" ca="1" si="4"/>
        <v>C</v>
      </c>
      <c r="Q21" s="23" t="str">
        <f t="shared" ca="1" si="5"/>
        <v>Fair</v>
      </c>
      <c r="R21" s="39"/>
    </row>
    <row r="22" spans="3:18">
      <c r="D22" s="38"/>
      <c r="E22" s="7">
        <v>8</v>
      </c>
      <c r="F22" s="2">
        <v>80158</v>
      </c>
      <c r="G22" s="33" t="s">
        <v>25</v>
      </c>
      <c r="H22" s="4">
        <f t="shared" ca="1" si="1"/>
        <v>55</v>
      </c>
      <c r="I22" s="4">
        <f t="shared" ca="1" si="0"/>
        <v>40</v>
      </c>
      <c r="J22" s="4">
        <f t="shared" ca="1" si="0"/>
        <v>30</v>
      </c>
      <c r="K22" s="4">
        <f t="shared" ca="1" si="0"/>
        <v>59</v>
      </c>
      <c r="L22" s="4">
        <f t="shared" ca="1" si="0"/>
        <v>54</v>
      </c>
      <c r="M22" s="17">
        <v>500</v>
      </c>
      <c r="N22" s="14">
        <f t="shared" ca="1" si="2"/>
        <v>238</v>
      </c>
      <c r="O22" s="20">
        <f t="shared" ca="1" si="3"/>
        <v>47.6</v>
      </c>
      <c r="P22" s="25" t="str">
        <f t="shared" ca="1" si="4"/>
        <v>D</v>
      </c>
      <c r="Q22" s="23" t="str">
        <f t="shared" ca="1" si="5"/>
        <v>Satisfy</v>
      </c>
      <c r="R22" s="39"/>
    </row>
    <row r="23" spans="3:18">
      <c r="D23" s="38"/>
      <c r="E23" s="7">
        <v>9</v>
      </c>
      <c r="F23" s="2">
        <v>80159</v>
      </c>
      <c r="G23" s="33" t="s">
        <v>26</v>
      </c>
      <c r="H23" s="4">
        <f t="shared" ca="1" si="1"/>
        <v>89</v>
      </c>
      <c r="I23" s="4">
        <f t="shared" ca="1" si="0"/>
        <v>30</v>
      </c>
      <c r="J23" s="4">
        <f t="shared" ca="1" si="0"/>
        <v>8</v>
      </c>
      <c r="K23" s="4">
        <f t="shared" ca="1" si="0"/>
        <v>65</v>
      </c>
      <c r="L23" s="4">
        <f t="shared" ca="1" si="0"/>
        <v>84</v>
      </c>
      <c r="M23" s="17">
        <v>500</v>
      </c>
      <c r="N23" s="14">
        <f t="shared" ca="1" si="2"/>
        <v>276</v>
      </c>
      <c r="O23" s="20">
        <f t="shared" ca="1" si="3"/>
        <v>55.2</v>
      </c>
      <c r="P23" s="25" t="str">
        <f t="shared" ca="1" si="4"/>
        <v>C</v>
      </c>
      <c r="Q23" s="23" t="str">
        <f t="shared" ca="1" si="5"/>
        <v>Fair</v>
      </c>
      <c r="R23" s="39"/>
    </row>
    <row r="24" spans="3:18" ht="15.75" thickBot="1">
      <c r="D24" s="38"/>
      <c r="E24" s="8">
        <v>10</v>
      </c>
      <c r="F24" s="31">
        <v>80160</v>
      </c>
      <c r="G24" s="34" t="s">
        <v>27</v>
      </c>
      <c r="H24" s="9">
        <f t="shared" ca="1" si="1"/>
        <v>68</v>
      </c>
      <c r="I24" s="9">
        <f t="shared" ca="1" si="0"/>
        <v>43</v>
      </c>
      <c r="J24" s="9">
        <f t="shared" ca="1" si="0"/>
        <v>58</v>
      </c>
      <c r="K24" s="9">
        <f t="shared" ca="1" si="0"/>
        <v>34</v>
      </c>
      <c r="L24" s="9">
        <f t="shared" ca="1" si="0"/>
        <v>36</v>
      </c>
      <c r="M24" s="18">
        <v>500</v>
      </c>
      <c r="N24" s="15">
        <f t="shared" ca="1" si="2"/>
        <v>239</v>
      </c>
      <c r="O24" s="21">
        <f t="shared" ca="1" si="3"/>
        <v>47.8</v>
      </c>
      <c r="P24" s="27" t="str">
        <f t="shared" ca="1" si="4"/>
        <v>D</v>
      </c>
      <c r="Q24" s="24" t="str">
        <f t="shared" ca="1" si="5"/>
        <v>Satisfy</v>
      </c>
      <c r="R24" s="39"/>
    </row>
    <row r="25" spans="3:18">
      <c r="D25" s="3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9"/>
    </row>
    <row r="26" spans="3:18">
      <c r="D26" s="3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9"/>
    </row>
    <row r="27" spans="3:18" ht="15.75" thickBot="1">
      <c r="D27" s="3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9"/>
    </row>
    <row r="28" spans="3:18">
      <c r="D28" s="38"/>
      <c r="E28" s="1"/>
      <c r="F28" s="1"/>
      <c r="G28" s="1"/>
      <c r="H28" s="1"/>
      <c r="I28" s="1"/>
      <c r="J28" s="1"/>
      <c r="K28" s="1"/>
      <c r="L28" s="1"/>
      <c r="M28" s="1"/>
      <c r="N28" s="84" t="s">
        <v>32</v>
      </c>
      <c r="O28" s="85"/>
      <c r="P28" s="85"/>
      <c r="Q28" s="86"/>
      <c r="R28" s="39"/>
    </row>
    <row r="29" spans="3:18" ht="16.5" customHeight="1" thickBot="1">
      <c r="D29" s="38"/>
      <c r="E29" s="1"/>
      <c r="F29" s="1"/>
      <c r="G29" s="1"/>
      <c r="H29" s="1"/>
      <c r="I29" s="1"/>
      <c r="J29" s="1"/>
      <c r="K29" s="1"/>
      <c r="L29" s="1"/>
      <c r="M29" s="1"/>
      <c r="N29" s="87" t="s">
        <v>33</v>
      </c>
      <c r="O29" s="88"/>
      <c r="P29" s="88"/>
      <c r="Q29" s="89"/>
      <c r="R29" s="39"/>
    </row>
    <row r="30" spans="3:18" ht="15.75" thickBot="1">
      <c r="D30" s="3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9"/>
    </row>
    <row r="31" spans="3:18" ht="20.25" customHeight="1" thickBot="1">
      <c r="D31" s="38"/>
      <c r="E31" s="90" t="s">
        <v>29</v>
      </c>
      <c r="F31" s="91"/>
      <c r="G31" s="91"/>
      <c r="H31" s="91"/>
      <c r="I31" s="78">
        <v>80151</v>
      </c>
      <c r="J31" s="79"/>
      <c r="K31" s="1"/>
      <c r="L31" s="1"/>
      <c r="M31" s="1"/>
      <c r="N31" s="1"/>
      <c r="O31" s="1"/>
      <c r="P31" s="1"/>
      <c r="Q31" s="1"/>
      <c r="R31" s="39"/>
    </row>
    <row r="32" spans="3:18" ht="15" customHeight="1" thickBot="1">
      <c r="D32" s="38"/>
      <c r="E32" s="40"/>
      <c r="F32" s="40"/>
      <c r="G32" s="40"/>
      <c r="H32" s="40"/>
      <c r="I32" s="1"/>
      <c r="J32" s="1"/>
      <c r="K32" s="1"/>
      <c r="L32" s="1"/>
      <c r="M32" s="1"/>
      <c r="N32" s="1"/>
      <c r="O32" s="1"/>
      <c r="P32" s="1"/>
      <c r="Q32" s="1"/>
      <c r="R32" s="39"/>
    </row>
    <row r="33" spans="4:18">
      <c r="D33" s="38"/>
      <c r="E33" s="1"/>
      <c r="F33" s="80" t="s">
        <v>30</v>
      </c>
      <c r="G33" s="81"/>
      <c r="H33" s="1"/>
      <c r="I33" s="5" t="s">
        <v>7</v>
      </c>
      <c r="J33" s="74" t="s">
        <v>13</v>
      </c>
      <c r="K33" s="74"/>
      <c r="L33" s="75" t="s">
        <v>17</v>
      </c>
      <c r="M33" s="75"/>
      <c r="N33" s="19" t="s">
        <v>14</v>
      </c>
      <c r="O33" s="26" t="s">
        <v>15</v>
      </c>
      <c r="P33" s="22" t="s">
        <v>16</v>
      </c>
      <c r="Q33" s="1"/>
      <c r="R33" s="39"/>
    </row>
    <row r="34" spans="4:18" ht="15.75" thickBot="1">
      <c r="D34" s="38"/>
      <c r="E34" s="1"/>
      <c r="F34" s="82"/>
      <c r="G34" s="83"/>
      <c r="H34" s="1"/>
      <c r="I34" s="8" t="str">
        <f>VLOOKUP(I31,F15:Q24,2,FALSE)</f>
        <v>Ahmed</v>
      </c>
      <c r="J34" s="76">
        <f>VLOOKUP(I31,F15:Q24,8,FALSE)</f>
        <v>500</v>
      </c>
      <c r="K34" s="76"/>
      <c r="L34" s="77">
        <f ca="1">VLOOKUP(I31,F15:Q24,9,FALSE)</f>
        <v>275</v>
      </c>
      <c r="M34" s="77"/>
      <c r="N34" s="21">
        <f ca="1">VLOOKUP(I31,F15:Q24,10,FALSE)</f>
        <v>55</v>
      </c>
      <c r="O34" s="27" t="str">
        <f ca="1">VLOOKUP(I31,F15:Q24,11,FALSE)</f>
        <v>C</v>
      </c>
      <c r="P34" s="24" t="str">
        <f ca="1">VLOOKUP(I31,F15:Q24,12,FALSE)</f>
        <v>Fair</v>
      </c>
      <c r="Q34" s="1"/>
      <c r="R34" s="39"/>
    </row>
    <row r="35" spans="4:18">
      <c r="D35" s="3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9"/>
    </row>
    <row r="36" spans="4:18" ht="15.75" thickBot="1">
      <c r="D36" s="3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9"/>
    </row>
    <row r="37" spans="4:18">
      <c r="D37" s="38"/>
      <c r="E37" s="63" t="s">
        <v>41</v>
      </c>
      <c r="F37" s="64"/>
      <c r="G37" s="67" t="s">
        <v>42</v>
      </c>
      <c r="H37" s="68"/>
      <c r="I37" s="1"/>
      <c r="J37" s="1"/>
      <c r="K37" s="1"/>
      <c r="L37" s="1"/>
      <c r="M37" s="1"/>
      <c r="N37" s="1"/>
      <c r="O37" s="62" t="s">
        <v>43</v>
      </c>
      <c r="P37" s="62"/>
      <c r="Q37" s="62"/>
      <c r="R37" s="39"/>
    </row>
    <row r="38" spans="4:18" ht="15.75" thickBot="1">
      <c r="D38" s="38"/>
      <c r="E38" s="65"/>
      <c r="F38" s="66"/>
      <c r="G38" s="69"/>
      <c r="H38" s="70"/>
      <c r="I38" s="1"/>
      <c r="J38" s="1"/>
      <c r="K38" s="1"/>
      <c r="L38" s="1"/>
      <c r="M38" s="1"/>
      <c r="N38" s="1"/>
      <c r="O38" s="62"/>
      <c r="P38" s="62"/>
      <c r="Q38" s="62"/>
      <c r="R38" s="39"/>
    </row>
    <row r="39" spans="4:18" ht="15.75" thickBot="1">
      <c r="D39" s="4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3"/>
    </row>
  </sheetData>
  <mergeCells count="19">
    <mergeCell ref="O37:Q38"/>
    <mergeCell ref="E37:F38"/>
    <mergeCell ref="G37:H38"/>
    <mergeCell ref="H12:L12"/>
    <mergeCell ref="J33:K33"/>
    <mergeCell ref="L33:M33"/>
    <mergeCell ref="J34:K34"/>
    <mergeCell ref="L34:M34"/>
    <mergeCell ref="I31:J31"/>
    <mergeCell ref="F33:G34"/>
    <mergeCell ref="N28:Q28"/>
    <mergeCell ref="N29:Q29"/>
    <mergeCell ref="E31:H31"/>
    <mergeCell ref="E7:F7"/>
    <mergeCell ref="G7:J7"/>
    <mergeCell ref="E9:F9"/>
    <mergeCell ref="G9:I9"/>
    <mergeCell ref="E3:Q4"/>
    <mergeCell ref="O7:P7"/>
  </mergeCells>
  <hyperlinks>
    <hyperlink ref="O37:Q38" location="Sheet2!A1" display="Click Here to Search Result" xr:uid="{0ACA8D04-B6A2-494D-8C63-5C9B1B788126}"/>
    <hyperlink ref="G37:H38" r:id="rId1" display="Shahzada Ahmed" xr:uid="{29ABCC95-3FFA-45B7-B624-88E2A24ED539}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4D7A-E9FA-450C-A257-B85A378B065B}">
  <dimension ref="B1:P25"/>
  <sheetViews>
    <sheetView showGridLines="0" workbookViewId="0"/>
  </sheetViews>
  <sheetFormatPr defaultRowHeight="15"/>
  <cols>
    <col min="1" max="16384" width="9.140625" style="28"/>
  </cols>
  <sheetData>
    <row r="1" spans="2:16" ht="15.75" thickBot="1"/>
    <row r="2" spans="2:16" ht="15.75" thickBot="1">
      <c r="I2" s="44"/>
      <c r="J2" s="45"/>
      <c r="K2" s="45"/>
      <c r="L2" s="45"/>
      <c r="M2" s="45"/>
      <c r="N2" s="45"/>
      <c r="O2" s="45"/>
      <c r="P2" s="46"/>
    </row>
    <row r="3" spans="2:16">
      <c r="I3" s="47"/>
      <c r="J3" s="92" t="s">
        <v>38</v>
      </c>
      <c r="K3" s="93"/>
      <c r="L3" s="93"/>
      <c r="M3" s="93"/>
      <c r="N3" s="93"/>
      <c r="O3" s="94"/>
      <c r="P3" s="48"/>
    </row>
    <row r="4" spans="2:16" ht="15.75" thickBot="1">
      <c r="B4" s="29"/>
      <c r="I4" s="47"/>
      <c r="J4" s="95"/>
      <c r="K4" s="96"/>
      <c r="L4" s="96"/>
      <c r="M4" s="96"/>
      <c r="N4" s="96"/>
      <c r="O4" s="97"/>
      <c r="P4" s="48"/>
    </row>
    <row r="5" spans="2:16" ht="15.75" thickBot="1">
      <c r="I5" s="47"/>
      <c r="J5" s="29"/>
      <c r="K5" s="29"/>
      <c r="L5" s="29"/>
      <c r="M5" s="29"/>
      <c r="N5" s="29"/>
      <c r="O5" s="29"/>
      <c r="P5" s="48"/>
    </row>
    <row r="6" spans="2:16" ht="15" customHeight="1">
      <c r="D6" s="29"/>
      <c r="I6" s="47"/>
      <c r="J6" s="29"/>
      <c r="K6" s="98">
        <v>80151</v>
      </c>
      <c r="L6" s="99"/>
      <c r="M6" s="99"/>
      <c r="N6" s="100"/>
      <c r="O6" s="29"/>
      <c r="P6" s="48"/>
    </row>
    <row r="7" spans="2:16" ht="15.75" customHeight="1" thickBot="1">
      <c r="I7" s="47"/>
      <c r="J7" s="29"/>
      <c r="K7" s="101"/>
      <c r="L7" s="102"/>
      <c r="M7" s="102"/>
      <c r="N7" s="103"/>
      <c r="O7" s="29"/>
      <c r="P7" s="48"/>
    </row>
    <row r="8" spans="2:16" ht="15.75" thickBot="1">
      <c r="I8" s="47"/>
      <c r="J8" s="29"/>
      <c r="K8" s="29"/>
      <c r="L8" s="29"/>
      <c r="M8" s="29"/>
      <c r="N8" s="29"/>
      <c r="O8" s="29"/>
      <c r="P8" s="48"/>
    </row>
    <row r="9" spans="2:16" ht="30.75" customHeight="1" thickBot="1">
      <c r="I9" s="47"/>
      <c r="J9" s="116" t="s">
        <v>34</v>
      </c>
      <c r="K9" s="117"/>
      <c r="L9" s="117"/>
      <c r="M9" s="122" t="str">
        <f>VLOOKUP(K6,Data,2,FALSE)</f>
        <v>Ahmed</v>
      </c>
      <c r="N9" s="122"/>
      <c r="O9" s="123"/>
      <c r="P9" s="48"/>
    </row>
    <row r="10" spans="2:16">
      <c r="I10" s="47"/>
      <c r="J10" s="29"/>
      <c r="K10" s="29"/>
      <c r="L10" s="29"/>
      <c r="M10" s="29"/>
      <c r="N10" s="29"/>
      <c r="O10" s="29"/>
      <c r="P10" s="48"/>
    </row>
    <row r="11" spans="2:16" ht="15.75" thickBot="1">
      <c r="I11" s="47"/>
      <c r="J11" s="29"/>
      <c r="K11" s="29"/>
      <c r="L11" s="29"/>
      <c r="M11" s="29"/>
      <c r="N11" s="29"/>
      <c r="O11" s="29"/>
      <c r="P11" s="48"/>
    </row>
    <row r="12" spans="2:16" ht="30.75" customHeight="1" thickBot="1">
      <c r="I12" s="47"/>
      <c r="J12" s="118" t="s">
        <v>35</v>
      </c>
      <c r="K12" s="119"/>
      <c r="L12" s="119"/>
      <c r="M12" s="112">
        <f>VLOOKUP(K6,Data,8,FALSE)</f>
        <v>500</v>
      </c>
      <c r="N12" s="112"/>
      <c r="O12" s="113"/>
      <c r="P12" s="48"/>
    </row>
    <row r="13" spans="2:16" ht="15.75" thickBot="1">
      <c r="I13" s="47"/>
      <c r="J13" s="29"/>
      <c r="K13" s="29"/>
      <c r="L13" s="29"/>
      <c r="M13" s="29"/>
      <c r="N13" s="29"/>
      <c r="O13" s="29"/>
      <c r="P13" s="48"/>
    </row>
    <row r="14" spans="2:16" ht="30.75" customHeight="1" thickBot="1">
      <c r="I14" s="47"/>
      <c r="J14" s="110" t="s">
        <v>39</v>
      </c>
      <c r="K14" s="111"/>
      <c r="L14" s="111"/>
      <c r="M14" s="112">
        <f ca="1">VLOOKUP(K6,Data,9,FALSE)</f>
        <v>275</v>
      </c>
      <c r="N14" s="112"/>
      <c r="O14" s="113"/>
      <c r="P14" s="48"/>
    </row>
    <row r="15" spans="2:16" ht="16.5" customHeight="1" thickBot="1">
      <c r="I15" s="47"/>
      <c r="J15" s="29"/>
      <c r="K15" s="29"/>
      <c r="L15" s="29"/>
      <c r="M15" s="29"/>
      <c r="N15" s="29"/>
      <c r="O15" s="29"/>
      <c r="P15" s="48"/>
    </row>
    <row r="16" spans="2:16" ht="30" customHeight="1" thickBot="1">
      <c r="I16" s="47"/>
      <c r="J16" s="114" t="s">
        <v>40</v>
      </c>
      <c r="K16" s="115"/>
      <c r="L16" s="115"/>
      <c r="M16" s="112">
        <f ca="1">VLOOKUP(K6,Data,10,FALSE)</f>
        <v>55</v>
      </c>
      <c r="N16" s="112"/>
      <c r="O16" s="113"/>
      <c r="P16" s="48"/>
    </row>
    <row r="17" spans="9:16" ht="15.75" thickBot="1">
      <c r="I17" s="47"/>
      <c r="J17" s="29"/>
      <c r="K17" s="29"/>
      <c r="L17" s="29"/>
      <c r="M17" s="29"/>
      <c r="N17" s="29"/>
      <c r="O17" s="29"/>
      <c r="P17" s="48"/>
    </row>
    <row r="18" spans="9:16" ht="30" customHeight="1" thickBot="1">
      <c r="I18" s="47"/>
      <c r="J18" s="116" t="s">
        <v>37</v>
      </c>
      <c r="K18" s="117"/>
      <c r="L18" s="117"/>
      <c r="M18" s="120" t="str">
        <f ca="1">VLOOKUP(K6,Data,11,FALSE)</f>
        <v>C</v>
      </c>
      <c r="N18" s="120"/>
      <c r="O18" s="121"/>
      <c r="P18" s="48"/>
    </row>
    <row r="19" spans="9:16" ht="15.75" thickBot="1">
      <c r="I19" s="47"/>
      <c r="J19" s="29"/>
      <c r="K19" s="29"/>
      <c r="L19" s="29"/>
      <c r="M19" s="29"/>
      <c r="N19" s="29"/>
      <c r="O19" s="29"/>
      <c r="P19" s="48"/>
    </row>
    <row r="20" spans="9:16" ht="29.25" customHeight="1" thickBot="1">
      <c r="I20" s="47"/>
      <c r="J20" s="118" t="s">
        <v>36</v>
      </c>
      <c r="K20" s="119"/>
      <c r="L20" s="119"/>
      <c r="M20" s="122" t="str">
        <f ca="1">VLOOKUP(K6,Data,12,FALSE)</f>
        <v>Fair</v>
      </c>
      <c r="N20" s="122"/>
      <c r="O20" s="123"/>
      <c r="P20" s="48"/>
    </row>
    <row r="21" spans="9:16">
      <c r="I21" s="47"/>
      <c r="J21" s="29"/>
      <c r="K21" s="29"/>
      <c r="L21" s="29"/>
      <c r="M21" s="29"/>
      <c r="N21" s="29"/>
      <c r="O21" s="29"/>
      <c r="P21" s="48"/>
    </row>
    <row r="22" spans="9:16" ht="15.75" thickBot="1">
      <c r="I22" s="47"/>
      <c r="J22" s="29"/>
      <c r="K22" s="29"/>
      <c r="L22" s="29"/>
      <c r="M22" s="29"/>
      <c r="N22" s="29"/>
      <c r="O22" s="29"/>
      <c r="P22" s="48"/>
    </row>
    <row r="23" spans="9:16">
      <c r="I23" s="47"/>
      <c r="J23" s="104" t="s">
        <v>44</v>
      </c>
      <c r="K23" s="105"/>
      <c r="L23" s="105"/>
      <c r="M23" s="105"/>
      <c r="N23" s="105"/>
      <c r="O23" s="106"/>
      <c r="P23" s="48"/>
    </row>
    <row r="24" spans="9:16" ht="15.75" thickBot="1">
      <c r="I24" s="47"/>
      <c r="J24" s="107"/>
      <c r="K24" s="108"/>
      <c r="L24" s="108"/>
      <c r="M24" s="108"/>
      <c r="N24" s="108"/>
      <c r="O24" s="109"/>
      <c r="P24" s="48"/>
    </row>
    <row r="25" spans="9:16" ht="15.75" thickBot="1">
      <c r="I25" s="49"/>
      <c r="J25" s="50"/>
      <c r="K25" s="50"/>
      <c r="L25" s="50"/>
      <c r="M25" s="50"/>
      <c r="N25" s="50"/>
      <c r="O25" s="50"/>
      <c r="P25" s="51"/>
    </row>
  </sheetData>
  <mergeCells count="15">
    <mergeCell ref="J3:O4"/>
    <mergeCell ref="K6:N7"/>
    <mergeCell ref="J23:O24"/>
    <mergeCell ref="J14:L14"/>
    <mergeCell ref="M14:O14"/>
    <mergeCell ref="M16:O16"/>
    <mergeCell ref="J16:L16"/>
    <mergeCell ref="J18:L18"/>
    <mergeCell ref="J20:L20"/>
    <mergeCell ref="M18:O18"/>
    <mergeCell ref="M20:O20"/>
    <mergeCell ref="J9:L9"/>
    <mergeCell ref="M9:O9"/>
    <mergeCell ref="M12:O12"/>
    <mergeCell ref="J12:L12"/>
  </mergeCells>
  <hyperlinks>
    <hyperlink ref="J23:O24" location="Sheet1!A1" display="Back to Mark Sheet!" xr:uid="{9D4E0B5E-2486-44FE-8918-2C0FC7CEE8EF}"/>
  </hyperlink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2018-11-04T10:07:44Z</dcterms:created>
  <dcterms:modified xsi:type="dcterms:W3CDTF">2021-01-20T18:39:53Z</dcterms:modified>
</cp:coreProperties>
</file>