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 rana\Documents\CCA Batch 06\"/>
    </mc:Choice>
  </mc:AlternateContent>
  <xr:revisionPtr revIDLastSave="0" documentId="13_ncr:1_{3B104F66-B6E7-4091-8594-52D52BF71ABA}" xr6:coauthVersionLast="38" xr6:coauthVersionMax="38" xr10:uidLastSave="{00000000-0000-0000-0000-000000000000}"/>
  <bookViews>
    <workbookView xWindow="0" yWindow="0" windowWidth="24000" windowHeight="9525" xr2:uid="{CA741870-1444-46C4-9D2C-567F48759679}"/>
  </bookViews>
  <sheets>
    <sheet name="Salary Sheet" sheetId="1" r:id="rId1"/>
    <sheet name="Emplyee Search" sheetId="2" r:id="rId2"/>
  </sheets>
  <definedNames>
    <definedName name="Data">'Salary Sheet'!$E$11:$N$25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2" i="1" l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11" i="1"/>
  <c r="M14" i="2" l="1"/>
  <c r="M11" i="2"/>
  <c r="J12" i="1" l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11" i="1"/>
  <c r="I13" i="1"/>
  <c r="L13" i="1" s="1"/>
  <c r="I14" i="1"/>
  <c r="I15" i="1"/>
  <c r="I16" i="1"/>
  <c r="L16" i="1" s="1"/>
  <c r="I17" i="1"/>
  <c r="L17" i="1" s="1"/>
  <c r="I18" i="1"/>
  <c r="I19" i="1"/>
  <c r="I20" i="1"/>
  <c r="L20" i="1" s="1"/>
  <c r="I21" i="1"/>
  <c r="L21" i="1" s="1"/>
  <c r="I22" i="1"/>
  <c r="I23" i="1"/>
  <c r="I24" i="1"/>
  <c r="L24" i="1" s="1"/>
  <c r="I25" i="1"/>
  <c r="L25" i="1" s="1"/>
  <c r="I12" i="1"/>
  <c r="L12" i="1" s="1"/>
  <c r="I11" i="1"/>
  <c r="L11" i="1" l="1"/>
  <c r="M11" i="1" s="1"/>
  <c r="L23" i="1"/>
  <c r="M23" i="1" s="1"/>
  <c r="L19" i="1"/>
  <c r="M19" i="1" s="1"/>
  <c r="N19" i="1" s="1"/>
  <c r="L15" i="1"/>
  <c r="L22" i="1"/>
  <c r="L18" i="1"/>
  <c r="M18" i="1" s="1"/>
  <c r="N18" i="1" s="1"/>
  <c r="L14" i="1"/>
  <c r="M14" i="1" s="1"/>
  <c r="N14" i="1" s="1"/>
  <c r="M12" i="1"/>
  <c r="N12" i="1" s="1"/>
  <c r="M22" i="1"/>
  <c r="N22" i="1" s="1"/>
  <c r="M25" i="1"/>
  <c r="N25" i="1" s="1"/>
  <c r="M21" i="1"/>
  <c r="N21" i="1" s="1"/>
  <c r="M13" i="1"/>
  <c r="N13" i="1" s="1"/>
  <c r="M20" i="1"/>
  <c r="N20" i="1" s="1"/>
  <c r="M16" i="1"/>
  <c r="N16" i="1" s="1"/>
  <c r="M17" i="1"/>
  <c r="N17" i="1" s="1"/>
  <c r="M24" i="1"/>
  <c r="N24" i="1" s="1"/>
  <c r="N11" i="1"/>
  <c r="M15" i="1"/>
  <c r="N23" i="1" l="1"/>
  <c r="M17" i="2" s="1"/>
  <c r="N15" i="1"/>
</calcChain>
</file>

<file path=xl/sharedStrings.xml><?xml version="1.0" encoding="utf-8"?>
<sst xmlns="http://schemas.openxmlformats.org/spreadsheetml/2006/main" count="52" uniqueCount="52">
  <si>
    <t>S.No</t>
  </si>
  <si>
    <t>Employee ID</t>
  </si>
  <si>
    <t>Employee Name</t>
  </si>
  <si>
    <t>Department</t>
  </si>
  <si>
    <t>Basic Salary</t>
  </si>
  <si>
    <t>Med Allowance</t>
  </si>
  <si>
    <t>House Rent Allowance</t>
  </si>
  <si>
    <t>Convence Allowance</t>
  </si>
  <si>
    <t>Gross Salary</t>
  </si>
  <si>
    <t>Income Tax</t>
  </si>
  <si>
    <t>Net Salary</t>
  </si>
  <si>
    <t>Ahmed</t>
  </si>
  <si>
    <t>Mehran</t>
  </si>
  <si>
    <t>Kashan</t>
  </si>
  <si>
    <t>Shahzaib</t>
  </si>
  <si>
    <t>Khurram</t>
  </si>
  <si>
    <t>Arsalan</t>
  </si>
  <si>
    <t>Anees</t>
  </si>
  <si>
    <t>Furqan</t>
  </si>
  <si>
    <t>Yousuf</t>
  </si>
  <si>
    <t>Akbar</t>
  </si>
  <si>
    <t>Asghar</t>
  </si>
  <si>
    <t>Awais</t>
  </si>
  <si>
    <t>Umair</t>
  </si>
  <si>
    <t>Shahrukh</t>
  </si>
  <si>
    <t>Shaheryar</t>
  </si>
  <si>
    <t>IT</t>
  </si>
  <si>
    <t>Human Resources</t>
  </si>
  <si>
    <t>Accounts</t>
  </si>
  <si>
    <t>Admin</t>
  </si>
  <si>
    <t>Sales</t>
  </si>
  <si>
    <t>Payroll</t>
  </si>
  <si>
    <t>Store Manager</t>
  </si>
  <si>
    <t>Technician</t>
  </si>
  <si>
    <t>Emergency Dep</t>
  </si>
  <si>
    <t>Security</t>
  </si>
  <si>
    <t>Electrician</t>
  </si>
  <si>
    <t>Purchasing</t>
  </si>
  <si>
    <t>Research Dep</t>
  </si>
  <si>
    <t>Marketing</t>
  </si>
  <si>
    <t>Finance</t>
  </si>
  <si>
    <t>: AUA Solutions :</t>
  </si>
  <si>
    <t>: Salary Sheet :</t>
  </si>
  <si>
    <t>Made By :-</t>
  </si>
  <si>
    <t>Shahzada Ahmed</t>
  </si>
  <si>
    <t>To see each emplyee data :-</t>
  </si>
  <si>
    <t>Click Here!</t>
  </si>
  <si>
    <t>Enter Emplyee ID :-</t>
  </si>
  <si>
    <t>Name :-</t>
  </si>
  <si>
    <t>Department :-</t>
  </si>
  <si>
    <t>Back to Salary Sheet!</t>
  </si>
  <si>
    <t>Net-Worth :-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</si>
</sst>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Adobe Garamond Pro Bold"/>
      <family val="1"/>
    </font>
    <font>
      <b/>
      <u/>
      <sz val="18"/>
      <color theme="1"/>
      <name val="AR JULIAN"/>
    </font>
    <font>
      <u val="double"/>
      <sz val="22"/>
      <color theme="0"/>
      <name val="AR JULIAN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0"/>
      <name val="Algerian"/>
      <family val="5"/>
    </font>
    <font>
      <b/>
      <u/>
      <sz val="12"/>
      <color theme="1"/>
      <name val="Adobe Hebrew"/>
      <family val="1"/>
    </font>
    <font>
      <sz val="11"/>
      <color theme="1"/>
      <name val="AR CENA"/>
    </font>
    <font>
      <b/>
      <u/>
      <sz val="14"/>
      <color theme="10"/>
      <name val="Blackadder ITC"/>
      <family val="5"/>
    </font>
    <font>
      <b/>
      <u/>
      <sz val="14"/>
      <color rgb="FF002060"/>
      <name val="Gigi"/>
      <family val="5"/>
    </font>
    <font>
      <b/>
      <u val="double"/>
      <sz val="14"/>
      <color theme="0"/>
      <name val="Engravers MT"/>
      <family val="1"/>
    </font>
    <font>
      <b/>
      <sz val="20"/>
      <color theme="0"/>
      <name val="Algerian"/>
      <family val="5"/>
    </font>
    <font>
      <b/>
      <i/>
      <u/>
      <sz val="18"/>
      <color theme="0"/>
      <name val="Chaparral Pro"/>
      <family val="1"/>
    </font>
    <font>
      <b/>
      <u/>
      <sz val="18"/>
      <color theme="0"/>
      <name val="Bernard MT Condensed"/>
      <family val="1"/>
    </font>
    <font>
      <u/>
      <sz val="14"/>
      <color theme="10"/>
      <name val="Harlow Solid Italic"/>
      <family val="5"/>
    </font>
    <font>
      <b/>
      <u/>
      <sz val="20"/>
      <color theme="0"/>
      <name val="Bodoni MT"/>
      <family val="1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5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theme="0"/>
      </left>
      <right style="thin">
        <color indexed="64"/>
      </right>
      <top style="medium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0"/>
      </top>
      <bottom style="thin">
        <color indexed="64"/>
      </bottom>
      <diagonal/>
    </border>
    <border>
      <left style="thin">
        <color indexed="64"/>
      </left>
      <right style="medium">
        <color theme="0"/>
      </right>
      <top style="medium">
        <color theme="0"/>
      </top>
      <bottom style="thin">
        <color indexed="64"/>
      </bottom>
      <diagonal/>
    </border>
    <border>
      <left style="medium">
        <color theme="0"/>
      </left>
      <right style="thin">
        <color indexed="64"/>
      </right>
      <top style="thin">
        <color indexed="64"/>
      </top>
      <bottom style="medium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0"/>
      </bottom>
      <diagonal/>
    </border>
    <border>
      <left style="thin">
        <color indexed="64"/>
      </left>
      <right style="medium">
        <color theme="0"/>
      </right>
      <top style="thin">
        <color indexed="64"/>
      </top>
      <bottom style="medium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medium">
        <color theme="0"/>
      </top>
      <bottom/>
      <diagonal/>
    </border>
    <border>
      <left/>
      <right/>
      <top/>
      <bottom style="medium">
        <color theme="0"/>
      </bottom>
      <diagonal/>
    </border>
    <border>
      <left style="medium">
        <color theme="0"/>
      </left>
      <right style="thin">
        <color theme="0"/>
      </right>
      <top style="medium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theme="0"/>
      </top>
      <bottom style="thin">
        <color theme="0"/>
      </bottom>
      <diagonal/>
    </border>
    <border>
      <left style="thin">
        <color theme="0"/>
      </left>
      <right style="medium">
        <color theme="0"/>
      </right>
      <top style="medium">
        <color theme="0"/>
      </top>
      <bottom style="thin">
        <color theme="0"/>
      </bottom>
      <diagonal/>
    </border>
    <border>
      <left style="medium">
        <color theme="0"/>
      </left>
      <right style="thin">
        <color theme="0"/>
      </right>
      <top style="thin">
        <color theme="0"/>
      </top>
      <bottom style="medium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theme="0"/>
      </bottom>
      <diagonal/>
    </border>
    <border>
      <left style="thin">
        <color theme="0"/>
      </left>
      <right style="medium">
        <color theme="0"/>
      </right>
      <top style="thin">
        <color theme="0"/>
      </top>
      <bottom style="medium">
        <color theme="0"/>
      </bottom>
      <diagonal/>
    </border>
    <border>
      <left style="medium">
        <color theme="0"/>
      </left>
      <right/>
      <top/>
      <bottom/>
      <diagonal/>
    </border>
    <border>
      <left/>
      <right style="medium">
        <color theme="0"/>
      </right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98">
    <xf numFmtId="0" fontId="0" fillId="0" borderId="0" xfId="0"/>
    <xf numFmtId="0" fontId="0" fillId="0" borderId="7" xfId="0" applyBorder="1"/>
    <xf numFmtId="9" fontId="2" fillId="0" borderId="7" xfId="0" applyNumberFormat="1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9" fontId="2" fillId="4" borderId="15" xfId="0" applyNumberFormat="1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3" fillId="3" borderId="23" xfId="0" applyFont="1" applyFill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0" fillId="0" borderId="13" xfId="0" applyBorder="1"/>
    <xf numFmtId="0" fontId="1" fillId="5" borderId="34" xfId="0" applyFont="1" applyFill="1" applyBorder="1" applyAlignment="1">
      <alignment horizontal="center"/>
    </xf>
    <xf numFmtId="0" fontId="0" fillId="0" borderId="0" xfId="0" applyFont="1"/>
    <xf numFmtId="0" fontId="0" fillId="0" borderId="0" xfId="0" applyBorder="1"/>
    <xf numFmtId="0" fontId="0" fillId="0" borderId="0" xfId="0" applyBorder="1" applyAlignment="1"/>
    <xf numFmtId="0" fontId="6" fillId="2" borderId="0" xfId="0" applyFont="1" applyFill="1"/>
    <xf numFmtId="0" fontId="6" fillId="2" borderId="17" xfId="0" applyFont="1" applyFill="1" applyBorder="1"/>
    <xf numFmtId="0" fontId="6" fillId="2" borderId="35" xfId="0" applyFont="1" applyFill="1" applyBorder="1"/>
    <xf numFmtId="0" fontId="6" fillId="2" borderId="18" xfId="0" applyFont="1" applyFill="1" applyBorder="1"/>
    <xf numFmtId="0" fontId="6" fillId="2" borderId="0" xfId="0" applyFont="1" applyFill="1" applyBorder="1"/>
    <xf numFmtId="0" fontId="6" fillId="2" borderId="43" xfId="0" applyFont="1" applyFill="1" applyBorder="1"/>
    <xf numFmtId="0" fontId="6" fillId="2" borderId="44" xfId="0" applyFont="1" applyFill="1" applyBorder="1"/>
    <xf numFmtId="0" fontId="6" fillId="2" borderId="19" xfId="0" applyFont="1" applyFill="1" applyBorder="1"/>
    <xf numFmtId="0" fontId="6" fillId="2" borderId="36" xfId="0" applyFont="1" applyFill="1" applyBorder="1"/>
    <xf numFmtId="0" fontId="6" fillId="2" borderId="20" xfId="0" applyFont="1" applyFill="1" applyBorder="1"/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50" xfId="0" applyBorder="1"/>
    <xf numFmtId="0" fontId="0" fillId="0" borderId="51" xfId="0" applyBorder="1"/>
    <xf numFmtId="0" fontId="10" fillId="0" borderId="51" xfId="0" applyFont="1" applyBorder="1" applyAlignment="1"/>
    <xf numFmtId="0" fontId="0" fillId="0" borderId="52" xfId="0" applyBorder="1"/>
    <xf numFmtId="0" fontId="5" fillId="2" borderId="24" xfId="0" applyFont="1" applyFill="1" applyBorder="1" applyAlignment="1">
      <alignment horizontal="center"/>
    </xf>
    <xf numFmtId="0" fontId="5" fillId="2" borderId="25" xfId="0" applyFont="1" applyFill="1" applyBorder="1" applyAlignment="1">
      <alignment horizontal="center"/>
    </xf>
    <xf numFmtId="0" fontId="5" fillId="2" borderId="26" xfId="0" applyFont="1" applyFill="1" applyBorder="1" applyAlignment="1">
      <alignment horizontal="center"/>
    </xf>
    <xf numFmtId="0" fontId="5" fillId="2" borderId="27" xfId="0" applyFont="1" applyFill="1" applyBorder="1" applyAlignment="1">
      <alignment horizontal="center"/>
    </xf>
    <xf numFmtId="0" fontId="5" fillId="2" borderId="28" xfId="0" applyFont="1" applyFill="1" applyBorder="1" applyAlignment="1">
      <alignment horizontal="center"/>
    </xf>
    <xf numFmtId="0" fontId="5" fillId="2" borderId="29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8" fillId="2" borderId="17" xfId="0" applyFont="1" applyFill="1" applyBorder="1" applyAlignment="1">
      <alignment horizontal="center" vertical="center"/>
    </xf>
    <xf numFmtId="0" fontId="8" fillId="2" borderId="18" xfId="0" applyFont="1" applyFill="1" applyBorder="1" applyAlignment="1">
      <alignment horizontal="center" vertical="center"/>
    </xf>
    <xf numFmtId="0" fontId="8" fillId="2" borderId="19" xfId="0" applyFont="1" applyFill="1" applyBorder="1" applyAlignment="1">
      <alignment horizontal="center" vertical="center"/>
    </xf>
    <xf numFmtId="0" fontId="8" fillId="2" borderId="20" xfId="0" applyFont="1" applyFill="1" applyBorder="1" applyAlignment="1">
      <alignment horizontal="center" vertical="center"/>
    </xf>
    <xf numFmtId="0" fontId="12" fillId="6" borderId="2" xfId="1" applyFont="1" applyFill="1" applyBorder="1" applyAlignment="1">
      <alignment horizontal="center" vertical="center"/>
    </xf>
    <xf numFmtId="0" fontId="12" fillId="6" borderId="3" xfId="1" applyFont="1" applyFill="1" applyBorder="1" applyAlignment="1">
      <alignment horizontal="center" vertical="center"/>
    </xf>
    <xf numFmtId="0" fontId="12" fillId="6" borderId="5" xfId="1" applyFont="1" applyFill="1" applyBorder="1" applyAlignment="1">
      <alignment horizontal="center" vertical="center"/>
    </xf>
    <xf numFmtId="0" fontId="12" fillId="6" borderId="6" xfId="1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1" fillId="0" borderId="0" xfId="1" applyFont="1" applyBorder="1" applyAlignment="1">
      <alignment horizontal="center" vertical="center"/>
    </xf>
    <xf numFmtId="0" fontId="17" fillId="2" borderId="17" xfId="1" applyFont="1" applyFill="1" applyBorder="1" applyAlignment="1">
      <alignment horizontal="center" vertical="center"/>
    </xf>
    <xf numFmtId="0" fontId="17" fillId="2" borderId="35" xfId="1" applyFont="1" applyFill="1" applyBorder="1" applyAlignment="1">
      <alignment horizontal="center" vertical="center"/>
    </xf>
    <xf numFmtId="0" fontId="17" fillId="2" borderId="18" xfId="1" applyFont="1" applyFill="1" applyBorder="1" applyAlignment="1">
      <alignment horizontal="center" vertical="center"/>
    </xf>
    <xf numFmtId="0" fontId="17" fillId="2" borderId="19" xfId="1" applyFont="1" applyFill="1" applyBorder="1" applyAlignment="1">
      <alignment horizontal="center" vertical="center"/>
    </xf>
    <xf numFmtId="0" fontId="17" fillId="2" borderId="36" xfId="1" applyFont="1" applyFill="1" applyBorder="1" applyAlignment="1">
      <alignment horizontal="center" vertical="center"/>
    </xf>
    <xf numFmtId="0" fontId="17" fillId="2" borderId="20" xfId="1" applyFont="1" applyFill="1" applyBorder="1" applyAlignment="1">
      <alignment horizontal="center" vertical="center"/>
    </xf>
    <xf numFmtId="0" fontId="13" fillId="2" borderId="17" xfId="0" applyFont="1" applyFill="1" applyBorder="1" applyAlignment="1">
      <alignment horizontal="center" vertical="center"/>
    </xf>
    <xf numFmtId="0" fontId="13" fillId="2" borderId="35" xfId="0" applyFont="1" applyFill="1" applyBorder="1" applyAlignment="1">
      <alignment horizontal="center" vertical="center"/>
    </xf>
    <xf numFmtId="0" fontId="13" fillId="2" borderId="18" xfId="0" applyFont="1" applyFill="1" applyBorder="1" applyAlignment="1">
      <alignment horizontal="center" vertical="center"/>
    </xf>
    <xf numFmtId="0" fontId="13" fillId="2" borderId="19" xfId="0" applyFont="1" applyFill="1" applyBorder="1" applyAlignment="1">
      <alignment horizontal="center" vertical="center"/>
    </xf>
    <xf numFmtId="0" fontId="13" fillId="2" borderId="36" xfId="0" applyFont="1" applyFill="1" applyBorder="1" applyAlignment="1">
      <alignment horizontal="center" vertical="center"/>
    </xf>
    <xf numFmtId="0" fontId="13" fillId="2" borderId="20" xfId="0" applyFont="1" applyFill="1" applyBorder="1" applyAlignment="1">
      <alignment horizontal="center" vertical="center"/>
    </xf>
    <xf numFmtId="0" fontId="14" fillId="2" borderId="17" xfId="0" applyFont="1" applyFill="1" applyBorder="1" applyAlignment="1">
      <alignment horizontal="center"/>
    </xf>
    <xf numFmtId="0" fontId="14" fillId="2" borderId="35" xfId="0" applyFont="1" applyFill="1" applyBorder="1" applyAlignment="1">
      <alignment horizontal="center"/>
    </xf>
    <xf numFmtId="0" fontId="14" fillId="2" borderId="18" xfId="0" applyFont="1" applyFill="1" applyBorder="1" applyAlignment="1">
      <alignment horizontal="center"/>
    </xf>
    <xf numFmtId="0" fontId="14" fillId="2" borderId="19" xfId="0" applyFont="1" applyFill="1" applyBorder="1" applyAlignment="1">
      <alignment horizontal="center"/>
    </xf>
    <xf numFmtId="0" fontId="14" fillId="2" borderId="36" xfId="0" applyFont="1" applyFill="1" applyBorder="1" applyAlignment="1">
      <alignment horizontal="center"/>
    </xf>
    <xf numFmtId="0" fontId="14" fillId="2" borderId="20" xfId="0" applyFont="1" applyFill="1" applyBorder="1" applyAlignment="1">
      <alignment horizontal="center"/>
    </xf>
    <xf numFmtId="0" fontId="18" fillId="2" borderId="37" xfId="0" applyFont="1" applyFill="1" applyBorder="1" applyAlignment="1">
      <alignment horizontal="center"/>
    </xf>
    <xf numFmtId="0" fontId="18" fillId="2" borderId="38" xfId="0" applyFont="1" applyFill="1" applyBorder="1" applyAlignment="1">
      <alignment horizontal="center"/>
    </xf>
    <xf numFmtId="0" fontId="18" fillId="2" borderId="40" xfId="0" applyFont="1" applyFill="1" applyBorder="1" applyAlignment="1">
      <alignment horizontal="center"/>
    </xf>
    <xf numFmtId="0" fontId="18" fillId="2" borderId="41" xfId="0" applyFont="1" applyFill="1" applyBorder="1" applyAlignment="1">
      <alignment horizontal="center"/>
    </xf>
    <xf numFmtId="0" fontId="15" fillId="2" borderId="38" xfId="0" applyFont="1" applyFill="1" applyBorder="1" applyAlignment="1">
      <alignment horizontal="center"/>
    </xf>
    <xf numFmtId="0" fontId="15" fillId="2" borderId="39" xfId="0" applyFont="1" applyFill="1" applyBorder="1" applyAlignment="1">
      <alignment horizontal="center"/>
    </xf>
    <xf numFmtId="0" fontId="15" fillId="2" borderId="41" xfId="0" applyFont="1" applyFill="1" applyBorder="1" applyAlignment="1">
      <alignment horizontal="center"/>
    </xf>
    <xf numFmtId="0" fontId="15" fillId="2" borderId="42" xfId="0" applyFont="1" applyFill="1" applyBorder="1" applyAlignment="1">
      <alignment horizontal="center"/>
    </xf>
    <xf numFmtId="0" fontId="16" fillId="2" borderId="38" xfId="0" applyFont="1" applyFill="1" applyBorder="1" applyAlignment="1">
      <alignment horizontal="center" vertical="center"/>
    </xf>
    <xf numFmtId="0" fontId="16" fillId="2" borderId="39" xfId="0" applyFont="1" applyFill="1" applyBorder="1" applyAlignment="1">
      <alignment horizontal="center" vertical="center"/>
    </xf>
    <xf numFmtId="0" fontId="16" fillId="2" borderId="41" xfId="0" applyFont="1" applyFill="1" applyBorder="1" applyAlignment="1">
      <alignment horizontal="center" vertical="center"/>
    </xf>
    <xf numFmtId="0" fontId="16" fillId="2" borderId="42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acebook.com/Codemaster08.07.9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144CE-3A69-430B-9C95-84C4891CDBEC}">
  <dimension ref="A1:O30"/>
  <sheetViews>
    <sheetView showGridLines="0" tabSelected="1" workbookViewId="0"/>
  </sheetViews>
  <sheetFormatPr defaultRowHeight="15" x14ac:dyDescent="0.25"/>
  <cols>
    <col min="4" max="4" width="5.5703125" bestFit="1" customWidth="1"/>
    <col min="5" max="5" width="13.7109375" bestFit="1" customWidth="1"/>
    <col min="6" max="6" width="16.5703125" bestFit="1" customWidth="1"/>
    <col min="7" max="7" width="16.85546875" bestFit="1" customWidth="1"/>
    <col min="8" max="8" width="12.28515625" bestFit="1" customWidth="1"/>
    <col min="9" max="9" width="15.7109375" bestFit="1" customWidth="1"/>
    <col min="10" max="10" width="22.85546875" bestFit="1" customWidth="1"/>
    <col min="11" max="11" width="20.7109375" bestFit="1" customWidth="1"/>
    <col min="12" max="12" width="12.7109375" bestFit="1" customWidth="1"/>
    <col min="13" max="13" width="12.140625" bestFit="1" customWidth="1"/>
    <col min="14" max="14" width="10.7109375" bestFit="1" customWidth="1"/>
  </cols>
  <sheetData>
    <row r="1" spans="2:15" ht="15.75" thickBot="1" x14ac:dyDescent="0.3"/>
    <row r="2" spans="2:15" ht="15.75" thickBot="1" x14ac:dyDescent="0.3">
      <c r="C2" s="37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9"/>
    </row>
    <row r="3" spans="2:15" x14ac:dyDescent="0.25">
      <c r="C3" s="40"/>
      <c r="D3" s="25"/>
      <c r="E3" s="25"/>
      <c r="F3" s="25"/>
      <c r="G3" s="25"/>
      <c r="H3" s="52" t="s">
        <v>42</v>
      </c>
      <c r="I3" s="53"/>
      <c r="J3" s="54"/>
      <c r="K3" s="25"/>
      <c r="L3" s="25"/>
      <c r="M3" s="25"/>
      <c r="N3" s="25"/>
      <c r="O3" s="41"/>
    </row>
    <row r="4" spans="2:15" ht="15.75" thickBot="1" x14ac:dyDescent="0.3">
      <c r="C4" s="40"/>
      <c r="D4" s="25"/>
      <c r="E4" s="25"/>
      <c r="F4" s="25"/>
      <c r="G4" s="25"/>
      <c r="H4" s="55"/>
      <c r="I4" s="56"/>
      <c r="J4" s="57"/>
      <c r="K4" s="25"/>
      <c r="L4" s="25"/>
      <c r="M4" s="25"/>
      <c r="N4" s="25"/>
      <c r="O4" s="41"/>
    </row>
    <row r="5" spans="2:15" ht="15.75" thickBot="1" x14ac:dyDescent="0.3">
      <c r="C5" s="40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41"/>
    </row>
    <row r="6" spans="2:15" x14ac:dyDescent="0.25">
      <c r="C6" s="40"/>
      <c r="D6" s="46" t="s">
        <v>41</v>
      </c>
      <c r="E6" s="47"/>
      <c r="F6" s="47"/>
      <c r="G6" s="47"/>
      <c r="H6" s="47"/>
      <c r="I6" s="47"/>
      <c r="J6" s="47"/>
      <c r="K6" s="47"/>
      <c r="L6" s="47"/>
      <c r="M6" s="47"/>
      <c r="N6" s="48"/>
      <c r="O6" s="41"/>
    </row>
    <row r="7" spans="2:15" ht="15.75" thickBot="1" x14ac:dyDescent="0.3">
      <c r="C7" s="40"/>
      <c r="D7" s="49"/>
      <c r="E7" s="50"/>
      <c r="F7" s="50"/>
      <c r="G7" s="50"/>
      <c r="H7" s="50"/>
      <c r="I7" s="50"/>
      <c r="J7" s="50"/>
      <c r="K7" s="50"/>
      <c r="L7" s="50"/>
      <c r="M7" s="50"/>
      <c r="N7" s="51"/>
      <c r="O7" s="41"/>
    </row>
    <row r="8" spans="2:15" ht="30.75" customHeight="1" thickBot="1" x14ac:dyDescent="0.35">
      <c r="C8" s="40"/>
      <c r="D8" s="15" t="s">
        <v>0</v>
      </c>
      <c r="E8" s="16" t="s">
        <v>1</v>
      </c>
      <c r="F8" s="16" t="s">
        <v>2</v>
      </c>
      <c r="G8" s="16" t="s">
        <v>3</v>
      </c>
      <c r="H8" s="16" t="s">
        <v>4</v>
      </c>
      <c r="I8" s="16" t="s">
        <v>5</v>
      </c>
      <c r="J8" s="16" t="s">
        <v>6</v>
      </c>
      <c r="K8" s="16" t="s">
        <v>7</v>
      </c>
      <c r="L8" s="16" t="s">
        <v>8</v>
      </c>
      <c r="M8" s="16" t="s">
        <v>9</v>
      </c>
      <c r="N8" s="17" t="s">
        <v>10</v>
      </c>
      <c r="O8" s="41"/>
    </row>
    <row r="9" spans="2:15" x14ac:dyDescent="0.25">
      <c r="C9" s="40"/>
      <c r="D9" s="11"/>
      <c r="E9" s="12"/>
      <c r="F9" s="12"/>
      <c r="G9" s="12"/>
      <c r="H9" s="12"/>
      <c r="I9" s="12"/>
      <c r="J9" s="12"/>
      <c r="K9" s="14">
        <v>0.08</v>
      </c>
      <c r="L9" s="12"/>
      <c r="M9" s="12"/>
      <c r="N9" s="13"/>
      <c r="O9" s="41"/>
    </row>
    <row r="10" spans="2:15" x14ac:dyDescent="0.25">
      <c r="C10" s="40"/>
      <c r="D10" s="4"/>
      <c r="E10" s="1"/>
      <c r="F10" s="22"/>
      <c r="G10" s="1"/>
      <c r="H10" s="1"/>
      <c r="I10" s="1"/>
      <c r="J10" s="1"/>
      <c r="K10" s="2"/>
      <c r="L10" s="1"/>
      <c r="M10" s="1"/>
      <c r="N10" s="5"/>
      <c r="O10" s="41"/>
    </row>
    <row r="11" spans="2:15" x14ac:dyDescent="0.25">
      <c r="C11" s="40"/>
      <c r="D11" s="6">
        <v>1</v>
      </c>
      <c r="E11" s="18">
        <v>10151</v>
      </c>
      <c r="F11" s="23" t="s">
        <v>11</v>
      </c>
      <c r="G11" s="20" t="s">
        <v>26</v>
      </c>
      <c r="H11" s="3">
        <v>22000</v>
      </c>
      <c r="I11" s="3">
        <f>IF(H11&gt;=15000,H11*15%,IF(H11&gt;=10000,H11*10%,IF(H11&gt;=5000,H11*5%)))</f>
        <v>3300</v>
      </c>
      <c r="J11" s="3">
        <f>IF(H11&gt;=15000,H11*10%,IF(H11&gt;=10000,H11*5%,IF(H11&gt;=5000,H11*3%)))</f>
        <v>2200</v>
      </c>
      <c r="K11" s="3">
        <f>H11*$K$9</f>
        <v>1760</v>
      </c>
      <c r="L11" s="3">
        <f>SUM(H11:K11)</f>
        <v>29260</v>
      </c>
      <c r="M11" s="3">
        <f>IF(L11&gt;=15000,L11*5%,IF(L11&gt;=10000,L11*3%,IF(L11&lt;10000,L11*0%)))</f>
        <v>1463</v>
      </c>
      <c r="N11" s="7">
        <f>L11-M11</f>
        <v>27797</v>
      </c>
      <c r="O11" s="41"/>
    </row>
    <row r="12" spans="2:15" x14ac:dyDescent="0.25">
      <c r="C12" s="40"/>
      <c r="D12" s="6">
        <v>2</v>
      </c>
      <c r="E12" s="18">
        <v>10152</v>
      </c>
      <c r="F12" s="23" t="s">
        <v>13</v>
      </c>
      <c r="G12" s="20" t="s">
        <v>27</v>
      </c>
      <c r="H12" s="3">
        <v>25000</v>
      </c>
      <c r="I12" s="3">
        <f>IF(H12&gt;=15000,H12*15%,IF(H12&gt;=10000,H12*10%,IF(H12&gt;=5000,H12*5%)))</f>
        <v>3750</v>
      </c>
      <c r="J12" s="3">
        <f t="shared" ref="J12:J25" si="0">IF(H12&gt;=15000,H12*10%,IF(H12&gt;=10000,H12*5%,IF(H12&gt;=5000,H12*3%)))</f>
        <v>2500</v>
      </c>
      <c r="K12" s="3">
        <f t="shared" ref="K12:K25" si="1">H12*$K$9</f>
        <v>2000</v>
      </c>
      <c r="L12" s="3">
        <f t="shared" ref="L12:L25" si="2">SUM(H12:K12)</f>
        <v>33250</v>
      </c>
      <c r="M12" s="3">
        <f t="shared" ref="M12:M25" si="3">IF(L12&gt;=15000,L12*5%,IF(L12&gt;=10000,L12*3%,IF(L12&lt;10000,L12*0%)))</f>
        <v>1662.5</v>
      </c>
      <c r="N12" s="7">
        <f t="shared" ref="N12:N25" si="4">L12-M12</f>
        <v>31587.5</v>
      </c>
      <c r="O12" s="41"/>
    </row>
    <row r="13" spans="2:15" x14ac:dyDescent="0.25">
      <c r="C13" s="40"/>
      <c r="D13" s="6">
        <v>3</v>
      </c>
      <c r="E13" s="18">
        <v>10153</v>
      </c>
      <c r="F13" s="23" t="s">
        <v>14</v>
      </c>
      <c r="G13" s="20" t="s">
        <v>28</v>
      </c>
      <c r="H13" s="3">
        <v>18000</v>
      </c>
      <c r="I13" s="3">
        <f t="shared" ref="I13:I25" si="5">IF(H13&gt;=15000,H13*15%,IF(H13&gt;=10000,H13*10%,IF(H13&gt;=5000,H13*5%)))</f>
        <v>2700</v>
      </c>
      <c r="J13" s="3">
        <f t="shared" si="0"/>
        <v>1800</v>
      </c>
      <c r="K13" s="3">
        <f t="shared" si="1"/>
        <v>1440</v>
      </c>
      <c r="L13" s="3">
        <f t="shared" si="2"/>
        <v>23940</v>
      </c>
      <c r="M13" s="3">
        <f t="shared" si="3"/>
        <v>1197</v>
      </c>
      <c r="N13" s="7">
        <f t="shared" si="4"/>
        <v>22743</v>
      </c>
      <c r="O13" s="41"/>
    </row>
    <row r="14" spans="2:15" x14ac:dyDescent="0.25">
      <c r="B14" s="24"/>
      <c r="C14" s="40"/>
      <c r="D14" s="6">
        <v>4</v>
      </c>
      <c r="E14" s="18">
        <v>10154</v>
      </c>
      <c r="F14" s="23" t="s">
        <v>12</v>
      </c>
      <c r="G14" s="20" t="s">
        <v>29</v>
      </c>
      <c r="H14" s="3">
        <v>25000</v>
      </c>
      <c r="I14" s="3">
        <f t="shared" si="5"/>
        <v>3750</v>
      </c>
      <c r="J14" s="3">
        <f t="shared" si="0"/>
        <v>2500</v>
      </c>
      <c r="K14" s="3">
        <f t="shared" si="1"/>
        <v>2000</v>
      </c>
      <c r="L14" s="3">
        <f t="shared" si="2"/>
        <v>33250</v>
      </c>
      <c r="M14" s="3">
        <f t="shared" si="3"/>
        <v>1662.5</v>
      </c>
      <c r="N14" s="7">
        <f t="shared" si="4"/>
        <v>31587.5</v>
      </c>
      <c r="O14" s="41"/>
    </row>
    <row r="15" spans="2:15" x14ac:dyDescent="0.25">
      <c r="C15" s="40"/>
      <c r="D15" s="6">
        <v>5</v>
      </c>
      <c r="E15" s="18">
        <v>10155</v>
      </c>
      <c r="F15" s="23" t="s">
        <v>15</v>
      </c>
      <c r="G15" s="20" t="s">
        <v>30</v>
      </c>
      <c r="H15" s="3">
        <v>15000</v>
      </c>
      <c r="I15" s="3">
        <f t="shared" si="5"/>
        <v>2250</v>
      </c>
      <c r="J15" s="3">
        <f t="shared" si="0"/>
        <v>1500</v>
      </c>
      <c r="K15" s="3">
        <f t="shared" si="1"/>
        <v>1200</v>
      </c>
      <c r="L15" s="3">
        <f t="shared" si="2"/>
        <v>19950</v>
      </c>
      <c r="M15" s="3">
        <f t="shared" si="3"/>
        <v>997.5</v>
      </c>
      <c r="N15" s="7">
        <f t="shared" si="4"/>
        <v>18952.5</v>
      </c>
      <c r="O15" s="41"/>
    </row>
    <row r="16" spans="2:15" x14ac:dyDescent="0.25">
      <c r="C16" s="40"/>
      <c r="D16" s="6">
        <v>6</v>
      </c>
      <c r="E16" s="18">
        <v>10156</v>
      </c>
      <c r="F16" s="23" t="s">
        <v>16</v>
      </c>
      <c r="G16" s="20" t="s">
        <v>31</v>
      </c>
      <c r="H16" s="3">
        <v>14000</v>
      </c>
      <c r="I16" s="3">
        <f t="shared" si="5"/>
        <v>1400</v>
      </c>
      <c r="J16" s="3">
        <f t="shared" si="0"/>
        <v>700</v>
      </c>
      <c r="K16" s="3">
        <f t="shared" si="1"/>
        <v>1120</v>
      </c>
      <c r="L16" s="3">
        <f t="shared" si="2"/>
        <v>17220</v>
      </c>
      <c r="M16" s="3">
        <f>IF(L16&gt;=15000,L16*5%,IF(L16&gt;=10000,L16*3%,IF(L16&lt;10000,L16*0%)))</f>
        <v>861</v>
      </c>
      <c r="N16" s="7">
        <f t="shared" si="4"/>
        <v>16359</v>
      </c>
      <c r="O16" s="41"/>
    </row>
    <row r="17" spans="1:15" x14ac:dyDescent="0.25">
      <c r="C17" s="40"/>
      <c r="D17" s="6">
        <v>7</v>
      </c>
      <c r="E17" s="18">
        <v>10157</v>
      </c>
      <c r="F17" s="23" t="s">
        <v>17</v>
      </c>
      <c r="G17" s="20" t="s">
        <v>32</v>
      </c>
      <c r="H17" s="3">
        <v>12000</v>
      </c>
      <c r="I17" s="3">
        <f t="shared" si="5"/>
        <v>1200</v>
      </c>
      <c r="J17" s="3">
        <f t="shared" si="0"/>
        <v>600</v>
      </c>
      <c r="K17" s="3">
        <f t="shared" si="1"/>
        <v>960</v>
      </c>
      <c r="L17" s="3">
        <f t="shared" si="2"/>
        <v>14760</v>
      </c>
      <c r="M17" s="3">
        <f t="shared" si="3"/>
        <v>442.8</v>
      </c>
      <c r="N17" s="7">
        <f t="shared" si="4"/>
        <v>14317.2</v>
      </c>
      <c r="O17" s="41"/>
    </row>
    <row r="18" spans="1:15" x14ac:dyDescent="0.25">
      <c r="C18" s="40"/>
      <c r="D18" s="6">
        <v>8</v>
      </c>
      <c r="E18" s="18">
        <v>10158</v>
      </c>
      <c r="F18" s="23" t="s">
        <v>18</v>
      </c>
      <c r="G18" s="20" t="s">
        <v>33</v>
      </c>
      <c r="H18" s="3">
        <v>8000</v>
      </c>
      <c r="I18" s="3">
        <f t="shared" si="5"/>
        <v>400</v>
      </c>
      <c r="J18" s="3">
        <f t="shared" si="0"/>
        <v>240</v>
      </c>
      <c r="K18" s="3">
        <f t="shared" si="1"/>
        <v>640</v>
      </c>
      <c r="L18" s="3">
        <f t="shared" si="2"/>
        <v>9280</v>
      </c>
      <c r="M18" s="3">
        <f t="shared" si="3"/>
        <v>0</v>
      </c>
      <c r="N18" s="7">
        <f t="shared" si="4"/>
        <v>9280</v>
      </c>
      <c r="O18" s="41"/>
    </row>
    <row r="19" spans="1:15" x14ac:dyDescent="0.25">
      <c r="C19" s="40"/>
      <c r="D19" s="6">
        <v>9</v>
      </c>
      <c r="E19" s="18">
        <v>10159</v>
      </c>
      <c r="F19" s="23" t="s">
        <v>19</v>
      </c>
      <c r="G19" s="20" t="s">
        <v>34</v>
      </c>
      <c r="H19" s="3">
        <v>16000</v>
      </c>
      <c r="I19" s="3">
        <f t="shared" si="5"/>
        <v>2400</v>
      </c>
      <c r="J19" s="3">
        <f t="shared" si="0"/>
        <v>1600</v>
      </c>
      <c r="K19" s="3">
        <f t="shared" si="1"/>
        <v>1280</v>
      </c>
      <c r="L19" s="3">
        <f t="shared" si="2"/>
        <v>21280</v>
      </c>
      <c r="M19" s="3">
        <f>IF(L19&gt;=15000,L19*5%,IF(L19&gt;=10000,L19*3%,IF(L19&lt;10000,L19*0%)))</f>
        <v>1064</v>
      </c>
      <c r="N19" s="7">
        <f t="shared" si="4"/>
        <v>20216</v>
      </c>
      <c r="O19" s="41"/>
    </row>
    <row r="20" spans="1:15" x14ac:dyDescent="0.25">
      <c r="C20" s="40"/>
      <c r="D20" s="6">
        <v>10</v>
      </c>
      <c r="E20" s="18">
        <v>10160</v>
      </c>
      <c r="F20" s="23" t="s">
        <v>20</v>
      </c>
      <c r="G20" s="20" t="s">
        <v>35</v>
      </c>
      <c r="H20" s="3">
        <v>10000</v>
      </c>
      <c r="I20" s="3">
        <f t="shared" si="5"/>
        <v>1000</v>
      </c>
      <c r="J20" s="3">
        <f t="shared" si="0"/>
        <v>500</v>
      </c>
      <c r="K20" s="3">
        <f t="shared" si="1"/>
        <v>800</v>
      </c>
      <c r="L20" s="3">
        <f t="shared" si="2"/>
        <v>12300</v>
      </c>
      <c r="M20" s="3">
        <f t="shared" si="3"/>
        <v>369</v>
      </c>
      <c r="N20" s="7">
        <f t="shared" si="4"/>
        <v>11931</v>
      </c>
      <c r="O20" s="41"/>
    </row>
    <row r="21" spans="1:15" x14ac:dyDescent="0.25">
      <c r="A21" s="25"/>
      <c r="C21" s="40"/>
      <c r="D21" s="6">
        <v>11</v>
      </c>
      <c r="E21" s="18">
        <v>10161</v>
      </c>
      <c r="F21" s="23" t="s">
        <v>21</v>
      </c>
      <c r="G21" s="20" t="s">
        <v>36</v>
      </c>
      <c r="H21" s="3">
        <v>5000</v>
      </c>
      <c r="I21" s="3">
        <f t="shared" si="5"/>
        <v>250</v>
      </c>
      <c r="J21" s="3">
        <f t="shared" si="0"/>
        <v>150</v>
      </c>
      <c r="K21" s="3">
        <f t="shared" si="1"/>
        <v>400</v>
      </c>
      <c r="L21" s="3">
        <f t="shared" si="2"/>
        <v>5800</v>
      </c>
      <c r="M21" s="3">
        <f t="shared" si="3"/>
        <v>0</v>
      </c>
      <c r="N21" s="7">
        <f t="shared" si="4"/>
        <v>5800</v>
      </c>
      <c r="O21" s="41"/>
    </row>
    <row r="22" spans="1:15" x14ac:dyDescent="0.25">
      <c r="C22" s="40"/>
      <c r="D22" s="6">
        <v>12</v>
      </c>
      <c r="E22" s="18">
        <v>10162</v>
      </c>
      <c r="F22" s="23" t="s">
        <v>22</v>
      </c>
      <c r="G22" s="20" t="s">
        <v>37</v>
      </c>
      <c r="H22" s="3">
        <v>7000</v>
      </c>
      <c r="I22" s="3">
        <f t="shared" si="5"/>
        <v>350</v>
      </c>
      <c r="J22" s="3">
        <f t="shared" si="0"/>
        <v>210</v>
      </c>
      <c r="K22" s="3">
        <f t="shared" si="1"/>
        <v>560</v>
      </c>
      <c r="L22" s="3">
        <f t="shared" si="2"/>
        <v>8120</v>
      </c>
      <c r="M22" s="3">
        <f t="shared" si="3"/>
        <v>0</v>
      </c>
      <c r="N22" s="7">
        <f t="shared" si="4"/>
        <v>8120</v>
      </c>
      <c r="O22" s="41"/>
    </row>
    <row r="23" spans="1:15" x14ac:dyDescent="0.25">
      <c r="C23" s="40"/>
      <c r="D23" s="6">
        <v>13</v>
      </c>
      <c r="E23" s="18">
        <v>10163</v>
      </c>
      <c r="F23" s="23" t="s">
        <v>23</v>
      </c>
      <c r="G23" s="20" t="s">
        <v>38</v>
      </c>
      <c r="H23" s="3">
        <v>18000</v>
      </c>
      <c r="I23" s="3">
        <f t="shared" si="5"/>
        <v>2700</v>
      </c>
      <c r="J23" s="3">
        <f t="shared" si="0"/>
        <v>1800</v>
      </c>
      <c r="K23" s="3">
        <f t="shared" si="1"/>
        <v>1440</v>
      </c>
      <c r="L23" s="3">
        <f t="shared" si="2"/>
        <v>23940</v>
      </c>
      <c r="M23" s="3">
        <f t="shared" si="3"/>
        <v>1197</v>
      </c>
      <c r="N23" s="7">
        <f t="shared" si="4"/>
        <v>22743</v>
      </c>
      <c r="O23" s="41"/>
    </row>
    <row r="24" spans="1:15" x14ac:dyDescent="0.25">
      <c r="C24" s="40"/>
      <c r="D24" s="6">
        <v>14</v>
      </c>
      <c r="E24" s="18">
        <v>10164</v>
      </c>
      <c r="F24" s="23" t="s">
        <v>24</v>
      </c>
      <c r="G24" s="20" t="s">
        <v>39</v>
      </c>
      <c r="H24" s="3">
        <v>14000</v>
      </c>
      <c r="I24" s="3">
        <f t="shared" si="5"/>
        <v>1400</v>
      </c>
      <c r="J24" s="3">
        <f t="shared" si="0"/>
        <v>700</v>
      </c>
      <c r="K24" s="3">
        <f t="shared" si="1"/>
        <v>1120</v>
      </c>
      <c r="L24" s="3">
        <f t="shared" si="2"/>
        <v>17220</v>
      </c>
      <c r="M24" s="3">
        <f>IF(L24&gt;=15000,L24*5%,IF(L24&gt;=10000,L24*3%,IF(L24&lt;10000,L24*0%)))</f>
        <v>861</v>
      </c>
      <c r="N24" s="7">
        <f t="shared" si="4"/>
        <v>16359</v>
      </c>
      <c r="O24" s="41"/>
    </row>
    <row r="25" spans="1:15" ht="15.75" thickBot="1" x14ac:dyDescent="0.3">
      <c r="C25" s="40"/>
      <c r="D25" s="8">
        <v>15</v>
      </c>
      <c r="E25" s="19">
        <v>10165</v>
      </c>
      <c r="F25" s="23" t="s">
        <v>25</v>
      </c>
      <c r="G25" s="21" t="s">
        <v>40</v>
      </c>
      <c r="H25" s="9">
        <v>20000</v>
      </c>
      <c r="I25" s="9">
        <f t="shared" si="5"/>
        <v>3000</v>
      </c>
      <c r="J25" s="9">
        <f t="shared" si="0"/>
        <v>2000</v>
      </c>
      <c r="K25" s="3">
        <f t="shared" si="1"/>
        <v>1600</v>
      </c>
      <c r="L25" s="9">
        <f t="shared" si="2"/>
        <v>26600</v>
      </c>
      <c r="M25" s="9">
        <f t="shared" si="3"/>
        <v>1330</v>
      </c>
      <c r="N25" s="10">
        <f t="shared" si="4"/>
        <v>25270</v>
      </c>
      <c r="O25" s="41"/>
    </row>
    <row r="26" spans="1:15" x14ac:dyDescent="0.25">
      <c r="C26" s="40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41"/>
    </row>
    <row r="27" spans="1:15" ht="15.75" thickBot="1" x14ac:dyDescent="0.3">
      <c r="C27" s="40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41"/>
    </row>
    <row r="28" spans="1:15" ht="15" customHeight="1" x14ac:dyDescent="0.25">
      <c r="C28" s="40"/>
      <c r="D28" s="58" t="s">
        <v>43</v>
      </c>
      <c r="E28" s="59"/>
      <c r="F28" s="62" t="s">
        <v>44</v>
      </c>
      <c r="G28" s="63"/>
      <c r="H28" s="25"/>
      <c r="I28" s="25"/>
      <c r="J28" s="25"/>
      <c r="K28" s="66" t="s">
        <v>45</v>
      </c>
      <c r="L28" s="66"/>
      <c r="M28" s="67" t="s">
        <v>46</v>
      </c>
      <c r="N28" s="67"/>
      <c r="O28" s="41"/>
    </row>
    <row r="29" spans="1:15" ht="15.75" customHeight="1" thickBot="1" x14ac:dyDescent="0.3">
      <c r="C29" s="40"/>
      <c r="D29" s="60"/>
      <c r="E29" s="61"/>
      <c r="F29" s="64"/>
      <c r="G29" s="65"/>
      <c r="H29" s="25"/>
      <c r="I29" s="25"/>
      <c r="J29" s="26"/>
      <c r="K29" s="66"/>
      <c r="L29" s="66"/>
      <c r="M29" s="67"/>
      <c r="N29" s="67"/>
      <c r="O29" s="41"/>
    </row>
    <row r="30" spans="1:15" ht="15.75" thickBot="1" x14ac:dyDescent="0.3">
      <c r="C30" s="42"/>
      <c r="D30" s="43"/>
      <c r="E30" s="43"/>
      <c r="F30" s="43"/>
      <c r="G30" s="43"/>
      <c r="H30" s="43"/>
      <c r="I30" s="43"/>
      <c r="J30" s="43"/>
      <c r="K30" s="43"/>
      <c r="L30" s="43"/>
      <c r="M30" s="44"/>
      <c r="N30" s="44"/>
      <c r="O30" s="45"/>
    </row>
  </sheetData>
  <mergeCells count="6">
    <mergeCell ref="D6:N7"/>
    <mergeCell ref="H3:J4"/>
    <mergeCell ref="D28:E29"/>
    <mergeCell ref="F28:G29"/>
    <mergeCell ref="K28:L29"/>
    <mergeCell ref="M28:N29"/>
  </mergeCells>
  <hyperlinks>
    <hyperlink ref="F28:G29" r:id="rId1" display="Shahzada Ahmed" xr:uid="{8801942C-7366-4952-BCE6-0D6115C1CD79}"/>
    <hyperlink ref="M28:N29" location="'Emplyee Search'!A1" display="Click Here!" xr:uid="{F88E22FC-B2D5-45D0-AC00-5697C846B606}"/>
  </hyperlinks>
  <pageMargins left="0.7" right="0.7" top="0.75" bottom="0.75" header="0.3" footer="0.3"/>
  <pageSetup orientation="portrait" horizontalDpi="4294967294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8AC17-7BEA-47AA-B483-BE22C3854AC5}">
  <dimension ref="E3:P24"/>
  <sheetViews>
    <sheetView showGridLines="0" workbookViewId="0"/>
  </sheetViews>
  <sheetFormatPr defaultRowHeight="15" x14ac:dyDescent="0.25"/>
  <cols>
    <col min="1" max="16384" width="9.140625" style="27"/>
  </cols>
  <sheetData>
    <row r="3" spans="5:16" ht="15.75" thickBot="1" x14ac:dyDescent="0.3"/>
    <row r="4" spans="5:16" ht="15.75" thickBot="1" x14ac:dyDescent="0.3">
      <c r="I4" s="28"/>
      <c r="J4" s="29"/>
      <c r="K4" s="29"/>
      <c r="L4" s="29"/>
      <c r="M4" s="29"/>
      <c r="N4" s="29"/>
      <c r="O4" s="29"/>
      <c r="P4" s="30"/>
    </row>
    <row r="5" spans="5:16" x14ac:dyDescent="0.25">
      <c r="E5" s="31"/>
      <c r="I5" s="32"/>
      <c r="J5" s="74" t="s">
        <v>47</v>
      </c>
      <c r="K5" s="75"/>
      <c r="L5" s="75"/>
      <c r="M5" s="75"/>
      <c r="N5" s="75"/>
      <c r="O5" s="76"/>
      <c r="P5" s="33"/>
    </row>
    <row r="6" spans="5:16" ht="15.75" thickBot="1" x14ac:dyDescent="0.3">
      <c r="I6" s="32"/>
      <c r="J6" s="77"/>
      <c r="K6" s="78"/>
      <c r="L6" s="78"/>
      <c r="M6" s="78"/>
      <c r="N6" s="78"/>
      <c r="O6" s="79"/>
      <c r="P6" s="33"/>
    </row>
    <row r="7" spans="5:16" ht="15.75" thickBot="1" x14ac:dyDescent="0.3">
      <c r="I7" s="32"/>
      <c r="J7" s="31"/>
      <c r="K7" s="31"/>
      <c r="L7" s="31"/>
      <c r="M7" s="31"/>
      <c r="N7" s="31"/>
      <c r="O7" s="31"/>
      <c r="P7" s="33"/>
    </row>
    <row r="8" spans="5:16" x14ac:dyDescent="0.25">
      <c r="I8" s="32"/>
      <c r="J8" s="31"/>
      <c r="K8" s="80">
        <v>10151</v>
      </c>
      <c r="L8" s="81"/>
      <c r="M8" s="81"/>
      <c r="N8" s="82"/>
      <c r="O8" s="31"/>
      <c r="P8" s="33"/>
    </row>
    <row r="9" spans="5:16" ht="15.75" thickBot="1" x14ac:dyDescent="0.3">
      <c r="I9" s="32"/>
      <c r="J9" s="31"/>
      <c r="K9" s="83"/>
      <c r="L9" s="84"/>
      <c r="M9" s="84"/>
      <c r="N9" s="85"/>
      <c r="O9" s="31"/>
      <c r="P9" s="33"/>
    </row>
    <row r="10" spans="5:16" ht="15.75" thickBot="1" x14ac:dyDescent="0.3">
      <c r="I10" s="32"/>
      <c r="J10" s="31"/>
      <c r="K10" s="31"/>
      <c r="L10" s="31"/>
      <c r="M10" s="31"/>
      <c r="N10" s="31"/>
      <c r="O10" s="31"/>
      <c r="P10" s="33"/>
    </row>
    <row r="11" spans="5:16" x14ac:dyDescent="0.25">
      <c r="I11" s="32"/>
      <c r="J11" s="86" t="s">
        <v>48</v>
      </c>
      <c r="K11" s="87"/>
      <c r="L11" s="87"/>
      <c r="M11" s="90" t="str">
        <f>VLOOKUP(K8,Data,2,FALSE)</f>
        <v>Ahmed</v>
      </c>
      <c r="N11" s="90"/>
      <c r="O11" s="91"/>
      <c r="P11" s="33"/>
    </row>
    <row r="12" spans="5:16" ht="15.75" thickBot="1" x14ac:dyDescent="0.3">
      <c r="I12" s="32"/>
      <c r="J12" s="88"/>
      <c r="K12" s="89"/>
      <c r="L12" s="89"/>
      <c r="M12" s="92"/>
      <c r="N12" s="92"/>
      <c r="O12" s="93"/>
      <c r="P12" s="33"/>
    </row>
    <row r="13" spans="5:16" ht="15.75" thickBot="1" x14ac:dyDescent="0.3">
      <c r="I13" s="32"/>
      <c r="J13" s="31"/>
      <c r="K13" s="31"/>
      <c r="L13" s="31"/>
      <c r="M13" s="31"/>
      <c r="N13" s="31"/>
      <c r="O13" s="31"/>
      <c r="P13" s="33"/>
    </row>
    <row r="14" spans="5:16" x14ac:dyDescent="0.25">
      <c r="I14" s="32"/>
      <c r="J14" s="86" t="s">
        <v>49</v>
      </c>
      <c r="K14" s="87"/>
      <c r="L14" s="87"/>
      <c r="M14" s="90" t="str">
        <f>VLOOKUP(K8,Data,3,FALSE)</f>
        <v>IT</v>
      </c>
      <c r="N14" s="90"/>
      <c r="O14" s="91"/>
      <c r="P14" s="33"/>
    </row>
    <row r="15" spans="5:16" ht="15.75" thickBot="1" x14ac:dyDescent="0.3">
      <c r="I15" s="32"/>
      <c r="J15" s="88"/>
      <c r="K15" s="89"/>
      <c r="L15" s="89"/>
      <c r="M15" s="92"/>
      <c r="N15" s="92"/>
      <c r="O15" s="93"/>
      <c r="P15" s="33"/>
    </row>
    <row r="16" spans="5:16" ht="15.75" thickBot="1" x14ac:dyDescent="0.3">
      <c r="I16" s="32"/>
      <c r="J16" s="31"/>
      <c r="K16" s="31"/>
      <c r="L16" s="31"/>
      <c r="M16" s="31"/>
      <c r="N16" s="31"/>
      <c r="O16" s="31"/>
      <c r="P16" s="33"/>
    </row>
    <row r="17" spans="9:16" x14ac:dyDescent="0.25">
      <c r="I17" s="32"/>
      <c r="J17" s="86" t="s">
        <v>51</v>
      </c>
      <c r="K17" s="87"/>
      <c r="L17" s="87"/>
      <c r="M17" s="94">
        <f>VLOOKUP(K8,Data,10,FALSE)</f>
        <v>27797</v>
      </c>
      <c r="N17" s="94"/>
      <c r="O17" s="95"/>
      <c r="P17" s="33"/>
    </row>
    <row r="18" spans="9:16" ht="15.75" thickBot="1" x14ac:dyDescent="0.3">
      <c r="I18" s="32"/>
      <c r="J18" s="88"/>
      <c r="K18" s="89"/>
      <c r="L18" s="89"/>
      <c r="M18" s="96"/>
      <c r="N18" s="96"/>
      <c r="O18" s="97"/>
      <c r="P18" s="33"/>
    </row>
    <row r="19" spans="9:16" x14ac:dyDescent="0.25">
      <c r="I19" s="32"/>
      <c r="J19" s="31"/>
      <c r="K19" s="31"/>
      <c r="L19" s="31"/>
      <c r="M19" s="31"/>
      <c r="N19" s="31"/>
      <c r="O19" s="31"/>
      <c r="P19" s="33"/>
    </row>
    <row r="20" spans="9:16" ht="15.75" thickBot="1" x14ac:dyDescent="0.3">
      <c r="I20" s="32"/>
      <c r="J20" s="31"/>
      <c r="K20" s="31"/>
      <c r="L20" s="31"/>
      <c r="M20" s="31"/>
      <c r="N20" s="31"/>
      <c r="O20" s="31"/>
      <c r="P20" s="33"/>
    </row>
    <row r="21" spans="9:16" x14ac:dyDescent="0.25">
      <c r="I21" s="32"/>
      <c r="J21" s="68" t="s">
        <v>50</v>
      </c>
      <c r="K21" s="69"/>
      <c r="L21" s="69"/>
      <c r="M21" s="69"/>
      <c r="N21" s="69"/>
      <c r="O21" s="70"/>
      <c r="P21" s="33"/>
    </row>
    <row r="22" spans="9:16" ht="15.75" thickBot="1" x14ac:dyDescent="0.3">
      <c r="I22" s="32"/>
      <c r="J22" s="71"/>
      <c r="K22" s="72"/>
      <c r="L22" s="72"/>
      <c r="M22" s="72"/>
      <c r="N22" s="72"/>
      <c r="O22" s="73"/>
      <c r="P22" s="33"/>
    </row>
    <row r="23" spans="9:16" x14ac:dyDescent="0.25">
      <c r="I23" s="32"/>
      <c r="J23" s="31"/>
      <c r="K23" s="31"/>
      <c r="L23" s="31"/>
      <c r="M23" s="31"/>
      <c r="N23" s="31"/>
      <c r="O23" s="31"/>
      <c r="P23" s="33"/>
    </row>
    <row r="24" spans="9:16" ht="15.75" thickBot="1" x14ac:dyDescent="0.3">
      <c r="I24" s="34"/>
      <c r="J24" s="35"/>
      <c r="K24" s="35"/>
      <c r="L24" s="35"/>
      <c r="M24" s="35"/>
      <c r="N24" s="35"/>
      <c r="O24" s="35"/>
      <c r="P24" s="36"/>
    </row>
  </sheetData>
  <mergeCells count="9">
    <mergeCell ref="J21:O22"/>
    <mergeCell ref="J5:O6"/>
    <mergeCell ref="K8:N9"/>
    <mergeCell ref="J11:L12"/>
    <mergeCell ref="J14:L15"/>
    <mergeCell ref="J17:L18"/>
    <mergeCell ref="M11:O12"/>
    <mergeCell ref="M14:O15"/>
    <mergeCell ref="M17:O18"/>
  </mergeCells>
  <hyperlinks>
    <hyperlink ref="J21:O22" location="'Salary Sheet'!A1" display="Back to Salary Sheet!" xr:uid="{F3489E5A-5E67-4A2C-94C0-FAF69D810F98}"/>
  </hyperlinks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Salary Sheet</vt:lpstr>
      <vt:lpstr>Emplyee Search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Shahzada Muhammad Ahmed</dc:creator>
  <cp:lastModifiedBy>Shahzada Muhammad Ahmed</cp:lastModifiedBy>
  <dcterms:created xsi:type="dcterms:W3CDTF">2018-11-17T22:14:52Z</dcterms:created>
  <dcterms:modified xsi:type="dcterms:W3CDTF">2018-11-20T06:37:57Z</dcterms:modified>
</cp:coreProperties>
</file>