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publishItems="1"/>
  <mc:AlternateContent xmlns:mc="http://schemas.openxmlformats.org/markup-compatibility/2006">
    <mc:Choice Requires="x15">
      <x15ac:absPath xmlns:x15ac="http://schemas.microsoft.com/office/spreadsheetml/2010/11/ac" url="D:\FIVER\WEBSITE SAMPLES\Excel Dashboard\EMPLOYEE (UDEMY COURSE)\"/>
    </mc:Choice>
  </mc:AlternateContent>
  <xr:revisionPtr revIDLastSave="0" documentId="13_ncr:1_{F2677C94-91DF-4137-8F13-539655F6FB65}" xr6:coauthVersionLast="47" xr6:coauthVersionMax="47" xr10:uidLastSave="{00000000-0000-0000-0000-000000000000}"/>
  <bookViews>
    <workbookView xWindow="-108" yWindow="-108" windowWidth="23256" windowHeight="12576" firstSheet="1" activeTab="2" xr2:uid="{DB438AB8-0F60-4224-9C67-97043B861F24}"/>
  </bookViews>
  <sheets>
    <sheet name="Data" sheetId="1" state="hidden" r:id="rId1"/>
    <sheet name="Sheet1" sheetId="2" r:id="rId2"/>
    <sheet name="DASHBOARD" sheetId="3" r:id="rId3"/>
  </sheets>
  <definedNames>
    <definedName name="_xlnm._FilterDatabase" localSheetId="0" hidden="1">Data!$A$1:$F$1</definedName>
    <definedName name="_xlnm._FilterDatabase" localSheetId="1" hidden="1">Sheet1!$A$2:$B$2</definedName>
    <definedName name="_xlchart.v5.0" hidden="1">Sheet1!$M$2</definedName>
    <definedName name="_xlchart.v5.1" hidden="1">Sheet1!$M$3:$M$50</definedName>
    <definedName name="_xlchart.v5.2" hidden="1">Sheet1!$R$2</definedName>
    <definedName name="_xlchart.v5.3" hidden="1">Sheet1!$R$3:$R$50</definedName>
    <definedName name="_xlnm.Print_Area" localSheetId="2">DASHBOARD!$A$1:$BC$34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2" l="1"/>
  <c r="R10" i="2"/>
  <c r="Q9" i="2"/>
  <c r="O8" i="2"/>
  <c r="C6" i="3" a="1"/>
  <c r="C6" i="3" s="1"/>
  <c r="B3" i="2" s="1"/>
  <c r="F6" i="3" a="1"/>
  <c r="F6" i="3" s="1"/>
  <c r="B16" i="2" s="1"/>
  <c r="B22" i="2" a="1"/>
  <c r="B22" i="2" s="1"/>
  <c r="A23" i="2"/>
  <c r="A22" i="2"/>
  <c r="E4" i="2" l="1"/>
  <c r="I9" i="2"/>
  <c r="I8" i="2"/>
  <c r="E10" i="2"/>
  <c r="I7" i="2"/>
  <c r="E9" i="2"/>
  <c r="I5" i="2"/>
  <c r="I12" i="2"/>
  <c r="I11" i="2"/>
  <c r="E5" i="2"/>
  <c r="I4" i="2"/>
  <c r="I3" i="2"/>
  <c r="E8" i="2"/>
  <c r="F8" i="2" s="1"/>
  <c r="E7" i="2"/>
  <c r="F7" i="2" s="1"/>
  <c r="I10" i="2"/>
  <c r="E12" i="2"/>
  <c r="F12" i="2" s="1"/>
  <c r="E11" i="2"/>
  <c r="F11" i="2" s="1"/>
  <c r="E6" i="2"/>
  <c r="E3" i="2"/>
  <c r="Q8" i="2"/>
  <c r="O16" i="2"/>
  <c r="Q16" i="2" s="1"/>
  <c r="O24" i="2"/>
  <c r="Q24" i="2" s="1"/>
  <c r="O32" i="2"/>
  <c r="Q32" i="2" s="1"/>
  <c r="O40" i="2"/>
  <c r="Q40" i="2" s="1"/>
  <c r="O48" i="2"/>
  <c r="Q48" i="2" s="1"/>
  <c r="N8" i="2"/>
  <c r="N16" i="2"/>
  <c r="N24" i="2"/>
  <c r="N32" i="2"/>
  <c r="N40" i="2"/>
  <c r="N48" i="2"/>
  <c r="E16" i="2"/>
  <c r="F3" i="2"/>
  <c r="O25" i="2"/>
  <c r="Q25" i="2" s="1"/>
  <c r="O41" i="2"/>
  <c r="Q41" i="2" s="1"/>
  <c r="O49" i="2"/>
  <c r="Q49" i="2" s="1"/>
  <c r="N17" i="2"/>
  <c r="N33" i="2"/>
  <c r="N49" i="2"/>
  <c r="O9" i="2"/>
  <c r="O17" i="2"/>
  <c r="Q17" i="2" s="1"/>
  <c r="O33" i="2"/>
  <c r="Q33" i="2" s="1"/>
  <c r="N9" i="2"/>
  <c r="N25" i="2"/>
  <c r="N41" i="2"/>
  <c r="E17" i="2"/>
  <c r="F6" i="2"/>
  <c r="F4" i="2"/>
  <c r="O10" i="2"/>
  <c r="Q10" i="2" s="1"/>
  <c r="O18" i="2"/>
  <c r="Q18" i="2" s="1"/>
  <c r="O26" i="2"/>
  <c r="Q26" i="2" s="1"/>
  <c r="O34" i="2"/>
  <c r="Q34" i="2" s="1"/>
  <c r="O42" i="2"/>
  <c r="Q42" i="2" s="1"/>
  <c r="O50" i="2"/>
  <c r="Q50" i="2" s="1"/>
  <c r="N10" i="2"/>
  <c r="N18" i="2"/>
  <c r="N26" i="2"/>
  <c r="N34" i="2"/>
  <c r="N42" i="2"/>
  <c r="N50" i="2"/>
  <c r="E18" i="2"/>
  <c r="F10" i="2"/>
  <c r="O5" i="2"/>
  <c r="Q5" i="2" s="1"/>
  <c r="O21" i="2"/>
  <c r="Q21" i="2" s="1"/>
  <c r="O37" i="2"/>
  <c r="Q37" i="2" s="1"/>
  <c r="N5" i="2"/>
  <c r="N13" i="2"/>
  <c r="N37" i="2"/>
  <c r="F17" i="2"/>
  <c r="N23" i="2"/>
  <c r="F19" i="2"/>
  <c r="O11" i="2"/>
  <c r="Q11" i="2" s="1"/>
  <c r="O19" i="2"/>
  <c r="Q19" i="2" s="1"/>
  <c r="O27" i="2"/>
  <c r="Q27" i="2" s="1"/>
  <c r="O35" i="2"/>
  <c r="Q35" i="2" s="1"/>
  <c r="O43" i="2"/>
  <c r="Q43" i="2" s="1"/>
  <c r="O3" i="2"/>
  <c r="Q3" i="2" s="1"/>
  <c r="N11" i="2"/>
  <c r="N19" i="2"/>
  <c r="N27" i="2"/>
  <c r="N35" i="2"/>
  <c r="N43" i="2"/>
  <c r="N3" i="2"/>
  <c r="E19" i="2"/>
  <c r="F5" i="2"/>
  <c r="N29" i="2"/>
  <c r="N7" i="2"/>
  <c r="N47" i="2"/>
  <c r="O4" i="2"/>
  <c r="Q4" i="2" s="1"/>
  <c r="O12" i="2"/>
  <c r="Q12" i="2" s="1"/>
  <c r="O20" i="2"/>
  <c r="Q20" i="2" s="1"/>
  <c r="O28" i="2"/>
  <c r="Q28" i="2" s="1"/>
  <c r="O36" i="2"/>
  <c r="Q36" i="2" s="1"/>
  <c r="O44" i="2"/>
  <c r="Q44" i="2" s="1"/>
  <c r="N4" i="2"/>
  <c r="N12" i="2"/>
  <c r="N20" i="2"/>
  <c r="N28" i="2"/>
  <c r="N36" i="2"/>
  <c r="N44" i="2"/>
  <c r="F16" i="2"/>
  <c r="F9" i="2"/>
  <c r="O13" i="2"/>
  <c r="Q13" i="2" s="1"/>
  <c r="O29" i="2"/>
  <c r="Q29" i="2" s="1"/>
  <c r="O45" i="2"/>
  <c r="Q45" i="2" s="1"/>
  <c r="N21" i="2"/>
  <c r="N45" i="2"/>
  <c r="N31" i="2"/>
  <c r="O6" i="2"/>
  <c r="Q6" i="2" s="1"/>
  <c r="O14" i="2"/>
  <c r="Q14" i="2" s="1"/>
  <c r="O22" i="2"/>
  <c r="Q22" i="2" s="1"/>
  <c r="O30" i="2"/>
  <c r="Q30" i="2" s="1"/>
  <c r="O38" i="2"/>
  <c r="Q38" i="2" s="1"/>
  <c r="O46" i="2"/>
  <c r="Q46" i="2" s="1"/>
  <c r="N6" i="2"/>
  <c r="N14" i="2"/>
  <c r="N22" i="2"/>
  <c r="N30" i="2"/>
  <c r="N38" i="2"/>
  <c r="N46" i="2"/>
  <c r="F18" i="2"/>
  <c r="J3" i="2"/>
  <c r="O7" i="2"/>
  <c r="Q7" i="2" s="1"/>
  <c r="O15" i="2"/>
  <c r="Q15" i="2" s="1"/>
  <c r="O23" i="2"/>
  <c r="Q23" i="2" s="1"/>
  <c r="O31" i="2"/>
  <c r="Q31" i="2" s="1"/>
  <c r="O39" i="2"/>
  <c r="Q39" i="2" s="1"/>
  <c r="O47" i="2"/>
  <c r="Q47" i="2" s="1"/>
  <c r="N15" i="2"/>
  <c r="N39" i="2"/>
  <c r="K3" i="2" l="1"/>
  <c r="I13" i="2"/>
  <c r="R23" i="2"/>
  <c r="R30" i="2"/>
  <c r="R29" i="2"/>
  <c r="R11" i="2"/>
  <c r="R20" i="2"/>
  <c r="R35" i="2"/>
  <c r="R34" i="2"/>
  <c r="R49" i="2"/>
  <c r="R18" i="2"/>
  <c r="R7" i="2"/>
  <c r="R8" i="2"/>
  <c r="R38" i="2"/>
  <c r="R4" i="2"/>
  <c r="R19" i="2"/>
  <c r="R13" i="2"/>
  <c r="R37" i="2"/>
  <c r="R39" i="2"/>
  <c r="R15" i="2"/>
  <c r="R6" i="2"/>
  <c r="R36" i="2"/>
  <c r="R3" i="2"/>
  <c r="R50" i="2"/>
  <c r="R28" i="2"/>
  <c r="R43" i="2"/>
  <c r="R42" i="2"/>
  <c r="R16" i="2"/>
  <c r="R46" i="2"/>
  <c r="R12" i="2"/>
  <c r="R27" i="2"/>
  <c r="R26" i="2"/>
  <c r="R41" i="2"/>
  <c r="R47" i="2"/>
  <c r="R45" i="2"/>
  <c r="R33" i="2"/>
  <c r="R25" i="2"/>
  <c r="R17" i="2"/>
  <c r="R48" i="2"/>
  <c r="R31" i="2"/>
  <c r="R22" i="2"/>
  <c r="R21" i="2"/>
  <c r="R9" i="2"/>
  <c r="R40" i="2"/>
  <c r="R14" i="2"/>
  <c r="R44" i="2"/>
  <c r="R5" i="2"/>
  <c r="R32" i="2"/>
  <c r="R24" i="2"/>
  <c r="K4" i="2" l="1"/>
  <c r="K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<sst xmlns="http://schemas.openxmlformats.org/spreadsheetml/2006/main" count="3949" uniqueCount="81">
  <si>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</si>
  <si>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</si>
  <si>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</si>
  <si>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</si>
  <si>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</si>
  <si>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</si>
  <si>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</si>
  <si>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</si>
  <si>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</si>
  <si>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</si>
  <si>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</si>
  <si>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</si>
  <si>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</si>
  <si>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</si>
  <si>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</si>
  <si>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</si>
  <si>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</si>
  <si>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</si>
  <si>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</si>
  <si>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</si>
  <si>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</si>
  <si>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</si>
  <si>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</si>
  <si>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</si>
  <si>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</si>
  <si>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</si>
  <si>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</si>
  <si>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</si>
  <si>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</si>
  <si>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</si>
  <si>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</si>
  <si>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</si>
  <si>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</si>
  <si>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</si>
  <si>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</si>
  <si>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</si>
  <si>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</si>
  <si>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</si>
  <si>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</si>
  <si>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</si>
  <si>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</si>
  <si>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</si>
  <si>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</si>
  <si>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</si>
  <si>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</si>
  <si>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</si>
  <si>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</si>
  <si>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</si>
  <si>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</si>
  <si>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</si>
  <si>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</si>
  <si>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</si>
  <si>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</si>
  <si>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</si>
  <si>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</si>
  <si>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</si>
  <si>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</si>
  <si>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</si>
  <si>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</si>
  <si>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</si>
  <si>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</si>
  <si>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</si>
  <si>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</si>
  <si>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</si>
  <si>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DEPARTMENT DATA</t>
  </si>
  <si>
    <t>WAGE DATA</t>
  </si>
  <si>
    <t>YEAR FILTER</t>
  </si>
  <si>
    <t>Selection</t>
  </si>
  <si>
    <t>Average Wages</t>
  </si>
  <si>
    <t>Highlighted Bar</t>
  </si>
  <si>
    <t>EMPLOYEMENT DATA</t>
  </si>
  <si>
    <t>Employee</t>
  </si>
  <si>
    <t>Others</t>
  </si>
  <si>
    <t>WAGE &amp; EMPLOYEE DATA</t>
  </si>
  <si>
    <t xml:space="preserve"> Annual Wage</t>
  </si>
  <si>
    <t>REGION DATA</t>
  </si>
  <si>
    <t>Population</t>
  </si>
  <si>
    <t xml:space="preserve"> </t>
  </si>
  <si>
    <t>Per 1000 Capita</t>
  </si>
  <si>
    <t>MAP FILTER</t>
  </si>
  <si>
    <t>Average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</si>
</sst>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  <numFmt numFmtId="167" formatCode="#,##0_)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Continuous"/>
    </xf>
    <xf numFmtId="0" fontId="0" fillId="4" borderId="0" xfId="0" applyFill="1"/>
    <xf numFmtId="0" fontId="1" fillId="0" borderId="0" xfId="0" applyFont="1" applyAlignment="1">
      <alignment horizontal="left" vertical="center"/>
    </xf>
    <xf numFmtId="165" fontId="0" fillId="0" borderId="0" xfId="1" applyNumberFormat="1" applyFont="1"/>
    <xf numFmtId="165" fontId="0" fillId="0" borderId="0" xfId="0" applyNumberFormat="1"/>
    <xf numFmtId="0" fontId="1" fillId="0" borderId="0" xfId="0" applyFont="1"/>
    <xf numFmtId="9" fontId="1" fillId="4" borderId="0" xfId="3" applyFont="1" applyFill="1"/>
    <xf numFmtId="166" fontId="0" fillId="0" borderId="0" xfId="2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6" fontId="0" fillId="0" borderId="0" xfId="2" applyNumberFormat="1" applyFont="1"/>
    <xf numFmtId="3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2" xfId="0" applyBorder="1"/>
    <xf numFmtId="0" fontId="4" fillId="0" borderId="0" xfId="0" applyFont="1"/>
    <xf numFmtId="0" fontId="0" fillId="0" borderId="3" xfId="0" applyBorder="1"/>
    <xf numFmtId="0" fontId="5" fillId="0" borderId="0" xfId="0" applyFont="1"/>
    <xf numFmtId="0" fontId="6" fillId="5" borderId="1" xfId="0" applyFont="1" applyFill="1" applyBorder="1"/>
    <xf numFmtId="0" fontId="5" fillId="0" borderId="4" xfId="0" applyFont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877102464881379"/>
          <c:y val="6.9253427376844673E-2"/>
          <c:w val="0.48544462198948846"/>
          <c:h val="0.897908443912264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Average Wages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Sheet1!$E$3:$E$12</c:f>
              <c:numCache>
                <c:formatCode>"$"#,##0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77330.083333333328</c:v>
                </c:pt>
                <c:pt idx="9">
                  <c:v>75580.708333333328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A-4C73-B682-B962C6F1119E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Highlighted Bar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,\ 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Sheet1!$F$3:$F$12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51626.702127659577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A-4C73-B682-B962C6F11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79841728"/>
        <c:axId val="372226799"/>
      </c:barChart>
      <c:catAx>
        <c:axId val="137984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26799"/>
        <c:crosses val="autoZero"/>
        <c:auto val="1"/>
        <c:lblAlgn val="ctr"/>
        <c:lblOffset val="100"/>
        <c:noMultiLvlLbl val="0"/>
      </c:catAx>
      <c:valAx>
        <c:axId val="372226799"/>
        <c:scaling>
          <c:orientation val="minMax"/>
        </c:scaling>
        <c:delete val="0"/>
        <c:axPos val="b"/>
        <c:numFmt formatCode="&quot;$&quot;#,##0,\ &quot;K&quot;" sourceLinked="0"/>
        <c:majorTickMark val="out"/>
        <c:minorTickMark val="none"/>
        <c:tickLblPos val="low"/>
        <c:spPr>
          <a:noFill/>
          <a:ln>
            <a:solidFill>
              <a:schemeClr val="accent1">
                <a:alpha val="91000"/>
              </a:schemeClr>
            </a:solidFill>
          </a:ln>
          <a:effectLst>
            <a:outerShdw blurRad="50800" dist="50800" dir="5400000" sx="3000" sy="3000" algn="ctr" rotWithShape="0">
              <a:srgbClr val="000000">
                <a:alpha val="43137"/>
              </a:srgbClr>
            </a:outerShdw>
          </a:effectLst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86196004385763"/>
          <c:y val="0"/>
          <c:w val="0.67682891991086991"/>
          <c:h val="0.99999999999999989"/>
        </c:manualLayout>
      </c:layout>
      <c:doughnut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79-4275-AF22-6EBA6B3C09D9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79-4275-AF22-6EBA6B3C09D9}"/>
              </c:ext>
            </c:extLst>
          </c:dPt>
          <c:cat>
            <c:strRef>
              <c:f>Sheet1!$J$3:$J$4</c:f>
              <c:strCache>
                <c:ptCount val="2"/>
                <c:pt idx="0">
                  <c:v>Natural Resources</c:v>
                </c:pt>
                <c:pt idx="1">
                  <c:v>Others</c:v>
                </c:pt>
              </c:strCache>
            </c:strRef>
          </c:cat>
          <c:val>
            <c:numRef>
              <c:f>Sheet1!$K$3:$K$4</c:f>
              <c:numCache>
                <c:formatCode>_(* #,##0_);_(* \(#,##0\);_(* "-"??_);_(@_)</c:formatCode>
                <c:ptCount val="2"/>
                <c:pt idx="0">
                  <c:v>1864222</c:v>
                </c:pt>
                <c:pt idx="1">
                  <c:v>118982727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79-4275-AF22-6EBA6B3C0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88672993783428"/>
          <c:y val="9.5236537016812617E-2"/>
          <c:w val="0.7671091427641139"/>
          <c:h val="0.80952692596637477"/>
        </c:manualLayout>
      </c:layout>
      <c:lineChart>
        <c:grouping val="standard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 Annual Wage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dLbls>
            <c:numFmt formatCode="&quot;$&quot;#,##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Sheet1!$D$16:$D$19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Sheet1!$E$16:$E$19</c:f>
              <c:numCache>
                <c:formatCode>_("$"* #,##0_);_("$"* \(#,##0\);_("$"* "-"??_);_(@_)</c:formatCode>
                <c:ptCount val="4"/>
                <c:pt idx="0">
                  <c:v>2426455</c:v>
                </c:pt>
                <c:pt idx="1">
                  <c:v>2552349</c:v>
                </c:pt>
                <c:pt idx="2">
                  <c:v>2626747</c:v>
                </c:pt>
                <c:pt idx="3">
                  <c:v>2669085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8-4A0E-8E9E-1B5C8994F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835008"/>
        <c:axId val="400096863"/>
      </c:lineChart>
      <c:catAx>
        <c:axId val="1379835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0096863"/>
        <c:crosses val="autoZero"/>
        <c:auto val="1"/>
        <c:lblAlgn val="ctr"/>
        <c:lblOffset val="100"/>
        <c:noMultiLvlLbl val="0"/>
      </c:catAx>
      <c:valAx>
        <c:axId val="400096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Annual</a:t>
                </a:r>
                <a:r>
                  <a:rPr lang="en-US" sz="1100" b="1">
                    <a:solidFill>
                      <a:schemeClr val="accent5">
                        <a:lumMod val="50000"/>
                      </a:schemeClr>
                    </a:solidFill>
                  </a:rPr>
                  <a:t> WAGE</a:t>
                </a:r>
              </a:p>
            </c:rich>
          </c:tx>
          <c:layout>
            <c:manualLayout>
              <c:xMode val="edge"/>
              <c:yMode val="edge"/>
              <c:x val="2.08366256260458E-2"/>
              <c:y val="0.19368398376411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50000"/>
                  <a:alpha val="94000"/>
                </a:schemeClr>
              </a:solidFill>
            </a:ln>
            <a:effectLst/>
          </c:spPr>
          <c:invertIfNegative val="0"/>
          <c:dLbls>
            <c:numFmt formatCode="#,##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Sheet1!$D$16:$D$19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Sheet1!$F$16:$F$19</c:f>
              <c:numCache>
                <c:formatCode>_(* #,##0_);_(* \(#,##0\);_(* "-"??_);_(@_)</c:formatCode>
                <c:ptCount val="4"/>
                <c:pt idx="0">
                  <c:v>1864222</c:v>
                </c:pt>
                <c:pt idx="1">
                  <c:v>1917445</c:v>
                </c:pt>
                <c:pt idx="2">
                  <c:v>1917640</c:v>
                </c:pt>
                <c:pt idx="3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E-4C57-B976-6E8EA005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44"/>
        <c:axId val="442791983"/>
        <c:axId val="372229775"/>
      </c:barChart>
      <c:catAx>
        <c:axId val="44279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29775"/>
        <c:crosses val="autoZero"/>
        <c:auto val="1"/>
        <c:lblAlgn val="ctr"/>
        <c:lblOffset val="100"/>
        <c:noMultiLvlLbl val="0"/>
      </c:catAx>
      <c:valAx>
        <c:axId val="372229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</a:t>
                </a:r>
                <a:r>
                  <a:rPr lang="en-US" sz="1100" b="1" baseline="0"/>
                  <a:t> </a:t>
                </a:r>
                <a:r>
                  <a:rPr lang="en-US" sz="1100" b="1" baseline="0">
                    <a:solidFill>
                      <a:schemeClr val="accent6">
                        <a:lumMod val="75000"/>
                      </a:schemeClr>
                    </a:solidFill>
                  </a:rPr>
                  <a:t>EMPLOYEE</a:t>
                </a:r>
                <a:endParaRPr lang="en-US" sz="1100" b="1">
                  <a:solidFill>
                    <a:schemeClr val="accent6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1555941965587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9198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8F681B74-557D-4BE8-AAD7-4A5432A44E37}">
          <cx:tx>
            <cx:txData>
              <cx:f>_xlchart.v5.2</cx:f>
              <cx:v>Selection</cx:v>
            </cx:txData>
          </cx:tx>
          <cx:spPr>
            <a:ln>
              <a:noFill/>
            </a:ln>
          </cx:spPr>
          <cx:dataId val="0"/>
          <cx:layoutPr>
            <cx:regionLabelLayout val="none"/>
            <cx:geography cultureLanguage="en-US" cultureRegion="PK" attribution="Powered by Bing">
              <cx:geoCache provider="{E9337A44-BEBE-4D9F-B70C-5C5E7DAFC167}">
                <cx:binary>1H1pb9y4svZfCfL5lUdcxOXgzAGGUu+LHTuJk3wROk5H+77r199qtVdNZ+KL4/sC3TNQJFEllfSQ
rKeqSPrfd+2/7sL9Ln/XRmFc/Ouu/fO9W5bpv/74o7hz99GuuIi8uzwpkp/lxV0S/ZH8/Ond7f/4
ke8aL3b+wDqif9y5u7zct+//82+4m7NP1sndrvSS+EO1z7vrfVGFZfEPZSeL3u1+RF5seUWZe3cl
+vP9X+Hu+y7avX+3j0uv7D526f7P9y8uev/uj/Gt/vbYdyFoVlY/QJbgC84YxUyX+vAj79+FSezc
F2uCXQiqE4J1LI+/h2dvdxHIv0KhQZ3djx/5vijghYZ/nwm+0B7Or9+/u0uquDx8NAe+35/vP8Ve
uf/x7qbclfvi/TuvSMzjBWZyeIVPN8M7//Hys//n36MT8BVGZ54hM/5kvyv6GzCXrpc8fJn/HhWq
X1BkGIRKfhoVQE2XxBAYnUTld9qchuQoNcLjcn6WePyVe30Sv2VDoRdYEowFosdPzl82FITQBTQk
QzKDDZihh+pw31B+r9BpVB7fZATMX9/OEphtkpfuO3OXJ6H3pvgYFwaRhBtEP4kPlxdIGBRxJI5N
Cr/E5/V6nYZpLD9Ca2ueJVp/5cEuLnbQ676ZwaEXQkqhE2QccRIv25HEF5RI6PyMe5yMh2c/tKPf
a3Qaoad3GWHz1/VZYmMmYZLvfryh2SHiAqAxDJ3iYxuBPuw5GUA6NDLKBWHkJSivUeU0KE+SI1DM
y/MEZRd6P5M89t7S9PALbFDGJLrnaGNYkLxgiGOO6D0dGKHzKp1+gc8z2TFCf50lQtt9826+i9LC
9fL9w4d6A8pGLpgwGAJWdpKycXRhcM6wfCDaY/vzWrVO4zR6qxFU2/MkcWYSx/u70ruryjcE6gCE
gQzyANSoNXHg1kQAz8Mjy/NKbU7j80J4hI758SwbkrUPd83uLdsQkRe6LqCRkHtuIF/aH25cUCYY
JQgoxOE3Qug1Gp2G50lyhI01OUtspkANvB9vaIOwuDCkYSBMRpgI4GuCE4oFeez3jlzxyNdeoclp
SB4FR4hMzzNAMNsnufOmrABfMAr9lOD3kZmRQyrIBaWUcKrfE+kRZ3uFQqeBeRQcATM7Tz6w+LFz
35BDU3pBhNQ5fuBiI/8GIXrBDHBUgWQ/GLVjS/mtIqfhuBcbgbGwzrLfWoQQFUi8N/Q3IZSGAAsK
Xs3RZozwEBAXoIJBLO3J5jzvv16j0S+AeXyXMTbn2YNtvKJIqtx7qLX/PWcGf5MwDo4+RY8xmef+
5iEWwDl4m8a9vWcPzz62mNdodBqbJ8kRNpvzdDsX8Q9v96bhNHkB7qbk4K7c/15SMcgLAEUWOpP3
7g59Cc0rFDqNzKPgCJjF9jw7tKR5QxZG8YXOKTM4pY9k60WDIRcHOBjS78tHDWbxG21+AckgNcbj
PK39530eJfFbupMUIDEw/Af86jkW4Ecyhplkghxb0MhZeYUmp+F4FBwh8vk83cjVWweYBTgkFEgx
v8+doZe4SDA6Qoeu68HJBN783OD/Xp/TsDzIjVBZ3Zxlv3UZhECL3zTTDLFjQSj0XseuSx/jwqHv
OjiRnD9anOe4vEaj08g8SY6wuVydJTYr+CzVXdA91Ns3IGLw7TEnGKIrLxuLMMDMQ0MC2I6gjMz8
a1Q5DcqT5AiU1dezBGWdVF7xxhxMv5ACmLEYmxaJIIeGBCSj79nZCJVX6XIalmeiI1zW52nwNzsv
3r9dS6HGBYFUDDWeWY/nVp/JC4wYokDTTjaY36pzGpZ7sREkm/MMTm52eRfu4h9vh8ohcXnowIxR
cJIzGCeDYNyGvEdjFAN7jSa/AuThHcaYWGfZfd3ui/LdZw9ClG+buhQQpMQGh2zKsTmMg5Q6ZC4J
J1K/jwCMAHq1WqdRGomPoLr9fJZQbXZFsbtzq2JflsXbtSHwLSGHDPFifh/IH/EzSGAy3YChgGJE
mF+tz2mMRuIjjDZnanW8O9dzdvEbwgPjZgAbCU3p2JL+ztQAOAjYHMI2h9/I9d+8QqNfAPQoOcZm
cZ7tx4OscpGUuzcEhwErkAgGLt3nWkZtR9ILJMG3gfGDDw99iGC+QpdfwfIoOsblPENlh5js4f80
9R4+0ht4NpDNx5BTfozujxgChP9hwCaGZMz9kKe/NZtXKfUriJ4Jj0E6z7jABoJnbxpopvwCbIqB
JCQqhx8wgOeEGumAEIXEMyMjL+cVqvwClod3GEPy8Sz7s+3+e74rgrfszmCIDIwmIzBe6YgJ9FrP
MZHyAvzSQ9759BjN12h0GponyRE22/N0dbb7eveWwzBghAwxGAVbc5qkIcSgP4OB0DBUY4AODNHz
INrv9fkVLsf3GKNyngz6dgeD/2KnTN6Sn3GYsoEIuDr34cuRp4OwfmEAdI/JzhEyr9PpNDrPZUcI
3f51pn1a8265z4t991B//3sqcBgJAI6mNMjpbDOHgRnAE2Ay15FAy5G9OQyx/L1OpxF6LjtCaLs8
T4SGeRzWLnhbIg2tiDKiC0Dq+HtpeQA5GAJ4mIfzANJD/Tjy6eMsjN9r9QuUXrzTGKfzDOwcat5m
33p3bzjGidALioEeIHrPD/7G2dgFglyOBBxH+LxKm1+g80x2jM3mPNsQvNHXJA8evtEb9HH4AoKd
mB4mbJ5i0zCCFpwdHcap3wdER+7Oobb8TqNfo3OUHGPz9Syxucz3zpvyAwLICBi9TO4zaSNH9MgP
BFCIUZP5vSKnAXmQG8FxeX2WcFzt47jownr3puFpoARCwsSaezdGH+ekOb8QRIjDUIKjNYKg23M6
/VqtTiP0UnqE09V5ErdrF+Zkv1sUb5vfoRB7xgLLh3GAchT8PEyuQQJGo8H82+EHBuk5Tq/V6jRO
L6VHOF0vzrI93STV/800XOjmdEi3YfSU0HkeOhCHFgdD0mG69BGpkQF6vV6nsRrLj9C6Mc8Yrd/T
2v/d2g8wVJ0SYAIwL+2IxdhlBbKNiQ7BBjZyhY5f+ff6/BNGD9JjhM6TZn8E+wTrW+zfcKgBMWDp
DYix6dCxDb9RFA6G4BJKYGboL2YUvkql0wg9Ex3B8/E8cwu3XQILqTgPVuFtiDbk2DD7xTR2CI9C
uAdRCqPdjo3r4dlHR/UVCp2G5lFwBMztedLsT+XOffgy/z0qh/AopLChvdzzgHGPdlikg8PAKcxG
dud3epwG4yg1QuLTx7O0MR/37Zuu84AgUEMEBUt/7L3ArXlOBCCHQMBLBWp9PzJkRK1/q85pRO7F
RpB8/HKWkPwfjMeBXgmG4ugHDjb8RpEbDuN1ABJBH1aAMB4a57Hbeo1Gp4F5khxh8/k8HZ1br7hL
4sJ7yxQCBKAh7GkQWIzrwWY8bzKQq4YxupDakaen2r5KpdPoPBMdwXN7Hv7N3T8uGXb0BY/25cWV
/9vV0iSMUYccDwTQ/tabwZQCAvPYngzPcwd0tITZr/U5Dc9I/MUr/H9aH+3Xa6c9Li9n7crdZFiX
7tnyaf9cOrwuLJY3Er133k8SguO3W/z48z0YFui+Hpe7O9zjhdc/WpvuSWS/K8o/32visBQRrG4H
8R8MDqvg0Nk1MA7yUASTSDhMdofVooDiwRasU3zIDsCKeQYsUsANfljDCEYCw4is9++KgzcNReAv
QewVmjBjMM0BljF6XA3wKgk7iCc+fo3743dxFV0lXlwW8DpgIdPjZQdVDQq3gSoFaugYwrkQh4Ly
u9018NjD1f/PRymmBaHavIxKOcWi9U3Sy5XmNck8daYoSuN5kTm6coooUm3IPbOv7QAcrMdv9lo1
OExYPsxk0g+Dzl+q0aMi7+q+1uZZmqSqC7FYlXb1nRf6DxmXlpP5WHlFqk2qQHCz1DXfcnFL5r9R
A8AYfw0J0VFYaYBIfhiA/VINQZFfyJrYcz2nqWWHNJx0SMMLzTZJzRdNk3wJmH3FPPkl7HJNuUlp
pijCqo9jbVaQut7CYo7Z5DdqQXrqb4rB+FXwA2ARSEhbwXjjl4q1QWFkiOf2nNddrCK9SmbUzy5R
4op1xA2p2pa2VuK62jLvsa541yKr9TFNVVZUgaprlkwgc8xmduUs6zSRa9SG+ZrzWdDaYl3guJ8b
MrpqEkzX3eMmTHluuUYTWGknukncJIZZSbe97DOvW3pad2tnUbpq7bxVxNOSjdNpgWKJvtcywZb0
g+FcZ4ZTmbJtZh0rY6X1jbZwUPxT2qI1KSl0M7P9SVEWc56FGxuFxYTpxDXrPCg3elT8qFupjL5J
TXjteKP7/Y1IcnuqdXe2U5qk8JNpW064s7TrppwJHiZW0NUrJ1ggMUm8ujZLFpFppmVb7v+QXXBF
/cZdhUEoZzIre0WysFvFuPloO7U/FVXFJoVc6Vpk+hjH61CnbIqkXymDzyH63qwTL/AXuRtbrC5C
FXSCTjG3EjtcCBfNQx/UCqKfXaZHCy1lmSKu3JcHQGK33TTebWSwbtaWVWT1Tl0o5jtW0Geh2RR0
CUP8SssrxaypkT3LOm8fR5qjWs4mkcx+8ri/SqRzlRFi+tTGqq2zD/5NHGbfGx7lZlHHuekn0sqh
O7kMik71qdfAVdIqHKMzDZKWJs/rtRPRWaG5mmJV3ymN0inJ8VVv53MeB45C0rhBhLEZRv6irlx/
5tR5o1K3s4yo+QSLRvZK67JqorVOuEzb7DtMGJ3a/Ar1/JvDe22aGgQrzbVvZeuFVoraxNSI/qFs
yy0Pwj2iHVVlRHyVRz03C9I2Sm9q14r5V5TeeChqlYw779LXvzt1SszAsLjole5GATSAVp+RoNm3
SWAaaRmqopBoFkc8UH4ahlMuKjOy43ZTdaiYCqciVzSKeyvMXagVnTtr8zxVfsTuOgcZZuej0ky6
5mfIMDUD1NkqrDShEGO2VVRZNEOhU06J53DLp6mxie18bQSNbXlZYUAXgPO5DMkyqYhhuYxWS82A
DdW4EaphV/ebavm0iUrXsDLfS9VwTjOy750X9pMItyV8TfeSOYUxzZ20XA6naifHoRqOh01ZxZ+Q
xOGzS4bzwUF+kHiSHc49HQ57udH2M18z5hWwz2WMa683m5beOrbLJsO5quvj5bBHcc8ntAtvsRuj
flJqWbxsPJoUq6cLUeOHKsk5s4biYZNI5PbmsAtVRgaHT5qbsYZicxA8njxuh6s8GQjVN4QehfLD
g55u17NKkEYNos806XTdndsdmpSF7iiaIf+o4ZNuwtFEoI7PGc52g/LD7fmg2LCbDepCFxKbvu0p
ykJdGb7cV4RC9dKgemoO+t4EHVGYQuNxjLIzcydbla4jprVvXxW2Pmsa3Z50Tm7lbd4s3bb+6NHi
R1Rd1nbnf4bJvOs4Ysu4iesPPOs/U1L9LNtmmYZJZEpDC5WduuUk7KpoTvqiV9Au9IUGHbtCjiO2
YZ7Pbd25phrDE8NzfVVz/9ontvIZubQDXc67rPyAHSFndVx9C0M54ZVLFCtyarkyjJXhpGyGBN26
cWev4/gbZNk3bSoCq/S7REH/3Shbpvuy5qGKWT6PideYNs5b0zP80HR1dCNj3ZsldbrVWttd9m64
oHXXf8QkmdlacVfwbtJ7FE/yuGnNyEgC6J6zD3FfCtXaRWulLq2UR1KpIukbls47TXld6lhdH1oc
o4Vdej50B3oxKVypT5IwqlTQFmbudWLCvQhD99tfagbaZ9B+v2bVJXOrxPI00k/LHwF32Jp5LLVy
FvsWdttqUpUHoyUTs2K0n+TCmYqiqqaZSlq9nEay40qmXmcFSfupYwjMWYzzaQ0ET4GBK1rXuOK9
M29wZ1sYVgKZetWPvIn2tO+/13r+ydDy+FqreTbHmpzLAEyd03jpZRzqkSJOwU298pMV/XlYhE/Z
ZaeSMotV7XahmQX1rmiZr3heIZNwL5kwBnZUz/HKDSrojPVlW0ALy43ArEsnUXWPwJJGSEXMz1RW
41rZlVWEV0JPYoURT1Sauj+9pF5GGVoZefYDibSZdo6YpNll1rpfPImJhbnvLnhWLSNeTXjjkVtW
7eLawytY6DRSXpi1cy3RblBF8llNoxlBHlMxYt9xlO1Z22Iz9bJs0vU0NjUZllaSrhBrN6GgvUmT
fttrxFW9USgDa7Fq2jw1dd9WUocagDMyLThZIN+YdwZeB2E3A4ox13udWlCxLxl2u6nuAN+kzEnn
OJkijFdZVbcTp3O5VZSBdpUAm1nU7b7nUL0C2+mnvt1PnbL55iV6b1En7JTjfgi96A6a+KI22Acv
4NGEp8a6zyMr4PEnu4x9YHP5R2Zsk/paUGMi2vI6sitfaTne5XU6J24cTbRUuMoT7hfipSbTRWDq
cd9OZHrp92ELSCQrgsFAtbYZyEyYtYbDNUyJutJdDm2vv64Zue6i+ktjE2Fy0bYr1/anWu1wE7Mr
YH6LwHAKs2+Tuea5oWJOe50jGk1ZVoHJ7clPKQKoW3jVJqQGaxnJSZ2mMxHp39qsiJQr0zsaB6Vq
eFaqqBKOyjywYoF300jsKFnXxKpmMd8wkl62fkHBQmWuqlo5QU6lqXahR+USR+JK8OyqYMhTrUYV
EKevrd1sdMo/5wF0TTKCeqgtM1Gn0Gt3V63nwIfuxAc7LyYGqj8monagergUusmwNYUmr7ktoHdx
XWK6TjVpuQFGOO8Ky0jwPOX1ra/XhikcX/kkz6FxhK4KsmkZ00RlxFszFi25Yzms9uZu261Z2TrK
0PR1HBKr7etqlffXuHfxRODGUY6dfktJkKmKos9+6USqoeQj71fCQ4Ci7W50PfzY+WwvWn3XtWag
2Z80ly0Dmm8NoLSun9w4MsqV7XdrKsWPuIluk5SESvfmctVVSW2xiLsWcWS45WFIdRV3bbQNM0Ym
XtyBN3UoGc4di1HIgEuxbhIk6ccMjMw8rPGX4So7jfJJWrWl2YH532pAYmZYh2pTYlHCyyBt6gdR
vO1j2a1xS1XvRt0Wp8akxFo0CbMwUwGTUW/1LFRenkJrxL1j8UwSpWd2oWiQm7bQf/J5nWTdmjgZ
n8Ao1uuc2gtYzZJvSIn5pkHA9JIetVNe5cpLQ2yyHkyaraftBmkfPc7hDQ+aUL3sJ6ywI+hVOXy+
Wg8mkgSqyfvaSivDgO/00yn7+LIlCWza3Fe0rneNm9cmDmQIwHepFYjW3lS8I5sa8O7h3yTh8NZl
tJEp3mPZuKamtd+0lFghthW4SPbaL1uxiPTkqvA8NotjuomNwMpwX21FFHgTnaQ/NY1dBpy0y750
LhtMCBi9kmyRUytuh+Hmu+57CkSShZ6wBU7qatkY+YY2qNg6rf7BCLG+4FERrdMuslyhFSDLC+Ue
QEyjyJ86oWsrHSeJ2RWom4ists3UqBddzidO5CVKa9mqoplclFlabYOiibetq5rYDraF72Zz1GXf
vcRZEmqXK+k3wVK2/bVdNd2WtoIuEc+WThT8dBnoKIMZKWp4TAQ1K+iNZNsYwQbV3YGCG7dZDP2+
UehzhDMrKflXYQAqYd6m4Pt19Rbn+qIO9DnYpW7pivgyDJC9iIELm9SIbavvMwNsvzbJUNdZUZFk
K9m5i7gUzTY8bCRu9o0o6DTSoaKz/nMou0gZc79xwBkqgblQHnSmbtvlVhDvu3TaZu7ZIljzPLGi
UE8XNu5/iKS9MuR35llQLZrlsKkPe1rCO2QOu0WFemQORcSpBBgp8OjcbJnSFD7IYc93WRKqp+Ph
JE3zNFTDrjuUgyN/f/3JkwWVVkD6RMVV0pilC1+bFV22HPY87Oe/PhwuyQ8Sw96T7CD2dDjsPd1K
0A76qjBLgJPBg4YbQP9taKVY2JqeLzVd5sth72nzy3MiphWQxhNyGXT8HksCy6Z9erxiuIxjP9PN
p1tHWVQcH3e819OjPCwfrqTuKrJrusiIKnXuH69/Vu7QSqLJcNNAsPpeoye1qqr6losOT4AqlbqZ
HJ4ZZAZ01MNuWBeL0MGfwl4HVmD7l64Wh0A8SXjLjGhWJg66bLRCqjLoChODi7fwnaI046CuVcyF
bWXwpzEmgRNdub7zwWu5o/IeanUVVsplUWLlNIk2XcVzRcuomGbCDjciKvKp5haFGg5rB4UbT3Mj
8FqNdtqkDV2jgnz2dYPOegKudGjYeELDxkgtxqq5F+doIYQgax7mqtfzG96pxqX+vKrzcO27XrhO
3dw1dQI2DLnM7JuiXohcv/S5LEugRV2+7kA95ejYnXZyzss+WXf18hM44v26jrV+PeyJHANJSCRY
2kMBOmxiIpYFkIdFkXn3lzk96teEdfk0QMhRMZllKWjSG1+9iMUb30sC1XfgExSBnqmU2JYoezTR
S8fMCcPLOrSddXnYIIhdFL5jLPwsQ8ptKLPCLdW0DQZPZenEGVlh5yoEwwbfCG4I7jyYlz5p19Cb
tmvDiT5mMGcb+mW4Ine0Zh1oTaO6wMGTImQQB+JpBG56CBGG1vvMcZ5ueiFC4G52oCSN71yYjT+1
q1QVssjmwqWrqNeNlVaXczsDz7APWaAS6Ucz1no7O2uTael7X3LJvJkjEn2th0JfD3vDhjSdvoaV
xnoThzH4S4Y3hdiPRgCCug9wYg1XpZ2MpxCZCRWsD2ussihmKxjsP49zwa0O8TsJ7vyaG3m+hMkf
E+1wVB1qCvgXEKekrAZL9XDO5RBaaQtV1M11GgPr9fuIroeKNeyJunGmvoETVSHcAXEs11VTsbkR
9WQtm5LMAt+/7WEkVGo5ZhsYaM0PRUM5a1KyFuU8d0MgfRhexWuaiaMn/cJIwaPsknKl6W2uuKFx
oFrCXmM90tbDXugIAQ6YF09klG68aM1Lr5h7laFlFjG0eBKG2W1f4WXOmn6Cs6ZTRlAHa4bDYE14
+TUnM0lbNB3OOlqXW4xEEOFJhL/mj1cOlw8bLlY+qz5CPDqYVl1QLkkdSYt2YIm9A1huREtTHL5h
eaj0wwZVXmL2CKVgW1NwBA1/1bvN/UbznDoBBgTHx11N87uD1x6rSus/DwXVQSTxq+rFhUPRcLeh
fDjkuucqEhB0fMxTwdNTh3NPh7LMiEUroLxP554empIiWnbVLfFFmajc9YJnqqcOAxeAyukz/Z6e
+KReNmge1hA5syEXYA4lDVQuSX199nTd02OfVBlpO1wyUmO4eLiuhuWxwyrb5L4dzRwa6mB3HfAK
0uAmqPhaNG5lRXlZWhQGwFwlEHCek5R8SUKqbf0cx6YDkZ8JsHTPDIRrbKQbTBte9Fs7kSuit3d6
rqVmH0hoDblRWbERomUSYryG4OOVY/RsDqze7cr+0vFvC67PQohZTHAe3GHguRMBw52hkwJPlybC
VgRaJ3UgHpvqRD/4lu43Ec+8JORK9IWYNE3bL6mH9VlUplCDMZrRSny1407fsCr84oJfM4PoBrij
pPVMOMQLUKJUvAA6aEhfTDV05fSds+nt+Fukd+K2dndp6U7TvEWX3FNRXudzLa8/xDX0s2XpVWYH
zpPZizqfBHHw1dXALPdN36xpBoGkpiJ3FS3ugiqki0OkY1L7pafK1t+WtP5a2OIqMnQ21ajpuEGx
8tEt+GnGKuzCSQ8YTaA/tyd2giCkKppklYnG1CpX3tiGjs3E76AnigQkANrMsjtnBbzfVg5Lp71d
gOsk6XcjlaWZ6c0ihiZ4jZPAgAi6G5mlkwczqSeGlTbFZZvDqTgpG4gGtyaihTfrKxaYuNC/N1nx
rdQNNKUdOBY9JVMv/dL7hnMTFcFMSMymUEk2TQPmP6H+VZ1hb8rz9lKr7W3dQUAHmjJdhvO+pQG4
YJqqSpZ/0GU5yQMvnVS1Fs/t0G5WRt+rxrvUSlbMfN1eJpKydSu63koS7EIAukq35TffZmLd1F36
sZTesoTw5SKpfaqq2C5MCH4ZU1dDvonShF3SCtylJKKxokU/revUuEa+M43zkqk6YZtGa9DG1u2Z
n0ZkGcZxa4W2K1aZ1+xx7HQz2JAJ8Oxu3pZNNYHYWaC47PuZHWFNFXZVqNpwtAUQkmRiu9okAJd4
okd6afpcQ1OX1pmCGJn2Ie3cbSWaasHiCKIcFYtNo0rxPOn8n9QVwaVOE6kE1CiItBEI8jUzSPtV
U6nVzdQNNWNShc138PqU37J+EsBss0UWiUWAWHlMy92nWe/zcsd04V2SdrnnuPd/P+zx8D8fkwj+
H/6s1dPJw58fezqCZR+Of7fsH6+CJZ0P4zuK8UUHbR7vBcrca3fItL44+FvW9xd53eOfQftF4Yuk
74sU98MYlENaFFP6LEP3t5zvKFP+lCwe5O4Tv4xdwB/WgjQiLAv0Iu8LC6BcUAmrbMCqtFhiyWCS
xn3aF4aYE/jbJ7AY7f2fBrjP+SJYeggGYcJoZgRTpiX8FY7/Tc6XIHibZ2lOWIANlsrRIZ1IMId5
bmKcbQ2Rn8eoCYx9RpKNEevkU5uFGKKyvZyhmuFPDc2wFfW5nA2lutDQsRTnMTmWhmFwX3pKdrjV
cPEpWSR3npO4FuR1wKs7bATwjVQ9Hcu2y1b8sBmd850+fbhQK9YsLtu5Q/t8/bQJU/n80KORtkqC
uYQoyK2ThhEQZOmY2uEw62IdzIXLZ5hl9BZziB3HZXPptL1CrjtJeO5PDy35m5FmZlwieVs77RRM
RFmC2897Ct1Eb6+6LrNXwx5Lpb2KbYfl6uk4sBFZ1rUPqULdARfZ7lSZE8j6iaZHqzYEH396SPyu
hmOXVZdaYuvf08Dz551P47Xfu8k6PGxcu+Um+NEUclYvCobDYcO8PFkHaaBBZvGwm86l0wTroSxs
W23iuK0/cZyunrakF1u/yOupk9pi6x72+rZtVS6NBHJ2s6QgxWepZ9pVGSbBLNDcRLVpnWzrw8bW
AtjwDMhhGjdgBhsH+DqNWGSlmSNnpCwhXlL2WyfV6A2CNbknuLadKeRGjBvXSZuNkxafsiiyLd3V
jfo6CPxi2bomZ0ZxXelheQ3vUc9jz/OO54aCQ1tR0vOdxXDIeuxc/5PQcKPQqOckT5JFAzGFTBle
1a0aETzfDOdSzNtnBcO5mqaf7jEXZNv59ZyiJrzMiefe2LZmzArKkJlT5t60RYdU3UCOw8eQjc6C
kqwQwtUy5U09Fyjztkbrs0ks+uQat4KYhha4t0EIYb6mlfUqjTMdwnZtaPpN4X8e9sLHvaLRvOO5
pz0Yz4XnfgiJOxTmnol4bMyka1euORxDqsmYOZF05jXqKqvu3UxpRePe8DaI531eZ3MIdYnrtKgh
4qpF/g+3bSZl5kbfSsirWS7VvI1RYnvtkIBakLmw/4ex7+qOlFe6/kWsRRbcdo52O7TD3LAmooCQ
ABHEr383eI7tmef5zvluWCqFbru7kapq711sVBtGgEWy3FuARhYt8KNXG+QJ1Q21VN24yPbc2OlS
kT5aDGmtN/MAUgDUw32DEYeaaJFU+jtph3OVFV98LpHm02mFlDLMsuw6ulRAkg9Bq77g9sQ/9G7W
ZVjfNePeC0Z5HCMTwDUUoXfkZSHylYGgeB30I4L9qfNtnDfet1hLuiMyYmtFnXgJj4MnyLx8d4wc
zoJkwY0c0mXCSTE+dUWPNG/F8qRcJDkgZi/SyG9Hwl7SMRreLmW4wgr2uScfkoWqangGIaYOSHwP
oW+3BcnZncqUv/BtLb+zPt8NvB2eo6a+IWW1FdM+Ml+w62VHuGu/TTlvJh82vsDbbCwZwCKPn0zn
yTOtQ7LCcTO+5Jl7ihs//kHZ+BCOEbgGSdqv3SjjJwWw48xQj/ttaleOJx5K9fzpKPxXKs9Ekvmg
FEE57UIcCl5ROKnecNBMp88nShHxJGtpTJOfImbFHqAugCs/ZfoALoQ6GOHDnpt/239P/WT/o/n3
2saOYukYBAthMLrXtpp4J3a4lYzxKzJ7GZK4y0zZbF1MX/N88eIxxB4mBeADYK7z1+8rgKVzE9kh
uRycOlvP8z6Wva/46I+QZg8W84r//R5VWZ8rIMAPNqkFcgOqv2N+XZ+ymPJVFBv9NRfdIUcI9iRT
h+3DJJObvE701+5oWC6+NlI1GzwWNtnFhWie4PnvJUfSfTQPQz6WFyc20b2kLcg4pH2xUUR3I8pN
rj1i2peyqyTCl4beyqjJd3VOvKVXe3KR1pZ+6bLGLpHcHZB7SuyDFNWFTP1NMlB4s2O2r1hUIjPg
gkSC/jblZGMN9+EHC/rFM7e9HchLZktn17V1uJ67c2QODdfsmqeJOZpwRFKyz9mXwOdvHuvbY1f/
7deXQLDy568PxfynKrMBpOGgnKTT+Kdf38iDpIndmP3gnggEW+Lo4q4Yv4TuGC9768Nn0Flw346I
6XJlv7hFGi+d3DSnsbHBPc2dZ4sbduP1iq9skYlTHbjiJHX9uzX3OYm8iBJ48F/989yhjZH0med9
DPO4utRBjU/8X15u7nMbYAq0vSNRqNZD2/Yn18joJOqEr6Ua8xcT81sy3dxRFl2qOHSf56k+DX9P
7Ub/01RFCvJDOcEFMY33HGdWrT3t0VVNTR5SUH6cUZeXpO33uCU3PQ95vphabhGCAJS39Hfrz9G/
5zkD2wxCYcWf81TSeAe/bsNlUqbuybHj50uqvT0P4nr/V//HXJFp9zSbcaROZpDZjglr28XHlI+1
c18EhMnvi2E3L50H5/6/l8nUvXeE369AHtpkY2EfcXgiTky8+iW2iMrBvuq/gXpzHkVO8wUHlsqY
0yLqB1/HRGl97zFQrZwIHBw+8Fufuv713RrTPLgyVl39TvJbb7KmsdnycVJ9zPz/WjdO7/D+Kh/v
l+MdZut97OP9prEP6/0vi8qC7IVm7YJ7jJ4TnYfLIULmU5IwP899c+vjIuaBvAiXYET8nvdvk+mQ
Zf+DizmxnT/fyIidUO4ONdZ9ZDBAeiN/3ci6tYrg15v8cPLCi5xF5FU+UkKIP5SH/JDvPM6GEDvk
451HDazjgdmvnSTHDJnrcxzX8CfeTZ258Cd4n72NpozUd2luVy52qmis/BNoPvmu0a5/iqZWMPXN
rbnvY1TpDFTP93lzq2f9vVeO7NSTFN5r6A8bU9XNrRjz35d5QLXpgHDiP33zlBHb83Ie0FExRIt6
WodHl/5+mXn2PDEVNl3897OagEb892cc4ME06aTQRE3Hvz/jgTLHp3Xg/GDcfTBjndwlhPNzI7Ju
Oe+acLu+twAa7uBesnP13p+gv3nv70YwhFTl28lN+z4Qln6aP/cHOfleZF9Znd6nphhbZLGkd8re
d4a31tTnjk215iwG4YA2QIPm+3geni/zHT235onwQMIFqrrhFefOtxdPvKxcViN1V+CuhA9VIfSi
7NLyWE2Bh1SBu6VuwFaz6ZZJcWc8/mapaUaQ5XrBBqmOLPoymmKZZBa5uMo0AJFBRDVMyO9Ar0AU
i4cvEqHI+mNGHP3IokPTJfGeBMDCjRfjh/dh6+B/eFzxP79FguAQz+lKQzytGzH9n0deHnUMiX4a
/IhKADmAw71T+36JG4ZPcbaNCeEdIvcYINl/+OiqStxeBesCkLai8MZhIgRQXYCDQZtzaNvwxp8u
cz/j4ESn1guXfw3Mo0NaILL12dq0qWP2amSkuHGRlVsxX75UA/P2kYqa22Zom9tgak39Kozt7m2u
4KFAsk4cu7Dzr6Ov0gsh7FgD67gGINpeprEKDPKPsWaywrB/VKqwa+U71b7pNfL+U4v39nereG99
jH608p7wo/Cbevvf7zA84/6vWywgIPURlH9E0Sc/xGNt//xyxqBrKyeN5RNQKgnCH5h3m4by2II6
sGq7Njs6cZAdKWi8NM/D7WzN/UZOcOWHjYAyWVb4JHZ9H8q9jZHrLGkI4iDxWw+EhrHZB1003FdV
rC8qbpGWL+z93FWqoQOZDVT62ZwHoAt+iOsWO9+0iCA+PTV0vM7WfBkyTyO/wd1Nh1NvzX2E7mRs
yFa12bgeOH7JgHvosnZNcYrwq3keWDDd2faKH1O+rzjhS4o0ttmGjgbuhsf+rhgx5KxpATJTK1hy
ZgZU9rA+5q3rg6SZyy1Px+Y2LPTvixahvwiLqPg0QKcp8woyrZgnlzr+Bl5IjBBSI0XU5W11dFMB
fuZ7q55HZjvwgTYu8eC774NO4fNME53BvTFufCnCND8LW9Lz3Pq4zH0MlOqxCU9zt8rGz1ONDz5o
o7NwAXYFPSAIcp5ynn0JsdOAoQgLpOwCIMZV+pm8cwm9RcrXefJbOhxdF/gJ4BHnCXE624LYt256
bB73iEHL+xH41l2DL4QKN3pwAEo/VLRXIC3yCiRBmFKnW2Wk3WZcd0cnc9qjo0CET6Gm0IsPe259
zEmm2bOZi/iGpgI5Gm/YdS4ELAsqhHugmb5Sl5YX6TXlZW6FtK0Wg0rhbFmNeXnafJoHUo8Hyiwf
t97ghbcei6JlXBt/HUzmfAHkHN2Wob6bNtyDrSMGwk8nsnPdAeD5cxqvwJZ8SxC5YxYeRVNTUNtx
AXVF3CT2Mhsjwd20SkL6pFp/3JdjL8PFPEJA2FvhwcbOajZT/JiOieFnxlx+PzRkUai+uMyWjoU8
5YLBg8PYfJFFWm1GpBhWH32hpu6i1clSio6ey9r+aLIuuIpYJ7OlGQ+u3Bk/WfQ/ViN9/ypE9mms
Q15ghVSrXOU6Hg8R5e5hbgHVGN9acx9SkWBy9QV81LaoDnjsmT4EysvcdUzasli8tb0QqTrJgW8R
2vn7pLJ2P8i2OPlJhpSUY7Obtpfj2oHreK+kZquwpOZaRhVZZH3NX4eO/eSJw79HpYef82DgBAO+
CTtm2aIBMY+AaZEjwmlPsnKSbzFtfmWxSV7KFNBFCEXMVSFRsoLCI/wfWph/JK8TFAd3J221Pz8j
HE9B+HNDhf6GloCiyJWazF28JaR1Wy0LUNAPb8lsB8laDWrf4S2ZPY1K1vwedb3i9+jH2nnUj4Z9
6yt9N/zL+vnl5gXUxyEL/B+AfVkNoEEZCkXOnx40YE2ILpKuA1xXDZ49JjwFEuizZumwtr/qOquX
eRr315DHi7a1K8fxb8OQ6ecxYeNhIMpdzmY2DO46yQOLTRKjcU7g6VSmOo/GU89RpJaVrYptG5l0
nRsa7xD+Vtuo8+NrO0b3YDfI78BV6SLBmf/A+yjaNblbbXPDydXpgnuGbMEuj2i4C4bq4DaqfI0c
eE5QiHnnECToI039aJ2quHuSTfw0B6DvU2VT/p5Kusx7m5qkw7PqtbNC0pCcwwSZ+ZVXIH3AVXs0
KZ12fvCQzz4yfiAc9gm4xON9jJvyG4gyPwkd4tdAg/Cdymx8RuIGWcE47q4DQRwiU799KHhpwfip
hzvXMR1IdzS8hQCrA+hc05us1u52aENzivuQgI49pFDVEHkIHDXsCRj6x6Sq1M7GyIelTLFtO2hy
o3nkrGOAjBffkHytVN/el1wVK84S89jUfrMs/bJ/wsYVLFo5eC+MgK/f6N75QsbxBf9J/R0OwJmM
FfkZ9XITtooe8izsdlWPf6cLy+LWKgsivK6+DTzwXr08dKHL8aqDaJAL9AoodaZ+ORiyrZXsN0NO
3FeaRztaJPSxb28H3Nz7MbV8p4EWIFnQAMFuOvE9rEB1qkT7007MrzZu9ZVlRb7xIyc4gmqen5M8
AkvUrfJn0cdPfTq2Px3BN20bhZtYcX9nGRNLFYj2Xqos2ASt2x0JtwIbYq43bU31QyM5tksayG9R
NW48XZujUKxYEqGTYxU75O0ym+AsNPBBIrqaByCB7OvF3HQlR3Oe9NZMp+UBiKJHwT69zDw5YaZf
ElcVezDrm9XQu/VN5jL/AOjU30AVIR8NtD44cMLyZ0Bf+5GO30sczMuhLt07vxrLncPDZBc6uX9x
aIJbryLVtyaHXGpaUybJr9Z31VXLEOwU/PRA+QE4AaUKWXkehbAuq10ci1wesBs+sNn7mC7B5KXM
/XU7PuTvXR/9zeg9zFaf+YjuCgZeyPQa/8+++UXmdxi64kUGLl3GLIH2yQ3yx7armhsDZrbvcPo4
d8WROTRQLN1CE0kfkxSE9ihm7nYe5FEiD+FE8Z7N1LfVg4q3IXF5s2yGDqQKeRMUo7mNjWMeDGXH
vBD2xfe6Ylfh+ebrLhnsC9ADCE38tLmF7Kx98Nv807TWdj9GmT4HgtgdqNFnmfatAbc/qU/DRHCb
L7Mpwd5bDVFUrmwcB5fMU/mFswOy0062mLucPvqCJxCY331jjBs9cxUEBtMCeBkaj9v6b8pT3wfc
+jkGBpU/SaB9jeIINycKSfwlPa2CUo6Kl/41MTSo9AZ7rT70Y7KN28i/q6aDfEyhFEzMb2sa+7Cm
sXmmmY714Y+Z/1w3z2ym13x/h/d1TDj1tq/LcZF1mfYh6AAHOE5PbtNF5yGJ7c3cM19soe3W4QXQ
uD8HmrhAFACof3xKIAlYpXV5oCLKzlUa8Xvc4ArE9mw3W/MFFI9oi42iXnoR7Sd5CaRzXZrYLdRe
yzEmCdJgbXpLLMsOLOB3rOTp7dw1txzWdKs2Hx2cGP8Z8CJZb0qZ2xueNutQjv4lnzxUKyswJ4VT
bUeAVA/U4+4R/oNYWOl/q8e+eGRe8nM0Pr3WHtgOtsy8g5eJ6AYPoaYrv8ibvVY92IYDsL8AWW6Q
CPWD0OVWyFg9x2XPT1GLPMlsDknlY9eKDADHUj/b0WdLxzvECkRspyjlyk+5DyaLinGb9yBT5/Ua
SuTwpmgcZw9Xwqw7iTzw1o7j18hXE32xM+s8YskVjI37ILfyu+xiCk+Y1w/x6Ma7IqA4XP85o1CO
WpnM87eIZb3NqI04xr6UZy5HvZbalU84y35UQ5/99P3X1rTNpUByPdxlpM4ROoHv4ZMiuvSF8g68
ZmRdRk304mpnQ4dIfvec4vcM/PXuYcqerUlMmnOjw2YJ0SRccK3tSy9MC0o4iY6+ZuzFBksGRtER
/Em4KRlt8xMDY3Nw8ypfNAMoSk6DlGjDI4DXvf8r98Kb3iXiW43UOKgzafac6KpcwikVj7Zj3irD
P3MpWGo2JSgr5wgaBXBmXP9gWUeP2RCpnUpUcgaTC2xPPCzoDt8YcMkAWKPNZdxs4IOP56Ca6D6+
Cva569gXMeAM0EN6bbOsPg+1jMCZRX+YNeMqoAOmTRvXUA2fprmgGC/MtIM5FuJPZaLf0wRI6lKk
v3C0i+cQHyFwxPo1B+K3LuKEnkA1q28KT2TLHJnGbx7A99yNvzPXBSHRiBTyzNQ/NKZm+GP96lko
eSNjEX+XRfGzdPr6kVSV/l+u7yw/R9ICmv6JlYInTkaoyR76Hvgk4Bwj4/On62sG4ZGiVfbqRjKF
aOMpCVpsvECMD1GXVitRiOpVMq4XsWMgOeyr4G7wPaDL6BejAIGpX1FdJ8tAD2I/ByKzyZroszmP
xuCPVkzfpWNSnDKPgXwEIcF9UUNDMiDb8RrI8Y61uoGkKNnriFS/mlh/DWyRPDvIwC1l78k9b9kv
A2kmqKhNCUmItl8ghLoH7d5/qKd+ipgSvNnAfulOFc/ULQSUvyN/JUZ3048qX87x/pwX8IZxODNf
R/u4IKHZRsotF1UU8C0pOniWwE7I2SYl1GoaXJsd6b1VarLuRHiZw0Fyh/4021mu+lM+RO3GZAO0
X38OzFNiHWPJPNGk9bCWyXA1YXxxUSXgbkagAfQUp6nL4V1zRzUpgLIm/QrZYfecEFOtIehCMOS6
Gig4G34YIAjMz6NfJKnueZY4L8DUoqXgtXcZgddg//f44WM5y9Tv5fjk3pbHUR7+qll3PwY2v23D
rN8RNpS3DXXYQuVx+VLXzGwSEsutUzflCyXxa5uF/YVVI3uAaus4d4PonOyAH4LlMi0qLaK/0K+z
U0hd88zULgwy+ZIqHR9tTMGln8zBsQ+AjSB2AyemrDMo6qPqMe9Ncew9yNHm/rzMbzOvqR4DY1dl
CqmiW+hNaAxccHjyp8b2ny8ffS4x/TpUdbCYp3wMzGabRP1a84ysyr6xq8GXxV1aleka7oaLg5J1
W8Zldcorq/YCbuFBtll5BK+92gWg0gImlx7UhF1yG4F+vbaSD/cQyEKwk5TNVRiVLQbPa19c2kDB
x23w1c+ae0O1+lnrZmNFlk1Sxm0S5SlbBBCJtyJn+cJV3pFkxHxvc/YQdGPJf3V1CHd1wn6GRhx0
1oo7d7JUwg4Z9re7eUzCmseCCRd6HwsmPOmf61JR01XXl/56ptOkIYuBaKd0Nz1I8AHpYejPNe0W
M7vG5MTZhH2hwVPCL7J9SN18Dzc+/0XQoJlir8iFeNgoBnFTTNp1F+yOjeQ+eUhq2SD9zdufHJKF
BChi7VUg2vqlc594o9oaOAOHIQdjKK/gb1Z+YV9VlR8ZBKDnxhXBliCTt0DiM/9Fy7Usw+CXo82r
EsZ7Jq3Qqyppx9uAaLsbA1/vg6wNN8Ip6BFkAbYpaOMdg9pjZ9dUxRq5bfEc9MUToLD252jbTStC
+tUKQNc6thT1HAbsNFVJd3ndBXeECoqw2I++kf4LXGbwwosy6M9ssMIu4kH3R+JHy36qxjAPINX3
uxV6dgDEp1BnwEbxBWrw11qnw0uXWLshJQSwYV7bF+OFK7d10kdb9NUpShRbuiZkL63iDvjzebqb
zXSsz22T9/d1Zsxdr8SDP81KVVDspLHgZUwmknfIfDr0exn17U3I8TUIHeQrPXls8ViI+5FBnQxa
BTSSU998sW23csC6up0tUhK2qwu6TZQKUNpiiCBPIOk21A12BrdwVo3Xto8iHmKoirv+i8n1Hcev
I1+gqIoQQtFFyfXRBl3+DZIQ4C45C68uKNyzY+CI79ionzITBs/aeOOulSVdz2aadi00D7jT3kbx
b/VlHqPG43/z0+O/WCUJCr0B1cf3koAB6f4D5PD6EShBXDmPfVp6izJD/Qtbjd2t20txaHoUBOEJ
VY+ZglsS+pL80I6/zA1u4o+50Bi3eytu4BZgOtPlo64gsdUqiD+mSxSdf3vpwkn5pFL6/dJRieoS
TWbAt55xjXJsy0VRFEeDjO/P2niHoVXii2m6cMkMLy9QW4LWi7hjlyuPX/JkSoM6Kv8C9R7EbNHb
oq4nAlnQ2F2ODl3MCLGOJHskUMHOCDEF5+tR9AwycOwg89i7ZcX499i0zqQN+R/MChQB+ztQAo4W
AIx1Y1QKArvgL14P0jdZGOuBPAa+Q1YCKg79DEXUIqGj2PaV3xwTt4fUbG7WrdMczXR5GylDmy7n
zr5oLGRMNlnmEjIrNx7P/iS10ZPUZm7V761/M/seZUyq0cThDoAW6DEtNGCD6pIHVDmC05lABew5
FTkZEXfrBsjnFWh9jlQ2PnCpT0CVox/zIukwLCK83bgBYv55USNy3JY0Ca6k0HD1i1vf1/RHC2lN
4je4S6pcLWMblT/ZoL4SE48vqWeaJQ/c6N61IlorweKz4SipNGrh7oUr6DmykdqEqHxzSGn4RDMk
1IrWq09I0aXHdErCOHLsH0uZoSAIkKqfGRTQJsQPRCGrC2SGX3uRRmuWgic0L0IinL0tQthavS+y
nsp+khpstbrw2dsiPr3TFDa9vVPmO/2jm8WASBJWQNSfynXZjJQ9QST71YsS79QHgh9GzVM4u8gy
Nhl82WYY8l045SCrwIXKtLLpWw4SDKvFFG9edRGtele4kCJ48YvufjVFZ78YCKM2NfIpuyTiZOqu
Aq4ueSheJJEZGIK23jeN/wwmb3Yzd82X2UxlsUHinaPGEaZ+9IeN7y9b2dfr0t6LNrBHOnGAgYDU
p7n1cZn7BFjEO1GesEMlHeI296EUfrkYiyw6eROlgMQdyiYkZXzyJ/7zPGpbNzrV6UNeD83elyJ4
FmO6AUgXP7gDoXc17R8KFKF6VmGT7jwp4pUz+sHaaUGJUboudz3y76v5rkXNmXKX2qR9M+dRGUMN
69kt6tf8iqbQbMhccG4cHqMLpsO9c9V75D5TPwJLnFODIhXn2cGl3oYRtzq/+bx+EkPJBsC0Q1Es
A3dGgODYo8oCkBJ6nV0yRJkortFQetKcyodo5J/7R0R9QxnJh2l+1Mr0NfRPhQ2SszRueRUtXYfz
X8Sk3sP1T1Z90Lm7eIzwBUg6LqQxydkIqq6OyddznGnLVu8l8sPLXvjtgx2o3uok4JsZKMyEDBZS
hOlJ4CN7LvlFu559KoR5fPPbxwpa7zFw3A18Y3JAIQbnnHQG4SU31UtkxCWfcp0d14dYltFrLwY+
qfDZbZWxbJ86TbNleRreF2XhLxLtjD+MvwlF86vM3Oi1VPdIBiu+eG84zt89n4dQIQcFIj7PKSvo
q91SPM2QAyP+hBERpFunn1PZADLymZdv5tGuhvpb2W8JQXUAxOoZvs5lWihzUzAiTm2kGOiHDXlt
UQCgKYz3XarWXaSeGO8KOEl7fMPJpmB9epWme5xn1JIhYGXF1eii2rZJyfYeNFz37ZR8m2cQ191C
im7PGnvaykyQez1dejfuwbeW3irxqEVcH3N0kjhYFi3hVzmwm8Avqst8+ChYWKAv8894GvuwTJB/
st7XZRl+iP/99E9d8s/zH2TuAMiPB6Dun1QViBIbJ3cH+zimh9rxoJ9hcsiXaRp2q07x+ChtEx/n
Vt5mCIBCv2Ar3mTOojddtoEqKDp0vK9WHnITxwrieqDn7qMgIkUJg6Lb2tDwTZyhflYzcXAC6jeI
c0DWMShJV1YaLDBwTo4xdtYnEqZPZSL829ly86lcDH8UDFkbLy6zA/btepWXJHq1nfpBZCTvdNo4
N2LshoWMev/Gpg5QKTHcUdM138DW/BFBrPFaI7O2SERnn3nQsiWri4uweX+jeKTXLEnUTZ2SbMe9
vtnXiE4lYsi1bavuYfDd8VSw9os3+t2DrUp/yU2Xb+IUqILGWfcjjZtFgM9uJzyOSnuZ+WZrUCFl
iAI3VZgHq95L668e7vbS1+QZBbqyLQnjchtXur2jsT4XmfVfCxmsZlzJNSBY2V7RC+HVXe9Qvh8G
Fh+zMoreLjg+c/1VVWAcohpOD1CFdb96H+ctEBpWpS9UZeCaB259TIg1t4DEcJS2zK6DaKg2tcjC
2xq707LPqmST9GAULBKoCxemFeQ+ydzbwGvHr17e1AuUgSkXGdEaAY/dKDd5plHZfUsSFGGoepQk
4WPLt3HtekvsAP1zGsdsUYe0+55HdotCTj1qoASPXRmmv6LOuUNQvDNA51eWpGBzCn9pjIeqKpIm
WxGa9KiGZtjFiXPIRlWuPZsex6LpFm5ahM9j2Q6bjgXxRmUtIvDS3Po6QR4NFc2+taK/JABbfwJy
Qs6GpEuU3Uog8DLmULjNIe0ieoMJ0l1kqqOoHjJ2B2GL05BTfjdfqsr1jo4I7rupSzgorMVkEq11
pLxzjyIKZ7fXL0OiwRMt9WOHyjZenRa34BG5V+V4T1DUkxuf6+Zso/oCUmd50pJzhHA/OcrsnVyW
36d8sPucSBYuaqbCk4MEdLoeoad/7WNkjXXr1pvZdGx8m2iEh7Hf9TctyrIscqcsX0OHs1XttvTo
p+3ZM6jj8EH8oinoXhVoS0LTfCtt/5sQNhO5BJKYSNdMU96IXbT54hBVrlBH6wpkpLytCn6Fd9Lc
2IHjThp779BDXv/kJtipY7eQWyRJfuDc7e9k0gXnYSC7qAgpW4IZiIReSO/mQddm/V03EHLQo/gG
jBEzei+y+5SBNvZmM4hCFrZBCbZsKLu1Rmb5CW5Mu0ZFSxxrkzk9k2fppl67LyFR2rBU22VvGgfa
7jgoj29NErYIk+BxJct+6hU5DqjEd5a0v9E9TQ94Ps2lsjy6TaTZIvpch2nwQ/UePDxuvvVh1F1G
I/XSV0m9qdnrWAPf5Yh0bMubX3340CekvzaCpqcqmxStVdGtBoh4Fy3Hlg4WK2pb9kwuNG7ni3Ra
fSmnFgm9i8Smf5y75sFONXLb9wFK+EwzQG6SN45XfxOAhFVDosdauN2+b+J6OZuE5SMyb+Ird8r4
EfKa/l62allMllYoggXBNkr+uINzGqeLIuXvViGCbtvR+OtH18e0j7lpoCtAG3j395Ukbo6om/er
ynRyGKqG75M2g+RYD3LHQi9HsUXWbGkdiBtAiXYD1XJ1OyaozZKimOSx7/MLdNxISEslj5DkmAPF
7b+D7jw5BRALbHzrjrdDZaDpBPkDrHEB9VXYu4+6uKvrCKyDZJR3kHbxXRfWNapSpObWspYh71XU
r36GgpUV7nRRgFvglc0XXrfBMiaBvASAXXcgUrm7TrdiWSm/WHvIou69GK/WR850ZPTVMiGB9zVG
YOG7NQoVafngwYdYNkgqXvrAWfcR17/CoL6h2Atf8w5/YU+FukQla3e1RSEW3Epb4Sf9dojAlXFJ
gtxCTP1nN2q++bHkv8r47Db/R9uVLceNK9kvYgRBElxei7WoNpVKkiXbLwwv3dxXcAO/fg6Ssqiu
2+7pGxPzgiAyE2BZroXIPOdkhEQuPswPNmrPX5zIrPy6Z+JxsnE+qrO2PLljA4Ea1ASDUBMPpbA6
vxCoBNTl6EM6K/tDj3DM8go8k9iuVWz7vCiP02TyswEcCcTnBvbZGuQZORAXhUqP4St7K3S7/hZH
fNoMrl4fkKZ0Hgsx/MGAwfneoWqPE7Gwr7nokiPkFwG0zHt5n3vq+ML594RV4bM3tfKORW23s0M8
IrFYXjtZhD88wORWrMilYtsP+yxr9G1T9N0r0hMokCAiVg/Obl3mV2MQJXAA4k53wmzvTJ69Z1MC
LY64S3dSb+2LBxGfdTzU4aYbE8jsGbE8FdWQrsbYC565ZQlQJcZDWiWglQ8QFUW5NxxbSIoASbxD
BRk0Zw5wV4i/5doe4npP0K8O3D4gRdz2nryic1cdYP3Put4Xj3pQImXacgi49ZlvWv2w7zoWbiaX
FV+8zPkDVZfxofYS66E0o5+x+s7lqbeqevDtY3CWL9LT7X0f99Ab7dPiMTQGD/nKTvywvQZ49o79
oaFkUeux86nWIYzHWPrFlU21LgvTe8jVIFkyrIwEb9TA1kB2RiKIrafGqTZR0HgPFIg2FtbOTSxv
tdgqJX3UcHyxqF0oLOOj/QCaujLMm2U224VANfTD9Cq1MNq4ZVWctRAJQKS+8Pzcm9nJS7yvTmp6
59jE+ToST5Npxr4xGeBseEcrb4KD47nsXFWp6U+gmAF6Al6olwljX/SZvFRqiO8KmRdbHI5jSBt7
QD3ZnfEKxP83cN3HP1Gfg0oC0pYQgf3UaBDVEK1XbgbkvvF1mYXTQcvwRW1p/Drie+ROlxAhhs4X
+wT9VucuSLUCaPMCn1cGiQFoc64nF9Iypl5JaLgAPZJD9HsLmcZxDdGmcuvq0jmVddf1K5Tknnjp
5HdkWwYm3F8hAoJmm8EB/AtPIwDlCvHqikFA/MaKX3rwGtd9zs2H1ItwRAUWIsj5LjGn6TSafQF8
DxDtA2Q8VlPcnofGxBEQGaqnHHUm6F9Z455sLDdBh5/aZgXw30Nixs4fqEWBCOy3Qeg+hiaekiGr
8E3XNOhHQd0PCqcAGK0C0IdiqVITtTbgQTD9rIk4+zLo0PfpAQe6y+vRRQI8OqDhc3/sJtP209Ft
NnYMYc4IVPcMWlknyIsV+3gq8HmodG1dO5OB0p4XPEpneAzt8AzSWRj5U6IhwZJ2u4A15RX5tPKK
Z2koyrBWg/IZnppCiBp8skGoP4/IayAV0jaf0qp0773Uesb7x36epK+nhWK/hOnF6ZDskcVDn4DV
Q0ONU9y67lEAliqKbEktgvu2+kETO4qgSulAF9lxmukhDQNvZbJ23EG3YgJkWdkg8L4zoIO4oik5
cFqwLlyD7DICqiGBeiAv8ACsdYBJeE596jqIMtNVZlbpBshprnRdRIs6LGLmS3wT4X2V6f0WrFHt
3HCgrjWdV7ucecGZBrwNvH3XOhfTK6Yzb2z8AOTJta2VqmSJr0U8wTpXNkHVNMBfZs8b7lzJ1rrl
wYC8312ZuIZfWyJYd5mNKvyY7ia9KNYQjrtH1cl80KXkvhlE4TXCq95JR2Z3Go6WtRFOD64mVQrh
AgTruue6hZ9pIDe9yoCaU2J96aM+PUf9T2mWKLR2stp6LhK3FYQZDyIQeBZTVywVopiNNKehde5R
5ZXbvovbDdKmKFFUjrsatOxLkEbpV/BpwUe2tPYF3/fMb5MgfAIWJd5YSRNcbB1vijj9hsMVCvBd
kx6NjuOnRU1pgEYiULXcQ3ZgRS5jdJRg61obMuPBFI/Qcw0TX7czHekk55J4CchDutdk+8A2hlUx
MS32qwn5ACvl2TqGAOaVhjpieCwAu3vLQv3N1rRdh4KNUe+hxm3NcQNj9yjo2ae05N62ShRO3GHW
oY2RafFA43qGlJR4HAQEk8FReLacfuOlunZVD+pBJ9irCcTqCQmCYJ5yKNX5iRySbW5USQMqBEjg
FRiwu0zPMtRiyx9uAG3SpBiGAz5rMU7M1niFbCtU7bxs2nFodR/TRnuBHmL6OMgcwlqNeA6lbKAd
4T5UZsvuq1Brnj1z4H4Pmha+YTGFEEEARQGkZoI2uOclQFV9Bfhpkdg/2TQlr2GeNPtYj1AR8sL0
1U5R7rEGEd+RN7XGFmqRVgX0CrxgWoOuk2pPumvpj/j9AIwF5tHpIdIdlfbKxkHz6GgTAIM9N++4
KbK1Fuj2J446510OANM6QNynHKkEULhdfY2SAbxSZ7uqxM+7ljocKZao2VmAiW5oreH14a5iVQdZ
D7W2A+gMv/bI86lgPOGJbTkBGU/etEfuz5JTPU8B08IPlhz1LQUXQ4b65mgFs1cP02LTdEiMzWvH
MVg7KGjvKNjsWwNcPTeYvZktujVquvUdBevxgMIbhFqhjIVXlU6R5qPCmu6gR3HHHa+/9GB/bvN4
qk5uegT6JH7WIIvC9OFZY07/nDfjSySRxC2tYryrewvIfWhwX7o22/O4946OqUHqlWwt+1ZPWnU/
m3pzSCEFFq+gBwmqR4ITM4Dm0cEd3OFC8UUDxW+cn+OdW0D/1ykGPOLFzhqQ6uwYhiN7zNn4o0By
6htUasGILk1+yQOe3MWje2jbKX/oePqp09Pw1fYK4wAWNwhJ3hi+NmkLHW6dyy15AR4QPmqE3oG8
pdVAjKbsH8LYNV+6b6LOwzsjKvV1NfBG6X03a6HVzU4kKHKC1j3Jg1eBIL9JuPPrMlOXFstrA0qk
7wEfLq2cVdtUIn0Q8sdADuGLjX/ek2cBxjt64YuJd9s1yMoDzTQ+WJcklI80S6YCrPhi+EGzBv9o
yGnFNcqtdfQyNXV3dEfU6GjXpJ3MbQBkyjqxNfMiA/1tsLS9ow3hZTHjgb86QLftEwUt9szq2CaS
qBTfOMow0Vd1ALbAEkwhyEfgrKOUdd5vF/Q4MPKGsU9p6mzjoZVf3AnC6FMLULNkhX7WDaS7gJ1e
uwnOyJGE5l2shABogLTI21Vmchcf7wK/4Q4kAMiLrga/vCWkbMcehJIbBwVDdk5V+rXwgzcjBQJ7
EMhKIPc67yqEu8oE+hMk3aq1kWBRQualkjmnIVGq4pka6GpxLHGL4ybuX4Qs208AxEOgTt14Wffb
l/AvQm62+hev8rd3W17lEnKzvSDV9Bv3zd9j2WZ5MTfbLCH/3d/jt9v8851oGb1K1ssaAmvx4/JP
IPsy/e0tfhuyOG7+EP/9Vss/42ar5Q/2X93t5hX8V2v/+e/y263++ZW6ITBDZmCWfiUlHu1i9TGk
4R/mH1woRWFVkblvq+Z5Z6XlvMs8nxd8WPa3dyAjbfVx1e9f0XLXJUZH3XnaLJ6PO/1f74/DDI7e
g5Xg6Xy547zrfJ/lvh+t/9f7znf8+C+hu7fgQPB66LfLXZdXdWNbprcv9LdLyPHhpS9bkCdT/+U3
NnL8C9u/CPnvtwKmvltLiFysrESK+26MnE0DRLxP06h3xf1oFQLIHXiB0eK+Dj3ZteaK0thlArpW
ovHwRKncFDhK6LSuAF459VHbHIwSsiVrcof9xrIy7wzMLxh0ZOonLzvWHp4CK6MydoY0Hchm9vhY
IeuNMgOgl0qxaNYzImkjUjUCZ6+qV3SJVh+p5i9aR4bztnAxLWpIQWAmmt+g93YQC21vBR73izyH
vl+q8lF6Xj4ClXln1UV7j1b0xaOG7MuJe+0D+Siqxid369nNuGYqgsKMFGo6EZItBwoxAh2PSAUe
TbErBWRVCQyXlQAsqG5Cjn95d8PtHxxuBEii/s2dPRmeeiP4HhYmMnCFO5wnILGAAyug+UNz6K1F
/pgpHULlXhzWe4htaQgp0WeoKYe3ZRRMA8V577vwOo22pQXyLqvAaDGbBFUAuqQBWUInAXUGrmWY
g1LXPQN9KXcf1gB5+iv8g7WMWOZCplNHWxIRFThrWvZ9z2Lnnq4y0Ld7aCCeb+x4IIrXeD7Fe+hm
wdhGpz4Nt8seFEFDhePtqgvsfrfY6CrKnP4ONMg/buy0SSXcY1NN9oGcZHKyYQs5zWFfA28PzCTq
hNAy4fgTOT5ajXiznZxkp6tlALzOPtJ06iG+vKJLF8WUoEne1tIyYaHhQWw2LWR/8nELCEDvx8lk
eCube+IB65Akga6HhnctINRI29njNvHK9mEI9fahYZVzcHr3mUyLvZ2mZ563Ls4aCKUhBxx5a1th
70u1kmzzPWinxUj3cZ1Qzvchh15Nn/OyETui6dIVVLKub3zdG+quDax9tZp98zVxdom9G7USaId2
7dXxOUIN96C3polmALmS2dZqzcb1rMX94bplZqP7FB60TT8eW2bYaPPW52uRmG/c6VTrPBfZDbCj
l8GsBDTwkM0n04eQW+Y1+cPEBR37Q6ipBQMtJyJ27alODF0M7SDkrC0TRGmRufYxUqAIiKTpX/NS
W7VDDYrDe0RkM7Y30YzBN9C34C+gnzQH+HxLRkcJ5oH/ypEAQV+SX2GCQ6EPDRaOlNvDJ+UxRhX1
uGT/HFbmkFZq+xXZqgnds3GkyB5bVMPmOEAtho1pt+hcISpxNT0z38Ztg650PIHaA5CCBeAgebIe
Aq+5VoNsrmRjytbNihDI0W5pTu6bfUY9uYguCPe9LYZTD3E8CEKjQryieRJE5tE17suuHIv17EDy
CXiA0em+R9B3QOHe6H1dC6v1skNXJG973dgitV9g3N+YbT3WdpoxXrt3obwPvytvQnpNMPnIIbAP
vzDzzw5KgMc5huYfVs4/MkMQ634I0JMPhp8DRXpUTPMsfh3AC9sVSm+Jhuz9SpKu0jIndz+k84ob
O01xgu53QP5/FkOH3mFIfII15YHEnFuxdl4GKMa+Ta2wXXWAiZzISfZ5bQ82jh9ODXp0va9FVj1Y
Q76S+ZbEF/LKAuEQNKhBoEOQGccAAbN6ozniiym7PDy0hTOciqTAwTQW0KaYsnqfmlApf4SoM5Ro
RrfwKaZRgSkxEqQHZHSHqtvRGO/J5EZG6eNhdEBTQgGZdh/Cu1B1H53pDj9z7AIyq3GhqxxSeMYU
d+fFbkC96JQbfEcmTweodsXGiu8cvGxQ/LB+GZDWw78EqO91rEFCZnbHFjp5sfe7UbRQtxxLDSUZ
3G15AVFTiFMvrPluH+xoVwd0DKShhsnYT1lc75Cn1p+8LodIrhbYP40YzVe6fPjutsXgNyD1PwTv
sbHpTDexg/O5wW2yOrq3Q4YSQCf0CLh2gXRSATGfTPJhdteQh2eo1x7fbCWIVSUkTLe0Yl5M+wyR
SurVkbsSaq8GOuJsTTvaY3RHIbdL1N6g1sZHWkHektdoWeI4IxqRWMDCu0piGv919k87Ak+EpfW3
yE6g68FFdqmbFPKX0PPacvBcnik2GfvbWL2fOMo0gD5oRqOtHIafJOIMCKPXQIZJMVWEAt0s3rzE
NiCv4wLoQF5aW3aoQ+qeaXloDIN9fAt18lWjJFWQr0cGvgZ+apmSt1ZiLOTN0ewpbtAgiwu2SwDx
WFlBBtAUiqkXulociy1SXiA42M5OwFagOBqG1nlzgLvxc0KFb4KSN4e2/a8FdIubnegWEmonK3JQ
8HLvTL0ooK/EuQasyXSsaoNGKEg522PyBTwor5X6lxB/ABQLY2sDAD77UnMGkFUln2Q5gJ+npWjQ
hd4QX5xCd1D81INziD4V0ADDG1Ytp12Ltmj2I/K9/27XYDSgjaFpjuPj4XHPB5fvWNCDmQ181sqb
tP4UG3H4GlXTPqyR7W/dZHou69IfW6a9gD9X3htdkqAPFKJAWsSzs+3Wa/J6qVHjn4ItyUtbgpU3
nMgbW/qHLQtZoFCMPaBT/xMlhQwVBq8Egt7pHnUtbfedG0HXGwn7F22K7+l3eInIAPzcV7EDqW3B
W59bvSYHdN7g9Y6ek6ckNo+WU/g3z8ogVeIJfELv3SNP3rxvNvLEovngkSN+fla0BT5H+p1ZiqdU
KZiZ6PQYZpY4tPqgDffvUxRFwzMNUwHFMyars61BmAsblXeCufEjDR4AHlUKLB7NoG1hnGurPZq9
JVI/l/m4y7uhx5csFkz4/D86edZC/CmGLm4CjpAvW/1QtZ1zphBpBMO97U67ZYFhT+kdvkHBqqcF
oDJzv+V1PMfM953SS1WW0byJyQA9jCQKn/QqHMDwoVwc8BXF0gAodLYGtmnYWmr7SXMrSIym4ZOW
rfVE75/KTgxP6EFo+PEA7UeyjUDcnoCK+umV4fBEprq0IBWU62dHmSBVr23TBhriFFHh0Pdo8s/k
o3ArAY8U3SLkXasH1kHmwRdohwxHLwyHowxGoNDpkgZ8vWtae1wCbqPQNfZtKcXQNCjbsIZKOzw6
3rkbg0/9vOcSk0PrPvCX1bQvb+TbZvMWNK9y51kfmnB3E2ILHb+oofcp4g3arXaedXB7LQZ2EF3n
Di4Ny5z8FEluJxuTt0ia20vk7KJQFCSkz0LojFAQ7UFXyy3RUEsz/b+9G0XijBqtohjIRN0Q48VB
O8B1MrJ0Q9NeteB1enO89O7krNBRRNveOIIh+xmh3rK/tZfjIapydmyKJrNXtMnoPhmyGu5DA51r
bSd3th5OlldbV53PmmnY05SGtHMfdatPTjSrk4RdOz6uizSKLqWaeVYYXkHMXJbUUOE4dx1Hl04x
xb7XtVAZ8PJvDPTv2IcY+oSPiGGu5uXqxqMVDVsR58Ap1Y0PeM9wbRw9egIRALjK4IkGM7FbIIh4
cMiUzRUAqk6T1q7Ji2p9dylC41Bb3tsCoweEgUsNH3KYQEVDC8Cpr7YUD+xtcepL588lHtRAwLts
caWAuq+lH/aRvKPp1FYdwGh27NNUczPzsahe8jR7uxtUkWqkL21nb2ZtCtQNuvWVvgvZ7LMRAzlS
1dD/1kRWnskWlxwg4mVu7U0Q5c5kCNQiiqIpDWZsJ8DRlNAQV97FsUyZHVjbiNvACL6YzK3OozTD
K1jFKDaNWelzAB/X7YB+CKjCQ8jajaOrHrurRFbo5HLjpbVW560oNjPd8IkiQO6/XU8RkYX/r7/b
Q92fnMseAAVvUZcXF4/H4AdE0PBKmxQ9emyQd86u1m7AzAghJMCHH02bhIdEYaxXFN3ZsePLyBwf
aGjNxjpXAXTGm1Y+FDZIHrlqakKvCV2hvwSCo+WS+vemLspoQuMjGouqP8e7l15d/jfeDCmxD2s7
tXZQWxV6yu9Qq0YXpS4D9SatmgPggtCWAgBWSZNnsSr4K0upJ97BHos/yTUHNUG3yWo33ixrwgGt
zSS6/s77kEPP/j/3We49/u+vp+sn3Tc5FMrqjJunUhi7PjH4vg1MPG9lfW+eZI1t8OiVmafMNpPD
CAowJL3NE5kG8s4xFF6DlLNhrQcuiVpCkbQ3TbVx0gERgLo1OoDVckNGcs93pPARJKQNyFdoWejG
aJFJ36OVBM5nVVmmvOumdqNbdWyhcwq+9OM654Bu4zu/DfGTd6K5R9/v5EcuB71mq7pt796ea4Ix
3iPLp93jAxJe3C5zt2PZmqvFpisHRPfBzGmM2V5AeQdalmoZRHw/9wav9rSeTLSA4e2zxjsFsihq
PTmGPnfRbUmi5SMaYYtsqNCxO6lPE1TIT383JQeFyImf7GYCtfZ/j6Wdsjj85thQRGvsp0ozNfRh
wpUF0Mp8VShbhc4jT3T1L+Jcx9WACkYy0802N9pYNDUA49WKGIBZ9RxHJhqaqA8/KNFmgBZkgQnZ
tjw8MycE+Qz1ZctCB3IxWiYAzMmTqcxB3qUHibM0uudiymtQ76GRpAHAPJWvBkMSHlkg9LdUXjzR
z3tMeKZ5SJzoKQRZ6RVDio+bhecYyLTaeZXpu7JyHkVgN/sPU5BD9n0IQZMdOtLN3hBiZdfEtviJ
pOEnyKRwaXZHUosPlA68iDW0pKxjY+30Fb680AMgPU3u24JFUN41s3kpmWj9yNNk4wBKs65cNIkP
mk7uShab1wpEq01XIU9mcW5eyRZo6KOFjjdiDiGHxAYrKLMVh8qQf3QhZwekhs2r3hRoSR7pZ9a1
buyXrxJcsWurXLJrtTOzx7vWdLwYOqe5PKSa8eccaYGsBXS6Vfp0z+XFZGEHQAhgMRUw7EeyZ63q
O5RMYjdvtbwYctMLhN7+/EKW7cpX5qXOvkjQsTZWB0BTnSzRNKi/A9QfvC0NR/rVYmRyAu6WzosU
Dsw3IqWRzDHLFotjsS3bTGqbCZ9TyD2PL0ihvYJQqT23peQ7ND2o7tq8yZ61CZplAD7++GvAGLsP
QRMiLUNSQFIHT8aEkBeJAeqRba7tOv84tdSUgslLwcuUvDdrS6ju37XAWPtDx81zngIPNAbuZ+Bb
WXAIWVuBuwBCZ9ZUmkSaJrHOyO2aZ4oW6K6WNuZwLNs/s5JbhwgST0cwSfFfVWsVBHa0oWwgIgYr
BJnHI1JC5JUqhK5oaARIUrPndm7HrXmw+x+VBzJvS3G0Hc2RROpAhUbnThna6HmY9jlo0BjMiUXa
3VgjYT/hd8TveV24f6Kbbn4EGrhC6jPO86MAIspHkwbm0yLhou1g3HUxnq0KR7POdaWDtT5IMACV
1LOaQjVKXuZeGI735uV631ynVs/OIOC94tRZfu7yBP1eyjh47TrAkVhfytcAQvcrrxXFa+Bk6OhQ
ht5LFwltpXFwdjsTjCaUDTz0Z0XzdaLKWUkSzFNGUg/V+Oal6eKl4H+7NstCtD4ZcCRvFfvT7ACP
MZuY4VnBc862UjtB+Qwodoma4XEI6w3ZRkAup/XsVkvyvmSbRu1ggdC18ZjRbNxGq+4gn+JuUtB2
vxhp8iJAMbjqaNx1GfI6W5G9yHs0udABI/cUqBf0Zzyasc/BVLcH/AHEGnCt9AvYbehzGHrBPbCA
02OltVeyh+gTvs0CiyMxhpvEot12FuBELXQ2X9EBIErGn8MUBqsSX2vXvmqnuzgK6zvdysNHHAeB
obcL+2f81Wihf0KRkDeTVzuBLMzbkzX0JsF8KiTaMKdQJ/6go01GUA2yjZROdgYaz7kUtab5Wsjx
a/Z+FRZIlZItfr9avPNVMpbnroA4Vhza1whPr3tqGEIDSOzWPU8CfWdnZrm6cdBUJsG1qnJ3T7FL
RGQid2ZzYE77LHyEuF/xxJos2QQ6YP+lAHEs0arK5+hX9wPt4vzJkuPXMGmSzdSkHyOEKpH8YwTp
RGVJDDHMSH61Qg2EjwJSmzuo2+T4FGk6OouoE4mI0CSE69AEs6M2QiaWDieOOmiQPwjBb9BifvSg
GdqtPeUgr5e5+NBkzVlqVQNSiDrTfFim9kYNeDyK5kwa2kaPhK9Ze9WjBDBxP7iasR2nSntBBmuO
MEH6WeUSwkN2AkpUgfowMzXxaOTlN5SemZL0bh+hoyjvQ2e8Mwu8bF8vZbnlEhL/FEuDqWffIGHH
jjSru3gCpxItgXAofcDh0u+nBmXJAC3ZWumMn1uBPFxpIjsyiVZ+coxiTRRoyKPiONxF1ppYzq7h
sJVr2/oZBEU/i1ivPcWBlJvQ1UobTBnI4tIQ2bp+0LgagDVHi1l1CWytZYBS0H3P8d2ISoHyULji
tP/uEu3oIPICOix4r7Ucr7H6vobYF0cNJ+M41oO4UPwxoaX9VlShhIArhgm42+OEvoeZKx3I3MNk
miH+tjchRWKO6DoYobk4VDjWy9oljq7CFK353re6CUvdi+axHM0DIbmCHh9oY7FuW7t44FWGg6aV
JrvGaLO1MGKcNPUMxPlOR9tSq/k+VLm3NXp0aSWF/nTMxZVsrddPaMcyiis5fmvT1Vow/EBNXWJo
SdaIwe/kyNZUeFwEouey5Yc6ZtQV9jYYhk9UtZzds3b0f17P5U3LNEESpi27srO3fdl9cuM1xC9X
HL2czoNEN6NNqoHq6RT/MSWR/2JAhi7r293cIOBXaKu4yNQU4N1OO9KM7BTxvjXZLcVdfo+nW1Ko
99WuIcBUKdVqGtDMwN6g8dO0Wmx0pfQzz0bpQcaWYrgLXULw9d/WoUMGSEEUOaR1eB6H1EEr5/Rj
zLJjC+G1HapRP+2+tg91ze/nvwdNoXoFWnT49nrpZaLKNoeR3S0cVAHel85T8tzYkPH9FoRNvWLG
oG9Ei282UheohPkTgPr+EgJaDAwrQ/cviJWLsM5PlgWdUIqiRU7YQ31Bef9zUSvS81uphMVs3KBJ
MehuVSrPjYVOMqu0ssczzcMJdf5eopRINk3FfAwE63qDbytnXk1u5IQZKovIvwF7bUJ4KPnDQuVt
rxXSfKBhantn7Qwi3Cy2BvQ6lBD1cJUXuoVjcR+uh2nyLjQgWw2MRIOcdzEGUHBkpXeJ7NS8b8av
FPDB3PVsCzlbNP9UocseSOkB9yQcZ96DHHbBvLMR4lFT3ap7vx9QQNl2mqzh1oFnjh8ovfZoNf9r
89rDx6CyOrz5POMOCkqQhFGyahA1bK4mOiIPOA9eRIE2X7UaVACZKICGxPloolC1EGBlPi/8617L
9n/dS5btZ3RwYAfXiFaOjcZzNCSstHYhC9CGE/Jimd+WEEUy0It536m+dH2few99Hqkc1ZT5QzhY
O/QP7fDVo+ZIXKEWX7C3aAd0nIcSR5nb6OV+tEJX+5NNWqP3MGJ/mnUVe43z6HVMY+c6Dnjcq1Mz
2tOUqDve5BzBQhNn4vDkiRdeE3akCQVFUKYHl9F6jhXvh+yIDnZpD9RUw0EG8zsXYGkm8MmhFRQD
BvLbrZat1K0cJHHPFMbaMroGDXh+ag8dzKvTgNvknqps6UGxDZVwfAac/kOU9/cN2u0cyURDBVWn
nYPu2xBzRBgyj0BaJIjTOcADqebUh3q0EtUeseztOzpKpPQTR5c0QMMxWLeMsRUdU8hGxxK6WmzL
ihsbbWCh6rfS3RKtXUEABWQIemEfRMNAFnX2jZ4dZzkx0F3fBMNK2Ww4NyCR2UdGvtXAn9w2qkA6
pehvDppBuqV2FYtXhsaPkQFBg5Je7IOn5GxuYPI0JW+FkuPsXWDyBKdHlTaa19445q2UN53wTvY8
/Nh5YBFVJX+ZKih1BQyK/m7P+EvQGV8DqC5dyNm1xgoiecZznaNJizSiHZmj3DXO5gAe7mjE9stY
6mJf6FW6Ji8PBdpJegnqaOoGaAX5doN5y9G5uQGKiR9uELvC3ULKFKhX0FzaE49SH1OkXWiacwD6
JDP8DO3QIODpnrpAxmvB4/h7DSLHZED/FB3Lre1glDZELcr0E/q1XSkAAEoHYheheVlWTiAafa8Z
DsFeYH3OppxvWx7ibcWhWp+NOfRhFGalV2CXZSBbMSLLm3jFbrF7cTNsawAlkeeKQb7561KaagSm
VGvB0y0/rJWPSYw3E+/Cplp1qj8FDXbZIVFFl00CCFarhsVNNjmF0XoakAgix+0W8z5Vg0IxstBr
02js0zIMXS8OfQXo0rs9BBrpZI4Q2lv/ugTlsJ/Eh5iyjcdd2nrf0fy0vIdWsnFutC1NIA0N4IuN
x/HZXuc7spOFrlq1ZkiFccazzWIOmYmWioDnzfG/Nv2w33Kzv2wainjbFyJ2Hd8Ac0qdKegAwgPX
3o1j+nU+oig7Xd2cP0AU/tzbE/C0KgL4MmMbJyOyxWq6xDpqtzqKv84nIPLO55m+HtYANKGfvZmj
BbxdNE8iA4FP16aQAXLnQEe4dp4lGu08Q7Dmz7St3E8M35/I4bHgNCVNczRMACHT3jGf8DcfVpHW
6j+19jIq9S61htfG25qAacFJhHFznNJSbtggfZmXOBUjo/21xfczmkqD1tiIHnIeeojTV5RPX4UD
7QfoRUo/E9BydAZZrlFRSS6AHo9725XaznBEeXWZV+PkAx6W6UFuWd1exsPD2Avj880i1jYa1Fat
8toq3QNXGs7eGjyJXuwmHiDBD2qcbcoL8yVtxvtMutkP9N8DkxJPb4/Q12zAMUVEpOnmSzP0aCmE
/NnfRbzv8dsIkNhcvwALeO126SfoUuQPBHToNjqqSy9cigYEsOiZABVlpNuHERpbM8whr0xAPdEN
Y2uOUK/qoLe7q8yi98vSMg6EhEiKeN6U1rdr2lQCLUmbEoYCxE5n3rRjstskaFoC7DAeU3RneAj1
ujihtwFOIJPbzVNw6MWVdGMZTMidQGFFmciuTE2iFyfa4n0fMiUcuseJxvBnhny/DdAjiFcQ+QhP
k22kF8Fd4XdRVPzo1Dm99byvaLQXrDMctOYI3ur9Cg1CVx6QdlsbndHwh/iVT4UcgLiUVcbgcLSV
pPzpYuTQwV71TMPRhVajaFOvDGg+qB/k0F6X44T0mszzC/ocMvCsoffW1ckIQNV/Ohpbw1lCOUJk
1OYVae/hXawcYVJZJ8OEDvF5RKoKHS518fSW3xlMJ9+OKFCfxopBAayX+rc2fU3CJP+BTJ/ux56c
7hnwTScQ2JeAoo83TYY289TmVbbdluutc7RlwJ010iXptoCQIlBGLHZ3yo1uaM4xxr8H8kNpus1A
vdtnBkjs9C8DzHpjAv3/2o1Q+ljs0MbZWBma+P5NvK3sRuyVQDYKaJGVkPfI0gafUtWfl+a6GzYr
lI35nfpN8L2KjSvLzttzG9Tmq0DlpWmRhERy4D5q0F6ZVDahswJJKw16hzS1bOufF9Vo2GVMhTwj
SVVC/lYNGnQqAS9E/4x2+mVTjiSybHSEGQB70u2NhLpxxdz6lAgpr5EaipFvRFVC3V3NaADg34oF
HjqVxcs7/dKhVkwzaDhCjwPIvrMehMfFlIxNfhx6/QuZaLA7r9y7utHOK0XcRPui4X+gRU93hPYn
2hh1Y9ofeVh2PoTQOWpMQ4V8uzKS539Yu7LmOnVm+4uoAonxdc+zZzvxCxXnJIh5ECDg19+lxvF2
cvLdr27VfaFQqyW2t9kgda9eizzpbHanth3lP4rMNIGXSYcTtkzWup566FVrmKWlUH2DdTl6qE0+
dEYHsKSBtyA9Xc2g7wWAs+q69wGNrFA/O5k3KfMgZWS0gYdnssHwzXUQjx3ryF8lKR8fZS8QR3WC
O2YCyyWGCuyhrmUcqXNSpomCyrLeUq/vO/UuD0W4pF4fr5qzO3rfUFk8Pjrggn6AHEDZNE23LBvj
plbgFiPP0kF1tpY139M8rMFPRzpqXFMvk506WKh3BRsmPhFwHMltwqoDTUseQEKCsM+o76kVFyCi
xJazPtFsiFl1ILGvR9BoueUptgt/4Vg9tmGTYE8hilmR8IhBExUrc6dwI+85aHTPqMrGo7mJqsca
5BgLU9XxW4kvLUTAJ4JckFyZUTLsuqgA4EKr8GI7bS3jWNRgxdOazCTKCzRDesZLSYtG2yi2MaB5
nLSJtczC/DdH4UEEIKzzjVnU8UJowWZDp+BCrdqcIQYU9EN7IRN1uhIENmZgK4iBwoM63A5ETjSe
bNdJLKcDRjfvLmQ3paEgSQPNLNTrW6emq4tdJcK7cDJsUH8RpVWUMxBZWeBIncLke453OchVdI+Q
AU6hBZNu3KYA8EkboYYFdzqdXUFdWay7DmmpoAlXQfAiyna8uYYARsNGWUAYGzsKHFBHLO1hDRLl
ZoUHLL+ljoxJ5LxL6wUEGdnBK8sCD76Abe28Cy5VC10DyGJDUCGcpqXZeMlLq/xy4U15+K3264tS
CMgvhum1woYP32rZooKkr3+kdv7sqLR47Qz8a1G/PD5hP5CvRJHJu64vERCwHevsi2HajZHXHWoz
UMcYCbI/r1wO9ucrO/rKhqgu1VgizlJmr0jaf75y36XPSZWby6Sw+5spLjYgMQMb92QbW7scjW9c
4T4PupQ9gA7EX4PiPzih5r8/II9ubblKzNsUhGZLT9bVF0d2Lxq0jfE/QW2ETOeUfjMsw3yJei9d
Mfzob6MMyp+o304OMXTqz0ObTGsnmMpHT4QgjBa29QYhjfePYeFjGGEUvXUcQcA/PsY4Bf/6GLHt
l799jAYLmzPHOnnZDfg91wryFUhC5I+ggi3veIvHim7ZgYkDsHyFNxYXMmG1JVeB5N2WmjRcTMAq
UbPlwzwcdd2eXOqhKAxAjTmIjr3Jjlc9F85DWFr5HbZaACa0zgP0BJwH6CXjpw4RpCPZmijSqF/N
dQWS4wcgjPI7N3wfDkkw5BNjB9EEuzNPXQvpSTpIfZYC/u4aPdCluuXG/YTYSsYRONU9IOeBao9l
7k2wVK5I18G2EF1ACmQ6gQ0WHErmdzJLSA8eyIt0asirmMbxVNXmHdYt4TKuKvBhjspuTr1mUKED
a/se62OQQcegf9xfOyCNAG/zw3scmnXZhru2xM6ZI362p+RdloL7CgwTPshQgbOmXnBeB3vK9OVs
6paQIFigRj5cz8CBSQmxCEPlb8vYavgKdT7lxdJGaCr4W9NDEfyoD3RGvQwsbotW99YtsDOdast9
AZKwm0nwR0Ystbo1uuYjUdhSn25d+7Sn+eH5+zjohc6eFW84CskAywqVM67TFhxKtAScV4NkHOIK
OiF6sUipcjrM3nbLUeWL1Pz1EIzGuB4rrH6VcHeJbXCAFOLxFcCuVZUF6csYNxVK/WAnbto0DsBk
UWez3R81wxjkVF+1/epvMfsHlm8KzzDEXgbN2E4H6MmjWkRBnZma195I++VeOwHsQLvFIsvFJbLw
4mpbhUoLneYJgjBaDTxnB8rueOXtNI3y5Q8v5SU6t3jIsPu/M/BP67iLxIUfe/bKLwQSnLXe43M5
3NUj/qWU1ugZ9myUXhu44d1ltskfwLKzNvC+gWaK052MDPs1UqphmYXlHBMoItI6NpB9KQBNF/JI
vW3mHEbQVtxHkbBpDjL3kBY9iRxz0JQccTDgkVKou4syhYJVJx6qsa5BvwOgUs1j8VCCuB9kLf5y
glArlON4D03DMPQ2te2+96bYVtNQMv1tvPagTg8FdmsHmjSoHWi8ttJ/ipwJzL3Srk/4U+TMWW46
ojlR76Qz49SL7DicBZQOrr30a6Km8NjnsX9zpt8anmrpSR2L2BuWhRsYj0Y0/utsHNi7TX2c/eFn
JJGxGGQzbGWR8qMYfJDu6JsWOIj7sRrGB6dv+RGi1BlUDXFzNqD75ti9fLLTzRz+8lcJuECnvlSu
ua5cDwEikJgcJynYcWStu8rthC/Idu34WxOxBFYvaNy1mxeTu2pFxP/ssPT8Gd64q9bnkPgyLHFD
h7zMHlG/6gHx+MtEZ+B1C5bglM/WJellkrFKJGhTXB8UaL97xwJg98x9u5r5GMXXK+Re+X4FzwF2
S7PGBUsWiWxNI67OrpE/RCrfGwZYNlG9lCzqfEg2LVQ+oSXns307mfXF1JleQ+TB0ewAMdCZXrxp
5b1EzAkyCzV0W7UHdeTS3luoIZsHoby4W0mIm43WFF4gR9oujCyovrYV0pEOy8UxD/vqBXpks70Z
oVIEQSJ7XadN/bXCWtWyyvKeFyHYivIRSGNt7/VwVEBF1+E1JFcfIrd7hshFuYL2XvqgTIRb6Ixs
SttGbaOz/x8/o0R4oTDBNT0MwloGfALdvn6iOdupH9svNhPjcTSBWSZrmuXWclB4olSCQ79i3U0g
wQ4gwmOAIG/TyMTaktDF5PGLY5XmfZoP6W0s2T9kJi8/9s1tYdvjF+1lBt6W58DDaIltrDVRzezg
IYB8vPNAtlKI1YAixzvuQJ8kcUAF6wF1vSUPGmCPCHeS4jbZ9IDeBXvrHAfwWRQDxJeuwdotXgCX
bvZh37C10KEvD3andT7bS2yLXrX/3+xqyqA+W4cLMYjukhbK36SsL9dlIfIn0BjyHXQpg6UI2/xJ
iQZFy17kLYwAzWQKEZTQOkfkbHHw+fS5ulBnWiXTfQoSsghLJwWdrVUeleyRdSq+U16rdn3q+ibC
cG57qPCyzBbKisK9zbeWI2X/D3UYJeiujjkb2sPsDtk+6M1AhApgrBokMlM1XOy47F7alTvY6sU0
ZAvBqSGDmgmaUdVphkkDMrC6CVXSCuIKKGWhZj5AwSxy1AMy08Gd37lnMuPbBUNRBJB7lTaY0ocK
Wg4hmB31etb4Gtpju0kz7O+ur1tER7JxESNCAi2AT69hetteX77hsNZFvZ8cqE+QAgs6J8i8nMlE
Axli0DHIkE422N2xh7TUptdZtrwb2vt4CjdtJ6IbMnWmD71j0fxDfWS6Drrafh/UDlN9tDr1D/n/
XwfFlACkq3TSR5zUG26CJALUo5KK129jEx2NBKvNhyJsy8ciDX9aetVVe0288LGYPINOkM9N9/cm
9V6dEbGS52tTpag4s7KoXgXGPrR1ZfHA/ekWrYjqjPu/trhXFAuVufU9ICFs6eSC3fnMGjeQlW5O
IILrD0pCLCfwfHmD+DJfGQBMPE01hDTGsm7e/FrspQW87aIEnBskBRAKzfkblHfEF5d5bJki3TZP
2Rua9tEr3qdUEwBLnXLep0RJ+SnCvRu3Un0xStaDmhFnI2rwFtA5UF8KiWvSmdK2v/qVfAJNbADC
0uXQ5mJDat8hwipn1wPFRQ3i5DU1m66BUDgUOUkpjDTDqpx55w87SYu5CGDgZZwmWAue/QKywQuc
2CHePwtIdcwnn7v+Fx8TgJ9DP8V8E3W8W4nJC/dxEIxfPMhZd6qsnqVVJucMDNGLAboeX8gtjlNj
D45g6Gza3qJifbBLUhZuBYoVVyguttexqvC/rrKpW/Eyg+4HtcfW7kArYtvrAaJC0AV1pzU3vS2w
TP+EzhjtibceoKv2hs4+7FcT2SfHmv2J4p5MjgaMDLDjrRrtyU4m6vyv9j/mxz3+6fP8Pj99zoAQ
HR9zK+ZsAlS1bSzDtXFD/jr0ILIdWXfTFSl432vlI3VRJG8N98J0DWw74j9NB5IRPWD24VMCoZfE
gypMgqf0v6e6Wj6mm4cnoPR1hxwK4VoNwS4dfRfJahlYfrYhG2kndGA+vajMXPCegRcbr1JuR9Ye
qVFzxo0pP7MXjvS7sweW+ae45u8v4KR6d5thZNotaMvuDNYQ0Pf9cpva4V+z/e5Gw8swwr/Yxd3P
J2yMocB001YONOl57d3FMrbvgPZUqB/GjV6ap6wFswV5Spu3O9flPrgSGTYl2r+ZYlAdigZct+Qz
Go67aCTQdAw5ltlHXwHsy86nK5ir2T1T4XQCbcQtedO0Q4DnFp+TQ6YcDoMH1IodGvkugw7ms1kh
JRF6YXSmJqj+tk3exg8GFOke8pGvRl3jmmacnf1KlgtqTpPFdyBjNufebBAAwgxFsaNemlJAcONM
TT3lmIGTj6YsQK+TdVF7dqIQtChGgGCFWDKKm+iDbHLAxCEHd6JYShdVEzTx4mhDTSsV6shMaBb1
tSgeI+SNHuxsDqWQQ1OD8vk6XMraXAZet7ZaDpXCKAnuhhqlakyrhVaqB+2E1wJo3PVgf/i3h/Lb
YzPgVf+HB5BTCIvrlMdf5vCwf18NMYc+PNYsOVsDiYOQisttHCdNu98nxoaI9Gfb3B8ICZL9ugEL
rFMY1tapbWQlGFhNURFcnzxqImUyNwlhQ5gaoZzZdMXUfAwitA55fZioRa4fAxnKEU4iQil1wsqb
LkuPkB/0HgAN9h48xp5RxtWcQRLrQbK89teIbw9r6mw9IziPCFm1upNMRZFdSi9jYKXF6DR2kjVK
6psNDfdNaWEn2rzNo/UgSGlsAe+Pb8lk+j0WVSB+3tInGHq/OwroAS+ol+ZgyMEVJuvvyKQqAxVE
ykt39BGgrl0fHOaaAID8+kRg9oHql3FPltbMofo0vYVJ3O8pACdBkLud6q6aA3gq5u0FL9o76qSb
DNlYiL4n4o5uMJG2KPv4fbjMq2olXAb65iL19zHeA8Du+vs2qPNHhyXFY451Eh/S4SaqOe5xh9lL
hwm5o85scKYdB1HCkgZ8DMfzKgeJ6+itfbdMLpw/EGiC4SW0AqR3AvsO+O7TGknlRg3xG2hwv7kd
9H1ANBLscwE1Ri/LrFcMpH4aOFaGv3ISgGaKlWEmbO9oCL5l1OMOaXFLQy/kHfLCziKsmmzjg7VA
QQbpS5fGHGynGTIYOrPYaikXbQeyln2y/+6PnOGZBY3o9ihdHgBhTYFU0JG/P2KAlRdXSx4joXHt
+BQsbCgS6CmwahYxnuF9X4JLQ4V3UPEK71wLWRYsj4NtDxnbO3AEIObvovRL+cGJPFiYWLdD920a
HSdZZoFwNX34j9BTbrJ0NDtwo6ckX5qDpnTqBpp9+gp1zxC87aDeHfYoetM7OzyXXMj4Re2emg0z
VwKssE8xdh5YtvzbjV4VvQMF7SBv/+pW69kIyPzhpvcx82xkp4sanS2vF6XZuh6Myn2qAJyAMNm2
ndL0CF2w7Jhbhr0dgUK4EaoEjL20/IcuROi6Zk75lcXiayxU9aNOoHeXeoNY8AEQ6EaUP7qg/joa
ovia10UCaZzUexgZfsyVIbIbCFS8X6W2hs9Xce04WSMP1oD++LXm5jtrDJSm1RGYLeKI+WSGNuRM
K/M3Gw3SFBx+ZEFiI/DXGWJvDxCJKQ8OsjMQ5nHsB7JF8kur7P5eWXgdBA5kh5sJXFhXf0hfAdIo
TaxSG6u5mw8vfTtBtLS0b51xcA9cL1ZdYDc2VjomSGNP8gbJ9gFo19+Ns3g8Gbn2TNb2YZC+/0+Z
micTLCfXE8+1Zkvw6+Q3nzIJxue4rV9pjUyrZVoojz3E5mVo7smuAv9GcB/Yh2z62kWQHbiGdykM
rO02g9i57UYbqjwY1XMVQakCUhHWKkaeEZJzyXThoTSX5OAEz2lb20tRoFi9kVG2lJMZbabYsS8G
ELfzwQqYOAXSXvd5iPAWdZCLgtzSssCPbEO2HvV/K9OJIwjTdfKmV6ALaZ102JSFxPdXlwYCkHI8
YNE4fgF7rgeJSsc4dLrJ2KYOBu+lAnnN0fGh3ie0drSVT96yk6DwnzyjABNW9aMaufGqT/y0ej+x
wI+bSgiCOBayi4WVWc+137Yr0Un7RlnQFkibOD8gYQBGh3AK1hWDKkJihcUyq0C+E2mhukKfdT7Q
3gDyoG1aSPolg2mt/7MPOdIhScB2IrT3dTI6E/m3omgDbLf4ibacfSmmW2ZMJ5IhSxM23uo+2mFS
X8Nwt+jN6Uff/zYOfChguR/s1wayDAsQH4kHwUN/M/rA2CjQGJ5ZEsTrrpbWc2l03/JygJp5DB48
rOq+g+6ZLwY9yGC/BgF8O5xR0JOAWdMwn6dhmAdBVnUe1JQIaAFuYoR9eoxrx1hmk0qWiDmlxygc
QNJOPW2YjO+n1DWlJgIoTj4d+IAEWqHLKksDheCxBeF1aIHFpyAEg4aRy+besJNqWVZSvI65uvEc
1HotevWtl377AyVTP4Xv+M9exsHD7A/2TeqZKXSfpDjgm63O6cjZWtq+98AS+RKH0XbS+SM6qHIM
gK0RqBundsaRLk6d4WBRBuqTz0e38MV4oFZrQnG+HYNpS5CgcoBOed8gojcjhDR8CJQsf7dJFwwU
JEpNzuQ3fIwl1BHNR37/cT6nwRrdT9sT+DdQnmJ6xuoaYelt8xEs6cDc6CBNYQMUWDouqMo0Olof
aFAIbaf11TYlwcUyXmtsuw+xH1TYJZvGgO8wWs3NQeXuzajyBJW7cYBwAYiTYn2gDjDZhQvuFGL7
yRur5VUzZv356ux4mrc7rR4+uUHIPV4PTt6AC/wFBDHBWZaVwxct4gH7gIcvFWPhZZTYt6wAv9+4
HAxkswtqrqZFEocGni5jvgKeCKIG1+fTwLIKZNZrejC1ZLfHzr4UWZuvlHamnjBDBm5hSgAEEzk7
//Hwo9lzxi2QLaIsXbMdupoeMWIF6jLp1CTiw2sXGZWV2ED1AZuhh5AG3ic/0VulWJGjE1soD+KV
x/fMVrNtnoGP1a6BTJstFnmVQ27CsuzbOJ3qnRO32b7gzngzQQgSGnFJ/XWA3KNnRMYPX9U7t2Te
a+vlw5IG5W5S71RmgXkk6MYbjinnQbnpnumJYBftDjEidx4UAtd2GyTjmkGhb5HrCgFXVyrQoRrq
JYJWwZnbygKuRm/twbUhQH+F0gMQMr77YdcE5hJZ1cCbI+Sz+BhslrHaQh8N8sZI59wAMzzc5Kmq
z8yFQr1kuQvxHfComHEzHsrAvKOWq010Bt6SbNe5ujxBD6VJqKMwonRjVoDfeWFTvM8SZFm7Yh0i
qbHlh/G6sLHRHFIGQsLrpZBbwqcBgmZHsw1jsguTRF4kSBXWvq/iNf2iSv2zMuPiAUpu7EStJgza
c1F34P1DHx2C2lRrF4iLdVIG7zZUrt6FpeHPv0VU1RbnauI35E8/RZDHy3UkVL2+TqRCecshW3ym
eRAcBv3G6CUIMoFSpdL8V1Ya/5Qq8W6dHuLdMgRrPdml63hLq7HYsYmK4YklYtuOvvU1UxaUrItm
3JJbihR6ZmFj30w9O/ynaSdmVAtXgYaLps1DVRw4wQIbo+M7VA2G69yZ2g2xkFEzQWz9U1PoJlGW
mU0drq+9oUJQwix+RngtPPXQFDrIFH8lNW2BaHnp+ihE0L2JozkiRQVcom6aCbCHUtP0UxMpg/ic
Vm06N6NRmeeoMn7MMyHjcUmi4hu1Iuk4l741n71pmp7aQrY3BnTEqE9YXNw2WXChvgHIxdtm5OAM
wBXBqFHfYYG1C0Gw8hQbkwFM0bihvrxn1r0LwkAa1zld8zC28ZL6qimKH938Z4U7b6sSYN27sOgf
VF6koOXK+qOruZ4AG+a7hNkVtHTAFzW7oJqm5o5zR62kyBgwgLG1oWZvAcNdpMGFWjSowAJ9gQBB
f6QmTen53Z2XJo+jpj3J+ia9N3TUtqiEvcUCo4fcjaj2A2r3L+SCpIy4QINifx3Q5tLcohAACAo9
CR26PJbzJFFe93sO6PICDBMBUtmVu0jqAGjmyraNBTMcAZEtGazsbgpvq6wMb1Etme1iyBstTPKp
Gcrsiqq7UC8dyHk8FEHk3s5OaYOHS4N7YJ43DcCUZDpptLsOul6r0JexElDYBmnhrFBwBQxJEJns
6ODL+VgL5CoGWpvan97+Qzxm685DELxqzW3SZf3ORbXQQyScf0Qy5d8LM0DmwCufctCl/c0hbbyn
YCyr2QEv3n5Xjdh06RkybJbuPfDILGIXmvaFFVVnLzP4C5ObKczjl6oe6ssQR8Bpa3NXKLFNARzf
IBnFX66D3ptYrSeIZE1TeZzfjAML8BuJRYnyPsgjfTp0IQBvoh+h8ouORr9b6Qwy794FG56YD8GK
LAFjWOekZbkNswJqeI4dQNY1k2tHsuRJ5lgKxm3U/lMiVmUw2/4pkcaqvDH56rQIamTAZ2On3WF7
iOX3waoaFNvp4SHEbubhk282T0h59Oskw2q/0VgIV+MjZGPjdel1F2p5JtgUpjaVS2u0gO/QvZ2v
3nujCOXytVMCMaWHfowP/KHYmAEYTGNQWCMWgEL4XteoZBy0KviBPCBv74MrCnuB3mPma6ceqT8E
t9uK8WA60sBMD2ypuGUaHussHg+eLquoW7+4OPqMmpEb4nca9idrMkFB0ivwM9alOpEbeUxGVG7b
DmSxe4CPuqXv5DUynqMx1waEWVIuYstUt1bvVxdgXwygWZE6dVVV4v6stDjprxE8SoM7EAKCwzyz
v3vSl0d6OXVNHFwgg7ZtBd70y4ZF/QZMes3qutTTA1yVtUcyKdD0bUyfAySN8KhM3OE1zKo9iHeM
H5ZjnSBcOn2VYBZYeqj3vwFvlrFzOrPfobwUqE09yHNQt5iY9X4aRHkzhXaxSMdCnDNdlZrGgEcr
SALNrQ+7I51CrnKVHwoOLsUryQxgodD1MToP7KpmcaCODLfXusxs5PhZCCXXzhzPNRjSXrqflbK6
l4gNEThywYoW1AF/keD/2iSWGjbkBNbW9zHMre0X67sdZTtVF/FdV3PxwHIOYHxmgr6qSeKHTJbN
CU+cr9Q5CVGdQVF9LgY3O/ExzVZQxoXAom4GHd6ACzqlQ2gkeITpnnFI0eNBuFML9bhrMvbOGyBx
2Z09evUlA3500faB+UU0g7Eqa1bsqZkiYwF1TPWUWnoLBpztQoAZ5kuY1AOwFaa/94SfHFF16i6x
HFp0qZTPUx6Js2mMAQh0AQOAkGy7Mko/OpS6qd2kdjOjWpwRr4QmWtQgGQYU1gpUNuJAzQ83S88G
sBi40QhUMDVvqOwAw1ZVfgtcxNR1xDwxGwWkVedfhqAoT6iIc1cfHkhJoAQgUWrpao+wBaU8eUCT
qPwW1e9zkIcBxTlwEYEjGQ8k875FMm091agBGcraukcpvXWfyWDTIEp5Qx55nHAgDoJhgegUeHa9
xJ0WeNqMe3K2OQqz5dgAc4WhNKLRcyIc2aztUk35snKNzdA7Xxk0tfYp6JgWrWaGcaawOlITIjX8
yenkezMaxngTo1R5NdTS3VUFBMNor+7ir97JUsUr2shTLzVpt351tlsVHhHUSRaU1WrtFlTBSdFv
4sY3AFLOu4O0uX80gdqas2NpCEquARlWGkB2Sp014xBvR2CA5pmuA/6cE5EiqBKuUoFlD8sAdBN5
n94GKd5ow+Td1WEBEzAEx4H5r1dTn7iQRLBztYzarEuWnsjlKjHadDO3q2jSnOUx389tK8TLty6L
C01R5m56Ow4d9od6MPB28/wZSmxBUjccsviYRyo9YbXzfpj8BGCfP9uirPpj3hzJTiPaMOCgUTWJ
aoZfPA02n/oQgsEeail5aLAF2RzdgX9/uSwAilpfaUDoDGF0pFGBtBNx/jA5o/M4SMBkxvimA+Xc
I1m4Me1BH9HdSm3quVkvkqrzjuRRICOxaiSU0BqjcbGiQqmkrMEhRUMFpGQPKMYKFtRESax1+S9X
8njd3caAuDTIwgdd5qBSeqrzY6sP8cDR7kaRAzM05Uc6o+7S7gaQE/MBvI0fYyJyp37yrKYKfD5/
nlK/0fT1GlJa8dbOonRFuuH7XFeHVbhPVqwx1bkDAP/sZFm6ykzGj4Nb/pBh2qE0o3s/RIndncjm
+uDXc+zsSJ2T9ujA1oA42ocL9QyooAOlM3jVcuPumqaaek8czbH+Kj8qy22kGchEaSo6GC0oKrUX
tciVBk6inQfOGa1fc12n/30usn9c8ToX+3VFmpkVBT+iFhuPTzyM6hSVt4Tg9T+a2O6wp6TFY+Xa
i+XE5yb1IiEuMtacbcdQ54HJcI9X26FlCRA7ZJtPfQBU9ollHchGh8KtUM+sDygzAEnpi2ixgwBv
l/TGJwPwez8xXqq2Lt8K7r/4uBHeQAU9nwBPOp/81mWGg/cMqYyD7i70yP8yxf+7DyTAUOUF/u61
0znOqR5ce0FED7nIxKaBTu3MDsE9KLtUlelcWvzJz8x/jCfGX/42KPRZM7ND/HvQkFT8JeJ2fFIF
ii+73Bhu6dDGXgatzOXVMiEQd+vGekGeCi36amo2y6KytlaMPaqrrPHT0KxbGmFdhvOUvQWuDnPQ
QQl9BR3Tu61DYW3TEESwZLORoVw0rVeAGrSo1j1q6vehJ7Pn0Zi2Rc0AatV2k6fB1a6i8t3ugbFt
XwNf9+yU2EN+2K/+v9vLGvVrlL2aE186ewXKS2gyj3OyrAZt7akLmsdr/izrWb3tHX9YXvNnCilM
RGFjf3NNinV29DWL7OFIptkulmWIijLKuU1GmJ4Erx6vl+7wwNnWtRiX12masP88NXWMVjZPTROZ
oHK+7Vy2nCxUCEp3QmAwAyTlklWuuzQamaMOYAgvcw+eUOMedS1PubaRX8NCKCgCQbKlGeaxNMHH
LArsPiho0pN+HLA8nWe6mq5z1nG6xfvGO1IncGD3iZN1px5l/Ksh97Di1guZeeWBF1812kjNapMP
nuldmY2g6tJNWq44RYRcmwrTI9lcHwQHAIXfUOfspud1kQrfXG0F+3md1hj9z9PSoMBAMCtRMsU+
CssgmrYHozV10qH9mDaU2CqMFVZVQ2s4+6rFyo7WM34EHAQ1aT1DTdfvFQqRkJq4NqkXtWz4vaQn
P8Kup0cF8TYcpm9Biy1R5Jn9CYTiWONR29NGOqNDHBaQiE2bLQ0NwbKO14YeQu3rDGEJgn/eN/d/
2OeZP11kzIJ44fmF2iDE0e8HL3pgdm++ehBiDUIn/p53Sb9shsS/QPC3PYHGA+WEYxl8s+ozOThQ
JV6WHjjl66GqzgV0RFbU4W45NKbeoOxcr9xaxedARPlFTMAeILUVf3fZY19Z0zeOovQVdGwLvWwO
t0gRI/YgIdyJd+74mpu2XMQpj26LwrUv1IEtAGordIeBEru5ozLAvxwy1FEM9cGzBKgVHQ2BGqS6
J5tqHaDsxn68rxEZ3PDIUDdhJtiN1Zh3Ui9qE6SSqKVaQ2wMMOZDERgFLZHnsQOiKnsqarkWulAT
6s7OAeTncyf5k50OI1JLByd2d3/a9bRghzYOpdXuPvl/1M+kkyGOKMiZO/8Yjupd5I9NNX+8a70N
uQESWRynKttep2XA1J8TXy1rQw5n10VCZwAm/6YP8bpGoVl8L9MAsN8Sig1DExRLy7aqF082KONT
Tfbq+0ABKFV8D1KQJxVu97Ozi1Wa5h70Q++RDEqwS8nksgp4+BOpM8C4s/RtiP9BjV79ZHfduBZ4
NJ5qsyiPFrKrm8m3sagE+cAiyv32O2fR0piy/Cc4uJ87Z7RfAmNAcB+R94trmOa+tFG672FPdpcU
fr9UrWm9jna/V66V/TS96dCNQf0K0CYEusB+6HVyIVQ/PZisSLahXaeH2pPpje2LaGUFvXoFkn47
Vmn2wxzFly5LxudeDSN2n1ZxCqzOPuGXXa693itfvA7hQO3K22kfe7441k3sLKso6UCB7chj7FvT
QyutB/B0OK/QaIaaU2i3J+iHVfegaXsjO/4YRGX6Wp0L0NbdNVIASB37KyNAcR0IMKOLkRfxubYE
Nvuc92+Ns3aTuPgOcA1ksrQDk+64RQ2lWCcsLW5R/FLcliEKvBBwqBCvd/JbC9pr/qLK8Ymn7IZM
qOEykJlWAReLwSh3kdEmG6VBH/hXG3fMz+IFwsbqwPV7b+4IUS0wheUttYQbluecifN1UFbirT+K
GCSeHxMVSBiv8GNKNgZBRLCgfp+YfDxhyUXuN9+J7G3SfJxV2o3HNl8UjqZ8m4nf5iP50OFTuxqi
6SiBde0s/wAJm4XjgsWjzPhlxixMkMZAcCDZEMYhKpg8o0DjmTrJ5ArrzHj/7i+BcEeaLHKORuM7
S6KjsMvmSxnb1j1D0Oz0F3tfF5/tCWu/OJl8968BAFoSewXumy9BmLD7IUI11RzJKsJevvO7Igly
8lxwgxImgUrVcvAvtE0L7onQvsUXUz71kGTatSjh3rQjt75MePBGnSfe8AoDfYpMjdPYOdMNVKp9
EGWgIFmPRE63fBr0SFkiMBS51TySHJwQRWA0kgNRcdMlEB33fo2ka5oeIIo00hG++UUCfEQOWOmh
9iJa51Fj3wMhnmzwzwhOKo3BNwzx6t3/UPZly3Hrypa/cuI8N6NJggDJG337oea5pJJkW35hWJbN
AZxn8ut7Ialtytq++0S/IIhEAlUqFVlAZq61WMVy5AUCBrXwRoceNQO9KjPld0gXbYbcHn1gEoM1
OLqM75EFZCEqZqNPfNS7lWt25jXrfG3bjm19EEU9nJBnh/i4nRW3Ao95wPPa9BnbiEdPorh3EdzG
pgRjWG7nSlXEeq40PV3+6b2NDfvbe/Nz/d17CzUNIrsK+0XQraCvkmXFgvowgbNUFwX99YFgX5Wp
3YAjqfZ5J2W3QGQVFHIUrnNKu1izEIwBk1Egbbt2+kBbII2d4tRa25seYmbLoPfwqZOxykL8Rvv8
NMo0vetVkza6val8iJ3beb9lvZ0eNJSEnDvR9Ge6oqaJMjCUeUKs5oGi8F7CSvcWSWn3Gxb5bO/Y
eXBzBgVpG0BVgsqTEyCe+WfyGCxmIr/JnoD+6ZbQY/cPPR4lbE7rv4vxT5fkNMKJUgB2FPJN1wc4
9oONbkBwl9sOMChevC5UWXHFqnph1KgMbFEW9Cg4SqQtOX4hN08HzSnPc0TgWpw1wrCuL7Vya31g
+dT0P7n1uPO3KUoRIWNlN09lkmwB5UZeD3fexuTBuE1Ut4vzZQTdkM8yLfSDNAVkx7VRf9Z5/2OI
XOcOieb+CjZtINaVPzNcsawaG5krtSz00bfkP0T227IZ4sa7MQGyHdTaYNjdOKgZWyK7GO7paEvd
XI+i/XTwVaNAbITvuohlhvuo0JGJLoAudahw1Q95uzCMlq/d1NVPnKpd8SPRig3gGXdvrwh1mqNf
I04Tj2Z9AsgE9BIJiKpPEOj0zI2fA1Se2X23oXFqNDv8Fonc3Pap2QDDgiZM/facVUUGKH/MwSDj
iH5BxjCr3nyYaJplXlXI/ipvGmhsvwf/JZQWZI7kLbTWm3PTeSgmhL4USOUg0dhJVPMjdY9L7Lzq
DRjf6oWD0GS/IGOpRujKQaXMPivs62zPDRPUH9Now1ZGjkLDHjsDjp/xY0U3Gm6h4FxLC/ccXQbO
Q87iCApniJtTgxxV3CGk+1e/Br9QCl5/srybSf1RhgY0y5e01jwHQkIIxavGTGy2tvpYxBfQg9Ub
HVzgl9zw2FlvngxV7kUNmelqDDq2FNGQrkPsVGycQTznNPrJklwk2QY3LaHfE1jreYUy1J9wOglA
0+c06UKDKtnBVQ1d+ZLXKZgUBIw4z7lrstZjaaF8V3lx24LSeTXsyIdMFs/+mk1Lzn3yoW6WJdxa
ziPCsLOVISAoWXZIGHVp+NZEiEaWwMujH/dOAcIh/8dki2mE3HlpZ5s20X5SBPJdkFKGIVR+ApCn
16hmP+Hs+D6a+SG4SZMd7j9pofYJVdDsbGrgB+xYMEApfojOxRCn4F5qtHuA0MxlUQcmYjyxvwBj
ZPra+3KNIsUUtR8hhGu4F/xoouIl80X9pRyQt9dEoN+w4XHAPVnp+D9mco8frRYsOCXQ/LZcC/y4
4n7gKT6LqBtO06XGGu1glNhTpbIAkkiNUCM6VGYN5lPb4zRYhyZAe6DDeEbh5T3EOssHZ8zdE8CC
5ZLsWgPyxawMiqv02Hjn8h77FzUhAFcAMkYZP1rAFz86GeR0Oz198rOxXPRg5DtRM3RactJVM9uo
23RNteSxuclGFIR3aXWuhJ89uaiCvVWOt9TNMkBdy6oUafzE+zp7QuQV5Y15cyNHP4svqJJyrtQr
o/K1T4thWgR6daBVjQPch2rNTB1o8SDq9tSNRz6uUAtkbalbOznSgwhwb6g7hF6F01jprJh6UXCF
hntkN9iSRpGJ1w5FBnoLGnVEG57rGjtUGtV7s7wiZHBPg9i6houcD/ou0TQ2gm1ZlgBklIcamwOE
khLpnfHd8s50pXX5F/BldzvTyPi4MAuvRQB+ABO8keBgmECZWV1R40MV4OCFaObun/zmaTSDXGja
3P3/X2p+yQ9LfXgH82t88KMBu+qafWs8eAFEljWohGQLupwbEH/wVcbyfgGhhPg4D9ghKOmLLPlr
CvXnYUetOHfp6uMLxDUykoYNlsN/XiYofr0xehV6J5NxflUyirKwsoWwjPuxCXF2U29inkLdyYUu
aUqeR5+hvFnsNRZmdzWkITlSQadUMXZSkw8cVSCaly8Hk73ZOrqK5EaDqNF5UHcAaqObalM2EliJ
X3NpRhahWq63zfNsH3Vgt8cYTyJ61XlgAL1OJzp5SZ0AO/MmaMVa5qG7nF7x18KIUgG4DQ7vjl47
blKckgsjWk1L0eSgeY7tLrhOS8WNka+DUCsmF1dzLwwkRFswTDQH0ejNYbqy4/bt6g82cukdy45x
Y2MeNemvq9km1DLzqjQw2wqwhC4jC3c86N3cW97a4KYKwKROXY9L99aYkNDupHkNlEcBebVdUPN2
SYOF5bi3DPGWpOj08zSpa6AUCBAPIl8oEU2bKr06jF1Ak1K85iO/aELPX63GvgQ2LlJYHC+qTnYY
g5vJ1b29XfZPVJBOZei+qkVHJGCyzybyIHtSjFegzBf6gANBzKM7EOhZ91EY2Rc8kNbUo0YbweYc
s/q1HXyJTF+NirzcLaqlIzywGNiJfyxjS53nC/Fc/7qSkfFmo6s2tsRzEAzxQs8S+3ka9be64T7I
ppH3nHN5D95rcarq8UgmiEPI+xqF+FcPzzKo5vX+ktza9j4AGdMdeVFTl9VOsqw7U68PI3lfptnn
zE7BpKFWJlNfgbNCaKa/n21txsqlE+lySy40EDcJQBcZQDxkozWDAnKifm3J1fyqvt2wrezBQD2v
57PY3NtGj3otw8EbjrLROVqivqdp9CehLqKAzGn+bnWjAA1vNL2F+U+QOFF2YP+6zKbUK+961w5O
8ztrbC9cGKBJBCYVHxj5VqL0Fpom7Hd/VWF6KCM1QVdFLtS4IzhAKqMypr+KFrVbF6J7SdIs55fV
69TZaQXq1ue/tC1b7aA73Zf5g0OAFLz/Tbyf312fcvea+c+01vQ/dPtcRV2H69Qdc+sAho1OgWm6
vW1CJEHLkv5bVNWPZpzIxwiSjQdb11Ghq+zQs2NaVl9G7MNR/OlUmxpURnsnya2nBkR35KQL01jW
Qi/PIePaSuNZsmggwPfQ9sanrh7Sc6d6InfHDWpFwJxcuMZDKfryzgHpVe1I44FMrQFqLz/xwyPZ
+tbPd0mY6ctpAjf9h97YeE1jgIkTJXrYV7fRnhYHJ648ICpiLKhLE1x8WTRh9PdkakeEEuO+Lbe0
ONAmySli6Q8apLerhcYRKVz/Or16zTpUm4ViTYs5tuwuupVfyJ8aN4q+ZdI2TtTrsT3cerbZgk4E
f9Co9f49KlVWNEimDBKZC6v0+gN15ZiznR0iWEcu9BY6IOP08YEMmg2NF7cY9R29AdB66Ae/6XGU
xJmqCz/rIWvvR8tu7vKxe/U61/0CafdhDUXAYef36AaNtgLpFmo0I9c95WUCBT4gqL+Ap9ACJW5S
H/M2ROmaeT+ZWyjwNUUBvhDEaJZvJ25QqO2mOr25Nl8i9XFs03zxrlCPRRXExA120/C2c9/7TPlr
X09fmqrJHnMk2XZNBYkfRGndR+VAqW3sAV+s6quGIOdLxFEAKTvrp2TxtY4H87mJ6gF6oGZ6L1jY
bp3C7A9eISTiFFIHa6DVP8oByrgpBDq/q+nQKLV+hphuJwgG4yvqbTwW46sR64AkKBx56GhgtjAk
wGdx0H+CRgW4nGGf3TqFPo9dG2lEBNQmNwHsPbkBHfG22qDc5tXC6LtHRAeQPB5A8w14h7ZIhtfE
DlBd6pqfITtcoCjRSHZVX8tPRWud7NwIXoDniZc5yqMvjW3q58wYkFpjQ/jya2YXQ4yCZmbCR9k2
Y/pKiyIkiPw0/kRXqS/kdNX9wfYnP183dDw38/hdnk0TbDiCGWz3Lqs35dj48KDxUewpvTaN2siS
rblWAGbyK0dHzrRKXFQ7svdRvEhHJHYveZvnWwH6gc9mkk98ViJ2jLVkTrlHFRLEeeNs4rPCXhr2
qAaBtulqn5S/gzgZUGooU+AkIG7mnblWtfPLQLjgwS4C+T/0u2XULLyw8Y6uhOwISmVkdklGjoSL
0a1oAHnC7BJCQ5CtorFfoYbKO85u3sCDzeDH9rK3gObsUKhxbJK2fQw6M12DpazfTN0RRGyWKPGW
TLt9bDpjBIFrfKJBajobhGEAdd1Tj1brpfG2mmV0b6v5TPM3bZPWiHg5plwQZxbkh06dY5QX6lV6
XO0iNymX1KUGQV4Qc/rVxSpcFGwqjwoEYktLSYmQ7Q9rTB5qwu9r/OlVWAHt17wF92QwWPmDJo0j
cTN4UCfdSWCt1r26KaDRF6pYdHctINr9YHXjUYf46xoPR/sYVH6wrJ3ROlUyY5900KVPtHVNmh3A
QpmvfFTNfSE3Ly6sk6H7W8fMWoDqxQvdMVUF4YoCMYv7WtfrY+23zkr3ZfjSJOesYO7XVoJ2dazH
8KAncfqgJtJ4KTNo6JgoF2KhFHsZYx1RmeLVR8AnCOruBdnSbtlabnAnHcOAmOsIllGWjRBRlm++
HIosDeQY05WB5GkLhl5wf1j6qqcrhqNqlzYOwgW4mkbVFQu+8bqHirsDmJBqQIrZ+NsKBb1bXltI
yjZ4EtXYRoDf3x63Lp4z94WN1LriS5v+GUE9rCqBoCv9L+Ogje6hLKc0uO64q/OvMbh2IabYfTXH
Xl82Muqgped3u1q02k5HpvPaARK+RF5ufC76/kQc2m4K9s4w677qRQw5SOAvtC5KHlNA7wHdxpVf
5pANxSP5UYuaN9s8SleprlfrLi3BDGThQQmIRnKgt+yJOD6Jovw2vWP1p4gcZF/kkQTNDooF0ZOb
5Kcs09zHCIRPBzxR1F3YDV+VPdbxa2EGgXUQNqhSfrePSGQsMqMqdnj89Wds+PvzyEUHfWgr20oz
DxeF3kfDgkbsIBwXdcGDbdYN0DXToIPguCqopbqzzZbxsENtW3nfqqYCsT6yF7BRlwZmW1bZ1abw
zHZJVW5U74Yz8L1tCW9P9W2zXbOjcaujdngRE03rrGzlsvIeubVqnTZ4eviaYV5TybV1qK58Mbxd
ke1PoygsBX0OaiW3Eb49Bwepg0012vlTWaavDFHG17CoNgjEdV+NxJMr1E8Nl8ZxENkzsmqTxrZY
mumoLTwnMU4OMSJQoJj6HBE57HP8A5mosVUUma6QpoCWaz5CiBbFq5vIboBWVoA7KuIiGwgAoH/D
xBmBnOziqsdv2pjPJpTldpHF8UjOtV7uLV3Dr0QhoYHeVr4FMR0jevVwVzim4N9yN4hWBufJxZW6
cwzGrFr3TdoA6w28ONQ8X60q+Tlkbf3oBGG99bws2fsJh1KaWow8RgbF9bDi3xDaj1aePaYrW3eG
HSgEqUadGjdNi7Vnc3NN3Q7gvZt4c7AY34okQbn4UD+MqQdovwyTPXIaABhC4eEeyiBvtsI+a160
TwOx/pNmhcfwU6sGR5WKt9NAX6FksdMeEF3Dp9CFfr4i7L9E6mqHXK+JnzC7vAeRYnkfIBgz2ahL
A6hur3dsqdkgQGit1nwCDLw9WGauuKkdhA9LSEPMXQECRXyu7BwxHxXSjnCXUjGMQ6r1k6hK/8Hm
dXxqB+ktidFb/GVvMhafMqY0lxCBX4PLN4YoYb7AbWu8gG+jQc2/Gd/ZjRjA9YJ/RMzD9kF3ShAO
qUftELz5tgEYjZnZBLfAAHl14yGRhbPh+NXSoczTN8NnyMO82akQAxyZk538xzTy1r42AmNQ13Jn
dWGwQZIDeT1nxHMRuXKw2wAUIuN4Z8ik/kIeQR1a2wjifAtstpLlRD1fa3q//WOfiOeRLwNKhjvu
zhSghgtEBfUz+kib8n2XRhHx7/b0+Rdh97fRD3Nn51YtVThasx398dANSLpCCr049ogAbNLSYA8p
SsIgc5yOr5l3zfvO+8HG4ifjjvPUxAZOln7vnVAFXk5zmiTX1ukApBLdb/pgldtICzLEntQeqFEb
nk41sTuypa5/mzHTM646B5nEPikg7mMBed2JpIJA8dC8IbFnP2gyYG/eJk+WXun4nnYluGkStok5
iotDWeRngODTNcqeik+lbXwnaKMmvuOxJV/nOXo4BivN48+NwD+TUGuoMC42c9et+mIDeeRgE9u+
f+IDoFe8/0zV71nWQpou8IaLYzndyWxwkAkLz/hWycmB9Q96byyQLShQIYJbIsMOE2FhKz+RDE2i
ulx1aZS1wHbSKM6K5hON/mmuFAEyF0kKAlUtvWCbgH0lBGjNoneORaNjq6nsXSlAGDDUz0XjZOxn
I23nBj3aFRhu/eQ+8BWAoQlPYOrm1vcUGOIVaDWsq5ZD9W/QbPnkx1m5hpLUeAbkKz6IXIrtmGfs
jkU5X7ZcBM+tmd6SOLN+AtiP+ka3eQ2Kv6bbQYPyjVaaIPLHbwX4EVyEYtzkxOvWQ/VA/4luf7Kb
Viq2dl5O6kPuYCZ3wHYf0xTCSLMgUZIH9ZY3AchwRwgSzQNGbkHwQ7sDgw2YqHJU7SO4sih42B2p
Ww/ZW5egh/h1eD86/N6l0UgHPOx/nJuNqNEp0mQFatsTr+x076oNFqoRocjmFElwpj41ysXLxnQf
STs8Gdh8Ep9B1HQ/PJ4Fd6LrrZs+yguRIbC0Y1uUjUYb8hqS8QdQev4d9raTF5nNgcGrj+Gldq6/
1gJ/xeSVVrnYNE7F1ohQokC4L/XPIQM3HO5r7z4NKvBx4+F/BkYGOSivDRB06dh5RKk4xBErdquz
ql5mRtp/iVz2rXVt+cMsakxXeSgeFzgq6fJVuBBa7X2uQ5DNxz3tV+BG6QakSVojPHuG9i3WPGva
ULbSSE5ZFHyjbRodEBygXBcOa+WBNmuuhe8gwPD5mti8iNer6b34rJX4qVDMX2Sv+wbQDmW3Omc5
u5IdMp0xfhjcYgHC3nEL0Ezy2Ya8eGo4wUviAQZtg4vtEsVBd3EAoEapQR28RJAG4Dq4N0w79La/
z5RGON6lCfucYmdzBgVTesauNz3jBBLteK99clgYHlkUbnwzKR7iOGrvhLRR0NJBGbRHzGVZerq+
o1Gt5fXJ952v06g+iNcK4I8jNkc4tQhLg+QlImTkSw2I6za8S7Ur9cLCFat//+t//9//873/L/9H
docyUj9L/5U2yV0WpnX13/8W+r//lU/m/et//9tyHeZwboHDgrtgHxHCwfj3bzckweFt/K+gBt8Y
1IjMB6vKqofaXEGAIHmNUs8HNs0vELp1rR1zFasCkPS3Wg6A4TaN/YrUOdLn6fdWW03nWL8L5BGI
la2kHVbHebtDqRmPL2IMkq1DvHKQS7UWwVCE20llUIb1b33giC8BCmHmbUYkebRCNiaBQAiYiajx
pffeRs5FEq90fMcPkCdG9axqeJr0Z6aaPqrLTYaHHhiZ/hqNy+YLyPSTHW917Nh5IkrUIznt5EJz
yZkWgJqCvvjnj94y//7RC2EJfLM4Rw5aWL9/9KDHy7SussVD3YXDDklgH1VTxrhOLK14LiWSJmo7
0Y3AQReOVd6RhwDmCVBtHWVif/YqU087JIHzbp1OVzQbrG8gVqwdOK+C5zgszVXEZHe2IYl5LHLw
ZAzITX0aQfqMj1e8KlfwT6PGW7nqHpRG/Hg40W1mlMO1CSJ2sCwTz1xAGuz/8L10xO8fjq1zU1j4
akLYTpgmZ+rDe/e9rEWIfwogh98BI1wZBtLIi0ahYUYFgRGGAxyM6hbcg2JkGY0r8LDCh4Y/OEZO
AMG7yZ2cerUGec7utCR1aUlwgF9jk4HzGwHBS2ix3FzUXgxk8pEsY8eGiySznUNize/0fhGPVWEu
5nFs6ZuFbccA2xrhcJmG31ZBoQqEYkuII2f+eqK2JyYsI8qKZEWX1FRa7AEutaYOkd+/c57diCcr
0B33qMXrd1RZ0yXYXiFpBzHsDWllVWk6bHLwo3zU/+W2H/aT2pbT2acc6aP9O40tmjypbbn12wrU
dXPuHv757jDY374BDDhxdX84SHEx11JPrnffgADCDahe1ctXWacjSIfsHADAYNDOsVPc4fzW7qk3
mWwDKg9l2gwrnzlKqYT6ypvGIwnEbmeX+yF1tDNLAt6CByt7twwNkG8oTOgMZ8CDe3kJOqds1J45
NjoZZJT8BUiChhoBGKjX3fVmitJcL/eXcZ3qD3ow9usUTDZK7Rz1UmFa7B0RsLPUECk0uqh8YAnY
s4Yq8L+qFQOw1agVLc+XN4cF5dbScpCedAXU6wEoL3oV8AWZyXpE4enBiIV3Rx5xKbpLHKE4GdkT
Y9JuICkHuwJpGmhXQYjIGaQSmxoSDjQyO2ZmE68YlEuW2GxAsRc0PdNvsgrJmV1jrkIXeRey/fKo
+0KujN67EYUgx/4LmRXoScxQrRDBV1A3ZdFqoiZE9PKtP4OryKYhjbGaD+zzWkkKHV4kDBBgQmkS
NgXBmoDTjRKpmyHUOU/50Sj89Qc7edCgmmn/gmfTFWG0SzXz17KznWaaYT8tO8O5P7zmr2UrN9v9
h2+7xf72vHN1nFMtl+MH12XOh287UroRd/Nae5GVXE88NSjSLVYGWEAmihpT0dYQWY2D34CL85UM
YQpmrwVR2uAAVKzkiHAyeZGNrsZw7C/t93esONNav68/vShSxD9tPPJkD96/RDWtfQt0q7gjnWZq
uvRhtvhOIu9y0HM2JgppIbMGQkSwrmlQu60gX7L1PVB6ghI/OoJ+tFjQaG8onk5MsJDmniaIsMSE
DiDeqkq3psKWaK5sVviFyHbUBb9Es4IYQ7Yj5EkAFOI0aig+53mUUCs0qivnD3OhsJk+ZcCc78Hb
/dNTR41AyZtSo/nt65hLY089GlREYPvILH8mqr4BGMhx1bsmw1+SoPRvg2DGqg0loNBtJVGEMfBr
MegNMIM8X/PK8yH3p2EHGLAvKAxf+X4BJoUeVD14tgQPrcKeGxJyxX6tXcnUh2AED/QckQewSO/L
BkkHhGpVgViIkJ8i3ymwq5sEg3Pu+wtDjPF+Huila50LbYQOBNxmOy3S1FDTmwfStEXREUXBQs8a
j21ZXKHs2d2MKM/udByYic1waFH6ZBt82BLtoNdkV4Fi4BswDf/hPrDdD7eBYTDdArcCSiC54bKP
eyJkfZ1SL8b+BXoCJZIRaQ+2Nwio8XMfsPuMJyh1sWvrJ2sDdyI3MewU5QE2Kn1HxZdCTZs/inQs
btQxQ3xvLNv2NtQFPJeD2ZTfU29iUAm9nzIumqPZQqPAKQAeJm2rAWHQrOs0YLygdMXNEXda7LjB
JmhjuZz9GI24jbcuXFBxxgcKxyQuFIlkHiPORmf/37vuAFxKbecbwzb5mcXZQ6nI+anJJUQT2zKH
FjRMHvgl1zGzcTQDu+kDyEzE7I/kHVu2wMsfrKhnK7oC97zzWAyInyh8INmtQVoHgKicR9SyfbSz
TsevYYS8TYfUh7f9D482ro4Q744YtmEIBJ+ZLlzHYhb/+D9FDrWqh0pkL9XQOSuINpT7GiJdEfHN
E3s98czTVSbTao+YwCVjesUP5Ky6Sedhj+6yW6zH9tnNwmSXu25wqLUuOSPKLdY29vkPoHdBqWcY
Jt/spEehCc6lUD4EFgBxiFd7GKJFCiypWTo5FJJRlR4hGLu2bPwgIe0NeWOqXk8RPXaREWlQjrwI
WlOGP8w0rFcpINjQzfmLP46uKEWN8O8bhxzZVJ5aN3of3A+uASVyzwf3Uyv2KO/YEVcLA93qasgt
vidil1o4J89081sTD90tqr0jHoHyU25fbcgvn/BW5ImuqHHGElj5qAUlUhUbO7KVblutTdPXt28M
wnrxCPpKb6tBcPLkqdC5puLsc5dsDsXU//Kd3NQEoeVrD5HNfZX7w3FuxjYfjkmc7JKkNneM+Sgz
n0envg0VHEN4455HIPkeRbdqUujjMdUjU41fnaOuaC2UCc+YN3ub6SFkFXQAC3/ZyKWroq9GM1Rb
sJLV5UsEmqh1B9Y5JbepLeJ88J8TliL8IMLhmA1J+tkoo8meISa/H4IIlJzSD55ZVoWLRBju1UpS
cW9Y9ZNQdu7Y0UZCRXObakDmZuYQIPTpARsLreG+Ew8py0IoSW1IEseqDOoQjMICJaAaoU6s3EC2
Mrv54aaI3GD9z7cU0/nfbik8G21TQG0FJ6W/ndp71oGlMh3ZC1h9q71tgZmDGg2h6A3qievFbLOQ
xWvBcF2++aRxjLJgHHh/zSLfD13y5/oAHcQEf5Jd1A+BBuK+SInWUTNwfWlZ2InMJgGYxmIAUmlX
mOBRpYGACWjo6ZWzJBvrpLHiiNCAlgcQ4xwwlL3RF+4jVLMhkcHAEkfdfLTKnaydALtOjKIAnR2N
LAfuQnUbhxvXVrfO1JPIzTz6fJpIlkS0irfNvvPdECwlSXpMxOjvGqv3FsSoSCyLH2xT7P13v9mm
8dqDZo5Sjv0wr2HOcOQd0uZg93luZCI/QTlBWxsmyovNAUTaYtTbVcwlgBqjv9eNRrz+7grR1uZo
KVcOoYdV2Pfd1ikDe+llbXBxVFPoPDuBOwasFSDmErxIEPhWA9RH9PCCvb6110oTDPhkc1seXEpN
1kuUmqeor/w1rwDiaBs7WnUqAvD3srH+Otqu/ikS2KZZCRI61C3zDgrwEtKq1K3MOFwzp/O2k3Ps
gY8cBeFH6vpaAWRL0FyFXxqfAhA1OYz/aDyl+8AZfxh4ESJEanyhXzEy8dw94ngTXu3MtU++tG4W
VVrQvhuMr/oCCIp+M2/U5009jZpgit182K5rgFfve4jGHtzRw9OnboboUISAuPZ6sohMiGLmQ3Vk
qvGTvDpSd8xkhqedu5pNdEVu5EFdavTaro6eZ1Rb6FSEoH1vnK3pAVaRZWH4RWQZJFjGYTzLzvc+
ucM1sNvwi+6BsGz00nRJXdNNrJUtdGTy1GhWp6huMrwb2IeevUp8k8aAEKJA5ZYbZMkTiJxQhgma
bbKHym5a+h/tdqBDKlkVk/dD4YGvA/qX1AUHAQh1cxc2NUDdD7ZmrHf5qO+1SmdnTw8AfjClvqDu
3Lhq9M2FJwvw0odb6vo4+g6Td1mY0RkgIS8vkPBzo2Lt9xYUekfmnHucwhZ+1xXPOEuOyxAgzGMb
dd5T3ni42cPi2ZKgqY7MuEZKWc+fC9M6gyOneXCswJ2mj8rtw/QExWdkx1bJWvMwOoXIbwGAwKsb
NSgpjhYRADAH6mInYFyr0cD/AR5Datfg/sYu0Wl8ierap5DwbIhB4XBQgQ68D0Hy0UZOckc2Lozo
aoLerckAe5vdUv5Fdjj5LIJcc8HzdJv03AwgUlfSZOGGK4Yy3S1AVw7EthJ381px/edfCIN/CC7i
t8FwXOEKhPa44DhV4hfkXfTETrS0aNM2/5p7VrtMsP9CSUyoCEaJZnS6JnrR1s71pRmgQu+NgZQc
aGhqSo4sf4cMJpC9YIZI0nhNhyqQ8hZbB9/NNR25vEzk20yr4jUdyASSb9No1CbZvYtbVVeZ50Cp
K9IVyvSeSrsJ97M9R53C5NH9NUj+wy/4OHVdvYPyU4Uyawg5pjJ8klGPXFMyfjGNGPcU8OeIcIDd
yu3GfuHqfXCRbje5aaACPye9Zi5pw4Pdhb7xuIFqBrUbItu8E6Jd09ydnT9spz5055XxOxUuPixq
9u2pZpFzdSF1a6sUdRJ294Ymu89WyYu1FcWAWGsoGIQQXrDWwCgGyGF5gXbI8A3SzSgGSP3av3n4
LV0YYH65Whx7387UD/jVhupJxVHyN0CNi7rkZro+SL+NFqArb0B2JOyTu/m7jCzuU5v3+mH6MjOQ
zezAPVeA0xVfd2pqdRWI7AnKOfphts++tOZ006Aid1ovAgQfVOJBucQhVd7Aj25Adgx4r9zl0Y0a
E9TwY2INR+p5neHcefILdWhOYHvmntUo7p5tH9bpU9Rm/vMNxM2PWyyUIkBlhLuGYTIVhP4QnZe9
rKDxnOVfAcdKDjOZXV9BXgB4QXcFfhDgjT5w2s3DNADll+eqsvIjHTRr99oIv71RR5YQggXZdrCl
rgYIKFS4+9t0yJVS/1FkkJJvAeHeDQYPl2DU5t0qcht/xQpkcrtyELsiaj6HOPqgKhAMAES6y4mO
txnZZye1osNMxBsNmnHSvWJLDLwjNLAXMZhLG/Ag53gCZtDWXaSea907wbimNwV5ZPAnIuEMUTAc
rr2sCVDcbC2JqZQ8ShS1LjPQbKKeAmSmhS2cQ6cCPdQ1GKR0CglQQWyNoH+zgLfEbuki8mG4jAUU
/1Rxe7f2G61eBgAKihUNVZr+1c0daze4PiCx0NYEEDBtV37fGzcUo7SrEcGdmw+ewFWvriJly8AB
dNZo225Lw8VvZGgczDi4I7mkWVCJ7Dj03ZHKEUQ0oMccuUcHebu7UWuf6dFRZf64aXMt2Rpl5x+b
OhL7IPXu67ivzqV6bNdmKvcBWAsWVLdDjZZ49xBHqM7Umz1KRWtJs36tQR4haOUWDHf8Yn4u0sOO
mC1q7/WDmbp2C8oChKqoMz8y6TFKY17zOj9T6aqwzm3llAJiLAD8OZEEShTHZ5wbnZ0ASOWsG1my
8Z24R7wvCPGhAsTeoLhukYAf6luR1HdubHk/Rf3SpgMKEDQgdjIxmq9VbXyFumf67EvhL1PEuw8Q
YoxWADna58GM7HNk1/Y5/H+UnWdz20Ybrn8RZrDo+MpOsUiiJKt8wdhOjN47fv25sFRC28nJe04m
g8FWwBQJ7D7PXcwai1wRPzpxpk+rYK6TDdgKAQ1C60ZV5g344EfLrNNAtv8dmhuyZJO7SIj7wSM5
Y+P73yeJH11r8N65NTXCvlcCJOktNXFOSlC306KvCC22plKxFaESJio3UTZescl6O3wMIxOtE3XA
PLttcLmsDdNfKWrszoTf+sLTp3qMxvtEwfDXnczj7fln82lsWO+ly+ujr6N34ChrW0T+vg/j5Jn+
b8Iz2m9taKWLThDrR0W1hvSAbjuozvLDBuMre+QtooJNVcWnlBTrGVf1YhmjZ4Ksds5L13FRlmDn
eqjmgyzeDlWpbns9Cfa3qtaK+y2o+HD6Iqq63ZLeWRN8C85aGCHLauv6g4O/G1uqyd52tgFOPXei
bhOUlrqUzfh3oDQ+BBE7D2Q8wjLaOmGCdCQSDtsoqaY7aIfZMYENumlFxZfHgMFbm579Wtrm92Ey
sz8L0Ba2C3xmMfkjPJNq+BYrIZ7SEJhWI0FxeB559ZQjA47aLJ5WtVPiA9SGaxgI8UY2In6NhY7i
bmSjrPIFVjQNAcm9LCpq0h9MHxxw2scN4sl98pJEenKayiJbFSac/U1Zq+k6TEn+BQm5Q9WwyBjK
U1kpD/HcfD1TMUWBHEuq8dZHFnncWlvHGJS72AN4vRiMKrwLwugNE1f3Hnd7F+UmzlDWU5ZqXECR
mIt9nA87r8LMlt2LvYy9kMfKPzwvfNwslxkhnhIX2unLBNSVL64WXeTBV15ar/QeFILOl8bMhoMY
q49bu14ZzrovBm0l6zS1/urkQ8RCwe7HYZuMIX7bfvG1Id29ci0tP4a9ap+FGPul5E/8S48C5P6m
L4w3ne3ZxSf+CbNAe5GlyPR/Ks1trDT0a1sulPWtNLeNlhX/mRLEPSR5Gz209bi8/t7KhKA/NETz
ulxvUUq+YD948BCm5UeKVezsOmYi6F6hUP7sKXV3UUW2lx5lRmYOx1JPoOLMvaKit7dRGRRr2ZpE
yM4EdSHwxEDNVE6N81HyIBry4X9vDrq+y7eVF33eASIT6baBEodoqoMI56Rd2tSGAZSNGLJ1Fpk+
gYfbRR5Il52HIjfXjVffm1LpoKrJB4MKJXg/Lyuvlclo5lvU1eKV50e8wixkP6FXZ2hlo3eD5FV/
HwV7WXOrvnUNZhkc2YBh7DB3VUFXb7tCN40drCVtTYy8XriWlfxZhxsJtrZTsFfCapoXM3HVdS/a
6TigdHWwsVRGx7vSpO7s+KEn4UzF715UH/5x5zs/1RuDHp3yKf+W+ql+4eWzVBPdfZaRFkRyli4W
iBdZijz7TXSed43LaARBl11b5neysfMbTMNRQ9rKYqhbzTYKbcAF82zWiMi/rSn2wnS8etPhzUhI
0yVV6FXmUTXIrIDksxYSscNv77ETsf9i6LzACuR7N0DKy9M4+9Kwm97WlYJIU6KnKGwl7ZM3IcLS
BuO4i0KruyST0y5klygm2hKy2kh6hb9IFzSnSUu7/xEDN/5lMWmrti0c3eArpYvfdmO6N2a+cIvk
A3vJhdWh9ilmc+S40eK7ogboj8duc5F1hV0LHvpJu5VF2TDpKA/+OmpQxA6xskZ5Mi3oSNPSGdw0
RmD1dkJqHZ656mtrolFkhG29qQ/y4KVmuclN9eukKPUh821Iexqu3mjPcpBdZBEzCMbJ09vgn8bI
eYaxev/vxbeQuf1cgpUkKsnWbN5DmnAQ7DIs9x+fV12pNRqrev+udVm6SX2BDNe8nhDzQZ4VQcJr
PVSbSxXaEfg1GsJ5UdGXJg3kAWqkTvRoISsR9XQQetLtY9zZbIFyn82oJe5/O+u0BMGeuRXbkM+z
//9+vQaQyMRGTuYpzS5zFoFBYE1ui2XRN6L4IPfQshgbQ/RTUbbeOt/GNnnnLH7rfCv6QMl4mykI
IwzCPjp5nt87Y7xLZxKEPBCv15epC3iQACwcj8nN7i0IQoamlt8AHCmL0MyaxzHqtF0Rs4kMHCNm
X6Dr+B911h+xt6j5a/9hxS1Ms2SI7grBIxmCRQHGMMne/JFHvhIMYiuL2WA/K9B0YfuRjAtU/Yx8
U/oWJnm9Q++iWV+L0TQtrN4bYW124xcYklE6ZW99kmUH3XDmbzZTK00arnJHre9kK94D6FFl1UsY
qgPbCe5ATqamWEPKO7gWDfcZbYfssXWz8lJ35hlZa3ON7Vu4b/1ErKoBBZo0KbyHMBpbsMqoTfHj
eA/BzD7pKgIYViiCTW1G1Ydjf1MaZKp+G+i14vW/v//ub2AA8mQqlFd+n4RBOVrz4+Sn4E3PbTjo
hmZPV4aCVZiYkuTGF+jZ+aNvjN0jPiUvEgsa1pmykXhPWZx7oVWVPY6FX+60wP0KAbZd8yTIsIwE
lUm+wFsBSGvetLY6yegDiOBLFqn5q6kU7ZrXJ13H3DjU9kOg5NUDWcQNaiXmU55b5lPZcDNdFHsH
WVdrfrxtCsxvZascUIE2MpUGX/EoAUpThcYKm/F0CTMv2k92Zj5ZXobe++BhGEQQo1rWHpneoHny
Y9V8+q2vIR5qS9s7vbr7jdcg5qiQ1oI9mhvLOXY0dT7SzD2ML7D/6lEY4Z9V76bPzXyAJllUZoT7
IYWUF8GiQ3f9LnWL7Flj+bpRxJSvZasc3ffJdXSOc/n9lWxpFJq61owmRrorqe/loSMiDCRVNBvZ
UGpq8D/gcMaveXFTVR3B/yaRCFbltv07HA5YpTbio+U/meBzF3rFl74XeMtLkfWw/CLcWvsqEeiG
0g1H3/SGsxK44NOVKlhYUXzq/LYkxlIUJCfRTDv4kfPXaSVrm7lDiALaEsXBaCU7yUGyQRb/r3XX
yXw19rZ17RALH3Un2dn9JFhlO6w25jNjiPVykYXjHB1QS3VnONH+1vyPPtcKo2r/19v4V8zr/GHi
fmcZquW4Gi6c7m9v4zioVMKEqnexida8g1NyF8JM2geW6y6Kl6lYdwkb2lw11xLoL3tUVYBEeW/0
2Hvjuo2GQuFgvNAVuxqSNVuCUzVDS386oLB86tokP9FBVgtHhXEnAl73/pQtq1jgba2p6aNwYxIJ
MwNNNqip8tkANZ3woeONH4rRZsuoKDDy8tzk0ULk5388dOxfcorzp8LiRDVtoeE3zrbrt08FOLnh
Z01iXdS8jE+6BbqLQFLMAtbGtE+GSnyLjf1QPIZE5lYyXy8PN694WRRKiSuA01gr2eDZIyJgg9Ws
6ipSDixi66XUQctNvIn6AokJc5ZLi/yt3Rb2661XbSHNZasl1PCZF1d4EY5AoeLvZLGd63oHeeZg
1P9RJ/sVM8/u2nnuJ+tGwiAH31DeJbhiYfuT8cRjGJyFRuihMa1yL1vCcqr2XtWHS9n6U2/XqFll
F4Z7DFpt/gqMH3ydik2k1dMuM/sCHryGEsZg8YyAUblGds2xPkBio0RqOouudocn+fYvcGFAtwKa
yIx3mtv6sRifkgZOYheuAz8jFtELb99XUXFum7C5BBP4ACe135KsbS6yKge3u0ogcAP3o4dsEAn6
0ar4+t/fEc38x0/H5ZXrso61XdOAgvQbTG10VbC+o87bPCCwDS7pNaqr8FvWo7jmDZYKQqoK0SZD
/RBz0eAbq9kF4ibeewGnfhMrdrcnPRM+/zrSrToV9sZ4dFOF2NO8i7OAS0LIw6tbFp1wWgdFOz11
gY2lkp9tQmyQX4tcyU94ZKOzNxehVzQ7x54tvuZiWuG8XDrmsJNFVJY/p5RFohHrEJ2ttaPzLZdy
yKGn1etwspqffCewygAWXlVX1WQgvdM+MdD5vvpOmCkuOllliqvvRFpU+b2nmz/5ThT+UK/bPm2v
l5DXGVElRvRSi+13TbPbR4tt8n3cIf4/oGD8rrfatLRUNT0iz2I/C7/ce0Eh3gu9aDY8Sb2t7BZF
BZaNEP37xkHsiX0glGCGW0bz9Tat7k/QX+fhctqizX14yMWxbo0J0bx8XI9lFzz7YW4AtIKqWNn1
HogqyJlBIUpBVvMPsOPZIp1K7yXuJm3lKUNynyGMt2vzTtvLmUwSrT/N1Kupf3GLAWcGoFOdNyw1
r9Rh5oKtugGnzKoZ1zUJsSUgtk/QlRwg+w2M0lVVv87hhNu2zOp7x4c+lhlt+hEj4zOK3PuziZqD
OUzuOwpu1jKyxwDxWN/a2U0ldkMIW5kYv84dOOmHE9Z3tZe9AKiN71Ueh48jrBBCLT7pv7x7LnrN
P0MUzJ/zdKpJVhTdVhYttmT7ukM1UxZFbugPda1uolbPH8EaiFUONOmilXlyr5b2VoyDfZFVQ+g1
K0/zpo0+12lGSbC9uHb3WOaetYJIxsxUrdTmPtATay/ZcoGUB5jrmsEmCt6puGGwWHLwrXxXMvEY
ViaMxrze615V/iBX+1WPJgfB/9pbwlEyHkqh11sjqRXEkCa8apCw3xRhm1/+bZ4k3g9pUW5ha3Xr
svP8QxYWFxmakEEHGX7IlLxbBHWS8ZMicCEPZi+ufa2Jp5QTlgiSDOMbG5DVNObjSxSjTuuUloBo
Dl2J1a2x6vqcF+ns7GomxQpV5eGuvyL++q6PTzUo+GUtVPfRDaxgqztFeIjTfDzGGpg8MGz2k6XB
krbywPmGoPQakIrxw2/dQ9dAR5fD0UIh/+oH4RY1p2nz309C/fe3JasGQwWYQ3ZVCMEz5dclOimR
stEGpTv3o4Bf2ntw62XGB6+9BzdoxQ6oJnQwWdfV5T5ouuepscoNegHK3rIL8Rh1GeuBGe2d861E
Wct4vfVAwNRHpcMLdzf8Q4vDNOSPzv0dGJ3Ulw5iql/XYBzmdYSO9OKyBfZ3boNGe5ANKvTvh//+
GMTv69L5YzBV1g3zf5Yl6UU/7VTsgWCS5qjt+VPQ03ZnGX1+8qqWWzgYwoG6oiNvP/rE11dElMrf
HwZyRJGgcCp//UGBmScyAdHyv2/ZEL+tc4jCCMfhL+fw8DD+QbtBZl+IrAuj83VBP3l2tWxGP/yo
xDKZGclYjcWE+T11+1e1fMdXAh2pf1b7mNZeq1W9DT+MfnnrXUeNvTLDMsOgbl1KUqfthi8apI+E
gP4Y1Limw/deZbEILopffp6Nc13fonFL2MhYjfPZrV+W59n/4CLJ/cMt4GLyTgcoAAhW1y2YFpR/
/Tr3I8iJajLj3eihc20udbEcuinYFjYLTdhz9qUnor6QIeK+jR9Q/Kq+3Hp4ijFBjteGBaCX4m7U
0HEFxJTkyyCYviW8c5DAz4MnU03Lu35ulUV58FHBGMn7HANSE0+38VlvxpgkCPFN7Q///R3Q5uTt
r/9cfrwOIAnH0GwbPMiv/1yAnekIjd/fQawkna4XyysdDWKze9L8DNUGDKSq+RBPfn0v6zvAcJmZ
sBiOLZBwftvhSqracHZ9Td+OkHEC9gv4FvxUvrXLnaJT/Y9vM38k/dfgommqGv8S19U16G2G4/xO
4VPVMsvtMKi3SQvKtx1SbYlMEvJdvem/hamL/yeYd8eukIk3SHHJeh9pjQ0oENQ3wix4c9U8WUBB
sM6wTMaXFFEI2S3LzezgB3DOZJGYYbuqo17F0TZktTw0xR1yAd9Qmop+pMWZRSNvpAxujA29/h15
t2IJLbK9GB5onlQty2OTdPYdChr9tqmM6SHH5n7Fo1x7nefpGi/8MU2f82gKyScLJYWiOAs/4AWC
fW53RmX05PhxTn4XWt3MjWux3/Pb06S8VH3bnmUvWS2LY1tOO6wfvsp6WSUb5WHsSlBHLPuX1yvI
ynqeshZDt2izzN/Kup8u5tjNFlhZffipLiVQeWzUcmX2pf15U/JSJsrXWy2p0uuNXutkH8Ws8lVn
Jh0Bi3/eddV37AnhRm1ZaZV7X60f9ATZ7E1kCMTpnQSgakyK6hgVGlzlWHh4hLZKd5Dl3Mn9ZeOL
kNXtuE7AlOXLcorHJe7xvFGsJn2y28A+TYZ3bxkBpbmqTWDT1Y1q7kPXTCGv+8ZBMdIftx69qf4o
s8jm0W4QyZ5HokJg7xu7QrNknsOdDwnwktZqzZPsYSRlvIMYDPt2bpR1emysCV0FD9crpe64Scdx
Aow1zxGy4o2m6N6utmEdY5M512q1k62FK+z1dYbcKx91aF+3SW0xESQMjWIrZzWmwjuHiX/nmIAn
l2ihR0u38MYdmHw5qPE94zg06avsLqsGNE0WDS7CgMS4pkcI9E4Rs6jdXJSH0sdMKLG0oxzlO76y
qwr+JvKuZJ2uocWK0MdZ9g+NEGciTwQk3JhjHLyPGYl8dDDG5Bkz44UNoI/zQZ/wAZyE7q4bywyy
5aCQuAuRi5VdEFjRCWrPoDlNy9daZDRbt8NKvU6+Jn2SbIbJCPeGohVfksljAWInX5F/q1dWk2sH
ve+Gi9J130TpxV8RhWIpkTXi7PhufM/qlDzw3JBZw4+utJXH0Mvj41Q3yUpeAFrwAeLRG4In4xmf
0nZvE2Zey4sk3nNeuDrW00OyTYre3dbw1N4gzC1HtfI2WlKjq+/CYVeaQx+VEK9bgoFLni7RXsS2
isEEHxmRRyCfQ6iWS4+HmCf87FG2CivsVhY7/60sBoqLmFOefFynqvgOl8Rozo7bqk+aykbY0wjk
yWKZVeo9eu67a99mwJyiJMwHE1L/LmezC1vZukZvLtmFiydNGYxLCth4vq1rDYSAZYrc1/VWHaXJ
7tizqAt97qIn7K9wUEIzmcTNQDz2857nmGiEUsFW3kebq8ZRN7LPe+4t5x4txex6z/PXYYOxS76W
V01M5Dsn20ZGZL7AfJD3bWh9f72v/7pnOWiolX/csx9XKiameXDfZMOmV2Jz21buvkCYAAHutkDV
RoHps5CnY9JWaPZBCC9C29zB56LFUXKk2rNELK9lpQHnGJkOXLxpFsWZ5+iRk9x4ofMa60HxOZmK
t3JwlM3X2qLT1AWAaS9T4hVwExQN4qeoLkERVFhcsgRJnuBQJk9l+urwfXqUHVBM0dcqOtJrWSzU
WLswWHaUQ9JkdFZ90GcbWVfDvgTqtjQbfdznXbL8HMa8ddAgStSW6TbUuuRJ9c3mfhTW9tYjLceW
f2ab7+RcYGNdYD9gU5ZlUQDr5obl0Mof7AV6LvVe1mWD2h9HI3qfyqndO3qZrIjsRlujGcw7Nc7S
kz9UrNSHlZcBXYjz6mVSs3SRBMX4ZzBtksyuf4zJ9J0dtPbFyWFWR5WXIYiJ6+dUG2wstcZ/HDxM
tMDJpB9k0RDKYBCICXY6jfY1MnVoq82UXuSVhzE376IIwgS+qNvCsfBW0yb70ETBn3qvlWhEKDj7
Wo55Iuvhb4zCF0iJe+ZqjEt3qXqO86LU69LAlShBYuar46vnPC1m7QeiNs7AhxyhkhKEWv6H0vrf
S7Wz3qxBjZdGP3pPNea8ANOw5XD06fPaWJgUd79dN2x95xExWDTDg6D/gkQi7g4COZVfrteXIWLm
eV1s3LEQG3R79U2FAdLKSzx0/zrBgnvsxFdUyRdep9Xvbo3PSIBl5k4llvHFNay7Mp1nrVyxdKa8
PelDJ+6zMIbILkcSi/SCcnzyXFHc2UbMbngekGbbSYucD3R1k41o+no/s9WeJ9d6kO1QHInpirI/
ByCJzki7p8vrQNd/ZDduP/Oza/aDGsSbUqu8D6/aXAfqTrfW2ok0uUqEqw+qt+uNIBm4UMA23sds
CE4a+ZtlPt8Jqk13edhmXyYnGHcaPhibtGnbd5AmC9lB0REnV3KRzjDv8uI6kQ+chJG1iXNFzarh
wUcA5mh1arKSDYpZb1yemq8tUeKtg0/zNogH5TU3+MvPI/H3LFdT4CToVyB3ZCldef24yA6CKWHZ
d7EUpz14ZJOuU1YRckcEkt6byfK3w1RUO6t3xi9Tru3lvy9OMZWBiZnCj1Bc9McibTHxSnohWfVS
jn22CJ0y3eV+3JBdkaofHMwG5wAvsNBtmF2wZIPw7SdlcLT9/DatlMi8FPPBSVjblXoEDGV+uYYQ
Ii6F8z2whvr6Qi3ScNqCCteXcpDs1SFdOLKcPMmSNbTu3eDM+Jk817Ysc8Ud8tELG0mgl8RQlMfY
Lw7C6/zXwc75cFC6v8Yiq0qg8aSCzJStVuonK4XUHfgOQpMdqqFJ4ahnWZpn1JCQecnmGbuJ7Mzc
ySy57l9OGUkQrw0UcY+AVp1ja3asTrty0Ha93d5rc0PlOSho/9SsDMWOh74F1TWCAoQoFUQzU/vr
dAyAeTXT8IcvPnrDj3Ze26UEwVw9hqUQNEtwGPq2hLAZLxU/2Wqdo59rxHYvU6UGsOjV+8/OmULC
b2jT1bWsES9caGXZ7CF2MFmdPfmWGj0moZtcetMk4B+4f7ZWQpvWOulaa2q+ZvJCIOe/t0UjQA7B
B0LsEXpjbkWvia9Y61RxAdDMxbL3TL4FcXGUxUHXdghwsYrKvZltDDZxzOJXPwBKpxcqUqqOGr86
aFdtK9X7bI2SIV5hVzfuZWun2l+NPKju5VDFX0+6ilxrUhYPcExe5HXSzCjv5E2l8/yhafz7TcnW
lOijvCkFe2MWC3EJqHHm481UPAkLksUM9Y+Fx07mChWSdVcPlZ9k8XzFI8A+d7Ilvug20bWTnDOc
O5lpOiMb/TVb+iWaTNETIjjTC4yxNbi49iJLap+zRAvNR1lyhL7XJzW+lmDUHXU/7x9kmwdmGbNC
516WoBg+wSzNryUk5V7bwRZn2Zb56TcRmOHZnlAAVj2oydiM96frJdQqWfDb8I6yFXfpapG5I2o4
883BKMawRSTOQbZmvOfByBnkaWSrZXr8phL7DmqG+mIBJlym6qmxqnhPaix/niw72saKKlay6Cdq
c3Iq782GEsi3uIwX/uipOC/SV224VK7X7l1WK/nzEHf5JosI0cvW3tPTYz3yRLuObTCJcpJn2RWg
Y7wgUM/CfZ4oaPturZtgU2Wri/3MHRTapOrrc6IbwSqJU7EC3V+fzTInVtnOp1HgdAu4tt7mWlkG
Lk1lLR6itDP2hB5GYyXnUFHBSUFLVH2wB5+JO2jsZU/C7dNzGQZnVRFKjlLexIZN6PZetpph3Ry8
EciXl5b5k6wD6/ZhguM+yqrQ7b2d3AiBBWeCUSDZquU1T19mHwS6UV4wtQSkKMoRWrEJ4k69yBoR
sNYbzSTeyLZgjPsHwiDX7rJHP9h87QoiSbLoEPY8RXl3mezhA5+w5iirG9AfC76g3Z0s+nVpILOM
VqosykNfac96kyQneSV3QlsWDHGDXjN3Jg+quRpQVuWLkjz0xqCudbXt1jxpyk3W5PZKDuxAIV76
P6//2hrw7mqEHIUmGbNMka7dx0m01eDHXf+1ZkZiVlMn7fP2Hd9gD2S+IkXgAyqdLMxI/KWExUqA
bAxtDq6Gc3erkmfxYG8AMA8nWbpW9Z1C2nAYtrgJfMJv6zjUITmN3RKbl31QDPY6MRB5lXSiG8jY
q52LGmbeJz8jrZ18NwzZZz/dbftNa9vt2g2KcNXHvjiRz25OyKClq3hIgu/eXoaZb+2q0f1nuxzP
qzll85fkG7Jc9qokRQQOHmMSSXC9FaWD2K0oubD53BmNdjqz/H65tcqxNZp0qwpizt4hg3Vf6+KH
TAlbToA/ZVVZW5kSZtV2GqvEvTSsQmUvL7Jfxh6zdj/t3Y3UTEMM/qVrw+bRNdzyMdGTLxIJU0S+
s7ELRGNaXp2kZBcjIKMFDgs53DJyF9JkMFGq9BiwbYnjEMTorUs4gy3jIShX+IAN67HPoczabvaA
6Wu0l+pQ1zqpEWUNDVwOtwrafTFUAEQg02w7S3X40HCRDyYDvcIM1WBMT/UX2Rrbg7ssHG2RQBTc
DD5xukLpsRIWWq6egthdC7JjD/p8GLH+eYB8+G3UqvhOlmS902qfQ2WdPKiWMkAuD22QqBi9h4Ob
HUbYEc9m3NbrpgzqTT8XDUXYeyvyw6VszY0IwHJloJJDo6wqYKK6uioeZcnDRXXhjml+iGr/59kA
B4d+ZT1KpKISn1otg800wxv7lBS66zXqT/BGy1ey5RT2BIT+hjy68ampWg1UfXq+DbTGQV3Iojzc
BuqZSVqcQYhh94Qpps8ryQFRmnm7XHOc5JyxTsh6sK6K4ds7Rcm0Q+b11j/OWOGjwuAhfdUQPSKS
RpRilmBFe6EvO/MoS+2gmIdA6F9lSR7QOx2XkZrpWz3txaXrHP/SEU+dB8tpvLBR5l93uEIcZEqX
84xNYJpHNCWCixUAkkqyI2DzL5r8J0WjZq2MwHLwf+bjk4eoqg6JrisnWUJAAZukXnyRpcruu2OV
O9M2QSvjGPqBuB4gtX+emaHbbpu4fJc9ElF+1svimCRL0yiik+YaDf7b5I0muPcLN1Hsc18m7r06
N6RzQ26g5IcbNh4leQ++HbTTdQRS/z+mQkOr2Ez23QxA0MVkPBpY/05afUlnmILNo31XF4RRZAdZ
189OaApCgNdBda4Yj7a7yeyTZQ5LK9bCIx5hxlkeendA+2aKECmvRm56bgicWeVxnFsMxNsHnZCa
7CdbUVZ77jKPv/as0Zy51sI3LecgXQVdYfJjlg2yPLcqnv8dwTvMRwLUWTK3155uZ74yBqtirlN8
Wo3Y/bn11m/IzSOY3G/BzG4lOEs6hD//mbyrdinJRsr6SsnhhrOD3cE3Kd8DtknpUFhfupYFD5Be
ttxz/W14VnS4sKBL+dBoQDyn1PNf2Ug4LJE4q+Y6eSbrZKvs13dV8Hur4/afY/PKq5ZuH2hbZdJR
CG8CHOKCargDgLKWVbd6eZZbjX9qHaPeumY8PRuJd1KKcvhjPkEvrpcnQflZY1c63p3SnsDjL9FG
bXCnVOIh8dhDhPIvJ09rdyoXhTP2BEj4m1rzQTbokwY96a8RDv/S81UH2bbcCowH9B0tH5pt75Ti
mT+lsu0TP1vJYlIjs2gStlnIYj3EbNNYKfhVqLVLXdE2fR9FYIcY6oJwXJT88g5Ko4tnOXEVlQRW
52JgMbGbEWv3iPBikj46DybKPkWgDWephSR1klTYQh2Sz6SyvcbQX7FLxM81ToulcBPjVbEyorUQ
chH5LvXXqqjfR1NPHnzin8//MkgRo7rKcs06Ze1Kgf8Zs1ZCOwjUJb+YVShP+mnFG8vaWbplblJF
y7YjApfEx6FfyKJeG+ys5pevLDaNWy6nNCgfxzExoMW5ylLyQ1W1zUHpm+mRkEv3CiYtM4zxTfYK
CnC2VeEOb66DYzlud+lR7xTZSw7+t166ghBuJqyAaEjcvRposM0zFE37eVlZ/O2y9KqTPt+USi9W
5A+hfPx9iHTMMAsVNtlf1angPb4AkwUfxCyOsgFFheyM80d7VIuufctSfsu8Z15CMG27dCzNTUzm
862DdZnMmKXIhmzlF41zjGwso4fOsBdXMBMjvSqKX5Ky+RwpQLrLkbJD8vfIUkv160iJdiqT5nHM
m13oReXXmdGCW98PWH9EX4rOejGxKFrnXR+eqlKJD5UyaBuY2/kTkRZyW3ZnfG+ndiFHxfn43gZT
+NoQjF+BKkPowSC1KkzidzgAxJeoRn/BT5PyW4isDrH78EfsQSJQivptCt0Sw6o6uMcrt9s7Vf7O
oj9dlYNBLAqiJmZ3o/PBghNMbRv+EKY4xlGlvWepmEUnzBB6jKftHCe2drkuSBKFxAJNrR/eDSs/
Aa+MXoXivbe8EFphumevFPlzh37qshhjBLDdnL0Wqaodb4tpWRhB8dyPvXrfwMvjd5c/yx7m4Oz8
aUweZJVVufUycpxgL/tPfmduy1QkK9lKEL85i8F+lJeSVU4wrMxGax9lqQl0F7Fl1b+Tc4dhpWys
PML+Z74Zy9dzQLDFh+w75Gl1TkMTuwvUEaBhhekzoatzl2T5hx6CkTbQ+7qrHAds7YSibS3yj9Eb
sTJuDb4URaa+Feo32V0RYJMGh4W9LGJKY+dN/57rbblLJtZbsnrsklVjRClCsqm2z7WgXMtJO8W8
y/kxoljVoEeuG3swZPElzg17GRqAu2u76+Jl3nm8Ckve1USTL0UDyigYOxSusz5eIrnR7pyuV0iQ
zuX/x8HXqear/esEwu+aRdTkWE/NdjUNtiZa575EuCyeWlGYC1mfwR5cFX6vX7tV2fBTt8ZJfu5m
sVjaq6yTT2Oos95YkET8I4wbd1Hboj22zWS8QtYnMlCHX1TVDe4tqwwW0/wQZX3QbV2EadeyaJUm
eXgCBUdZ9PSXzreaLwEEuPOQ+jFpTCbrLBMnhRZ/16hbWOT8v2PlsVK1jOAEnKtDJFz3w9DtaNl2
inopLLvbDHGjHDwXQRacLZyNHhYK3E/cLgMMLj7Mrj1rcvwU44HXh9UfRQZPcLCbHnvqKlwXnpud
7WJs90qIrmvk1c19OipYqseB94UE0Z9p1AU/fHVnajr3UQrt/1B2XjuOI1mYfiIC9OaWlJdS6bMy
+4ao6q6mt0H/9Psx1D2qLcwOsDcEw5CyDHPOb97d3J0+nfXZU1aF7TRttD3MgP7UxUv8IIbS2iYY
H7+p60BBGnP6odhipzTExMzIGw6ZoYaHWUFCrxO68Y5alXuoG4IQsjgDKTsgQpneiooeGgfdE9mt
OEY8pUWpIJ9bpeZ7rk5ky42yZH6l2FnpRNGubp0d0tWHxk6bW6vdRt3BISJ0uzauHNZ5edzdWmub
7ImYtf52LdrGxSE04VnJOxcWKvq9q0IJX9+z59XJIdKU+daar3Jp0aCpt9YlT8M9KXbIYuu7ah0S
IUljGLdWS/OwRtQr61aME9XYqx0m0vLOzG3afukFni3rteU0LnvdCr1bqzbo0x71QHSqZ3EUbt0d
YGu9a900TX4zFOJBHvh5/zlLjUdHLNPl9x6yWxx3RMOtKt/LoqiFGpSxlW+qKfQeC1OHe7x04Izq
8BGtBnhdMcnNXRPh/CwrZT95iKr0h5OALJUl2WgrmO/2xbhL1+vvXdOcWBRER7Yv68vcD52uvull
Pp7u9xZLopzd2DoJJP/gQq0XhCmGAw1GYRt5Y61g8IELhJI8FhPn+4uFVZecG6V6ytiQ//IyUDgE
Dm9lupV97y/m6NkR1mZ9udf3kVKc7FD5kK98v3dS6m5AYEy73cN5DR0NnXxUHm8HJTH7S+zF2WVe
JbX/rc7z2Op8WdZr9X5qkUqrmHjR2lSKjQrA4nI7lV27Olf8uBPereV/3K7LE9R9IlIL60vO633s
qGdXJMvmrLj4K3nIu6YuazNMwL1R845NxL9cFm0rc9g3xdUDWhPRR4sukqzXJtc4Nq3KMhbw1acm
0MG2BXBnUM7me0E0QNZnhTcdlxhpv9vNdbAlC1k4nxgIC1qNVIA81F3qXdr1IItdB8FPDVH4lXVj
05CkJscP90NXTSJT/9Lys1xses9YzkzCJrGxtcEOnWFL4It5RXL1JU1ftmio4Mne8X/o+/dbeaH2
z2Xygtu1bWSdUAGd8h9QfPfzrCsXIA25axbI+HKYzQS3vvUgz2RdQsJoA5AZPcL/uyFmSv7lslRB
tlCtq9Nv9fIm8lLS5OGuZbl8e8X/9mLyWq31fhBAXCNzhH5zuGg7ddX5k6rKd5Hlm/JyDq3kaEfq
tkWTiCjm2lH2GY1IDVRPGfe6cFLfQrPjVdHb6OjURb4f4yj/SMLsWVJKFhGm/C26X3t4gNH/d49Q
abrNvHR4Y3vYJ3t9R/Cqi8qLrjpb00jN473KyVOcYe7l+xWtnvUHA7Ys9JjiIutvnZ1ZdTZD0aiB
1ffd01wzQ8PTJNZI7MQj3dc6hwoLD7+Zre7pVlmXCPPpqD3JumptEC06Yeyx1Y28za1Bc6CwInO2
vUtuT8qsBnke9sG97qbVLcu/C3r/LgL+S7vsLwRGQL/d7vcbyfL/lv+WOuFSDZynjoldXuKWzRQM
O1SkAfGQcZl8lBHRkJy1gsxO1ajnBm6KasQUZUsfCr3fRF2Lzh6/8k5W2q1tEBaZjXSTtRg/G6N4
aaCw+q2eOEfXywiXjG32rLufsk3WgDhNUXn0yuBeZ1uJiaE3bDots9qXGKzAS/Uiu8sDfGqW7arr
3F5D1pmxmuKYFIuDXrnjQStUMDBFgUBCMuYPgtjHIcYCpwkrbeS/63KULbIPWM4OPPaAif3aWzYg
HK/tqsHAL7HI9VNlZYN4C4u02FqNiriAG70WVjJ9aQWY9dYqOvLQTYuZCkpEcynm09zgKMLCMXrC
RbhF8xz5+Yytsz8iB/QXLiMBJJQx8vN+BGtkeGCWTNxU8qR/U0KSeIPR4lvkqPlRzbP0qKzrLrhL
1daY5umtFsjHJjZ8Tc3Njrc7jQnqklOI223P45cX5TVcChyku/psWDp5XGfOa7JD/5blmTyIRFQH
Uxg43UXRg/2fA6G16AG5BeVSJK6+V13xJRvv9b/1XaYmXrFt//Ue90vjzB1OXaFv5b3v9fLsXrfU
bnJJ3Nd7zb3rvU6+mWx50BUXDZ71zcpeqAMl+8YucRmMLPGAK3blK05k7Ca3EFs09cHvF8+eA5FT
qTr3rS71p9qBCamSSH0Tvbb4i9Pl52EsvLcl7MWGuIvDd0CrKUZ7Z7D8R7WEojfP3hFpnTyQd0qH
Vnvw4vi7bLQQnHkJeVxYc1/azKqPxRyhzJHJY7h6eZOBAssgy/K04E90AtG68j4m770InT94KMer
LEHlfC1KdXy8lWKTwJY7Pd1KtnMolkp9liUvI0JiY5pSGs438Od4Jozd8igPKInZ2zI0VCAK1JWN
+U9DC6IyaBCr2Xaq1ds+loG04CjlR9gUHO53aDBJeUyjeF/myXC51+MM4m1LA/SlNzYldKfC3GK8
aD91gG6ezMpJD7PpwCwbaqAl68EgKvJQFCSqQnYjrEqp641ob7TLxPKUkuybJqbut3aCV0ePDUnf
b+xUmS5qMo+bgsjWDyzIGs3+0fZdv1GzQr8YSu1c54G0mmxosNrIDKF+DaMFh3PpfkLIcvez6KpT
EQ4lDqj30xR49om0rliCNNKrU6fZ9ZYNSnhc1SU7ZBeebKut3xBLrsiYlaj+lmb9VrDA2bcCOqBs
LSAXPrRj8UEwOu+CHpket0/ES71mZ7HYWnzLGRE2jrxiD9loKPyyL9WTQN//dsjK8dfiD2WxC1zO
lehMVAheynoWLlX8S1E2/FaXr/1qt0wrX16iLd2WscU6tMCBpjgm4zEXyMrHanseoiR91qwWJkwj
mh9isN+8STXesn4ykaI2w11eD+E3BRrBBJTmR7Pgt1wOc3dFitR4mMh2BsjglI9TEqtij7zVvC1B
eWEGNIZHTWSRbwo9fNLXA7um5jquRLaUcP8WDCyLdDFeZaPsxhT9k/B1epL3kIfYTgCBRztoqeDS
YnP5aBd8XE0DZkhdYzNMIv04OX26TwYQ4eGqFJpiYnOtmhjDaxHaRCIo3hvitViYHdAnYwZ68Z8r
FKRIHxSAmw7srMAthfNpRCFG83HrnG3oxt/G/oe9VodRDbNpDQ6SJWh8EMzRQYPriv3fqFxq1Hwv
kIfN7RghbSobZJ1stTS2uYjx0Ac4bBNgwOorqOg8eh0Icdcxkx/qnL+IplHeaqBdB7GYOh4GpfJZ
WkogO8yNnm36JjMv8sqwBKoT9UwQioqNlaaS3y1aC3Ky11lIQGmZ8Zjalv5IRHLcRYVS/FInW9s0
boI1nLGbvXmAQ8jOaJgnlz8m18qD1eb61aveZMGoGCD8AtDfcaqcv5x27rMt6+58a8Lg29yvatbr
I6MefDGHzl42yLcSgn3wyUAnmDApxjf0VkFrivhjrrvscajxpyChT8C5Xea90whnK7u5ISkC2/SY
d9fW/++rrCFp3vte+IqhD084sw1PsBHwOTLqo0cm6XKv75OSRPGyuGwH6SYbslxVL4RYj/IiWc/n
xfGmG9cQl2M8orFJhH107W+qpX5KR7HU26M74PxUIhEDDXHrD0co9mbwwNcZUYw2dekOB5BZxqNV
i3+u5hv9BD38txH1P7ld9IDofYrH1HrqrL5csdW6QRLm2ebuiyobumF6LPNMXQ0GAAML90EqBEv5
X+Qw9pGKgIgsyfq1Svbyljjc3xK/elkB+FuF4epZD5+V4gWQMJSX9YDShrJJm+kf9U/gokQEwmbe
N+mCq6/bX4TWzY/WUgxvPVn3AErVcpSNiTPNuyVGhFe2qk4+nYvSWJMWXNoW2BnO4Lhko6yCaQHU
1pwfZckKiTGE4hKyvSn1DXC7042SBqB0kwNID2Txrm+IsD9fmSxPax/RIM23hCYcJsed4EZr86vr
YjKhK7q7Y8m7vCqwethMTO/zWpJVqq5/4JGdP8j+gr/sHj1fZp21hwuM6HmITQL43MyDTIHDEEgx
PYgnPbnaqOqOxcToU+fPs2qzejSTB/JS6oY3ND7DlNRZ2PqMm89TO9SAK3W8F4oZZwVl+ARu/Rl1
lveUnWwGm2cHbnc+z2Rb88LZYyWAxKvj2Tuzyj/rtFYA6dtKEJOePJCOPeKCnjx7IYO7BkfxD5dA
t9lhT6/ppoHGhTld5ZliATdqatxrdZufNUWHPmgNpMZy0vrEn5ilCcUSOWNKHtWwCkYRmhu30oni
ZiuS/OBMz7O3rog89OIjXh8JjLk6GXq7BO96Assb+YwTzz9CUm3256pl/lKrRnTEcePLG6LvcRp5
+zDRvEMWKsS22A4zSyb8i5Z3K5nzvb0CHlwxHdO25rNiHuYmV+Dtlj/jpfdUw0TcxcgeoESG5pv2
1hvaH56mu74KImxj9iHRTvSYWoMEkToD/BmjPhhGnh6iBGW8WTqR+miGqE+ep+a+Sp7Q15cYAhCJ
iC2gZwfiKQrfGzId23HsmZfVPD1PwBb9uOoeesLxERH7vzKr1AAMGt02qrRmhw1K4Y8mAFPkpQNM
dQE6JV+a3S/fu6bfh1ZyFIv1aNStevYE2FYmp2HrJW3p47P0d9h/b0us59n7/kwnje9CfGGxuk+9
8ttQACbR6x4qbvWig1bzx7aufF35FpVZYCGih31c99BWsfkd1RlMD3cG30zpteRlHPFTZZmwscwP
2ADNCcgxu5M2UX0T5ZqdqihjoC9lDsDK+kNP9AXAN2tKL6nigA5fkEm3dckEOxeDODZ1dk1skNVL
RN7OysSunap+D1r0uzKW5Vsf/t14GYHEVrwrREdZJyzXGlnSAI0b5O6nnMljcTaqpkMcjvkkS4Ml
HeEFIJLjzzyN2qs2G+NmyN/6YdDeDec0gKAMlDB+0+CFbCqUDXAzsdeIp3ms2vJqLtOpwvzkZcmK
64hV1VaDIrNdMn4MEr3DPgFPekqio9d0W0evzWNYtQbMl/EZ6cKWxWfX7BMbx9Vh6J+AfmzMdh5B
IZsnrXIVX8WaAaRd/+osFQnLuVo26IS2pzgdj20PNhefOVKzwNeVXj2MIxyzyiwBvoLrCiuPbH/i
vEcVCnlp17unYrB6hnP76jrAnB1zG/eNve96pMzKREVzdgpipBcOywKPwZzxLtTCUjuxLXeDEQ0j
8MEYXMFYM5tuBsWhnlIvhh/eNIm+beZGnPrMnlosXTht4L3l/i9ti65SUVb2sBdqf6xqAl2gI+kq
76LJ5tsNorINUtwkimkZ95A9StjOZut3HYKoE+5Wp9hL9J3Vq4+qXjcngOQLT1jito85++ONQP1+
3+vzT+YqG5rM4j2LGKNAhZWBz+wXnWwdcYUyCsLa2bpx7v71Uk79V+qygZudJvFL/QduAq9xiO4i
Ob1jBFd166TDn7Xg54m95ak2bdzLa4zrycAj6Ar3ePAe2zxLME/fgX6N38pkabZ5DxC57X8WDpol
AHUd5MXrersoifs4tOGxWFzlNcTdPJyTs2b076WFPwLKJV9dmaOLGQp+PFxtUf8ZHlQ7Hkjhk6jW
RPUqkuGPqDU7bFwTe5/ZJFTqsd+FQ1sGvN/sXBTT3kv4QooazRa9sIaHpuLL0vL4rRjJ6+sNW5cw
3mdpsVsIKB/sWFyKokLaJ6veR4Su4zQsTotLci2PvJqMZrbrqvDS1qhKZDyMqjY81aH2megOoRrR
nlX2G5jHDcMW5qJ1UnR0KmMtM495jMhF2zV/x1pV+SYq+2r7Nyo9KXqQ6RQ0It94YfTclYZ2SItT
G/XWpm38yhGvah5/NKaaYGgysfV1i2vi2NGuNUa8ryKwqa1XHFHPyzeZm312rYd2aebOgSMudZf7
rj3bfuyVuu8UtburSPdceyCLbSS6a4n82XlBjgQnSXhYXaxiyIuYNjH9FDcT69OoIhhZhJweY9U7
jDmaJ644Vcr803OQdbS8L2ssXjLLGI9IMALCj0kXMzlPwWwB56t0zw0IQ08Hdl452TXUbPKiOadj
xxjsTubODm3d75Vp3KDJ+AGhewK7isvZ7HqbtB5yf8wgp8ZjepaHIbbSM9nRc160NtRhuwDGO7y6
GQQLIksYdih+37V/p4b1YY3zn63ekQNLzAtg7HMNCxFfF5wobMyy0EH4JnAlwgwmf3OT3rpOTPd+
1+btoY5E8VTM4PAQH32O0Ygz+yLfFizqNjrELESxUmdjayNY2sIOek0U20Zf1WzxDD60hRtd0pgs
mxiN5Lx4hXUMWakh+5lpp3Q0YGgm5XKu0mw8lDjAX4CGG3stjueHISkiFrPQWoHHNLthHHUg1ULb
1imCw0UXJduofWh6aD1mbJNMnXsL7QyWxGVjILSAgCRCjbkXdJlK3twEEm/FsfVmG94YjEvcvAtx
GBQ7Ccoydd87kvZB61j9R5smGKz3wICMebD8FET9t6Vh56Q1Q/WpNOREvaybjrVlWhsor8LvGC4/
JwumTwKv5RNacQc4GewDOFWsN3psrJjAer+DqvU52X2PvGKsflaJ1SPbaMyfEYIoPsP6+Ek8nQ1b
1gyfmhciIwxK6tOzkEKyFrf9jCqGCExcm08oZJOvDSY6Y4pxSmZWSJjvegQknHAji2m86NdSgUU0
JZ9Ll62auJ4Jpjvqdo05Mcma5imx2ROHkTlcOxysr4LPep7cdgfgjL0yE9Cm9gqolrljPbDWJqLk
PSlLq7x1GV/ZaAaDzbtEYigL+mwa/VpBFKaPjDUKipoP0Chgv5HgHzKZWmADGd+pqiJ2UYfC6pCT
YkYbBI4/Pk7qMu8G9ERwJ6vtoCFE6g8IYT821uj4c5wZ24wQsG/gQahXmfeMvO64W+rrkDXzoRdp
eF34LAjzXsAsvudJGD8RSEWrm00Eyw1FfdSiHjvTcnmyzZkJu2rRUVXxHxvidVEdspNVh7QPIDN0
O8O1gqjHdhBGfPZoj3119BbNPeFra2zGevmj6qtd11bLvhEjK4ra+wAcvOnbMYX4wvMfLiB+58aN
+Sg22BB3hDQCWhtDqjBLIj/MCbSKFh0cDBuNXZpCGYpDttHamD8hcYpCG0N3lBO4sou+3fQYJyvo
sDFxxxAfCAhgRB1aQe8Vjq8WFYlIpocuDe2XsfYIqlvFTvRG7Y8VQY3Ki9xNVkW2L8gsb0VS25vZ
bYcTQh32QxqjFFlnC7gFQbhMMxlQS5bQOIykl9JoAOkalxlpuu1gzekZbkezZ+Fv8c4e0U1rDhqK
GbEiwnPHo4o4VP2n6Sx9YJFlPAxI0SRJSgh5drRt14XVvoriPDDTd2FrzVM0T7pPRO0PRm8yzGM8
n3C6GOah9hMRKY+oFPbXyZ4UvyRd/4DCJf4pScIHV71T0sHnqwjzZF37RLQbcEMP8Kdqsd8trTrc
O5qGZCMamj6O3K6qZVfojTv+EtO1E2QbM1CJpyh0y6Ao3IdcZRUYKbk/uOqjSUBna9jz7Gudcuq8
6j2ObedSdsrPduKHmizNeDDrptyKOftLGOB3WgwaN1n/VPVtesmHcfKVdEbp2BsfO+Z9VCGYVlS7
OBWqGW7n0ITGOcCU7sPwVI5Id8SO8tOczPGMxZ+xn+okSPrJCkTM/6SvUdRHoRsKqEFgdJ6qozsP
IySdqrmgOXZVW7ZUBlARAzVpXUlTwLKsyOLCPreTN506FJd9rR3EHpLtNpmwC3GbeDkUVi6AVtZv
naieFTw2Arcn7egI8aXFuR4YrWbyhOU8fB7mVP0ESw5DHjdqrvYaE+1RVd6OK34J6vyMLu0Q1F4S
n+AoqWSvlj+EMMDKsSzY8FAglDczKi/TFG/s3vvKw9L0O2cg1oFM05S350nY2L9003UCZIhmEa6a
bvThIFaznTy9DlK8M5YpstkMD3xB2F/u7ChUt7GTf1TFNG0aQmZb/KZRqE9AE1ZKhNCKXl/KCT0s
ETJFFTYC2g6ScDslHZygK1KE9MNkTwwuP2X4jtuqbp9Z41/m1OoOJqr3hqYp+5oHyQ/npxwAx1ik
8bNgPxtZJJrxpmTOh1fSNYIdq4qPhKOzs6uNaNoXta1tUgA2fuzipZ0+RvFksbwReIyAkNxYTvac
ePHZttx22+EPTt66UHcDdLzD4qgejF9EThjDodIMWbFDpXq79HaFnFfq+JHCNxfO6lY4butDV853
uEcykoRxtEXl6UtbrQiaXoyvWkFYCCsSqJR6jKKhFwadgfBXE6bTJtfbV34qd3UE+E74M8c9sd5E
s7FxcjAyEUE50PpOux3zFkE7PSyA+UzxR0J8Bp5roIANBNTetcHAkmLXWJifNChBgA6vupcmh8Jl
kAj0yPm3Ewj6fDJnX2UlbfZavo4/P5BZGM9xmj8rYbMEg6qFD7EwvmyTPPwy1Ke0z+IjhnKmbyrA
uSqyGbVzdthlQj09D4a60RbC4U2jqYx7IdS5EJxSJk4dlieIi+doOkaNH9qWuleRuD8NjdXeDtYC
CsKsimGDhsBz6GXLDo7mFLgZhNR+QSjdn4oUIIDXHLV07E/TGA8neXY/RLbZn4oU6BScGmZqh3A7
+Pb9XObunh+3Phm5Wp9s4l27bqmuM07nJySRFuRZ2bR58JICeTe3IxnQ59O+IcGIDM2Z6IXrE+q/
xprXnrKm/GjdggBKaY7tYUkwRGai/kN38xlP9n4+jUZfbgeMbf3K1gr8hizUWfTSPA4K+l91vZ/m
pTwxi5RsgqZwa/XVh52ACuiGqOL+hFqEhdWTWQVKUuFYO7vhSR5YvrIOTbKrRdh9Fypqe1p6PHjz
0dq3DIenFgMAtBZYlvpNW72lWfen6Mr+9l3JM/k1JYulsVIJFxfllz7eh2jis6NlnyHP3LU4sePg
9960dTnxpjnYUzie7OgdUlPNQLfV+spgd0FW1nNSVHCjUguE2mTHrltIuC8bbcyeNcVLt+XEByP5
ZiFDiRIEK3ghwjBgkFrfQIP2vLhmCsMF/uFBks0hIthqiGtX3hxG0azGN6Hro4A7dvASFRZrwGAn
4yTfAWIe5IWd5Z20XX1iYlgFeNdTXO9qtr+h4ScdIEqkQqB/v1Wlx9ZqNInXCFc7AXTQTzEc86B2
4LE1P9wl/0HcxeWbDdGQG3TLZXdMuVzF7uIkRl+X36rWp+rUrgdZlAcTMQ/+5v+v5rC2f+09Op7Y
zWNMcLHca/UYNIP9xeakD4SJKtzWVkwERsrsMCDPT1KHDlHdnRYMD/zGmv3Wa8Fnxk4D5I7DAOJv
N/8Vh0hL44WgKd0F9+/kmCtF4tuPfY2BXZ8Mz2VYXzLGgVNZGHmQ18V35OQiAuXC9fFwUE6L/igK
DwPSRXG3TtYi/m/HpBOidHnBKaBk7F6KnTZGzw5ZsbB4TZzhvUWrcz+sYQLVsorTFCET2bb6edaW
DRR+b3Re+5Zn2Btc8JJF9eZJGqRDCDGCSDmMR6WyMx4drFbiGUE2y1EEqybijB7iDc2Qn7D3Ug+4
zrKsgox15qs5ogWjWP5C1tlXJkBarqH7mReZrygelXWdnbxq+Ysf2wnQOrKO5oiwtaun3SYhRaaP
nXcd48XYE1SuYY0FKVuIjdWK6lEtIDUObKOCOMeCq8+j6tFKyTgjZHVu+nIP0X7BbgMQ2lDhdm9M
KNuqgtTxkn2C+m/PYYnpTIi2xkYoS3PJEM4wtEr5qBlmd87Uuse8g7vhKeyUF2vp/pyyeO8s3X4A
LPPqOHG15xEoDyFx9I+qDFFMSJXv/eqvgTztAGI0zq+Kyr5HeMO2zpP4e1Qn70SSgsqZzK8B6xEE
UZ2fRUw8jXlBLxX7MQ9ZvpRR2vitOh8aU9g/iMy7xAIYoxy16w8ES15IDcJx6RuIVkRLNlUksqOu
kNN0CnM5oGK67BdSBxtQmsZmUTqxZfm4qeox3avNGu/AK0SURFq7uLevAP3x0IiHFwwgn420Sr5C
pbZhgpNM0F+zWq1W8greGYa9vIhR/eqE9lmOXXMOBwiTZPvJw1QFlOfUQwdoLDdoLmfPcZoVkFuz
mUFq281Ffm6KGkONNXo3A/UdjbY5eEOrvKtzuo09g5AqjL1N2OdbLFuid5CCP+LOXR7MVlfeDNVS
/HnA2cftC5CNVpXs8nZyv1ri163ngq0X4Xwm8BlhoISc0kAG+WDMRKhLNlTCG43AyRztkR2AcWzr
ROwF3LPXxOxgvZMJ/9kiH2x56V/tzB+GEIvx7FV5jWJKYR48Y4ifjSYktKHE5Z95/RNZgYQcaVL7
S2t7r6CNw12UOBCGm6VkQZ0tj4QY/pr17rjMcfc6is597hG2SErwzPPAtJAnLcORzH/nvNmTzHln
5NJy/16+NcueslKW5UF2v199r/uvt5DN9hLKcR6xMuWIkaUD+yNhVrmdVqPGInotyzM53wyJSidZ
/uX03n7vLuvk4bc6eR9ZN2tduTHUevLZ2+Vov5VlzaS6nqoOSxjCqf/WGoPJgmBtzxUgu1t9bZfl
26W3YzyTBlQsZRdlcXOSh3qdZkezQnxMlk0x/1tGvZpV5JBeqlmPXixN5XFwCyMARBS9yLq6sBnd
U3Pcyzp5UOGmq8kYXm5VhZ09RQxj94u60fOOpg7M535RKZaW/M6qdbzeXB4YHzDl0Qb1eK9jx4kD
t208VmaubRO3jvZWjdR4pTTWVa1N9RoWXsLUN3XfW1f7KAAiv+qqMp2WMC62dhnbz9W8sH2KZh+9
uuorAXGxT406O5AYgbUMO3FElV7TvWEztDmxlLB8sKtBXLCI2rvMsefWnlgiLVl+hDm2z9jyn0sk
W/eIu7yXbe6sNqDqVmHbxbAS2Q9jN6Ws8NWHbOpOiKEUZ29k7dmwuTmAoloQ4cdVY1YK9OOq5Xvs
IDvJF+29EtB/KLtW/UJvrdzEo11u1UXDtCXu2WL2yDRW2RQI1A33ZluR6VERZNJ0iHIsvTfZMKjv
jTMCGO2ylU1BJCkvLPDwZmR8pvVfhugFO2UAjX1kfSyjWW8KuHMveYJIQT1VP4jl4za8VrWR3l89
jP1kSR4gCkc7AfV7I/vLuq7X3z1raC+yNCTVQoZpeui62QOn1sWbqsjGlzIOS2iwybhVMKF8kXVJ
xWIXcNRVlry+QQi9KX4iQ/NPh2VCqpqoJBiU9R7yUOh/J6MVP8vbePWSHNUQZMS9w9DX6/K+zY+y
ruG5vXRKePUEOfwZQ0nYu0/aUqgvCuYLO8eN1vAEw7asw8rouSjJoMoqqxoWbIiqP+W4LquScZkD
tdb0vSyms6heMLj55w5ltlN0gEoS8ypBrsBBn9I6dQ6pYHxFsuVf0O2ti8Af19TCb/f63/sR4sdu
UTX0nbzfveOgJa8T2Th2Ntiwo+BUPSAZaB6NadXPaZLJl3XyMFRq9dCthyhVKp+kxrL7reHeWcsW
B3cX9eleJc/mPKwe7nVuWvxUvZbVT5t4vtuK9KHSSRnHU/LP2b3OVjpABK13kj0UMky3bmXU5AdF
BwzT6aiOp7UZruot3XtEIGgbsmbYyaIW45PGngTetWOJ9zgMV5DPGitcOydjXBzSGMchWRzjvj5O
CTgTpJrYe8X2u+Hl4NsqkwjzWjRJqh90AXK/G3v7fSrb8RDjs7WRrVjNZYeuredNZMKVHzrbOYUt
ixI7IzqnKlqMSFpuvzlDyRbMiz9kySq07HXNE8hS4ob2m2FaqCR1xbOsqvqI1URRLxdZBDFlBtlk
fTXoPGz0CX9lK8G/WOkTZWt5nvumsTQ6qCWLOlmskHpBf41FjuxsMFw8wWA4y8YQRMfbN52/9RCM
s8FzVddP6nrTrGO523leeZEdG7xfgnDuPR4sO/dl3cjMs42x3tt57O+9pB4g0TDFTXJik3OTqzsh
4c51e9UN0EUCw9aXg5OLHVa6OdjPKNmXqIW8ReNzXbfFzlOabJePq+7laL8SJLBI/mr9tgKV9a5k
A9GpXP2G6Suz+1wW75Y2zazzGeU8x85ZixvOeUmgO6Mjmr8PCqadvRd+IAeNBceE+LPXm3tZauqx
fXOMI6NjsrWXZu+ACsLTSPegb2VIUZdh/C4mIll5Q0oKGo1+0HDfCWJyAmuUzwkGkC7bJDf7HWGs
NTbmspxHM7A3ysDUi+jg6RvER90nWx3aZ3nQ84NhKo9G2X7rdSXBxK+ZH3nTyHBUE/HqnL2LYkCL
TEkeB5FdQzXU0RBENav63pXDUxg26lsaoTQJ4sZvTS98LYhrZQ1rdVVp+H5mDXTRepBn8brGsCvz
ISqj/FalTWFyUozhJRX5n7X9fxg7ryVJcWhdPxEReHObPrO87em+Idrivefp98fK2UNFnZkT+0aB
hKCyMEJa6zeucWqwsbgPLfThJqa4N1mV/cXcu/npmuF9P2bab2w28FxvLBZLD800b/jg5uSw2xa4
hJVgBYf6VLDgr3F52QR4Y7yZcXOOAPL+1DKE4ZTHFBuTZ90ublDmzQ+FRpw2V+J8D4ClJOkdfWHS
h18tHjbbsPVC9OmT9tHEa45AgB39rMPvajDbR6/RFnR+7mJGR4wwj/E9RiqcoK0KMhaLw6c5HvLX
oYsXdmEaXqSaVuiNApq4hXlvP/rdRB6qGyq4Gsb4GNXmwi+LmwOo4PjUVGiEWEp+MvoEE4fUrk8E
/eq9udDKWZkbz0z9+fMzOUgSFDtAUPtYIdFPUivFs7qNCN7YG1N/GpT2OZgZgQyG2kPg6wWmOTmo
L+wY33SnRbM2y58sVmtv/exqT22jH2Qf0qfeTecBrh7tXx2D85sZOt4LBtgbG4uMt94yppcZA0DZ
NyIER6xZ3UpNRW/xueqJ3C/H9SSLn3M930ttqrPyufGSQ+iX1ltbVMoT8f2j7Os8S31y/Pp0rZVm
9dQO89lUExVZC/2UVOl8ny1Fqw43c9zqhGuolV3TH3pXsdEy0u37Udcc1rxTtiGig2aANOJOa9/H
Ft+YacpuMr2279VBY68/tfPejKIewdqlLrukIIFpNkV/L5XrqbKqwe+tKQij4ut+GnoctBiMCywJ
rTqEMIRymFSL5Q+QBLA5eoE9k7UATkR1bHV6z646n7EXe71WZY9Wl/0lspL7LO3/Mou4OGdEvO77
vvq7QAHT2ZeJXW0/7RhUb7zT+Slr39ZwNAPzJa3aACBHWmQ5S9QSDBr1GMEA0w8ejMQdD2EPmVJL
1eCBNwmSgN3P020EvErapJ+LNdCDVN3KfIRxR5RhOX5tn6sG+aLaVtBlDGqmcr62Cyc/hHFKkcdt
DsAYiuWQliSRl7bIZPRECCgAzmG3r5mVv5V+Fd5LzfMmf4FW5ix22Tm0sXJUBjtmIZ13r6qd63c2
vh8gRlpAL/TAZRKQp/kilbAmx4Re/XwrVa0FygEZL8U1l67llMdnf/BADi9VZDyzh3mIrn9Ymmxr
2kZ1GmC6SwcrGwixDmiiSDUaMI62zSUQvewNbau8wMWwca+lmuqO9VhDwZWa/L420E+pndWP8tuz
Bec1WrGC+S39qwVYNOk4o0q1DNWZRzNfvHDZ69kZMkgxQlBLTc4W+f1jWhLiJbFMas3ScnWrVE19
sUkWEEieKsZqE7cs1SYzFNha+uaMjNFxEDjfARDf1GyFMEwe8Xye/xC3eJ+IhH4tsbvakpQPX3J0
3TYtU8NNz3rlHgRHeioL27+0xhziYq9EJ/KQ+alAxPNBz+L3FHm2X+3kPJtTOL47bvkrzwp7U5jJ
eNHKyH5wY9A3xH6iX2cS8Q0RfBYGWuDG9+mYxyBxguCGFOkxHudXe86NDXKcwDfK1L5r566YN1ml
8XjzpvZp9iCFgmPhA9FQJLL97w4Kj9s+gYHuDhX5tKDqAVwBPYdDp6Kx2cFi8drxBrD8fK6b6kfZ
pMrZ0rLp1eoqHrvxUfNr/d2ew5/57G5J0N/1U+kfQjv8XXVZ8hBhOrjXUkc5QNNX30sr1pi0tgfN
1e230D6SEku/GPM8HAwliveukt4EiveT6bp6wenztxkVP7oxNEnvVM5JAzFKls3FOAuhsbGOUxSY
ID94oZF8G0gS4froAkWqSFY6vNhJNXo7PSS9VAEEeC6KIxH5mJQf9phtHmP+gjoxWQLtSzUH3sny
yHwCfE/3VYg8pukAVhrAwjdN799a31xY3/dDrj0bOKNBRK9wdM4xtyuIiFnIXRJ4GYn3qszNa8d4
GMdvOo4nxlPR2u5pyjrkD0cAyvWWOKNy0hTyanCaqgPceR15EN+4/ATqod6nRMB26CvZu9zONwZq
lWc+j0hs2sHXKnPrl1nno02T/uCQuAfc7YRETCkUcwxvRy/+OeVKdDcOaOfOc/lnhgZTtrr3LeiC
ZmthvPhE8lY7WpUVXgIrJyofle4uyFXjHeTnj8GKyz8mKpjkgn5HXVdB/g4J1hcl4hBD221UROrO
uR8Mz2qhRY8VKBWpSVFZGNRCnCc4tvSQwi91kC6jt5iMDs/IqGjA/uIT2Ih9jBfDQ6+Z6stEanXv
6eS6pWohpHifxd6d1HrQhS+DARl7tPtbaTJgHxydyK52jZtoL15vtKA8ARAtNWnSDAvBtzZNLnLA
8vU5G3yZmbtEp0LzF7XPsnuZfCCtZlQ+SQ1PqmCfuj4WOsvOkZUN+eoWW3Jqnq51L5GSghBwkKSX
Nh2PkHPv5TZIXrpIwaTkwKuRPcoBgatM+6TCOf16gONjyKqTfVjOpizFOBD4UyANnKUHoe7h4heo
QK2nxDD6gvhqcv3N2NgX28ibXqaYcMdkafpL42ONltfhJc1CvnRFG/+xWxtdaeZOz05oP6fDr9Kb
jVdimtvJsEasSXLjtRzLn2GC0ITsI0SrbhGn9E4gRs1XW2vBc/XesJe+uaEHlwqbmq3sHVQyPWoT
WUfffOR7XwKGqafs4oXMIKCiRc9SII5S7KvEL/bJP236FGWboPIQ77b16HkKRlBevof2t3lMw8h4
cYvOeElmhUEfTMtZqrHidWdtBh4iXbTBNl74gE1OFl375w1p5BGV1pO9HF4F9QG4u48gOty2Sumc
ZymSuGG0a4bx7ASx89yijX4/xgo0cx0AWmEGsKNxpDlKZyKC4RNacqxp/Dbfgvpt9lygcQ+w+e/z
1d2fIlP8Pcx+gFHYpjzDpdOxuGu6a1XaWrPe1RrfM6mpQVMc5wqA3bWq+xw1Z0cf4MaDNGGbTTqv
i1VsPargRdqm2b9oOS+G1OpW6U+tVRf04I9K0dvTQwk45O7aBAsSR6sBG2knjx4dl9e8RTvLnnRz
Q26XTLExBM9SeGp4VAtjvpfa6OO0G9XusdDTKNnOzRIFritnI3uLiK98aumEzpokPqxthpf89lSV
j15fNk9aBLfst9MdrLFRn6XgOULBoydbvbb55vBWYy55i6KP+twHfnxba/Zfa4eEdQrKG01zXNtc
7Mra8XrSph8QrEBGaGuN9nSL5/Zji0frPd/A7J4U+qWHBHGRmo0TNS7Pyw4vDZ+11mzPH9rkMKsp
ftStH+y0ssoA+eTOkxRuTZTQgRAAQ522UlUA6ZKLqYddAkf1pY798sVPSsJrXhwdpS2LcmKVMRDz
MC/K7VT56oZn3z9LZ9NwvwUFKsWGCfynVLHDShlm90EX1S/1XD63BArv0HvFtDtB5NYMF89R6KB4
PQw3Tmf2XAB2hsCndiRSQUppdv2iTnX80MTuWXZKEz5jGsH7xjtr01DeT+Z4Y9chDq3zYLw15lBe
vLHuQAVNQXZXB+U+L/eKOpS7pnHqnYbHKsAjzILNxf21Xzxe495PFvuxPT5uXxrDL+DD97d+2d9Z
fYBie0hOCl7CD7+LD1aI4EFisdIpmAF4pVadxsj+Nbs5CLb6rPYBzAklBNOt9vquZQ6ybZh95B7+
Qnq2mUEJb8dIgUjq8zWXbB/4GNj1Jhh0VRkuICbetNqJjgEfBALcKpB0QMp9r9+oM1pzraYYJBdg
J7nKMR31d9ZdDDagF3alod5nXXqeFEe5rboSemw/uOeshwBnGG9xM8Qs/1zWyaA9sz50X+bM0i4T
GW3iHS3BRKPYZPnUwpnaqKPRoUlDtB46UbPzyj7ZtDPfSBbDd2r/pIWN97iI8E2QGOypMuE9Bsat
2cTqQcEYZVNE72i6vpIR2kWtVh4Ku3Vv+gw3GAIBbK7FNKAAbxvVDaJlX0BYjLjQtf2hdEJ/A1LD
v+/zX5wmvCC3YmzQfR62jok1+1Qo2m3GXDWzRvXJSDnzUGXzjYXgLI6t+j5TsFxMdDh5WNo22lBf
6s6v99hHDrvGcYLb1K3nndrqX4IR/wAQU90+mKFoqHP5ZAH/eKp0802Jo+qUodZ4i0wiuBK+Kfu0
cdrbsiiIkugD/K3Z3wbV1N8CJDh1NYKMbZ1s87o8etnonXNjqnYp8waWVma4MXDT2tZ9d7KqBREY
dNreHOzkAED4B1JN3xcz0ZNJlnzL1eq3wOG6LepsRPB4buxGAa6XtO2NRolOAnAttCRYsXcGX3vD
hm2j/qgSfYJXZ9Y3A0CDs7IEPIzmSWbU2jKtZorCY9SRB0lDhFnyBMmIaGjVNz373tvKfZrC80Uc
ZZvGT6CX/8yuUV3Iv6l8CZMazTX1MhWV9mzC8DB57En32vWQgL9xqq2Rh9Ftl1fBJRiZYWQa7+8U
4suTdiVye8Py9JYZISunR5PCid4m/AH2RkIM1a7q+hja0w/XVN3b0U3aLaHANiQUegU74K1Gbsl2
zkEf4ggRQKbR0OXUinqJlHyBCJBvhzj61WTlhTCyeeJb3icgVpC3qg9c0D91ikXMSBie7AOmHG1l
PRIY0Tcx6LKdHzcvWLPDMXMb3N9UoziHNeNgrJjbeeibbdkRE6jzRzRN1ds+irTbdikcE8NKBxJm
mm9CPfD3ZgdSL9R0ViiK0zH2Ws0+SBJ3CyjrEBXBL4XMA0oMEYpChDJ+9tZQvrfImvPRPnU5NnaO
C6dJD8iBqCP0VI/p8V3QAOSZn1iRtFvynlVp3tdjmm1wA3hLYzXkzzvWAqHeTZCLH0aPAHutdxNZ
4eAZYRU+n20FQslXO3D4Znw7grzcYJvFrIJFYZeocHjMluD1nAYH21vUZ6v+V+D6GQJlBvBGV08B
MZg5wEP/GM5YNeoQ5jedBpWp/T1AGoyA/e4bDzhfbTtEnZ0NluDqFqHpYq8WHQjlTsGARVMVxCDR
iwkCn8RC6b5M1fQ8hnZzS6gx287dhCha1j7AXn4m0txsLPTkz96kgwLVfevs2O5F8XvvoiS+e7EW
nE4Vd98b17stI4ZZs1EYxtKqOs0oLGGh+m0AiHqsuu4b3gcGnGA72CtlMt0NeBXdOgSPi4VAHKT6
S+q4N+AfJmbZo88VHL6NrNqJbgTAl2JM5o0OX+sCEkUWVwQq2sAk61Zap8qtio2V4FIPdL0AFOdZ
gG74GBwgM1+cnKSUXqC5hXTsS2l1LlGeQtslcXwsp9Y89nXl/ZV6r3CZOrX1f852vYPzzrfUWyAy
ys/I6Le5lQUXfQzwR6zUZsdK3Tv1AM+OFjhQcCekpBSfxVsH4d6xCoIeqrljznjnjdbwmA5oFDnU
EJNJ9q0ZvOaZYt+sRTUUzrVqM/M/2zUUMWy+7i2fuaM3WOAY3QygZ+V5Bz/wvW3oob6mMfRtWTJv
dDXgVfRN42auY9KmzD5+pbm+z4Nkuqgz8k0IRT1pcfDbWhyioOrc5vmjPIyszvgQL8UinmPmo3ar
mnX7NPTtdN/Gy8hNzSuD9qmOmOpWdXosA0cNt6nDbQQTdlZa1h9dnzLzsKL3JNXROTSLR8sY7cOY
R6y/l8J372avg4fWavG+6Z5Sp0kuIcuDS+o70c4oIADAxo5uLNt80gMD9oY38kRh9ziAuCK+F+8H
pX6aMagksMfirFsEzrTsJBgwe8lIQxUGlmhai9cVCMx/CqUjX9SjbVp42GUYIZJafglSY8y8ljAL
fg0OsudLIkCZ9b3uY+uK4RYcCcxAPTjWQQ8aawqGiRWnz7GERm4RlD7zoBY3jTk9quE8Qu3w7d2I
Ks12WqrIFEzb3uRmmakL0MwJU3glHdKTswa6yDOLGxAZp2GCkQJc6b4zuyelxf8px3V+p2OiOW8F
MxcuBH4L/NneGaYcTsHs3o+ppjEV7LIHj9TcJW6q9xm40RteG6ANi+/hEKVvao4XjNf+cgufh1ui
BM4SKqhnnZVOygPleK52J8XEJwyAlafsfOmNBjj2aqWUCmBPH6TAVOfmRU6Da+VrVAf5OYtLhuyx
c3YYdgMPIaUACK6YtwWKaZFT2LwX9tZkyLsbNCi9NUAB/NeGQ9Lw95Ac8e9iAqynZA7fQ6TgEB89
TFjT7RxnhOC+4I0AaO8SjbuL/m+qoL5V/2Fd0960Q3asx5rPJKjAxMHSWk0gCbXwOOv67IRfi7w0
viAhjyLn+KwngXVKB+V5Jgiw0FvVY2UuxgPxN7UzTrE3hmTrd148e+cwsu5jUmnbVEe+tFVzhP8M
EOP2jWvq062Wxq+jyio1rAJkFEMow4tJU+Wja5M0/D2gQO9XBYggq7uDTcIbLFdpX4Uj0ulPNzja
C7BdF2lsZWIhYDJOawuuPk/7ZlektvcIC8B5UKfXGQTfowEYwc6D5lDFyZeSiQHylRHQypJkqlTn
VM+Y85UZAE1FOSadGzJ/MlLgL9YuDzpjW5VFf4IdUbx2Zt2cRtgiW6nqidOAN64t/EKV5o7pMv9P
29k7vQx+TbYyHYs4nW8Q/njsZ8DepmsnDwFSLg9Bo9VkhpHCdHon3Vu1XR1LaOBGADtDSZCYy/h5
C1PDHZAKdkKSjEWwceYx27OKfjCIczCK77LsoQsBi+Fp9YppWXvOFsxMueDqQhAWZ9N5iBbcaG1M
6hlgRLggSaWY9OhdUQx/H//TJO3SPVteu/pSBlxXr4VOt8mKlFKAno0Oclqrq2DnHyYcIU9W+Bo3
IAX8l7EJ0kMAndduDbhFw/iCUDnqhnjeXXU1BCMkuKHMZMHgxg5K3ovghuzo/BSS5PhjcpvgAi7L
mvdMVvklsilvtFXBJTvJZjITQYKFxb831AVoX7fVURAqleO0QAqZywIc6oFbBw1eD/4mUbQljkBr
ABZrT1blq6Pku0QNcMj9ZfYDKOblwjXLGWVrxSfaWqLOe4EqSuM4Z1N2kp6R03JlkEUM/j6+XU4i
vbRQnTa2k6U7+ZUJWtMkYBE+W1z9jkGjHkVhxPG2kNyHMxjOn91y/0Yzck45atSSA5YikesvmzFL
ZFJaGN9JNcuqY1gqOv4zy2/KwX0GeGec5E/Kz8B5OYyqAXGSvtp7ZflLjkvHAI75chuvd1gaBS+V
+2RdrIU0uraNpd4dkVrBkwnQxxX7K08DtFsy1OOUjntVr78LHliKARh1V8OvI56K5EhWDTZmRJWT
Msa7zV6S3lecV6gG33qYi3uvCbmjNhKihzZpXuTe24n7MBD3Ocy1wbBuDRF6e0zdSW8Vl9Rh+deG
aLatNw3ssA6Eugl2crvkbshWicdngk3p/z4bVqj75JW7jVf0+QVfRw/0mWwuBUQEng3lWOH1ztgy
JDNABGDOWA1jBPphU452cKQAiewa+eW6Oac9aCg7OsnfG5uGGHWzi9vkyzzqF7ly16sEtXRTWOm0
k2stVyVpC9b/rYb4yoIBkHsiR8iWtF0fB6lLYaQ4hjRdCEQT0cehe5Ybf3005dKsT4PsqYl8biow
7Dt5IeRH6n3N9WmDQt8SQWeWa1U/2sU2BLnL6/U1c6efAV4Zh4zZAE/di1blLUzb8JDPEJ1bfXrW
l6FDPttZbDvHOZhBAuO6t1Ghc6KE26AnZCV58f/84Q+/QTaxvYLsrof6tef17qEmg0Npb+g7GQLk
+94hN36yAWSNzylc3uvFvcIpPrw1H0AVn6+gQRqviGBNzs3BCHNt3sdu+E3pMnW/XmEGwYvuuFC6
/3mACrV/zDCxPMhv6f3qIbVn9YBGYz9vmyy8bQddAeaxjEPLay1HytZ/tnldOSMcECY7eRL6OD0w
hWHpsjwI+oi0kwnHen18lg52NdPB1LcDEmwneYLHzhpOU26xLKn2uTNgfOQu4Mr//Lt2kZ79EKyw
lxvAFRZAyvrszfGdqy8ARqOw60XehuFtGZblSZLq2lYQ/VlGJEufnb3vVAOYlfTRCRTGSOkvxfq2
fnhEr5uyf6684eQ15laehOsh2Aoclfe2IUEgYyEL9uaIQvd5fcPXZ1napBosT6Ha94cGkN4xdKKD
7DPlYZce6/GfH0Gpy12TresxUr9uftov1U9t18e2rGz776EHWzkS/Kl5DuDKbVLgMUUKyK23QTgv
Hw7dg2ga6CxUJ/2ADwV5euYFcscHW8cY1HnI5/bJYW7A+vBWJ2IxqwUe28lTDihlqLsba8GqzmP5
lA9udzDNmalEo6s7NSiI3fQIzGxI8B6EdzDli12kOQ/1LojKBwfz4vXGy1+V6vV1WuvSuD4mnw4p
hrQ99dgPysMoRb0M17KlJ9CXzBjOk1x9OUkBnnECs8Jj1/vQ6rfylsBqp1U2P7QOrvFXbiGiJOuW
CdfgPaS6r7ZwKUIuWBcr6Zk4ONSQeME3jIn+FvXA3ZEx2cs1lkJue7xMTxDKZY08pT/ySb94sZEd
1Hm8ScwSgTKvO8kgozFqt3B2S9Rzd2ERXL8ARvsLUn52lhPKnZctRvp2YcPY0fBrHrxH7OXcK2bZ
T+wXH8+zQy5PxDoYqJrqnDlu/X16O2q7foJ4v17FMnMYSZPlM5O5mbXzLehCQiqBF/AXuGSDmbiH
/Kh0IbcG5cRAF2XUrP1Vx0wmW+B1q+PkOucJYA753CP0SDSKI3ub4Rh2nV1dV1GRFhTk3HTtOgjD
pb6vjcQ4yPnld/l2NJ5b/WE28vagmsaT3NX11spW3nU/Y2OKNmNRoPQPhfzvBdo6cCjy7Zf6dWLH
8rTEkYblAxj/vZbZOez8Nh/uEGQ3T0DTqouwdoaoqy48C3/KMMuu91fuxDrGrDeGD/TvFHqmOXn1
zoIgjSyGY+BwUvASuIzgOxQC9yWXTO6MPNaBSuzRAh7sF/iG/DOYS4d1RF/v5PWBXsb79SKse2VL
uvz/T8VcbYS9dLcO9fJjpHqdi6912bo2zhG2H0xoEWaQia7S2ScVj0XpIn/2OuWSTRw2edWum+S1
/4bVXz+U8js/zDKux5a5uwUWcEtCEHsMPvQyfyU5QuhaXpO5QA5mG0zmN7RWiCeHfXIqmjBU99L9
uukvX9AIMEgXpNd5nDypMqNbi7VtmjNSDhpKkRowsWUSJv/OWlxRklL/MJe9/vpyHmHi3I0Fum49
2w3w9INNlmreotdbkIT64coPMeuL7urqWaZlMqmTLSmup16mhVIlEYTmdQABZO0sXdaqbK3FehvX
tvVvfDo2yt86hDoYwxgzZeBEwg1skdTlzeOKJyzjl/3XHz+XWrGJlEH9MI2UW3h98ubvAUT7szyu
ka46gKaXexB2HZIb8qT8+6YcfR2qAOU0J7dMd5+pIAFMkXUJ94kTIgQP2bvuWNeAskOKtZ9UB//n
oNX5+frrlyf5SvZY35nrfOb6MEurp+cd+ZN/3jvZuvaSzc91Oeh61g+9Pv+Bz0cpGomN1n7VZqRm
ZVxZZw9y7L+1rV1k73WeLZtrIfdjrcqWHPefZ/2wnJHe0vHTn/q3tk9n/fSXgmXAx2iu7kIYfcsr
joczuYpqvq5V5YWXglAK5ExoRCzelzDbWqxtc4YnKPQ7+lStwea1kwy3cvK164c9sumbAQghUvDX
J1peFnlP1pdlfan+s209TN476fdvbf/XU/lzvpD7ixi037hzcWhjWrvMheXDtRbXlexa/xCr+Lfu
n9qu64nltNe/IOf51Of6F4bEu9WU4Y/aeeFWhgZZg8rW+o2WMWStytY6IVs7f2r7VJV+fo9gQP9T
q5FESAobIh8vJ7l3prfyCF83pVXqM6FsltVZlR10r3hZh3fAVNDG17oyLzRyqcvIz1woIKJkZZZ7
DR35gdXOWxkeiP4jydqgDPw3Xe06aNgqMQQZXYpyhoSJ+Nvu34bb9VFwZNG/9lkfg7Xt0+MiVdk7
Bk1KyMKF6TWos7nrHD2dt7L+TQAYEC5KxtegHaLD9Y2Xi7IW12F1rcvl+s+q7FhfXakGBFL+Hr6l
/ukM0jZnCdgJLeE1Wgf768T6ul/uz3pkg1cJi7fsbBEYMZYIyYeV49pNjpVCJgZrVbY+9ZNBdG37
8I/Lnk+HDF6l7GfjDlTgYw2VAtcA6UGk3NBAciwfrhJHvPZFhi4/S7LsJFemTPo8O82qs2kyxzrJ
y77e0eu7/yGY+WGqsHaVLbm9UdET0bt2uga5cgfREyOOkEnR0coeZq8kHYOaizbdyyt6jVPKEzDO
etz8JS/y31GtWg32WGeTOmlIDuZ5dk6QCIYlDmlNirohW7lZ674VKOifhdamXHSHndnCgIwBeY18
WLoWHE3dvxHOtkUCIFLRrpGrKvelzqAy6VXxWsbwTIRPri83eG4R3Wmv8cxPl18u6odbdF26Xq+6
rFlk8/qaRyQnZ8+c9nKV5c+uhfyAtSoX9lPbdVUnez6TOdeesnv9l/Qw1Lc21nobbAyxigty/70r
4vFoIAS412HMUoV6hgBpccZnkr2WTu7McJDpWfZ6HjBPPUnwbqqDl0jLjtpyDjWps7syqNuN9Jq7
bDwpc2nu1D4DpDcMxaaJeNWl8DLX3NoeAE8NTNFtmrgHNQqtfI9kEIbLrOz3RCVBDU/OudGD5gFO
FrlmRGMhnmcO7kWxepv64+uCaH8OIKU8w7+pd6jGjahyUJW2DMGjLCE9UY+oQMR2lT7HnoOyoNnd
TTFaCA6whYNObv/oWf78mFbNT/iOp97UyvcxN3HVSv1vecmUvMYH/uIHKkjxrHntvdn67hGtJ7Pr
ByQctBZ1nGHYBE1df6lnML0sycs3XU3tLYo6wKsiZLvUYrEFMAklz7lVod+kqkgZxSSZmhIcN0aM
1f247CGUhJnAgKNAmGjHprDL+3lKqnvZkiIrCgfdszxHWJggvFXEwa6skB/yp+GrSfLs2KqLlF+m
VgZ2JChx7JYA8Mb1WbnFRYzqtQrh0/AxElVRMNy1WQEmyGsH1sNN4V5AapBe8wi2t6h+Tf0UPQ5L
AdElevTV5BuymspZmsoMk250F1HlKhA+MyyyNU7w2KCG/aiSCX1MFU3bTuMYsIJgR2x7QKtSm2uZ
YymKh+xmGobuXks672FeijoDtmfzbMGupse6I9SzdKuVDq5oA9kZc8Jsbhx1dGH831MSzffXGmgO
lH8dnrn1+CqyvAdUZqJtFbYbdE+NvaNZ5m6amhyNN8D0haGZF9sB6gysVdvptp60G6zgkcHAAbz0
wvK2gmp32yzFWuX5PCYFMdQBaSMbblqpX/LZTI2tZhraRYpiCv63segrZTt5sNy9MCXYjKjBa+8D
GHXtsf+aDPlfBql0cOHQ/Xm3TPjMIBNBKxQVKjH9/Jt055cwT/SvU5OAVkAQ5zUYM2DX6GA9zBq5
ZGtKrJvKzfuL3sftKU3j4p5boEH5b9XnZlR4uLLUvFON/rVGNejOjZKHwa4aqK9K/Rz3JI4cxB73
UpUdpELfkF/P9/W46THu2ExL91hLMeWLwXItx5HBpslRoN0yZuw+HGzl35x0Nm/kVHVjaveOF54g
h+HUmSGLduCDU+3WX9AGyZ8wnJPreWtjbh+art3nKrI2Wx+L5T7IXjAqnAnaFw1rZdu8gWjRPMM9
7+8JHZ+lhtFu+4xpHWSobESsaekhbY5Rfj4ocV9VFz0uXAMBakP7IWKxbCow6G7RT+tv64Gwcpmi
diI7HJQszshgJqDZuBS6qbRHxDa1rVTl8mSpunyqHDBhy/WxxxGgS7VM9OKjPf65/jtpkvtHu6jh
nC3XD9VpEHnZ5OFPzzMzDibKKbIpRRXMMNzXujxtY4uE5IdG2S17Osgdu+EB4AwIvACda2L139EP
ZVDS67/qOghPvT0EaLyH1beyPMj+eAjrQ6qj2lTNikPAWnFxCyceeG6CKLjtlmJI0D1xDf/4YUff
p9jJvAe+He+hMMQ35ZjhYbgUsiVtJqvsAlIAimqxFjX4Df5HRznk2ns9uhsxB/y/HJK6A/gKVTt+
Pk3bFYjcPo33pUo0cPvp10lv+SNTUerNbdouPArSjqbVwoBFkfIuWoocgYk7qU6+j2Jh5A+Q19WY
4Pqyu1RRLt+snWQLB70bPnwdeWQOjl2iKmFZeXhiTIpycd4toPgoS8neT4dKVf5wi+royUEI/Hqo
/LUPR2S6ue9KABqfdyy/aipjyI5Pc2H/lWJPCnJpdtObdqrSG3eMAJxoKG92GXlGlWzFPilC7UUt
w+HW1esfeaipL4NdqC96WN93DLD35KZhuiA6yNevN9D/cupWv7GBlry7GacimVPepagZvEeV8gU+
cvAgO80yuPOL2H6UfSCF9ymEuud86TnW78mgma+aHxVvWnKWLnxzshe1aaBf3od1Ot32gZbejUuB
uJ8+bMykZtNu5g1jNmi8pSp9IJqSyPHd32oy4F7qEruEuZS+Z16NjrZmtFupGn0znAxcU3elaaGI
v7Gtrn/G9ArpImvU9xGEyvemxxZBha93XPiV70DByp2d+eZpxDLzsbTHVyA03Ver/D67jfvFUtz2
kpUR0km23n1tZoAUqmPlj4jooKUb9n8Cx26/AtnSd3OMi7jd+K8a4DM0bNsBvCdbcdjuZ6xh4Qv/
bxO0yL93fmrTLQdUbDbfloNX7/FrK1GYc4rXTLHsS5N2E5rbffGqw5h+xvp9IzsVYGyvIDC+wORV
76TJ9hvyC+5QHqU6oiZx1rwp2Uq1jl3zcSZLJzU5YzeodypabzqM6JtgmsElFFZo3NRoxUCLrn1U
2Oz8jqB73O3A4iHribTsvvIH5yJ7+tb39qY2WDx3uJ3MPiMPgjHRe69W/RaOT3SRqhOpNjCFqL+R
qo0RET6Qun8r1VmZvrt88++lNvXZI+N1/mjE4Hv8MTiF0aA8pVmr3kU+NOLQx65qyKtHgD57ZCf6
p9Jr35K4VW8AKwxPut7yqsSoyleJeysdpB1dxEOp1Nm9NElhonIU2RAY6k7HcLXAPTazgyfpHkNH
e8zNp6YpDm7nVhgW1ntkzMsbe3KKm6iDLLeIBZc3ikrRdJWLzKw67WIPFy3djpqHUHOwAp+sVxTC
0q+qVXl7dDPLk1Th6ACp14v30hyRpDR6sARLN62f/A2afqBq8hF3ZbUFKF6lX0FRZ0fo+M5BJ/fx
1baMm9xVrBczzJy7MrEAWCzd2kn9PYGWPPNp0+6Y1mm4EbHlLsWspf/D2HktN85kzfaJEAFTcLck
6EQjseV1g1BLLXiPgnv6fwH6ZtQzMSfi3CAIQyOIAKv2zlzpr6ngNeh3/7Xt55Dlkam0f6pO13b/
6/l6iwBGWvFtPUzNZVAq5NKFA/oOVZfgl+hPrvqPYuitp8Ye4APlenHKQsOCbFylKOL66bmrnOty
6GCkpzoy3Je6yVXPqWPznJYuASx1DS0FLuwjdqQPBfjVJi7WDrKhk1pyUTlD/C41BGKm4TS3rpDB
jWLZyS5KQ/Ueqkq9Wl7enl7U0m0+JH0jZEQihsM4GntqtiXU3dK8uhbMcS53G7Cllq+SrC4g48Ko
OpXcU09WGXqdr8c3NXDyf3Z8H7PsLn+24iNB/AzG31OnQI29ZX+I7vG0vFpsO2y0KuyElS0O36vL
bt3VkmHLpR19Hxlo+tUUiblTrR7v9s9LmLY4WsjLb+zQVDapVujEUvX23kTveyDrpjlphrC3VpKN
dyM5Ll7Xqs0jV6OK9Mex3xg7X2HzKF+N++D0CUPSoTC313urLcQHnkRgkYL7PN8+LtossTGpBNOm
rqr6EuttvRdG1d9ETmuS7uuXxBJIGz4WYlVufDgz9RIslt/5r3EwPCaRUP4oKC2/3yjLNVBxhfk5
pv17qCj2i2Y1GbRjbboPLdjgDFGCWyzUzi6boeKq4qfHLo3NHeWA9NbBCoTGuTGpn3Ejs/wpfOUG
/Ib5UPnUA3KQUScxwmYQngSO+JNBRtZl9xAQzdG0vzqJZhlOcfPgtswJZVdpt+g2JPIcEpbwXdke
xTXf3+u6QQbVYM9IAzXNjpMms+PyyLZrWoAgEM4yAetCfs0vze7dhzx1X7QxVs6ic13OAfjeOkzr
m2VVGpDncjuWBz3uAFNpjMsOskTqVjSO+xhgSF9Vfaieu6r0H6N6etXNQL8sa9OsALd183Y51NXs
Y6SZ/t2yFnbBrk3L9JcodP/Rn+glFmZzXxq2/ejvBj+zX2N+KnftoLY7u+2Dt0Lf1X1tvZUosojM
qep9H/TFCzF3686MnF/MI0+EPBSX2leA5weYN2QXaqvvbfOOqKDjTLLu7GQZdsCORi4iwGtGZPxZ
4g5NYGqhHcjHnwMaoza8ypLmtidS8CLnBV+M0WvIRvaW1WUHDdvi0kykbRFZfUTsxDsHskLdQODo
itpdcTHmhQWK9+goxjm3q+kXVYAXWUbj2xjNQo8WPwccKJB7qf4ST/34NtSRuR7m7dG8/T+Pd0Au
/RzvOz6vgzxt3QQOwLd/vf7P9v/X6//n8cv76lWPc9sVG5Gb8bpnwn4t+7G+6rbQd9a8DVxGfV12
5Ex+v7cthwCKbK7lvO2/nssvJzgrxd3FOr+Jy8Kc3ZZu1ahbvhnZP9tU4qPdXGx/Dlt2DrHrruoa
v0FQ3ipZa2KYxPM1aHUfbGyuda+DY+Nlg1bcLotB8P8quid9pTXVRg8T9RRUGPG4SS0rENrVUzsv
llXLUDDdf69nldcxXYP1+K+9y/af1eUZyzbYdsc8QtD2s+n7lX7WU2560+Dclpyu9474D4hk7muC
n4kvVZkfXB8vqT7Yv0arc98NAHRUC93+1nQcAkcTeCtFqkZ0X3ETYzw+NKWyNXR3eobI0O8kr7oA
T5+wZR2W9wgz5Hxd1ZpnkrDdiy81Gl3zaxNecatz1h7RjZikDhjGVm/a4UavQ5jdwg3OS6LOd7iO
GRaYc5l8LTuWRQere+MgssKJ3tkHkYoSuE7rXzM7Ua4AoqWn711ixJJpguliwI4BQm6LFUMQfDHx
UO+UKut2TP7A4htflWjfQIz0z1FMEnwi2+42ajptr8ZtdvCHVFzCQCcTQymnpzRMvxAdZl88OSQO
/kYRAjoW0b9X8mR2xiCDS1U0zbWYF4bK8DAswCXOBxj6bEVqkGyYbXnRUnzxIJPVTe8W8rIcvxxG
wNOG0MiRADTgNMmcyY5knizZLrkGwDo25FKmd0CHCIgwCUYzpDpsyUGrL2Ygk12FteacZJgqjEFM
J9tBWYw73jraWR8dClDGR1dE5oGyR3HjjlN/k1XDcFDUqDxmRkGwj99Fp6TxQTz1tnNKypGs15oi
SSQTfxu3rUoCg1pvHbcYMLoCXQYA1d3Rnyg3aWzLqw/tCW4w2kHuOKiBqq67nyRRP4Q7Dw+RCR5Z
ilUnQ4pSQaE+NvSg1+GgGk+D48Dyhnv6TPZMt6qicTj75FCBoM5TrxrDCBIW/Dh+mzB8+On0O2mc
jU8e2Qvd6wauTTR77afoHi3pV2Sp028lMX5T+MVebgYUygNH32YtP85+L3bd/ApOTH4HOrCSiIeB
CZU1AulEYvK7QJeoS/HuojVgCpj1R9iow12d2PpM45+ArtVn1xwlKGSuAGZG5T5rNEAywPuGSwyt
hUH5sM+FEj34imtfbA037RIEH4oOy53p9/su7ccXYTF30rTgwSm4UrQxL8AGqMNLhABwE5R9t1+e
pcfJoTZ67Sa3td6jlljc4AiKmarOymDTJZDDb1ffm8QIEHE5ZHn010Zr3rNs/O89P4cP2cIn5A1+
XmfZVlUOPjQaeOuMxMCLWbZEObaKfJIEWN4MvpqBr+CUZPC2qVv2OD3mVYh27mZsC3Iu51VdjJiW
hFkcllU/rbUV7sR4RcgDJjnLZlIwL/Q8JO+pFGN5HNykIsGCR8vi55jl0bKNpHGObnQkSn2OGuv/
43kTwKgSg/p/vPay+tdb2+QIHBgJrf7a9vOU5f2HqJxusvSlGcPwgXuuvypi2zzoPt6KLjfuVdf2
d0YfKusp599su0V8Z1XFfllbniQM976VmXs2TWUPumi6uLLBUtjm7XM32NXK6O3gvQ2UBwxF7qfQ
tG3ucDuAA74OtFyPOAAor8ziL4oZt9BB4t9VVMf87DTtyxx3v05MWZ6pcx9VIO5njALVOdeqcAvO
dFolQq3OPzuWvQyw/jlOEMlTtPZalU9IZEhunl9hecpy4M9qZw32yu5repb/fpP/emllSPAL6f5T
ikYVYOb8Jj8vsKymvbqn+RXfeE6v2Cc5BAQQER1K4ovShVhIdPtOQHK8S6357qsVKAxE6Hxvw+lL
pFLq7G1KBWdbJbgkVkH9f6/O20jq7s/RvFi2IcHUNuSi0QWZ9/7sWI5btlW1mm1FTyrAstpaRr6J
wMJ4Mh4p71f17wjjgluo9asWjNjfunJ8sksm7fXY+Pf5lHceUrHuqssYGqY9ZLeOAVQlBuJ2Hs2u
3xeoaiE4Rmj2ia06mKkLE2S+i/e2Gl3yVK22GXPdOxXWLhUDqtepWSsU1ovskU8Xrql5O8+JBQHF
nIR4I1P0xW9S66M0/RuVQmYACQdfU1InDKUfi7K1wPdRZKChIb+G0T35eV58GE38rgiq1NwtEdCj
GjLNjjQsAWrBBOmZTVn/6Nd9A9OcCcSyd7DD8hhmWAGXvTkRnie/m5rVsjdOw4zMS5hyy96xtdJL
rYi3ZH4lOh75bVpX98u+WDjUnAAtMSaPbstWVS4xSUI8Dswpul0eLQs1C14nXa0OP5uWR6Shhl5M
js/3s372qnZm72IaUatlm92E4CadBt8pcND1z3E/76P22bkRhXXjTzrHTjGpVDiR7ofELWkR+TRP
tFQ7uo7Ujio+KjzrkbZLJ1Axy45lMThQg9bKfEytKGO1/XmO5isf5VRCtvv3y/x1iGnHeMiWF/95
tY6YjnVnj6X3/brLbj+NeYu/jpwsRVkThyU8w3Ixgs0vr/Q1FkEcrH89cdnx/ZbLBwwz1d+6Qjx9
bzOWT/Dz5qOb8BX0bakemrD1/uff9HP0P6+rfWYB3IbvzzCfheXRXx92/nDfn2nZ8/2mssxuY8Cu
WMV3Zuuox2I+bDnAFzVlnuXhsmdZjMvpXx4KR4Ju6H+7dITOiuy3jDaIUxuac5NE1bomwCKIsJoF
Tf5uFs0IQw9NY6cerNCfdrYr/yDLHb0UsKIafXR6QnSksMijcOGDub08hGn7WWe+u2XMdHRAmEaV
HnmaNc4oW/fDUojIjuVKqbmRA5oV4PAdlxpjQ7qVUydPzDP3mPAeRdO5q47LDq7H+FD7FeJi+agF
Ay+GzQ8idnLp1OZkx/gvK1RPFHQ2KdWtQujvYdGfFLqeY0Ek4giCoZwbfoVC0yHB77vHR8w01U2O
kaJd6zZR7tSYKW9JntFd5R8FYxHi5eZN/dBhk0qT8/c2jRCX1VT02eHnWQGVPC+rQS6Rm6rcLTvw
oL23E46rqu2wck73TXXfpKK/6xkItXYNCz1nSt5PSEaAl8V8kOBRKQlZISGH2INK2pAd2mE1YDUV
LnpDM7102kAC2LwYU/9a9/j4s+JoB72J6p9FQbV4jcds2OoFrLFlWw6BYTeRskbB9F/b5MRAAqSp
vqtI0Ssc07/N5gU4Cre0q7vWAteUtnBxBsYwd9O8iFKj3DujPa6WVe4gxl0MjQLDUPO96Wd7Y4nn
yGyNm2WTo1Q6XLJhIi60KTbLtmVh6L5Omwhm43LIXzsg5hlj8/3Gy2ZTL+jvjkV+WN542eaH/cpy
W8Nrx5qO9fwhl51RouZH0wJAOG8yKatfbFvx+iCMr0W5KTAE37WaFl3pmX8NUeUfes04AyJPTwNh
VXfLwplg/YO1Mrc/29Kxywlxg8yfqEqsYGn0DTKv5U1iJuYdxX7z+7kysjZT4ZN+FLbNOs8dJm1+
SsbQZJbO7nudhKRqWxepWKPzZX9YmvpxHjzHjXM7uYwOuqmiV1RJcee6iXJrRsdgXjGi+J/FYNav
kqrlzSjSeVqI34f0P4QZP8cNCZSjdOLWu7yQrRYW2RXRHYF38lIWo/f9jZrKKEBr3K6gIje3RZ0F
V0GR7KrHxX3pB8NxOWxZMCTTV8QClftldTlWg7LumRXK8eVZyzYcFSmWhOTMHG5Yu2rg3qW54d7B
5Z5uDEO+BX4NJWTerttZR5JUvPJjB+f/chgEzAOd+/C8HMHI706NNOMYTXz/ijFq90rgWneYRe07
EsSqjRY6ZBkMk3237NBa4J5qSXNmWV12AEwRlyplwEjyhgI5NmxpJRvGuou4/yadefo5NqR2SphZ
Y+9SvYq3zohiApxleC1xQ3jEsyQbw4aMtrbbyt8argE5HH7LFdRzdBVtgzfUSKgfDNRDHSMlVGjO
MlkWjF0m0rJI89SngdFGGRCHpxAW4s+kPh/w8D+P5lX4es95S5Yf2Rou+rs5WsUnHPpmeURcc0b/
+qadXUJyljAuj5ZFvwgl5wWTWoSTy0bQtXLn6nS8hxjgSzE+hN/Cq1nnrTLsrl9UfaLM0jKLnY0P
PwvGyFgdlvVscT10InsWs/FIzk6aev4IZBPhPLIW/5FZAXaDBklRAO7uzbLQq3aYCDiqZ/7Gvx/q
qfsRJToMjCYH+7js7roJh+jyMAY7A/I/iWlzAM6naQdl7/uMOSMRJAmckdixaCEuZ/F7N7CX41yV
2cE+Ie4Ahxn2BbFRRkPBYif/jFJ8+tAi0qLaDcR/eaZ2H5DreFPI7sXmtB4j4sC2rSbewlG4m2FW
1Sa8TOEeueNkm+Xv/Tnby6PlP0APK9yIgHOlkJJ2VKXu1Ukg9i1BbTeWUZQHi0lCUsX1SlHlrhfW
Y8pfbZoDDn1MHSr/Yb4CWs2Y3AFIPymmF9eYmGdTWj4rru35n7U8yoA2bCqwIPzudtpNA9kiqCwa
XUYJiS9Jh9NfJwaLMufNchsQira2VpTMp95Pwa0KzQ+RhcrGME9FXw83TWj13wtDRMONr89nLhvf
Mk2vbrD8VjduXgEdXx7mjttpm+XhEr26PFoWie1XqJ1caBizdr6Y41hKo8Kgw6Djf36xStfOD1EG
CGD2iM5/5rJY/uCfVZkZkGU0cjP92cM0zRrF5XQUi+d0edhOFLzyzB69n//M8j39WV0euVpPvBUG
Xm7eBZxAFsYs+/tZmFKEOynMYzJr75fvwbKI5tWeFsd2iprTsqn0TcIdAofRyBJr0C2JBpbS8f/t
iuJXqjU16aNGjgdsdo19P7Sl3h8SIF+Y5DmnMx+iEsQYLItlNY6gEGuR8lUzpOyPBEO2q6mxO1JR
lHg42k7hGcR0tcUwroKMaN2QfGpPdSpmMbrq76j9fLrp8KCVM1iX8Qi5sQWBc1jpR1rnGz3r8I0m
56yowhWMMhqlUxmeLLQw58CXa/rtzaofs0um8RORu5XpuVBWj2rVrrlllLTQqSyWlTyAG5intpN6
xX2v76eeBCHLIZPWfm7rNt8KmjCo2GVHFksTbKOWIEqSwJUuoz+CTNDjB5ebRnwrdM1aj9qobHyl
JRam07ew/8HTTY+GSA95WVK/I5IoasRr1VdkFo7pFvxStDEx+hWtPIVBra74ccSZHBaF12DICOUJ
8Ct6kpiWrqLSeg1iiip4qdZA2aJtX80Z0a2BCpcSBc3p9VTqPfnGTuOVICoah1pjN3w1NifG6Vyi
Unj+1LmnYEzidUTAlp/HKlxTIkojjXJ1pwK+Ncg/HwnNrLqv2MeRraKkWg+T6ex8WDdK2e5bPeQk
wKGLhMWZFiFe8aYX6GL6J9eZS5cEQTIeaz5tfrrne4umwY6xrUOe7AxlxAisoPeXvbJjRDGt6T++
MXgON86If79UrAQ2ETIdZ2LsKfDmOODRkG/yhwe5O+4T5zqAQNrT8VRPiGlJz3BIYFBz/tElLl08
8zIAGOwEjkrWlhQwp3A9hcpX65MtUw/n+Rukx1Z7TsPpj8nOdd7wQ1kxyVZs/1Lo8qPKoCPpXKJr
re8Iaxp7+o2hTWKOGguPguipSBoScC18Yji4vZRygiEwhU+Jmq6tdkaKwFpeDXr77PN74UF5XZHL
TD5oRgvH4b2syo1gQkzdGlXOCNHLPMtK2WZB419HiOtT5fwuU1L1AjV4Hztl2zpMBHut8+YBYGcZ
4RGt3NZ0w08FDuuqGMgm1obpxa0oWFCA1JQ/NhGJcI2M6GBoVPLcWL1CXHDWxph6ftg9jJqzJQgX
+UiIFEsRKt1WZkhK8pFUmtxO1SC9MUzLreI8hUqer8w48zd1mlOf6fKtaSnFaQp5wb6lMhhp2m0w
xC1oyvEg1Xdm/uHaHe1uI+v7JiGqtSavi3r+xnLLV63twLMASHIMQo/b7glFrgHsKA7XpHhmK0aD
2nqCv7pyCUxdteOQrWI73JtCUVcdyC4rFk+AxCqBSBLMV8r4qFK9PCZ9xYEYqmpyrxmByb7xOXC7
dz+oaqBOxWc8vUx6AnwtDT8Q52Zeoz8SofjYoZek6wIttT+6IFPn3kY7SMej1jaM0qZkhgjY8vUv
yjcgTKzXuDcvxUDTPnVPQuewTOvPhsron3t6vOlIHW7L5uRPkgDZfNwRz2uRLpuH+/E3ydnUqx+S
XL5pkkB5tR3vRMzIX04zrregEEg0Oo0+wR06BzIp0QwDNgz4TqzrQgIEi987TtKqLgkFVgzlUA4M
skKhVet2x7lXvdSm4E+kwNEot3Vm+leyDdsNrZ14PVT2ozVknpFLbgQKGNo0fSHjPvU0l4Z3U7fR
qmmyZ/SimBxb5tBDEpGXhHrTqgkSnnNiUUYPm0ZJn4D5X0GnOavmubMg0FVRgu++PziR/lkoyWcW
6R9NZRAWWEPmV5lDUeHe5b0ct05GsyDS0LI7KTqicAxeNKqgQwbsrx+LezWuLtVcqMrHuRH7x2hs
ohd6PnCIVLbpxAruXb0ZFGu2O5e3XRivosKiWjILdatgOBQaPwoZGiELeB+sF+6aVrCOtUOdRbc2
QoxVmRaXLCm+MsM+VJX13kRMvAZxFzpp5gk13SNUoR7kt+S19D6+eqe/aUkzC0BVexUK9I00Yog8
fZd4lkIava6040ox88HzDeXDgWwU+h1C9MjYCEKl9Na2duNQPxDzRhs6EzuqADtzopIZ5o/5oG4F
qd5bJ7TQD6NZiUy+Zkrx4qpFfNOtg9CZGWK/OiOENp4+jVObevBnHsJ6+igG61kvxmtnrfXMqrZW
MJwn0JyJBXmuIX9Ss6xzAcbaKRo4g4VOR000h8T3kWlbuz5SPCci6/51jMo3N0gfrFKeBgtNo9o/
hW26b9DgJAPfibhttiDZQNN0pxBwIII2wGh1anpJyQxcqT2j5vqEKm+m+6opeoq4I8w4+NBAA8iu
CMy3sR3eyKbOVnaqPDYOIJs20l+bLPnowekZ1fCKv+wPsl10scZu6qKDFNnDiI18narFr1ICL4/g
MHUJimrOx70gRGxX0AZA82dQO2qmHQ1IYGrNIZDySqYRGYIO9fG+tf80ogFNwS8sGdtEvecC5C8A
5ZUieiIv1RxsU3rS2/yagOZZaVNvboTr7gbLPbxmDYA+aEOHYjBbePsJYvkReURIjiZp7EdCMYoL
vmEkfDbYdJ0rsvSp7FAVbs0PNWtPidq/SD4UU7/nCBEGpM/0ya2VI3e+e8Rl5UpKm1MfXDSS6QtT
37Vxvx8Kf9vsmz7fNpwWbhLM/OkdDit6exHj/x4UsF1eIqpU+5Y8NbUhWGxwT0kB61MaCf2UfNtH
XL294/9JUyKUE/Rp+VA/W7I96W57J510TZ7DtWyDNzNj3oiFjOiGPn218dTDJy26Na0ZUh4E0Z8T
3w06AmDjc4YNtdYzohk2jqEiMJY7wTzj4DJbLrIL0aM144BIpVbF5SKfrZai8pQ6wwoOz20aD82q
siECqgLBkZEFD4WV/inboV5lbdp7lStJjMR0WIfqoVPdX7bBIHIMIWfnQXc0GkbZpfTfZMt1N0l9
awHztpvubFC9g5ySeCDuLCWlG1r5oETRToHcfYZBiNApoIRmUDusO4OTbHMaiTyZuKFrmSd128Xw
7zirLu4zL7tvMhhRXaKoW92A2dDU0S8C4Fsftj0/cIwkr+6nOkh50gCRMRsz947fPihiBLvpyjfR
QhoflQjdi3yrG3cbdCBFm4iMYjdxvZQSQU2DI0UY7+WqwsXDIKwS8boKqAhIVc2oWCf7bOqcAyGT
z3YEvIdfcNmVn1rL2HjsuTwL+DpxdBJKQcJcD0Mx5utSRb80bj8e7iRUTeT3TFF1CqLii5DRcCU0
SVvJePQbh6CS/LcGuc6ZalwSGolgfuSQz5mfZVAdLQaLQZtfOpemIfkioK7OGIieGGs/OTQt1mYw
Z0Xow8doMgNInG64OC4/NdboJY6cEwb5NbcIkIobOKrVc6JXXB392qon9dbssoHBeJqshMMYzErR
bQTRV0c9uz2axUzIMgd4b0P/aBb9RtPNgYEVoRmRDdvBkndKP5SHSEnujIABOZm0uW7mO4PKVFVN
PQPasNth0jYaK/MoCD1aYfAbvhXs1ATNXqhVXAF8aZQvin7vUZEcfMsYSAZu6VZeshKMGYh7sUpR
2+4nM6i9BiKm28freDLPtXTRpso/pnJD1PIpIpg1pwgN8BHtXVJusDLexZ0QWzWvXoEs3Mh8gvhc
zIjmt0oQXD24Gmb9Inwshc1ICA2UQ5FgVakB484iAjOJBD13doiWTKIh7X4dW5h7rBFXiPkeSxCQ
XT+S2W7pW2GMD7pqnaqYKzDkDCeCUAm6kn9M2++8tIU4nG1CzdpF1vA2DTcoZx5TFKkrckGqTaZx
nogSv+DEQDYyMV+38Cq141yCN58VyHyztm0NPeRFb46KtrUIPFq5pnIvCrHtANzON6liBQcVK9SI
gHo30+VI/0i4sSnGEXTgaxcav3VLGbe+3gFLxkIK0ZDpaZqCt2NEaLp8+wsF7wADE2ITQ/wrjPHb
KISRlBhfhtXmK2ug3G9CTeK+SQnRBC+oq9fIUXWocraXkHK6Uly+Jbapv1Nw+UOGcnnsErrWOo37
kaiiRNd+AezLPKQyGCgNzVOTwpyfsImoEXu6TmPfSXbChEurDcPe1jqHcUBcrkHNNdBT2pdYq8BR
t0cl4ttW1GLVpOVjnObYkawbwJjeVDB+7luXVF+KFCsrDXc9ieNQO6eLhYS9FJ+j5n6U2RR7CNlK
vqbyauf9q930H5BE99M4ri1deyuGyISW3IPoxXzhD7UJn6TP1/RB1FLcd4l9lY2DLSPOzp0jaaBU
Ko1s9zU2WxLtM+PBb39JoYLqhiFKghiJO6rte0OYn1NTnIRmcekGLXlO9DFq1b4tmXV0Rd57YaTe
ETjyqHekYroy3wbh+Cv0zQ4toH2loUKAS+zDbJ5eHPeXYymIRPSZxZe1w7ptYwbYDDDB1wVerBfe
CMWWmPNVV0v6DeFOKfNznj6CzXNpdvp7vpPrugyNzRBrzMQ6jUP1KN8oumWsnZsmANhJ0Q/tAtng
rkRzktubvlJflDSl1SL1nT/A3Bt8wvBSMGiVLddB136EFdJ70zgwvmjylAFGb69MRpXMvvpbNTkw
kjahDqekVEXuWis6i7chDyF1lbWPNjevDG3tOPHnaIcvIX3KcZTZWulgA8auPh7s8bkQUbrx9V0q
aEjn+FDxoAYbixyYQsiXJA/mCjUzfz/mv+Za9ZofBHoltUallbw6ZRdjIh2t5HEY+PU2SfXelj1D
js5qaRM2tIdDQqJd24Wh/Fn6ZGQkYXlpg3BrECSydcfhWCb671TBsBvGkN9n3lDVfqBIeqQhXmwV
NCqriit+4yo2c0OXS6nvm0s+bl0owONIuR09V+X5SQCdrcAWWOFESOlqxQ3ev9SnFhJFn4WfnlRb
AWoelyQL+Satp6jZhwA2VoiW7FVd6J+9AXYqfdQsOydxS3uzNWVvTwP1Exc1j1F+FgWoU3jdn/Bm
3hlR99tKDy8TyGHIvkmyJg0WCsF0W4dEuN4N/JpyKWI4zN+RxCD97r7It7z4LhHLEfcojaDzrLOf
XG04jjUwEjhzZMkb9W1Xi/ecfxZIlGuUuPpOmSOXw3I8paYK9T3K5TaKmKepjP3Lsn/iGkUGgqh+
vh1amzoYdzyPLrgMAN+GB2KFHhNNVzwSsHZPGEn9VV/5qIc+3eG5coxnatsPdiYZbSJMNScUZ0RX
Y504ponLNJVblG8w4OXaRGRLrbeqkde8qpb+VmloqTI0ExRsfxWcvFXeG1clTSgZCuOlo2+pBX3n
kf4z81Tc4BSa4iGYrL2WMkAXAaF83J0YAUDaYw7r6LBbK2kgNIYkTMHqzg2Da/mHG69P56fHWTmE
3TUVzNSsGj9N3BOLItSXsCaoYdQL8qD6BwCk6RYN111sdyfaChj9lPQi0qD1mASe+pncOhr32nuQ
O++2bJ4alS9mYj6RfXGvW7knAnIKiQCGAk6Q7HjT1Fwt2LpQiO8bQ32RrflbsTvqyijdGoPsulil
GBPz+29PkYFjojtU8pJUcMC5ASCDm+HN2qs/T14dJThNkApBap8S3Zoo3DUfZTVsK1t5SokkXtmh
0a/7goG3aqJm8Pm2MIqReeFiFRfqyhTpTeG3v3OBhSKUE1BK5E+1vLdTcTQyq1nrimRMlSO/VwFU
D7GieGLO55WutsEKThR9XHyEWbgHXHFTR+FWTczP0KmpU9V0AUlSJUox2uljeUksAkXrKj2UHZGp
Ui03qMLfE61BLqqT0G1Gmzih8Ry36N/8HHCwueEjHGV4a0c5IuH+lCsafCdLC1eYHv3e+OW3WCh8
/2vKlQedKKHBKsIHJXmDmZibk75WAhU1Vq9fRthjntFqH7ZsD7ob3Rc9nXUcgJ+tP5/sMH0bte45
yfFVk7YA/argb476y5j05yJGnucH7wwh3glWDVd20W3NcnyT5ezLU/khVzIXReBUwB7XUdsxNp8r
lcOOLl7oGSOlWTXSCYDXqSaEb65JIkXS5KcsJU6pMH9lTi/ooCuvU9Cf1AqEtJufdW7hwnZ2bVE4
66wHcpe3m6iPXqK0Fuuvyiw/TCP97ZclWku9uGbQGls74+Zi1aQtmS14vOOU9xuf/HhUTni1tfKI
z+heVzrE6Th/cVnsxx4sYUg2aByrFPVk3vFtRHM+CcNT6anC4ArwguT9Wl230xCTlBgl2ymwjzgo
3y1RvaXTdNvB+aKtZp25Qp6tBFqbIj03L9BgOsFOr+O13UsExwppUfF0wbx0A7V22lWmsTHBG/D7
o5FHma4dnaurm9RuT6YDFH1k4IMjgazzR5WG+2uwKd7Y1FNWBiM6vsX52UifpEg8AlTv6rB9CTta
4PNXcBqJmEJYom4Diy8K/onLlPo7KuIvvt1eqNze+oDymSXgQ0srbUMK0TEV2X0b6q/ZYAkmeiHD
WvxUjgvlSbT8MObR/SIVCFSKMhSPyz2zsXtCtV/KNv5g9vuAC7Q9gM0nU3nyPXwvL2Z5qkv/leEB
eoyQIYpPof6k0MipNcJW5GgmGyfT96iMKOvFo8GQoQrIh1ROhV0qF+aaz0NGbXeS9pa87NwrTKtn
Tj+422wCRTOJNNnn9f/xdWbNjTJrnv8qJ871EMO+dEz3hXZZkiV5U1XdEHbZxZ6Q7PDp5weu8/o9
1T1zQ4gkQbKFksznv51ErgAQcIG1myg/WfcuBrQQZuS7u35U0E1mWFYSkhX0bnDXRh2LRpwTwPaV
ZRFbxBYP1naoMu1OSUGwJEoEkAiHhZobqsgztO0weHKPPC5alAMZTL1mZA/KUGEa7yTVdt79bMOG
PuZ3WaX+ykHCgRF/ofOsqgkbd7KcLIMp/an/5poRZtwEWNhOPyylN+xzB0k6IqcfNnVkzYR/6hiN
suPv2YwaE9XG9Kn0YWLP0uZlTMtq2zJDLzueYW1JATKqH8kXfm3qdFJ28fQZlW5vaq23dfxfDpmd
yyHVXuGR8aypoLvFqhmQc5x+VxoMVXODqb3daR++cPnRMMPOfP/NiM1mSYnIXWEbYHoGJs6q4G+y
GZZceRd105QtVA6hA4fPd36Gnv6zraBvDwzCfuPvcWLGIJ2KVe3pNy/B9NvaFINyktPbRRMCY9jQ
pzqc7z33Bf88bA8FyRKjWLZDfBxV+yErzkVstos47R5FAPqcuu6+LExKms450VGTO+572VuY+Afy
MljpNZ6gA0/JKBv25cFUg25ZlQa/CI8UeFRld+RjiJUMZA+GX6+YXHf8rI29aE0CdSxWbzsjCE3M
JmB2qDaOBJpT4ImaGA4OjUG5jq3iXMbttz6bghb7uN36Rvari8bqVOO0EVDeVi1Wykbg8YAdDPAB
w1h7ofotGpyTF/zSKwNMtiQPzWXBWUSuYHiMH7PuxTci3IVc1mhhYAQLJNaLvsbLoc/7pevFrJ0d
q1uAqW7jSNVuicdojXcsq1tKLH1GPpQWHcyG6ovdmvessZ9sNbtVmZuuldKMIFoE3/AYQcLu6lvU
TOoSogfD4EQ6dIgdonJIkapZTmXPdasjVtf5jvUJbR0VgiGtJNkSZMpZ+sEAC9uorv06ouTPOkqV
fgu4goUKEncQ967uWcMp5C65InWXiW1rKJraJy3FEFA1sHxp8wJaFQUrq3hPYon3i+h26UCdWUst
b6+b+zqrm8UQAExVI8Unx0leG4p8PG1yZSEgPVRpHu6DuJ0m0Pp3C4nLgmplgN1JX17ULANY0a23
fIKe/B+SCstSSxTmrvWxomYJTba8C5AGNkxGrr7NXSlyip2Niu6kvW/R1y3hqBRrT1i4pA/AHvaU
WNNIKn7R2HTgZdwwOCMk2zLEpYLp3aIvk+YqyUxfVcQbTYb8B+ryp8CSy7ShbtPjqKF1lDWZSxX7
uJU4fvBECKXpL2UTqae6UzcZc8rF4KCcjkYSy0317BWmsTXVRm5wiNyPMnYWdiLWoU5gyxjwcAgC
szp01NsTF4J7nPQvtoBkqtbPoGZ8/2KE+kNF1o+q+C7NKauzbsWnNraJXmk3eDHgIiFFdKwd8FNZ
UrQvjF5BFIsfZOpl67E2eBh31TcsetbCmuafOdK4sd1bCSNpGuUvwh6NnaPnsJnNfLgzqwkTKqHT
EL8Bh89JSua1KXniaDfWZshtoXQmAuyKQiA/NJZZtvWSpWW2dDThL7FcEXA5Ub0W8ZLINoEB1PST
PKc9b5EM/ISNtLSWpmlOeQryaJnxrbb53/pabe/iKIHAxM8emc9LafMXS4u3RE9EJSawGdaAZGy3
vVmeBbE4yY5YffaHIL+qlFC4o8TC51tZh0mF3XdVstzjvbVi2BA00oI6M8tywHrWtlvkyzhodyYL
d+KFMyJWG1NsAYsNPGI2XnvKQ8Jb0Mq+qrZZP2S6v27j4WZ0qC5bp32ufLSe0IDKrSCIhiG6PvfR
SCfll0lKEGWd4K0w7GbluM1dAIZK4dDTMUYJBsrmdvGOfzP/oiG+tGqjED7tooBpXWI3BMIEWcCn
1anQ6YSNNCRsCu5ky8dujR8Sqv/iZA41w00v9D1GJfnItMLinjML7b0PrFdV/9X24zvWM4RbYBRu
yctY2SrOOD51aP8V8y3ONnV7o6YoKIAMca+pEJlQ91C69r4DY7ZJ8YnDdl2FynevNN11o5UErkVJ
fgL5c9bp6JKOZ4LpAHstVY2ZDuscxL3MWFnXbjH2MZd4YiQrHtv72PCHO9tXwTZY+pgCSo4T5P1G
wQseHvJjraTqpnQveFwwMVSHl7bXdmOlUhXuy+e6BRGxu3qpB6Ja9p2nMVFMRz59cAqr+ntqA5EZ
v/Q2uris9lkE81Rs2x6qEcuBpgeADj2FOfuuRDd+DsgjUXLCrAl3WnWV8l7m7XcjINcr9U9JA7fS
bN47l4J+EVOCh135VFMUIO/Nw/dX2BQ/jOfWZ3kY496wRqDzqkzqtdAZDr1DdEEWx1fFLHDPtwZu
ubHIFzlUlJXWsuZzJk/8qhAfqtG91a3KjMXudhpjz3Yy3e7y9A3uBumVuJ+C97Iy1p3ygb8o5q4K
Y8ovVroNscCFbLhKlHiXqQQ6l75xkZUX3+UV97YhVwH/5MVQeNADAcE16VnrsO66+8JdG7BnV25v
krbRvA5DfuYJGzMLNhZmgXyuzAU8kGIzxJNgt2bdQWgbBPmxeI8RWbFUiB911fOXoaT0GuZWxCsK
J2mQN2dho8xVflJr734owQ70VcXaybxvK2C2sRc/HWfyZjFZGpUVxLqWb0VTx23gjdU5mjYW1bcM
Ju3d3GSnkigjKg9FYvPXVlMEjd/vMuiPcHJ1xlKC1V3Fw8W/bIdVIRmH/UJ7ipso5j5QbxX2EitN
151lYOxc27ZW5ujdgig0UblR086rrFuXPguZrEMHES/KPpd72VdPrVOMWz02onVbpvc9lDGwY9A5
o0zllh8PwcZuk+Aj3IPVgsQxhWOMRaWPTQXV4bVRVs19W7gPqeAfKsZ0kRVaeV97dUGG98bloe8W
eLLUwBu4jp1Lf6DIT5mxDvu3rtFwEXeA5eNGezFsmIVF9aOQOLmg6GIqlK290jlnIGKrYjSrJZPW
tY90sAVixTNnCtroPuJyWPl2WxNfeJeUTb/B+Bvmon/vjcEpsFmrsCzbJHoRLjsloR6jdXca+QNM
cvoPhlzMoxz3ohnlVTYJZRg7eEkH8E+T51KAg3SpDL968oNj39DuI8toV7XIgo2SkowgNfeXY8HR
zOqXvm79hYkN8tIZ1KVTDYzPxvhu9u6uNIjJjn85NjfomKU/ZY+2VnVq5n4KIUZiCA6dUTyXCWSK
mptLr57QcRy8EoZP4IdrPypx8Wj0heOZPyfFCRNx3EkqTzeWvu4cdZjXKfjLug3svQfl5w6h4rM2
xYwHhQLanvMPcMz3KkVsiY4op/i66X0XU5s4JS8ZnFp3yCjCC+TOzodza4AeWKb/PbzAQGFUWfrd
uG50qPtteRqaJN1Cy9gPrX8mLgTpC7WIROuh6jhcMxiGWyasj3LsT6bZnJmlYlscHhKfHtydCoSg
apOYDXf3NDsDRznbcWgyna0yKifGTlr1XuvJQc/6R2UYtVMDF0iHB7zJo11WMsWtPeNDT4xmIezq
puT1SJ0r4WHA/01HmSkhPZVueKjB0qi5vepmXR81wmLj0B02Sl17q2rMl54ZcrdE1xRnhmXAWJ+X
W2yV9nAmeZQnqo6+v/iR2sSJ+b1B4rTyEVjNa2Imb3UZjtz9+raTfC9mRHgheesbe6x+BAZFyDie
5PQxCJpBxpOeu8HSxKKMCgOIrcW/uS3bDcQnRti7uI6f+f4fnLeyKL1VQL2AMi1F/8pTF0rHssoK
Pvqqf6h056NI65s7VI+gEP5SjxV88h2CszwcpaTPcsDUJvYOOKpCarBtQskm8sBdNNkoWfKroM6O
bxwwSnvT/M5dSgFPbEKzRI08n5VauiJ2Z9/2NuYPd4MxbB1+QSLItxkDt28r34wm+oW5maDyLPtt
rkJrQ/4elh/CqW7kTFGNFvlZmhvN58nJmI67srfLzBb3Y/GmJy7c9H7duBGUOtUsyGVAd1pM8TPK
AMHO194d/QNA012Ho3fqoaSthIY1AtTrSKpwer3wrrdGbRFH4anIFVIrjexoo1ZLhMy29WCpa2hz
FrOLbtkIe6t1fYDbWCGJYJEPOhfGYY2ff2LelSxKAxSdpDuGCK89WTPCb4ci/ghzOZlO1XtDKPzd
pHKaNlUcprcswqYMtKF70cbQO1DZWPYV2eOuFWnr3hFPYVFejIYgCGyq+RjRqsvgurpUy9F7Wyc7
YSkkgcuX0aASXGUkRzz1rtC/Mf3rCxCrHhCjJ9wJ5tRW1kqx7opzParaQWTtphNKsJIJk7Ki2uVC
Y95KTTgSEd9eL9ZuOJ6ijAHID6VYq0V9F7gEtwcqsQswjjRPqdZeqiBXbr+lfbku24opQB1cFI1J
fyfy9wBAT8aEUXqBEq2UQX+1a3k21XqXeemwrjXmu2md2NSDDMRCKY4sfnepA+OtMA+BwahJTqAD
HPbLg+OQmxYy99b7ICPlleKXKd0XEJRtTwwcmpaDwaI0DJhG9IF+RrByDjv1HHUNbA9tXwRpttEo
D9iZfel1b6LyMB0tJEGKA1zXotRvVR89wbBkOooPlVW3CDWEfS9G49E34geTMWXjOs02KcetV2h3
Pk9yxKLLJgcgI5pyHcdUI0nsjKNyocveWEGjZM8NmOwU8GKqjKo5Wu4oD7dDq22cumZWQrHRI7Ng
USjp0ezLdz9u35MKrCIeF5p8SGXT8KNB8ufn3/TQfo9666Npc/z69ZWhpsUW83vwsgFjBcmq3Q7f
KMkC2BeipHimnI18fAot5yV2+p2qG3sZMlVVav2I/Q5yDxOOTsMD0arcZnH8pZnKWqoFDwysIVrP
3FiSJ6zavZUC28DkzTRMctiSPUXdq+1QiUvr/Db63qocRnMb1tqzRw6rlN73sJkY8VF4VDqIFBDt
SIHI+qOVkXua6xS4M/dZxcWt8fMzhkctzKv2UbbUYuoAMWzu2CeEYwTa+cVDhpBh4Y3DUTTeKhot
UpToAmJyNPBJAWZ1N5ZbPhhW9lpWZJUpqoPXPoQ0tX3yTMrLhoeswHIfu1pjwmatGHJBoPFIgIZr
PicEdCI3wV7MMspXoTYrBZaqJDW0j/SzrTlkhuIbGFNzbwp/Nz3ywAVuo0ishRkKtOlIfXxpXaVR
3Vtl7y7BGll2E1q3UKRxSRu7Wgs4PZ0L87GvD3oDGhwAp5TKT5wciHqktrroShwk4aXqDl9tB16e
phrrUmdPCZ6xMdIKnmvjttGal0ylBIYr0qRI3yoIuyvPZlLCRLFDrTLBgPhJRdhOqMFAcYDZr1/9
kK62aUrz2DgOfigFyZAJYzaGFk5OQbOpT11h1ictj5oTBYgRWK9TdtBHukWlFP0+q8ziITaV5IFl
9fR6bsgr9I/4FPHYtH28IP0w0JalpVbb34fpqPTtmlhDeZ6boAOAQ1jm96+LxF0QM467/doaq+KB
Oox8gC72WKiYd8xNBvGu99JTd58dpl4pAaYbPm24+roQhXRU+p2u7Od+kK37ay+Jr5+uOm/QluxC
BJXA1nyyua2yq3oJw87CxuVfbWnkLjVMfc5zD7y7BtguMQVtK+nOZt/+3rC2u7qm6O7+aDeZG2Cl
0wFo/au/Jm1cLMwjOKl+/9WcEq12H8Awmi86t6f5QPRUaF1Yi2wKXfqXmEzPJ+lDnMqLrr6bd20v
T6YMuHEd9XHz5JVBetAltUQRdA1Pjtq9koGwTJHf1Evh9KdOZfCdTx1Kr1oGkPX2826cevEWYYO5
+rxw4HdHsgopmk1vW6a4ziXaZ9f5rVyvuIG6mKf5nbqIyMbRdwMKEnTvGpntWE4ry3k3Qnl66jz9
OZMKn0NVz4bUqsf5OhpnUsoo5XG+kCUg9Unh+Zv5aB1bywFOL6qaNL/OGyuV5SYp+WlhlRWGy8bO
8brosmo5H4bRnF95w2hXksHMKD71yaIxhHUFqPV1naQaetYDYkuRQt/UtRGdKbGHm7zr0wsQ/MQc
KIorFnXOKg+i9iHBUnNV4arwOJTSXvqob56Ye5XLoLPTl5rqG787q7uFI352Tmo530RviUWqNPkP
syw+CJVFLlmKm9vG2c++EMgGY+NdjBDZUzf/VffMKDIwFRCOfNmqBQPHqF78nhnNojxSrYKSm+FC
Y9ox9AOiiZnutPQe820IFvIBEHEw6lG+p6VzdWD4v0Vd/N0VYfmqsiZg9lZ533Ww20USp8MmKgKi
UTxNXgmTx1czdRiCpsDluS1ICiSVo8Lkp5XyOh/QAs1hkPCL9bw7HygjikNxkCpMd7jUZ78i6Nc2
FLPVvFtPF8gd3V23vYuj3l/vQdZzDn0aHM3qZB4ux9JRN4qh4UI89Zmv74EJbntptZ8fdT4gKr/Z
igpMa+4yX79XVHj+bQjen0v4bCjSd2ObEBcJBHomLSjbNdKKiQQtwhM/M2VdK338iIlBtCw1q/6R
pcq9bhVdAEZ8HV0//CUz6xWCt3frbN0lArlGNts5KVUVTx4UkRsHR+/cDYvXlt9/poOLG+23zm+/
WTlWLqG1Rj3AFzQm41U4hf29t/V8GQTd+OBpUb7x7Ay7naxq72D3u1tSm/0zsabVypCJ+gKjMMYw
KbxINXkQo67fG0WG0YJhd0ATYIFNEsp7bhyAoiBP7hOWTlsDr4VTkpjptpG4pKQCgCtLuuGUWEa9
NQSsAmEC/jemlp20ZtC3ONsEJ83T7S0/FOeYJAgBcgZcfmV3AtLJtkDavzOsOLwyG2FKpzn2zyC9
w1fCfq9Zhy+qOhge5q6RNSpUZf7VtW+rP7oayJwfVDK+t21tMfo2ySPsqfhI9tm28/E2xW2Zcsbc
RsFz28qiC9cdcaGrolRB/fzumukVycqxP671aOyu84Z4WWdpYCexmXe1qZ/WosQNjMLaFgxtBHfH
1LJx9Qn2eiT7z/PCmKKyq/vlHSD4+0iaH0ZVVPrh+l/qwsP2Bp0Sq0F3l5OiAseyQwyMLuFq4Cq8
grTTr+e2Lnf9K7N7OPo4boIJ0W9uczpj1Q3YM817Xehn91iU7ea9+ULo07xdTHoedGauMW8s0/IJ
buY39NUGn7MEyrX1ffNXP/CPlY613XluKjxXYOlW7vKSCPU+TeuVqnewKyig1BslNvnuiIMM16gR
0WMqY0ItS6/ODo8FiABTI7XJZPm5X8kSAz7quJ89512M8yk1TZuvS8wHciuozzaQOp7TLjYwXXXW
/EHdzYV7oaR8CG7M/0djYNnqTtEo8c8nzh3nzXwAHSpw8HTyOBbQxxPP3gfTAlSGpXHfUv85B5mE
1oJr4A+qhhUgj5Vf9AKjCmtEj5M3AI6GIz6EnnvXKEB440nq6XN75niP2H2oj9403ZUSWYwSNvQX
+SEvcIWyBtKm/UHI9dzehKyIuqa4geI4mBP1xKvGQJeZReSsFnbKoXK4mxbzy3oguVT0LVbmlnKY
m8o44ei8//lybv063noI19JM+fVH+7z7R5ulu9o+k8m6c6mhkns1HEJ9+L1R1eoaNfytowlfPAsd
65sWIz5Qi6T4AWj3bpmF/ao44qXWtHpv2oa5dbU4XHuZgesHHvAvZq4Bn6HwELrLeBpo+DKVaXQj
8ZJQYwZMWBnKujKGg4vLlj/ExgpWOOOf6O8HKbOPocDUs6n0b4FVqTBIc5cVe6fcdbedrrXYiqpA
9wu1M4KdnwmW1jXSLlfPXgtP+04+ufKAYXZ+EDo2g5EzQkjom43MivTWqoBog5JqGwUJ1w/bX3KB
bN3c2jIo7jRZphsVgdg+b4LsxR2GPcVI8ap1Ro7qyfcPWdjGD74Z/JrfbtRdvkHZ52cnz9p7PwBl
6KcTps8BgxJMK4YbKOzA3GIn+RZjSXqaN4bom5M0G+i1lovFgcIqXUKQPBl6ZPaLuQ9azuklNG00
cObh9+5fl5i7Z0Vxy7I0331dOjWgBZtKW68biTSg78c9vi3e/bwnEgRoTovt/bwbl7BYoKfuO7e6
dwAE631FBQR2mBotc6mUt6EFV42FKb87I7h11KfVa55mN2ge3U8imk8N89GPqrWRZImABPt8XOQu
MoGFwkJ+Kkd7AfqWrIch4wbmJLfP0InX6JQnc7nckTjM6VqxiIiW3s67XweSVMnIQYZn2VLuPkcv
SkuMuIEh9dG1Q+ltqgKKb9fb1T40mrt5b97MXayp37wrJ3WR2QXUy2rnGvWqshcuuq4MlTqr9BYT
BR3x1SqaDs99SsVXl2lKTbS0LPrwWP3Jkl65+zxF19JlqQfW+bMz39O9RrKEVVrOFcEQF/nrPT7P
7/ys5M7iPSooBYe+qLvNsoaH/RAkmXjwpyVHpJZwdf5qc6umXiWUwKDuYAmHckW/lKrrHqUel0e0
LDfWxNaTiqwKvzH7UlQOlrIxfHKHG/E4H7RwtV/BAyl2agFPsG6NYisc+K5pbQTPkZ8766LFHEGP
e3RUyDsJz2mRuvWZ/TSmsGy8PFA+NuBr/odomZIaZW09ZVxrDUE2OfaWEa6KOEVABFPgkWrmuuda
F8MyrMex9CmcOjorTER2rM0xdTfMOl7MRx0DpHOoHf8IPI/BaBSl90Vll/cOjDUg9DJ6k052V4rY
eimNwkFTEWAHMmbRrVAoIEwdnH8/Eyy1oqjuhm/wRT7PtBmxlsVQ6RewJSrujkyfuhSFEgae0TX2
fXyjtDoHIkmdbTfY+iHmGQEdJmtAtOP8yPhWb4dMde5N/j9rJ0mMa54SfxepivPUT5ZF+PEupDTd
bdX447DIpgyGxhm0E1BnSuES162pScDgPxXT5rNfXZo52RbK7zPmI/UwkJDcmT4RhIjbwbjXMBKb
B9towsfCxrMiwuhtPe/OGzqYjt08MLOfVEAYD311mNvooJmUA6mAdHvfa0ySadvgYIu0PHVhl62T
LK1f9Cj+OX/VmvErsrrwPeZepZg+EHQxneNiVXQwp3NSh5pCGZvVy2hM8EHnf5ji8xzhpdpCd7Pf
50gbXkqSigOSKu+g1YN3APIE3+p0AAkZi2CT8GwoScPmkJgP/fmSSbCxUppok/YyawgpMNHxkaq7
qPjrcXkmR30IMGFYWKrLVkwNX5s6jQgAhvX6NCKkXTc9ietV1BvHXOjJOrJi5YZI/txxF75bUXsx
q864oVsQwOLVf+vqZ815nrqaYX8pvOh31z+uao4qGeu5TCgjvuqlMJ5VvyyegvZvO1H7qrW2/nlE
8/525M9zCq/otlXpQ0IZZUuyeKX2PGNR/AOIquZ6fploGAJE06bwYhwm3bOKb9ehTKb12vxS4EGr
kKn6763zPs7w5d1oULL2BuVOWMEByYi5TYGK70Dllbu5HeE7xdO5Uct6F1/kqTegnycWc6/G1hpr
N3eo5tb55byRrgVW5jTxosA543f/+cigBT8arwwPA+P8JeCnsUt7CnNaJsXFF5q4zK+Yhb7UgKl3
X+29H2g71wC4n0/9976wTX/3rfHuXeBx0GA77AaneWNh9Ml9lJlrR2Z4l9QN2u/55VefagDu+LPP
fNhWLcxaWoJlImiGwZOC+ftBiFqlPj291BUYX/OreVMFPLugJ4WLr7ZWdwd5+tpP7DHZxBk+ZvPJ
SBxxavrjOpQrAWmqyma4csHI/nYNJk7OUgy9Cr+mQKuFXV/rRReMDMQlUENxkengoBH3jZU36Nnf
D+zqFgO/r9bCMJwVSKuxmk+cN1gri0u1K6eec0PVwQ+zmXJs0WlkJM3cRuDGE2EIcjHvImXKt5WB
09K8q5tIRhW0msd5N7KjFQ9I/anwdP2SZObT3NxFeLfWJhly8SCGW6UB9bKEcPbzUcVSzyRpjleC
ss3HSoyfl/ZSszl0cVPgp8RJIB7DGl8h1qPTx9JS3ARzSzHuO3KVbrpPMsl//7Tm9GmZhoUbkKT+
9vVp50smfNqswqBZotLfzk7oGY+LTZ0H8KIns/RPd/TJT/1rV1YhSjQPCs18dD4w9ikj+7yfquJ7
qqViN+8NmTwwVCLxSbW1FzPXRRYYRRe83fpVRT173VfOAJUpzJY+RgX3OVMhopN8C/ihxD5r7v15
omOEcKelO+V6RBdLqaILfLOApUV3Tci/OGIgf2iU3r2pOm8/eD2qI8+7yDZ5rqZm4aGzKRPg9LpJ
3FtfG/GSQnx0nI/WdkwmxpC8BBrs6dokYqfvFPdWIhrbiDLuN/NZut5Rjmzi+N5TUu9ljI/zW7pK
qx5xegUBnN7Kj2OA3FIo23l3SIbvI7mzeFhVxVMV+Ov5Lb0abEwbSb5u2lR/MVGNJZF7qlMDxENV
ERcTZHUiKds5ddICe4k124cXaj4OQ2piN/TX4V6Bw/B1yjiOA4MoFvsWj1bDQnUSto9B2LSPBC1R
Okwhh/oBu1jeECDTDa9fPbTGf+5iIz3N/Uk9qbZGi9By3i2nC04o7nSt+ZyuzKwlniLe1jOsbd0M
5bkX6O2ZAEC1LxV+rSommY1hB+/htQnb/J0MpwyeYDBlDZiobcfaRejfxc+WXb15hiLeE1+H/mLL
b4ZuyXWNM+GRaqR9KkZNkoHkOT9iRa7mrtIF59M71X0YU7LhBjXiSWKV3cNYeO1ifj8bkWLa2vLV
L6AqKrJnMqYk1qFCVLnOI9u9QRw4zV3rWP/euioaRN3W+FBUdOa/Ifc7uXRYR/3rb0hYQ33+DXnG
nGr+G0pUQ8+RkG/Qd9uNLxNzk6rJuIMckK10jD2e5922TMRKD1X92ayr30dHLzD+tqsmutwBGmUb
1M7gJIYSv6jkpK/UQS3vIcN3e6kl1Q7bZHxElShdOfjmfRuG9gYF2vzlVocqVcaPWjJMYEIeIyjn
7NHzy/uKembeYLjQGeK1y2S4xS8rw/4u7YojlTkio6ZXf+w2mDwTM2zWS9YB9JayG1BHEAPt15l9
n2rG2u+V6Ahs5C5T6q7ruV26OlwghM7iaFj5Oq87IiOChjMMLyL4xevdzwt0e8MxSdXSpng9x1GP
pgkXdNqTcQCLJy+Hz4NtGWrrsmxxJJgOzF3mo16r5wcABFz0YwAqnMA2aRlYJ5P65smeNvNumHb2
YSRcct6b2+ceWgZ+BOjj4EwtYqTv07ldTsZRaGWbkNSb5WzAjtL1ucDo/zEKIExWGjyL2QjdGatn
23OTR+D08LO9SJ1lo+nVD9w2UJu377iN8wyD/nINCtPfBVgHbd0wFY9JB8hRK2r7bnTqEgPo5lXF
tWmFjaN2j3UqCWhNGm16qVQvpao9B2XSYalDUNYgvJsVk6ESa05ybArZkQFiDLj2D8GFNQZibBFc
kZV3R0Ov7as1bUwd3qKVX4c4sidHseYEBfOA/g+uZWkm5V4fmVZ89W+qKtqoNUu2uW0+rQ1h4Q9R
k23n3fmAGpUf2NZbd1/dHJhUTpVnZ8Sb9jWVfnV2W2X51QFnGaZm8fDz6zKV4chtPSLqm0+aDzRN
1K+SNPSRXHChuU2rRU/YdZTt59029+2NiArYECrZOF5g3VyWdIfOgwQw71bDEK5xqlF3866T5M81
cNcFMZX/iEJ9U9WNdSuGAAGb96D1sXkCusCCP1B/QcNSt3FZsKSZ2+ZNFInqiOYK2TJ91TE3Nv5Y
Fvu6Fd/hAiM993x9palu/NANwrqY+ltDbQHhDHEVe2zMkLxOB/MyTx5UM1JXKujQem77POAX341B
1w7zHlaK1sUTb3P3uSWyNHXPpPXv14nTXIUVUSvr0mlbhKR19T1AQ/V5DRYX0LXl+B3xi7ssPZDp
GOhfmwagCL/Xx6893//cm8eqHpeLr2Ptv+39dd48yP3Vcz4PzKl71Duw6mkA/Kvn5/tNxybDnf/h
PK8PYD8G3T7ohuSEsjE5WYn/0GRDu8OOJTl9tc+vPttkD2DWwWyg+1ezKBnpF/N+NbY/0wBiPvkM
Jz+z8tP8at5UcsBTRU8bAsT+dcDX1Kj/277pRLtcDbK7uCOH8vMyX1doK2VYa/Hk3Tddf97M12JS
0C7++Y///V//52f/H8FHfsnTIcjFP1ArXnL8tKr//Ket/fMfxWfz/v0//+nAbvRsz3R1Q1URkVqa
zfGfrw+RCOit/S+h1qEf94X3U411y/7R+z16hWnp1a5KWavPFrzu5wEBGq/nxRp1Ma8/63aCUhzq
xXd/mjKH0zQ6mybUyMyePEp/d8k81xZ62/KAgV47d5k3bibdpSjh+8qFEnUeExVCAtJNECfmfTla
xucmG7V7k6H1DmyY/zVuSeY9rPxiq2hBs/jqNx8AcyNAM4+wTC4iiqKW2EnhdidLZP1pfmX89Wrq
gXOKYBoH7zRkaXLydW1fR01+LSKotL45/G3PE+reCr1h8///z1ven/95xzRs23Q9y/i/1J1Xb+To
lmX/SqPeWUNvgL4NDMnwoZAL2RdCypToveevn0Uqq5SpW3Uxt/tlBpVF0AdF8/HjOWevbRqyYpq/
nvlQG6nj80Pje4WN64Uup/mpb8XkhLvFPI56uya/Mc8pV9qIMxllGwPokHnwY3ZUWWADy9q7EEhu
uqkqagBvhvraCo0KhALzBk/XKCcVuwBV3x/TRVt9K5OqxX0muC8p178MyYbfi/J9EjftnYJo6iam
lnuZa7ZNdCF5SAyXyUQiqTIoAvD8eRsN7cHKT+oK8X6r3VNrkTiTkSWHZWmWxz/tfyh+2r+giLu+
rRBaehKup57XAOuouwuiz//6RFvKP51oXRK5zw3VlJB8qeqvJ7o1M5MOq5+9ERHp4cVw/pYz7KcW
J1UDZYGwD1reco4/F/c5WNQ6y/Yf6wV1i1IYjug+UKfqSFgHPWzMDZfqY4tp5jyzM+f64WXU89R5
1JB/rFVo+ltX0u8q/cLawaxSVp3ZTC9NY4818fAJg5i1mMrtrk1V86x50tWyPOUrh4i5XKDk9PRT
Bd7YqTtzevHq+DwQYz7TBnzZYUL5wY1oKRQaOkMCt3TShqvOMIJj2xcXyxSQwPHqx/zuCp9nCHxd
kXl2p0B+pMxFcT31cxU2bdTsY1NZUCt3on+yzSOqPALQISDsw+FG9MrzOEgSBm8dsSSzmf8WX3g0
jNXYauKTCP1/S7GQ/jGpj+EpQ8N6q5iYBIW5lmKYytZ/tdd580qBhbDcGv/rl+avXprDb3kxVqEf
NF8m/2vzlp9e0rf6P+et/lzr123+65yn/PuXq1yE36q8ppLg61q/7Jdf/3F07kvz8svEKmvCZrxu
36rx5q1uk+aPZnxe8/924X+8LXs5j8XbP357gZ9FmBVz1vBb89uPRXOzr6i6TEP/54ti/oUfi+dz
8Y/f7pqX4C82eHupm3/8Jkii9btIvNA0RV3SZGV+ovq3j0WS+ruoizKCF1G1kJ8Zv/1HBv0s+Mdv
qvy7KMm6buq8aCRLUnkV1Qh1WKQYv/P6ERVRkwzNMMGy/PbHH//jHfZx1f76nYZNyK+PPIemWooi
KtCFFFW2dOXLWy0vKVrKR3O80GfCZhL7eWIbmlnsfxrVjRYdTxfyhvkY/boCiX46ZUa77msY9kTG
pyscmwk+WDltFSpjdBLWfZej/2tzFXxiGaK+Ea4Ak/bbqjWPVSX0e9VDqyJI0/uQ8xkLBbZyJNAJ
m3qIozWfhbojqDhxYRNJlr2Sx01k+Kd06tt9H0RPgTA9BmQX7cTrw21BbZgd98NGTtFxkWAFN6NK
9SYp8ZBO21jEcLrXQCfOf6qZoiO+XEYxTjCn22WUlGXSHShr6XFpa9BfCgXl/suisE3+OBU/7WZZ
9NNZWtZaZoo6rMd6kjYUxHXiypiwG8EIRoc9O496bZ+scWs4a/PUMmsZLAhSMcN35K/mqX2Dz8my
JCHI/2OUZB340WXLZdGy+efkMu/zZ7Jlw2X6n0b/9a8vO/rcr49v0W4Mq2HX9OB+RRMG8DLWzZPL
2OeCOhZ/zPtcz9cKClS/bPK5eNlkmcSjCWeHMEErPu/6c//LUknTKWVclvy0x4+5ywoahfMgWubj
Cw27m8rg42C/HNPn7y37+vJTy2Qw3xSCrCI2+/PvKQaVs79Mw3SUoT2jnijGWTeULcNwJjT3QApj
exlNZvoskK194lf5Zpn1sSJCzmz/ucrHPpa1P1aaF39O/rQ4rgN+Dbk6upFldFnry+6Wyb9fvPzE
T0fpN56PDitEwQbPpLSJBmV0W/lTljVLatAoxO6FwuW7B5OiZTqfOdHLSsvqy+QkBNG+v1nmLjM+
9zTpM0x6mU7m3S9jn1tm6Uy1/tzGFIAKtCnu8xTTXC4A4kbKwBNps4T2Y3QBFJPq/kExHrIUj2aN
cHwv+L6jSSg4utZQ3V4QOjdWr1NN03ZSltZ7zwQjnQH6Rc4tUBwtjNspHJxiyjgIc8YQf4xKM7RY
42yis50hxh+jy9ygMQ4qCcDNMrUMlg2X9T4nf9rlMnNZvKz4ud0yz5PjzsmjLFhj80zWtUvz124s
Scl61WFqc2UvZgnCJm0uZEyaGYBNyzYPFGoRgZsuTTsSc0oTYK8R9agaR22Hft/POSDV8PQtRYAu
Ws/TpJbnXEtQMXaVwZVNh3Sva8cqrccdzlHp3pz/7mXsc7DMywCXubmM4FqYz8dUgShAuBLRsFfK
gxqVCe8JSd8GVals/KAHN+0zSBCnr8NJOofp0Kck92sRXLKHiEe7RvpILX/VNPsmrBQ77MuQMiwm
U7IEcODQFnYYGYwDnPVI7hsKyU2JGuouah3s1IBQzyRqoyotpGrtugnLfie190ieXhQMOAj5AWMD
VUOheV3FGKo3vCFExVsP0nTroWIF3yhugZ7Ve0ss670mGD/GarNS0eC2jjK30eZMAiekClsMDR0P
tJxTRWBCxFlGP2eGHZWnfTCth/kJWgbU2gKb/nNyGaNwVFor6SzA40FaBjHwmI2RSTvLQFNtB7oo
7gX/shQbYaNXeuEKRc8jMFId6uh+XTuEuNysaq9kq+s/bkRlvnKft98ytszjK4d60U5N3MQQEVnm
ycacn4JiVPibK6tP7M/pZayU24Efs6qR9BmBXgPsSozkhSusFDR4WRCtwmU6gF23H7DkdeJe7qBE
Gg2Gj15LcBl1nU3xn4CSf1KH/cdoU24tSnZ2wTStvb5S935lQg+lQAPtNQ9gkFn7mOT8xwAQtdqD
0dbbyAQqWgOzUibVRexfwddQICUPk1K7xGEFGB7UyvEgY7KEV324lcbrOlqPtyLlCMGuvh2eTfDf
SDhxJcsczO22wjsSCZ+KGjTscKaw0PsekuHEbW5T+I9oPEmtVOJ2bB9X35TiVCJBrbdYUIoBdaay
szKAVAO71/zAGY0t4hl8SXzxShpXpfq99V66dN51VEGNcvi8Swa3ue8DtxJWYvCSKsc2tDMAXMOh
NbeJvw4y3H9dPX8Mxl06vcF7ieAUFAGMiLXm7yBAiIITm3xwOZ2Jrka9g2OsajtFOXT+g/GmF7tR
u8MYLW9hg2yr6CLX7wNlUyZHJHlUF6bjQY2PWXBRibtC3JqA+ZoVuEqw6BM4QoKShbLBbtuQBWLY
mJ9zWCA2SDlYOwH21eQI7wMFcNRqELl7rAZXmiCGHz3c5FI7zRBCOEJ7HM0baGF9+5CCRWz9q6L5
Ds6XCsiDAWSyAAG+0cJ9NIJ9cLNkFwgakLCt2u6bdO/HNwb4a9XxxJPf7fEXwu8VAony0pNKy/KN
2O6xJ6YCJa13RK5znMEtvgVt6uYS5RwqYD3s9GpEEwWHx0JiaTcwrxzxsbo3hf0AluI9AlNGf+1S
ukhrV0i2nka18Qo5Um5haeR09xH+a6v+0g9d6a65CF3FRE7sYAeYK8hbd6O+G5RNEaAotrXqDQ+A
KUHvfmHGjkRIy0NTh3X6azTRpaaZbMEuHEXrOhfcXN+Y1QbXjMq4ittDFO67iedCsQfke1H8nvv3
an3hcx8dCms+34hzRJ+o4goxtfAOVNTQXNowgdt0CPaFT/npSucCdpupOGjvPLMqCCVwM1RWo+Bq
9tJ7Xl1n8Y4IM6EGThjnSYAm7zV77k7ICGQBI2GVgkQpwTJAvHCa57w9gL8Ph3WerUF0ggbSsDOM
qLVbURPeq45hHlBXSYMrHhE3EGVVz1ayn2BfBG69IzdIRc9QAyo7JNOqr+g6HAHngE12C93Gt0c9
TvFor4bn4S6oEIBL1irRrht5h2ec3aHFaNA5ryGvU58Meg9Cbtvs+olyFFt6i55JFOgdTFecXkW3
l2+weDdQzZ+hi6nCE1CfkFjOI+VtyrTRu72k0wN30idL2dc8Cj4U/asC9Z0Y3kxgsye4tDy1VbTD
FJJ0nCupa7VFEe7AN+77g+y7KCKQGFfxnnFpdEbFabEtFY5R9dqkGzwhyCeeWxPPLrdC+m3ZEwjC
71B8rDuTNM9KOelYHMB+4t1s2RQDE3wv1HX/hLRGx6oL0mq2noV0lZM/Qqu1aDgBG+quWLrspQZz
Byscw7utdOJmhn9yUg4gorc5yLlmzXscVRWRMXsu6FacwcDkyw0heOarrrnjwwkMSnFoHzXlsWy3
KBebbXsjf/eUVVxtOTRjougCYKd5IrLIMXn1xkyPsmLrhHcd/654QMGqhhuF2hx8MFaUQefyLWyJ
BvsOmmKpJ/N51MV18NqGp8ly4fYKLwmXi4gpzuKbOjwhzwONZVCBeZc9pBflPrhUz9TITzdBuJ6g
wpTPinIZgKPKW7QH9OGgGblduSF/Kg1HQb2oPGxzkGvfjfm6NNGGHqzkmnrBAfbHdUjmQN2Si4M9
OwL3vbIoeLStb/k9rCmwlFt4SbcZqV11519PhxiTM8SPDyhUzHEDzLiPCUXZKPImwY0eRQw+ULxk
so3pTp3wrgMkCtXUJbEl0Avm6TsWwlkjkzWdVWx7xuuej9L6xaLevuLFAEiJ+jUuMqJTuPBrv3JG
aojz23MbnMdpTyme3TROSKI6WcG7ztpbP3rvx6dO5fOhnqCpPqR1bXfNhexTrj44IhPiGmKFiJbZ
vBEnqFPb2Dvqw7ajZQn3heiG5cuceaRIGIWquYp5FVLHDCVosMmnJ4Fdwx4Fns+4ZHffzReO8jJ4
DFVM3ez4wAdNoNhKBybNDs66U276G9zLkYlNzSojqY+Oje9s1AMroCHNK4o1hCHVJm7dswj6yNH3
YNPsaG0AC3K/4VhckAJy9at4Ve3UawXy1zpyqfS60inPfPa2VEzm0H9W3GnGCua8+B0yRHTvn6mm
F2+NUx+tOHKJdKEdPAyWi9e2BTD1Tr0yvxdbxPIXb9UD4D/tFJG28e3Kc8AqYBGJt5gtrASnsbUb
nJQcb5s6nFM7cCQ7WGs33+y3YtV+q9e6u0P0Jl8pp2wrX400CnQA7iBc88RkD9GDqFBmZFcP2g0U
V8TKqQqVY+XB/QY8uwqSC1bt83Xd4QXj4uCA8vbKM1adfEeS0Yw25Mu0WUdkw1byBycg8QuHwG26
td+vqMGicnobNE7+XG+Ky3BF3gH0hF/f8Lk0S4snx6/W4yrcq27nANnG56YCG5udMF4ynFRyX4FT
OtM2khG7r6WHnQo79RkGpXIcV/4WAV59Er6J91JOj8iuX3weA2R119o2vRbv/H18AeweMFCK2ig6
EavN7/JNxFFtwmvzCak2y6SHNAa350yvBke9AjUJEjzId7PQxEFLz5B5AIvd8BrEC1Jwg9P+IPKE
ESbi6+lOOsu+093K92AzXYp0rzQAinZ3FR90R0HXbq9by1E5aY52VI71qbuqdt7mWQDhcpyO5UlZ
m6Xjb4FuHXHCuODxpuQ8Jh97HLBnPTcEbDsb/NRkj9kta+Q2/pmn6aitg6dmp3X84ePK3Hv75/pl
OKangYIb29zQ+zjK++wYwNxbU5vpxI6wSlyglXZrRxcUAtms4uYXydpay0501ex0VDrn+FSchcfw
ZnDbl+hs2dEZRfd7ed+vih1iCBeEaPPkPyBcwXTjTM0cREotchmS7a9cCjpemwdaMm4dzjCSqwQX
B0A4lALObXh/Nd1URzNwil18Eraaaxy1c+HCv3SyjXWVOeHaeBLYtnGDC4io01PryM5gQynAPgK0
tK0/CcoWqBUvlycKo52Nv6FTsksO3A730bk59u/xydx0x/IloddD5OtRfH9MT+HNuPLeg6fse7oV
ORO0MdpBO7QX8Fwp8qX9vG0vMtlZt8/iXXiNmlWnbbHBXDA8i28Z5AVHxDjnDtTDYJ+t1/a5kbmy
8aG8Trfmi3pXPYFrxe+EPstL9RR9Qxd6wpBruI0P8UG+053uqrxGKrsCSGGLG/mCoTO5Aj/wWsA3
3WBk4WQusULtaGx1J98Hj/NNtxUeYDXQvLV801JT8Yyytr2ANMfMwU6vpS3Om264L9+4V/M7yK27
6RCt67vpQOWU3VDsscoveDvFb8t93zxElwF2EbxdeIrc4ZByvSKXREWjw0d0wtwpQPFlDs9z+NYA
yn9gGQ9T2Lq6dMCPMuTU4BHKC4vThDMf74zX6TW6FTwHkZPXk2BcS6KtjhsNhgZEpjvhVbygXdYd
jOp2kDB4Wq70vb8ddgMXZDwN36sncMW1ray537MzMATlG0DS0cnvhctpLa39bc4bKZK2FLmK973y
CGhs5+/CHWK5zO7KNQSIvXChgO4LV8YNCgq6drUbWN9jAHq+ncq8Moer+ME0bN1aB9doqTbG5XRs
x+v4osLYkExRzLMiPsGiWHVb7+otvO451QNVc3gAuD1d5X10GV5PD8PSAC6tBJQcGpUS2PNd/uZD
/iBXb2uvLRtSyk6tJ+0Hr8HXHi22o94janGHncSn2ktziUXVKwZas7vLDZxM84Wx6il41I5QTIb5
qKejHzn1TdfAjkGub3e3xoN4V12CTkHHnFJp76TP0mv5zCGinYcKXb5143F64IXYvU5cRlQI2dwY
07DRRegvapqlcYU5DCT6/bh6hUkFVcgebpQTNTc2qnIncPxVdUlbymvyeUov+nEDGPySJi+5nAtH
7HgrOoh6Di2Amkt5H/CE0gVypGdxR4WKfrRW5o4HH3MrKs9XoOy3GES6+sa6FDfiKceewNXO/kO1
LtyReBVYZx5ef/tKIf1Kgw3KO2241o+dnfPCiy457gHvPBpJ0YEoY6cPpM79V+P79NRQZfhdetIu
Td7d0do6ZQ/FQd81h6B2rBs5ItO1aqMVrzT5iu4gcRhu2rthq9A8V7veqVzERbfmptzQQ2XPmysq
Fm/oU/Rv5vzXQ4M8UOa5bd8oR5m26RasgCNto3V0G17H19oBS4UbqgEcibrJ+Y0wCC6pdZ7Ma55Z
757YIhdQfVPgZoQr8X58GV+Kq+oc36Sn5pjRChrfrMvgbNxKlxWJ1Z23p3bzZF6Lq8iNnl4jV7jB
15DHWdnO/+mUsmC3WDn6vfySXAkalu12P7ts2E3nCI9YliihTZUI37Oh/WgGF7xpxPvaO5rNmn7x
Xt9T9r3B7azY8b1wHa2lE91M7lr5zpJsQDRwuvrdcPb36s6a8BFYozydjDcRX1SsFmN95CpOjWuc
m7MFHmVPpe5I2fk5v7EeOIhX0Ho2hY/dul2irR0dK102FL6N+D5awm7CHIjEO+XH4GNe7dmKKevE
Cog/mXNCYRmT5hDVMvYRjTIxJ8r76JqvEIJQ6hxOXgZLJOpzchnzx96k5g/cwhKFWo7HFJN9G2D8
2xtIsvtp2AXQI0qvLzAw7x2pqY2d1NMX7MJDLTx3BHOkqVuTUlmVnRxSOJj7e5Onej78UACjRXnQ
VhT9S5mY/KZKfD6A5wGfLrooILcrZ+vlOZS3jEENQ1mr9K5MocO+juaoPvho8gpVnf4YjedS6ino
aS6TOt9lOAfJoUkE07zzzQqcgQ+Nr8+yG7w5sY7MFD54p4h80qiUV5VKbDDUiThI86xhtmIMAqnG
fTR+lRqd6Is8O47Roy4GnwQVRo90ylNniJOLsdDpBs1HTFSLjIAYIX/X4tCyG68IN8OUn2RFocEt
hUtitNsKYw8aTo5J8RUUCPnDQBbaaWPIiZo151KMOT2yjLaDTkgjVAta0zlbt8R4l7juMmYsybq+
LA+p56ebSCH8vQwoHiv3MkaGH5PLvAI9BF4gQFizEUfFVuqrfVNq1b6bB8vkMhCxSnC6ni+wJQ66
DApBKOXVMoqa7bppwbgscdmPWK08w0HlMmTYB7qwDYsERKKByeQwR4bHP8e0FrfAZd4y+DK5rLds
FgsFiQ1MjJ4lMyfQXb/FYg1Sx3TIrdIAxC2Pqsh7ppFyJCKyjK/iKWkK/i5MhaH+WJhuggGH6JlT
4YgLbAsoW24VWiKVqHgxZ3GGmszeMhabUHCyIHaRxV6BVclgaoLh2Kdla3QHnHEu27KS1pArIXbK
BQZ+RNW5Gvo9EvN29zG1LLCAzbqhT8z+p5nLdh/Ty2gHBQB19kGZiLkii+S1QhC58SvixzX0OHJj
y/gyexnAqubZngefk59LKXUh4tolm2W1z/kfe1Haqpqcz0V6n12brdHg7gQpucN7FSysqF2E8MIm
W4b6RZShAxel6pxenkEv594W1E5egYV/QsRUbXILiuify5Yxv2Atc5qp8MsGwNBqEdYOO1gGJfTv
yVFBiwKT6GTMglh/2YjoNTWj0pJGnFcHysyaH7v6nPsxvWywbLrsNDLgCvx0lD8dxLL8c/PPbT52
//nzHzseND9bV1V3+2WTZY+9UUHxrIhpf+7mc72vR/bT9HIQX3/qc7rU4JDJVkTmeT5vyy4/Rr/+
dR9/6LIlFtJ/nOOffuljdFnh4w+0Wr4zdZzePi7HssO/PSfLL+Np88eOfzqvn3/nlz9m+a1/OoLP
n5iep0a9I033RIkrgO658V8MPZfBl3lfJv9qFXIAxLW+7EZaklafqy9jn+ssu81LoFf4M+Ml+t/4
mWWTL7v9OBRDmW4a8m3rdv77zCUB60djvilBwS4WpLg5Yd47L/0yCYeW5OKn0ay5ZFGX1T9Gl/Vz
Yk0ohfHP/ItdLGssg8/dfPzK59H87XZfDuxvd7Os9/lLy/4+5w1zFuzfrz36n5QV/VKt9HdFTP8P
1h4ZhkWl49+XHkFuyt6+NeG39peSpY/NfhQgGdLvhmmJ+FnIiq6gxZf/LEAylN8NWTMoJjJMVTIo
bv2lAEnTJMWYi4IMYylb+lGApIq/WyZpV1PRNNhPpiX9OwVIpqH9UnKoqaahKJYsylQcGpooyuKv
JYc4j+iWnofdtqJMHB9qEH9+eVTB8eB2QCJBa5rHRniPK+XGFDt0f0g/Vlk7YDQU6TURSxqzELgo
2S6+WHL1UmzMs9mZ8R4qrHfoyvehTSg3VMlIwdUOYWsS0+ejSkDbHHWWgzU0sXQfMSGA4QHNuUpp
Ep6+mQ4jIZvuQgu14SghfQiE68KC01Ioxgs1SXeGJV8jxMCLze8vVDpvtnElrjSvx+So4IOuxBfR
lzhI9B7Hvl97ivQSSVnhjDmv0+EOz5rIkUP12hpvsMM5V9B8hSk7V1PwHlT6Sdei17a3LlHqXfCi
OQ4N9RTURcZ0pJ2i4cXctrroFF31OAXFOfBy4o/lU51Um1EcVjUKAjf1jHtVCa5aI37vUAdBnC8e
AUOSRWrIKOWcZkOXr/VCO1Qa5Z0Z5yn2OWbfqB7VfFXguKGkeP949SrqMxCoFbagUBo08tJW9Jh0
3mZWcPERDV3Bz74rZYRcxESAzmnzauDRyqyWmK1sOssjRZYSxk2wU9fHCzkmjaHrXFU13pqqiu0O
kFOx5BiwxsGcJEq2opq5Pu4JQ6CbKxhcO3XQnzFX+OZVbBd2E4zQCPZnj4V3hjQq8GTorMudIhDp
0adnCYOdCPLROg74lI4Hf6eXeuh0FHxMBqm8QpG3844j1QPoP19tD7CwWjz4I+ehSJSGQLb5ELWz
VDga+LbPk2tqBvZaidY8JZqjk7aK0XXs4Ae5PUmnWq2J+NT9qcU9mQQTNZ6ATFyloPhMnPy7uLYo
cjfwRbXy7J1sNamtiERN6J9Cg1uH/zeNWWuAAcnkN7nxADO1I5Phf/Po8dlNZZ0jA1pSSHhbIWBH
6aoRAJapsQV0gjSCUNCg35SM8UropG9y9U2KQ+FGrsHFJBa855bPFuT2pQW1QvP2KI3jdYXvxtYa
9r1ZEeCvOdZeM3adZ+yCLnOWh8WzLJIMsKWnEjzSJL4X8B/IdinXKSx9pxKtczn4D9jYn+KQ64sD
Uypq113Ih70s+ddlk4XrePQw20QqA1+APxOxTgQke/TgusnJt4EYelFknYvl9I3VALPxb8S+hddl
GSc5TzF2KvlSSaw3r1kFYXpTyMpqdoZNVPFdhywPaXt+8Mp4lwR8hFPUc4Jl/T5YsWLLMmcFN54H
rd/i5mFTucuTID5I9Du5R4m+SAKmOtVR7blFDLD5TppyrXyK8HFt9B+lvDbdJicDSimI5UAmfOwj
Hb9LtBN8zXYJjxhO6wZ2NuA/06OncDuEytmwyCUi69vi6bef4tcY44vYBBBdcq4p1noXJf9drSSX
umt1Cs/hNKylWLrCmbpwTIOHpuooWgjSyo7zdFeqg8AEikPFiFdJwHLdjF4VySCZPsClwTbpEaX2
uG25hIZqnOVKAVautiuW4BJo8SkKfyh2E532VMlIXFGNQ6CvTzDCqh8NHLAcoIqKTVu7CVCwm7Se
sU7wsy+usoIWKK1h+AFtruwiTl8FGjInaspdWtCwZEZqOaC0Erkmv+WXZE9IkhRioK+rRLohm51A
cSfNCNyjcOSijyAO4pxhyfMzi6zKHkPjhN6NXGhVvci59S4PCaH3OkGkVWJOWUL1jiE45apwMJF3
bkB1XsVz1jxQ5JVSLpm4+7qmOYqNHB+7XoEyOcfuWozAyxpMr9Woa5glBPXEGIuXORSfmjigH0CK
hDai/FsBRMDQCCofHhQ6SHHuiiTglTyFoA15a90F2qmnsMnuVI2Isw/3vssyAwteeJJo2HNTIpmk
2eWFCMzJRlhGDClta9cyqBIQ0x67Eb9d+Zh9AJ5qVGIH3aqTMtHtsBYgiW5BcJ79By+FlEuBp81R
LrxvABodX5IoZiki6MDJLdVEhDG1x76heGoy4mmdg9zdoK8hHk5pC+bcZ3DlsqMrAY9eYmKtS7ZF
Ubld5rbEr+XrsYqBHFsNpRXBrVi134d2uKv0BJZ109BY6P6VgQ3xfJcP1rbBh9mGlEmke9OrPWy7
esTFwACsohDSTXua20yFvqmYg728sLSAS0L9H1dUqGG818BFPItUZaSFryheLwdQqsQu3gOVqMXU
PuUlt4EkJd+J/oQO5ECSzHK6SVUZMEWn7rxa7LDqEPD9EoMDAKvyMNTeRhu0TUlrP3qkl30MQT1Z
P+E3dNEj9fMikRYY9wynJLveYgBF54gGfxLfwADdQ0AlhpqM15OCicKUlU9hS8yj8HkZ4QxFUz4Q
kwYdHGEDX1W8nJKTUFv8XRlMcCNKX8Q+fqgKEZkxthUD70nIuoUovmkq/HfTG54bD94oZDSfAq0X
4GKd0xVHrX8Kmpy6gErDI1QCJFUNZM17ncbGioFft2xtNE22Rji09VOEa1VPdVfi00j5EnSegsvS
G8K57iaaCnNWAbXydUesu2yHAWMbGkgdIKvd1byJqS/H/bc7lINHsSb1Ix4yf6dvcSCJgp6yGJUy
aumkGFzXRGyon04Ue3kd8vCgL6XHkcy9rygkwylImy6kQRSA7U9j80gdXkw8h/Ic3BDtSlOvRequ
QkkM1lbLmzJQLrQmn/tvdBsErbgVcLpwAutCqYnmxznG4DgYZWg6YYQJAfLU+D3E28eoa4GqIonU
kPi43DmWMntoId0whXEfZIK+MgaitC2vuLWa6fEqntSKL6r6EtU+bOB0ix0bdWQnCzwxN5JKAcFg
NJg1elfyRNFVE1E8GYgelRoFGUIcqKswezN7CQseDe/rUvRemlaD+doFq6AlJUByuzTu05yuUizQ
zdJnO3mP7C1oGr3oojVsyhtOOYljHb18I0NcXQblmDeHqu/AMY9VRpdppQ+dtVeoUTebQtrSA38K
Sp23BG5VdZ0uneN+X1X4omE08JCIgxsI9by3Gy0wXnyDAgKzKEjOeNUk7X3Kzfcf02I9JW7WUdEk
47a1D/LkMopUEpOKePtZ0rfUvebGTNmmbK+ljLdXq3avtXMxVRhRZD9PLoN2HvPWo1+3e1197aW4
2RtzVaRe4pCj4yPhtIiaDnFqXqpoKNdxrTd7y6yAD0cSZfxKfbDkygRZjilIL28nnBOHWj1J8DQ2
YqhrNnCUwEWTHEkkwlprk0L+qdVGIUo7H0vGedwPaXJHYWKyLpcFZcwtR4ko4srSJ5DbSP4eqVtY
UrEQSb7Pk+RNu7DGqbit4kOQYb3WiKtM9mVbBx9CeVBzLNqgdarEK+m01/7RAzUh5LK4UQJF35vA
c/cWBiiBrg5bHTVplWW3nvamD5l3WxONppqs+0ZlbXcMDLE7TtdJoJ+KUoH6m5janl/BJ/e5MP05
Pwhm0O+SXUIZ/6qsuGHMmcgCAINiyGU0NmS6OHqCvpwFBFCp624NUMxTdAvko99HM6hlGUvIHmeG
fzB0YogR2Nz1IBtPmTC1bsnN6kyt/miIek1JjqSgl4ipXREV8pKf0zKsajKAwfe0GeU9MkyDNM4y
qsYqtYsxfUeP3xGqQt5LgoezegIpPO3rENdFfIHCwZw2eSofy7zDzCZSi72vYdUxT8l9OGOTsXt3
kGYWLvov4bAM6nnxx2Rf3CvoV9d63hgrPlRAbqRNf8B2QVrJPcFV0dC7Qyp2fBsadALiLKSgyAso
XZI1/EuqWQ4iagcJJeGhTDP9Y8xTK8NVG0Eh/sq8ZRV8hfZQkPeSHlHsMG+kzBvpGcIuoyoGp63F
C0nRLrw+6qDTC4diEKunuPIy19REHaMV/K87q+0OPSi6C/TqRwLFjjGp/W3Y1MKpSclp9fJgl0qf
HNC5S2ehzixXznV/s0xqU3BS0qBYgWfEHq0X5XMSRtKxnih86Lskd0YpLdaJZfpuEyr9M94vG2Mw
4utYkzEHi4entDXS+6LFgIGyfOoOM0ryROjLSsvZDgz9/FN84S80sNL8Nf6pgdXmr3UgVSZqTG4W
01KIJvysgcWzVaYSrmq38EKzDeSu+Vs1jEfTVTLz3Fb0ahTqpEKMk3AP4O313/l9VTJFWTcJ+otf
ogXWqMojJhzttjaGO20qT5VBZ5IPQdxt8M8hUk1xW6sHe0+aNv/6t2eR6T/96YYO21KVLBHB1q9/
Op1/QQ2nrMU2i+/E+YOxbi10haNk++qIQZ64FYPad5Zf/aFs+3HKvwjtvkz+jyR1/7/GviQo+j9d
n3+S3f3vKsTj+eVn5d3HJj8L71QiEZppqKDkvwjvTEnVcZaa41eizk38Q3i3qOuQ6pnI4lAhGBaa
vD+Ed9LvhM9MPjIVU9Isyfx3wl6SrnyJe3EDabiZQCyXRUnCNOuL7i4t6c4Msd4f+RSaX1LNtF8G
ZBFplUJ5+j/sndl2o8q2bb+I3aiLV4Fq2ZbLTPuFlpWpawgIvv528NrLufOcde497/eFhkBCsiUg
Ys4x+jjp81RhIIqYFSl0rkLQZCegV/9eWx4yz/5S9gwSxj7zkOIvPcrQk+K0rlnxpuiK+Lc682fV
dlyr0Mvio+y87lG4he49PT6qU4oasZJPcUXInO8tngG1JFLyq6rPF50y3S516eR9LoDQYmlaHxdw
FqBKmcUXU58RDSyl57UcHTuLw8dey9pWg9Yk0givM5f25rrQm34icG6in2t+rhLd9CPJUNDDzqGT
uu4WYmaMsa6mNASBi2SpDFKGu7TI0wa96fIfc+UifiTwMnVtmoDrto/dY1OcOxqR6m4saItbki55
b4v69PkQlxkN13LxK6EeySr8JuWcWaq/rkbj0t1cV9eFQhY3Gv3GZIpRDoiRKu65q1npc6GtBqdo
7VisBijyi+nvFLUTDEuLK16aZY5Ia3Xrrl0XK7K18rBuXp/w+ayx1V8sbhrbGdfoDszpA5AeIlkX
69K6tg7m1rVkMAj/+mM3N/dQ2xpGWuyUSXta3U7Z2ildn7g+1sXyj/xt1+fRfzsmHGj+tbJHP4oj
BSLy8jk+350gtWX33xvXY3y807r6+cz1OUW9ryW/tUzJ9JPIXe1jjWm4fjKsvDBwgLK67l4XzZy/
uaYKQXJ5xeei+Puh1eDdKiuqAMumz+2fz7W6RUABoHpppYKUot/Vra3Wj/V18+eCDDBsPev+deN/
+/i3Q62rWI7SHezrp8+XrGsfx/nzEL+9739ZTb2fRjFWxz/f4bcj5bbEuyCoEfz26t/2/w8f/rcX
/Lb6+aF/e+l/u3995p8f7c9nJjZVEDM3dg6mJ19fWryfP+917R+3fZwXf+5OcoPp1X8eR1k6yeup
I9fO8R/vUHdVq26VtWtqtpO917mkfb7m89l/HHbdYc/38WJ3/RTXrGufCpv14R/bqtVpay96nP+y
uj513fX5yk/RzrptfWit3t71cbEebl21Vh/w//zun8dd34ZqxJOymI7X7frqRF5XxepPThersjo6
qOqRRKzSEjl7qGrSxfe8blwXbq6bQInWXeuz1q39h7F6RklF9W1cRt6pIBWaQ81qas+P66pqRUV1
99thdDtSkUtT1fqQtXwcSyGnLj234P13GeCDQOYaQtOWUpM9fScl/jWc635TQP4sY9D3Uzt8z3IT
rFI/TVuR/5QUfQqokltsRlATaoSpo5uca7LDsFqhmLMZLxbopKMfxizI5uQWhHdKw0/UNg6RSn9/
yo8/Q5ou0fJLj3NVQYnlDvopivrHbd0i4Vr3fjxluSeur/3Hh97aOv7j0P8PhzGW3rCJKWs9MmFH
3HLXd/pYXbeuh6FGR7t5fYN//CREu+DypHv9+6dZutu1Lh/q9U6mLi301SC6rvXLX/a57c/nfO7+
fM7nNmiViyz6Pw/xx2E/HKnrxs9D/O/eZv20n+/yeZh1m5dmr/DjUSgteqFVOaQv99VPDdH6kDv4
FSS1xMTJHW99rog7TJK/ra670vW+ur7mjyOuD4v1Drnu/njm+qJ5Oei69rH/8/HHMWNTCaRi5cGs
Qb92KuXWIkgO4tRbPCnFOZ6LSzWqgtEFgRvTAAehU0fmZoxIdxkatsrNVIzDBqA+0wZ5GdffM0Gf
zJXUAbk/kzoSL00UK/P2S/ey87zqIHqNsCmKrlnmvhlmhJk6wWOO08o9alldAP5udL8K9dg3nQdZ
GhLLFFAJ+nA/0pmUAIEWa5sgj7Wj+Ro14b6rJzycdAQ2edI8qY5CbFPVfc0ToogKqKhSGzAqztZt
NALPSnWcDtaXzlvgh4nnbS0CuawshuZc+UOujrRfStxpBBB2TfwjC6uQIbF9MDqi/mjLkq+e7Yp6
6jBm5uOudMxDnTVXeH7vBK6HG2YcCPps+6K6Kk6s0SObNMu+yRzvqUUhl8T6qQpc/Hq5rn4pjGy6
LZL6osoOqiEZa9J2HgWYqqPV7DxyAah8NN628JRpayIaRD+XPNjEFwZ2RCXnmyirIoiHKuabVLWd
WSUpHYr5a5Un35x+pqk1vqrd4xDV18a0/Kg5VIVabGtnuc5ZuDFbggJrSeElS6hqWy4FCUqStBSW
OsS9aSNmBSd10nWab0ZfwbZ3qzdyZUYq+pHCZTE0NjI27nXjJ4BK41SEsXjOHWfjZrF8KHr7UibN
q2WFlArdcIO8OyrQbesUmOrpnRSQ8qQ0Lem9dTPwXdT9TutRn+Yx2v2wjJNjL9mbSVLjZXYaey6q
jWqUOxNjcjF4BH0D8fGdxvuRalXM3F13L9IoAs9uosDyquQIFOhVxPdhS0xxnSQDQr3WDYhA2Wuh
ujcjy9ka6JmIHaaJUO+GhD/LnlHdju5rGevpnRjq+X746j6q0yD2TgKWzOqUX0p8CBtg6HmsvlQe
0Fbo4puc8GufIt7VyPHalDv4EQ6tDjyWvUXiqkZYt6hj/FllW/q9S7OsNA38uHl3bFJU4gnJfUHj
UmuKG4H7MsGMEUbb0Sqag+Fh9siG9xq4Ls6ofgBveycIYNtK2Vl3lnaOydrJvPC2Nnr77EZ4lLw8
8af6p2JH4W6kypnD5980lTr4/aCdvK5+Lxvzag2htqtrfg5bsjq6Lc3Deu9l1yYVAnYkRkC7A/KL
gBD3ZlF7KAIS8rIr2CcEtOIssQsNv73g5Jm1h3oeMV6iWdiaYYK/ZXztZwTkPVasLpm5VerDaX2F
rOM4iFV5U1bdtQyj+tXFgJloM+GUzq7g/Oiyol3ISPTM0/uB0f6m7nL3bJMfEYRusclUWGyebp6a
SmpnPYUByd8Tbc1I+zFZSwL0aOYYVWR9nUobDpQn0Yh4qG1dzItTPtzXnFUUmgvB3Z5eo6UleHoT
vgnTAPdS0IObR8E9vFUjn1gkLJBGpO0by3zCuN5cmrR/bI3YPczzqZiTdCkg1tLXKosJGUPoJou6
G9U9EUiDlN7Ir9PI9A/ZgNxWlfUcK9gx21kexJhVx8mcN2JYmvVR221rNOJzKr6ZcJA204glt+PE
p/HVVjusPkWvt1tLCfeDFU07PSM9gB/qszJ0VHF7w7yEzRL4J98MBiM2ZC2up3XuKy6Z63bLARLR
WtuIUOnObHaaeyZ9sjlaLYIQEiKkxSXBamuKpEP+pVKlb4xDtSE3qCUFsLtpRg/1rOibjRqrGCNg
Y29Ubfra9wKxcToear7cjS7iX7OA1F/FN6gsDnY6PYZlc+3CGohmj8dTaZxdrcGFpbKqICXpnypI
02SiVvhKlDze94bxKIhRCubEO5IMVW65FMrrmCKOMBJlLzIuunGcZztqpZTUqiX03al3tMjQphck
C+dIL5rpNjTsrwQZaz5Qk4RIY6rW1fwaSAQCjVO/cPbhdG7x/40excecRz3JXdVoMh/NsPFHc3RO
9WY/tZ2+UWUp/KkgsYDTFFrzN63SJgooE3aEBi8chafHKfSywBGx68uexK60dzYEu1yySHsC18sQ
xRMX1Xrz8rDc13p8oJMM4whWxEZri0cjRJoDMjTylTLDBIIX0/Z665HMACFc/Tzc2U2jnEdOMM40
rPcpXUrXc3z6tfjAC4KfpdAxA7r4ZOx7MU8kj9Sck2PYoXhqFP04WVdgc7c08FtyfvntjdngbqIu
O2b9l5ZRFPl7vhpyuev77I0JArVkWk1e73m7KsT+RDcrC8yM2MmeFviWkfSxxUmLxqW7Zm6ylamZ
3mcRkcuwmPEISPNMVGQYcOIFQ+TQm2zcEbdveoN9GkmWB1MZfw80FeIkw5fZlpVvTt6L1FXc/zkI
+3zI/V6G39rBOgudXOUxw/RUZvavoiW2y5nwRXCmlAf6tbhnaqzDUwKylpTgbe6cdRsLptmEKOgn
T9v1MZEzqYYJRbH118YdNN9rC5QzLptaqrMH6Sg0J8vqlYpacZwFI6LBTnaKZT9PQu5srXgu58nE
VVXileAbdkDwArnBS+iSN5RZ3VNJo2szGLPue0Z8S0d+3AppkTegJaHfubhlqQojniAA+kGlq3fr
gvMm7bM/0RTEcB2Cu5JYPnvxTQwJsQk03RIbpL9D3hMzOuzSmXpqsp7+H8UJGHnykCAG2Xdp8hIW
KW75VLl1BvO7KaYd/okIVhFGRIv8X1NXW5Ko7FvAWPmeyvSmsuUlXP7TtSZuqxIIgKy58o29r9X9
uC1durGGm/ystQRaislAoUty1PKqSR4NeoENWdwKLJUaSlX55FIgGrgen+wIj1enjTckMaMAt/Rh
ayIEG2LV3pJrhbJCrR47Rg4NrHm8b5iqjQbRjjD8vNfrO8vWX/RWPZPIMtmECtsG5jonrbuADAaC
gx6HTLvwJL42436yCEOZi+iS6OJ7PfJWauruShXnGTi0U4u+7aLp8YM54SORab8b0/hnNr3YY3aS
+vSejwoeNUfRSR7Ujl05TogcCJdMzWIAP0iO6PRuSC4gaoP6R3fMZ9eLoYmp8W0oXMWPXdRVDRDd
TVmmHoZ75DxJVobHhiG02laXGl7P1lZBfIDEyB0wIY5iHIcYc86QXRzekVZbiyZMy7vAbMApoALc
zQSxHbjGbQvNA29fpg+uKX4MiO/MTKNxBmSjj/ECp4PSMvIZzk1s21R87XNTH8pcJkfPQF3XHUkj
0OiHzTRD1SUQaNrUiOh8r4LJwfSBtOY3si2Nu05bLp15mdH0n+CdiR+lOnIxoZ/f0MebI/cJpE/N
tG5P6vxeRuj6+bc8TGbpBkpZoypTH/QRCibtnEdrGH5GHWhbFTtj7cQ0/z0IHVOs47hvtmqiDwdS
eRCFQUqo4jQ+q451m1GGhq67QXz6ldRQb8PF0N6mWX3hPshwC5ts7EJAHioPLRIDhdpEHGIanblv
GjxwVldTQBgrAgTeRC/fFAtLjQFAUjOqh8Jzk33eF2FAzMRhyGcZqDpUIzVEr0GWxLxVhX6X2u01
j7gZxwSnDJmT3tSpuLWSn62r37ajbn8xSmIpscUrjLenjFr3nP6Ss1H5PfDxjelZMFGsmd+owC9M
sMtu0ZsyRFM2I9l8flxpNFgxGFVELgglyRiZ3Gv6WPlpqN8qNceoeuylEcL4TapgmxNpiAEip9Iw
Yjgb1Oyc9ANtvRYGRiRvwjZWd2WUf4kHmn1lO9PyZf6jU6947quzqRONxunF6EAbrCAfKXdMGEu7
LP42yORJjSo7KMPxXSdc1vGEdtSkeLejZ8rxGXQ++T4Wk/FixQ0cG/w0DCwnY0uYHrD7qhtu7CDV
dO8QkT6h0P6ue5Cl3gBdxFVuCm/87skuu6FytCMx3jxpU3cDZbPxgaEfI6rCB2r03yzS9TZjP1ug
CI52HM57xxt+1S4m/zzcxmryQ+hZu2lMDG+lh/3VG4djnPc/2yL0ds00nV2S2hJQ6oEG+dKvHe+H
DdG9Sgd6z96N5XR7s7W5YwJa7cLonsDll0oPD6PmPpud8DaCSfLGcORTGzZ8qwNG/4mDhaLeOGp2
K1S4XumU+KgVSGtOt7levcDY/RZXI91+ZyMrkfsSRU2dAeupFGAkWa/FB6Gb+r71+MoU7b7tM+Wq
plZ4recmvzbh2VQ8B2flsmmcxLFFsIYseNmmOVG9ASRYHD9fFekoHIqWsIh6OdK6A/HOt36GeNP0
Annm/Ng1jzB2xuuojfveAY3BRJXe8JyhzrDTlA8SPSu1iBQkTNCvsCYhTenxiCZny+SsokRwK7Qp
useCEd3LnNxA9JNlUZ2daLRI/mRBORKGjERwqFfOX9sgXzf7eSC6UP172zCjlNLNRIcagVXZtcK7
YlnA3vJqp7lyUuhc8sm/mgpdv87LgtJsfXClg5hqedj1sXFNWye5Gwec+X8/bd3e2eaXhOHvad3u
Yi675vU0BwgMqu3ncw091MmkwMG+PuW3HcbGNRi+fG6xkIuC2avK4/oG644wxvDu9QY2vrYO1k3r
zgSd3Nmy5eO6ySrq5NZxlGCM4vSeWmHlgHjtNW0xMk/vU9JgH9OMG1Wm+WWaLPO6LtyZ84rEU7zZ
f2/LpSj3YYfgMVOVVNkgwYGWS05WZmXWNVkW65MHApnmKsyWVDO0hKUb86XmOLdnq3b3H49bjIq7
tspNHz8e++Pa0hkZTde0c+9mj2sIQENcrc1gXj0vU+6sBBoKDwymNx8LplavUCihkZg5R8BhCfqi
NLg5/P08RIjk0szAOtYDOWpln9GcXYu6GG7rSgYfv6i5TiJ/It7dy4vujlCD6J4QgOheT6tH4L+Y
bZff3Lqwmwp0llvWh/Xh+lzNLTEvN6O6XV+1btOlDkcM2HiOaA1OQeRd89LwrqTIw7IwhjeSp7zr
ul13Cqzd6EbD1FX5O5anhYM81o5OEM/ySmaBhMNpBmUbfn8V8WwHJfLsa1NXzrUuY4zQsUuqxzQ7
13WH1qfdUa1xgq4P1x1Rppq3Td74RpoRE9h7MVGUhYFHLpGM3IR1+Xxu3OCm9rLO2ed6gxhLwiyY
lTC+RxruBmDaUb07YRmh5GvCneFRfeuaJrkflgXZFD3ZXsgF42lSP9jl/19F8H+h92qAdWnh/7OF
5liN/6kh+HjBXyICT/2XZjmOZrqmsRhX/iL3eva/bJM8EtzWmufotkXv/t/kXuNfiH8ofJvIhSCW
L7KDT+OMgaLAWuQFqAuWV/0vyL34czjU74IUqNSGhW4AbYOn4vs2FrLvbzx6WTBhL53EPSEv+zL1
iyuArN+uBO7QeBUjofTF1WWCcLsjqWzuzlwthO9I/ZuSGslWaWS+D+vqBv2nuNTuW9xIUkGClDv6
khsAXCp/lxJ/MK3Zn5Pz1reKdjaXjA2YmAcnS/Qng8ndRD3mXKvtBdGPejuMz2GrZseizNodHaYn
Hf/RvXTqi9JNJ1mPIEPJE/LtUhn3dhnC8RvdR7N2yZ/vHbI7i70O7O8SkT+Pw2M6WnUW7Qh4qTdW
yLQsao0tt2jKgZqTHMvM6Zjv219iL1XvKr3QN7mRb+slqQT1R5DaIDTC2jTum9L+5dg5FLhY/OIu
k2/n1rokXj8dTbd7bqY52jl5RwpHWFBAqgzlbJqo58f+dUwM5TYZ2kCMVLaJWN0TETY9ZwrkIsO8
0c2h+G549plO/yGqZnlP6Jt61ICRIe0gxaYg/Tms9HQfSvek9fCZIrHUGRDmu00NbpF4yI1GNu+8
LRNaV43HYEXQZjIkl++2dijLj7qOQ1bOBLEZBzM/yh4cCuHl+8k6MIHptkZCaGpWJ4Eby++2kusX
OXiQhscMHMBU3ppi0Jh/5XTIyjez7Z6lDqhtCM19h3uAcqr1sykLLki5Df2UFEZ/1CVXM+EQODIi
Qa6ya9+1+mmwuVdo88NQIIrlxpzaMPQ0C4pRnjhnI97qukB/QQV26/SkTtem+W4Y5dnAFnUulfZC
OqR3CZfA6hcmvkAOvOkmn5SFjxd/N0dKp62unkzBhLiPrFvTqopdaSXTIal+If+38YfhVcmmQtmr
6fBaOuMYJLMsgJiNgVaG1lEnv2NEQXzsnIhQcINy7cT4MpitzsDRT3yScH6WlZVuHRNnkRqFPzVi
gw9GRjRUFrlLqJhMgl5Ler9WHBKVBWSisQFYFFnaDjHJW6nGE2Li/oYpQ3UOkXIa1cj1W6mOlhNh
HNdtKrtQJKvwSyXv6qiL7u30YAgv0OIWMi8/sD0WmoB7+1dLMeazpLAtFD08Fnp9j+fYuBHVKC6p
hitkym+oNoZbq4SdSJpoFXQlziTHbCmnjuWZM46sM+bYBbmSx5o0eebhyZfBrunEZLaJWrKgq1H9
IPCg3XuieI1kP1IrycklpwR6wsmie0zZVD28tEqND4ABDr86+Wq4RILnvTai1FbuxsIkRa3sN3jZ
ZRoTheKqwSDMR8iz5U2hUYBxbXs8lJ69s2tsXJYsM990e2enUdL28OhTA+qsg9U3OyzJ30tbkA84
oIZPxjza03v72i/uZEfcRpM1+PItyROiWUuAPbH70I5cuGCCMyhaLCU0cq0uBONEvTRIyzdttpLD
mEaLT8YIGF3mW7Xq7nN9fjdDNXCz4hwlYksqhwvgRQVMghesgiyph3UYhLI5TGnxg8+NxytzjnVF
XY5Qx3brEqpkOVV1nimbVyM1/Gpg6twnZKmjusQvtu0wQAVidreTGj8XXLTRFPfUU3OYyUAIgAx1
FJcf2gr2DGk/9GvsCXLTQ9RQly7L5KjX+R2hkeA+LPuHiGNETVoabUO7KXfWUJNvmg0MfHtITH2u
g0FPr21ni62XZzUVGSaLvd0EFBmwDSjuITXvbA82bpphQRF4nHwKl+lWKqjwmxkoX/G1ntuMPFiS
hQtcMBsVTpbZzJdOL8eA6N15q8ifaJCyYMpQPOpRtCtMlJ7Sbt/sid+POfFXNpAp6Jo4X4pfE4zY
fcaclVlOQQozPLakkheMNGMwJOWPavIuauiQET+Q6tNrvRKopOnhVDgmMR+5EqTeUzKnWFzokCZ0
i5aO8msmFX6XTHGzqZDgBsb4K3NGfJsTlLcuMaIX7rm7fkquc+slgdprbZBKeUnTmGtSWXw3beVZ
UcOzNnaBFllU1CMYtL0ivjTTsFVUXFxaGp6IXHAgV+rnOO+iR68QD40ord08GWDoTAvy39AYOxJU
6Y9NzqMM1W7nVkpK3JKq32XYKV6k4YangWqx32FBI3EdWk5Xa5Lhv1ncqk5fEsRUW1saYCqxyCV9
Q3O+hlnbM8mmsBV2/HwsjFJzinEPEULFj73l3EjnS19R+Qgjxzu5ZkL3pM161BKWEehe3tJEQzNu
eo2+j/X+YM41XkLsLzIqApSIM34nsSgksIN4XQrVk5KBLaz51rDrJhB2oQc1PM8kpOJGwEW9I2zv
2ZUuPQfRPKuq1AKQzDHIwqnZdHIS1O6g9Ng6AKp+5v+G44CasqjyW7OSXHxptox2Cwu0vhQEVp+N
FlhCpHcXu+M0saYqvRvzfm9Hxi25ceNJVzp8XUl2LpMi2oKHwXWYb1DYg1/0yB7gzt6AYCn3Zj21
3NErZedqYzClIyCsce59u4rvE9Upgw6/aKZAP3H64uA1Cc7RBG4RbTlvrw3JXlkcel6p8ctNa7hv
+KHyhEL05Jn8ENyRJBLdvRlqUz+0j0pSK4fYMKBFJtFT6MRAiJiC7e2wFv4YT9WhHQS3XKrblk0V
k6YiZJ6UELRaADHCMFIrsOQsfKe5sKhAVVBkxxZivFkWd13CMMDLMP02+yjKlUc3iaMj/mU09nT9
8MHN+WXo5F42uBfAccOKmhqHCxCCtRX249LrGB57iKAUGHQCzhy6TCKnuhZF0gpCmgZBGPfYiUwA
JUPr/tR7qQRCPzKjak7r1nXN7CCbLCRrR53gyHbicXJCAJSDRL9eOVB2PMUGpG1D34shkxX8zE52
bbyltHchYmFyNPBItVzEDmqvHix1kKd1MeeDtqUW8S1jHr+NLPFDmYnDor4G9UUtlm87VxPE4oC6
C2seAO3SIJ+0OjDjCIpp4lFTHGi+p7pb7/vORXf54ffIHO4DmYUZQMlwh0ZLFFTff+8Zg2+iDMbZ
+iGncmw5HW1aumFiniaC9fxJkP9gdM9tYe/CCNR4pLTPYdYTnboInFaMjuZ1l7QCEbw+imr3AtRc
2X2SdNa1P3A66zakWfwzEu8wLDSddUH5/K81qVOJTKCCiTA5xy6yz8p7INE5PTdhmB0F15NycDXf
KrMUmq4dbStLLTY949edZtbX9eOOaJT3cRYdVjHXKg1bF8aqBPt8bEexQ9fB/rLyxFeUk6gjwkLD
5bSH1AAYcRXxeK04pm3Z7ldlkLnyM9bVzuTfm6nYi9ffm6p90YTWHFfUu8ArK/11NbcAdjUzWYPr
15ot2mB0SNECJ1qW6wbNrK6zjfEM887rykbi9/kXzWl9uC7IKaw/ME8mAee2PuO7nUfp6w7yXEPg
KbGWxfqwldkvte6a7eemrG4zyrYD46y/gVcfArn1f9Xp1sXSEZPpT2WL5Dq2WvMUzlS/8eKX3KVw
La2Lblnr3PdmAGkajxQ9KATUWOOZo1RlI06TmABS2/YhVB1E138vPKICT2ruVLvMm58LhehjWuXK
KR+X3xwNcp9Qwc1Mr/e0Llzh4KgHZpSrM1q1eWxm7LbOQVnl3goSpHBZuJ9r5ZKVqs66SYBV/9rH
DnEHy8LRyAHdunZD51Nw7Rs6uMCoG7BZ85fayXCLjiLa06ke8Ih17YPnjHK37hTLyW408OL6Bma5
SVFosVhP/UatCgbky9XDXi4R7fJG65omXdTL62PRRy+JO0a79UtZv4v1ixKZUezs0nnsEBpDAEq5
5DQQA51Es/frr/SP3283jsypunRCxPFvbpkD+I5h81EfGpIEPhD5XDVgWMuGKGEGBO76D+E+/te/
av1/edPCfSrSIT4ynfj4F6x/5fr3UsRcqqX8W9ZtXLbLndvC6pYEGYo2Rdlg/KxyF2L4VIL477V7
jRmxY7pFYOktY2+DsFN1Nl87wKauLuxt34ORl9WzUg6Jn7ol6eXzDFjC7X+pfCsunVtER/Irgbhc
YN2IdkiZA5hrPSNoZQ848e/F5LWa72hw0yy58UzsAfa8kGHAoznVBDECzmzsxsHg3TRKc6tH4bW1
mbspMTd6eGURfVH8vfbR7MyHqq8eG3PHHROxkDkDV84YvGt0A2avvJnETVqWPzRHe1EjLH+5kjHz
G5MvhfqSxpmE9lx/jUT5VScewk8NTgGtSG9bVC+Hypzu1da3Kmpd41RckghJTIEXg6GF8WXomHkC
r+LS3nW7wcFRrc5Wtovy4TCGi2TKEU9pjZiIrMSb3hjdQ5THz41GwPQyUFXpjPkq6c5HjKMZQrL+
OLhOudcMEIFyunqF+5QaBQTQLDm73/GRUjldAmkHd3ywICuM0hWnzjSJIf0x6ffu/ABBLdmFGLfx
gWWX2Jq+MyEp/ERRbpWBWAHdhNUeEfQbum5DJQIspx2SGhDB4s/d9jGNrLsyv0o3+xlKGq61BLfY
5tG3bmCwosDc8FWagK41uf7kiIOV1g9uS+uOqZ4OBVRzgaFaVX/NnGIp8xloiYBWhmNxM1TNwKhP
3KjTS+iAxu0jPGUMMvqWXg9DSACqbUA6KbzAun52c+51BkIENWVc5WbJce4Rk01+b2bfOks8dbb7
JvgnzNQkN8Oo8kO0rcc2z8g6Uh+aHPGHIY1t3c6YyZlTiyV8PR27ezOkWWrjE0Zqo2+iPHkZJiOY
QBWTOwcC3evgAFu/2tZo8Y82x0HHfSe7geKw2MbVbjYn+pPpnhP+vUugdiI5AEZJA0WfLCQ3+baz
Kr8aYgRVTeIQXkDrqVa7h6JWaEEe9HSOfIK7vs969pB6QNQxydzk0iR2PSsvTghxspSnnpSCzBx2
mcgirCbTj3LQboEjPM+t85hp3qtnD6Gvcx7NyAePqpEhgGlcGgoA0ckJHLNx3DAm3bf28LWqigc+
JZp5D8WillJtj5l4mTkQR+JLyKhA/BbyCYqKmbuTQJrla4jG65SbDBzB0B40AWzWELazS+AhGKaQ
vmVaNJYL75pM3ddZhifHCqWPguNrS/zphqSsY6/bKOGw4PpzGzkIGzJx1pMlG2tWXtsyg2WtVdwK
jgOTHqfqnF3owrdAt/JNpeXaqgq6Ox08RT9zObAX+7aT99ehc10/VIIYZSWhc4yVlTzB2qg9oVnA
Mt+MeRCnRZBiwfWNVkAHbh3Is5Tl2kKM56HrZIBE8CCtBhq42U9+O6rN3hVAttPyPW8s8Cl2/dU1
9Rr8DBJNTfvVSw9IbCVua4ZYm1kNgbjkRBwONcqWSABGMWPpZ+CDUReegQUmaAT2iCipERHpfFAz
HEG0XEj6bJSLqkcXqAgxKaJqeq0BIaLvIHfCch6QVuZ+JXQROIaGkWBydqm03xlZoMUYSC/gHHX0
SMMf/CK75J558XzRzORSeQUja3t4Nwav8b2GgkRrfKMhoqKlVF8xFtNnms3zgMncTxs0TW6MSsH4
aeats52xd27daAwykLH0yaF6uDcW4P1pkfuYsw2ngSBkDw4B1F8iXin1PyeJvGL6rEA1GmKv9qZ2
YgD7wl0DTkdIIVDic4/ofyrOiD5FffDS+TvG3PJGR1dNPCTQjT637lTPSrg4N8kmKUi57cVBZCI6
FjFlgYWoE4bue5rm05ZpiOV3CoBhrOy5XwDIj636a0fF+sJlLUgmvk0rat8pe8hdO9VIwrL6oIbh
I2pVjNVe805ks98bIbfPov0VU0XZNOO7iwwcZcAF7me/jcz8PolFFiAahkpZLDz74c5s8p/cYvCv
Ai0tGN7bSf91EO4vbunCNyZJPIFF17hQj2n6M6PZth3nAQcvmsMpZUw2mIavdy6IzX6XdibBOdzS
OJE6e6uAqa+dNMZzNeMjFkqEXBUZM4AMpDWBpXCVYVSbYD+FKtCbbsJ4VPnuDK0V1BLFoGoDwG6T
hzazilu7HFHSFbBvhgGhFO+k5c41Z2KNsLMmRscciYYiDGC4qcLJ10zzrZ2cknHmMOJwtg7q/Kt1
OeXRc+w8mDQbQ+sJKOGjVT3iEZ36uT/ijm+q+LX6P+ydx3as2LqlX6VG9TmDBSxMoxoVQVgp5N1W
hyFpawML783T1weZJzNPXlN1R3VvNhgR2kqFAZb5/zm/qVckybS+V0En6of81pyb6T6QAWE2WQxs
eQz1HelSLrrFW6sjf7yvHD4wTv5CF+m+N+wHKCkOioNEHSt5NM2KPrXtfkaevGjswnzbykrUqE95
MgOuUolDsXSl/PR3ATqcri6P+K+BTWXjzRT21sXkqo7n4QDtdLq2TDgk2oToLjonWbqkcgAjZZTY
anaB2zyF/DgXUH3kLmsb64qC9zZEqWZJ8RBy6afEFKXOXjrDV2ImT0V3aXKSC3o6CX4KI3bbd8Z5
gqyE7A6SdmyjznHbQ4zw+m7qD8Qs6WfKZIggdQ8Fh5SeH9f2fRwbd1E2dX5qvSbUtzfNsmVcDw4x
NxWynCM0rSeLgW3wBwfLsdMaVLwoDpUwRXfUgmMipIPdFCdM/uGvbAzKq2CwwFUHBuLJzl4Gw/Go
kR7BNLdNos67iT0JYnfMH1X/GbdXgVHJXcuSCChTILeBaT7XrcWTSW1bJ/nwApQh9CLq45T2P2Yx
frJu2okwfdfJyBiS1L0PVOGbPeuWOr43U95P4ww/x8g6Uam81jIXA7pDIE1gfUg5gXrNS5RV8jTr
bK/iNv3uUNMXFcr2tqFjaqrP0rA+ZyoeftmibB8ttpodV52LSMOIe7Vri6Dajl1BxpnDvZUmeUaB
gNW71uEMSyOLBid0mUmgV5zlg1lVGGaqbCeJWm2FdwrsYtgbqQIFPi+lpCF7qYVR7DoHSU7amifb
JDYjld3VhDT3DA3h1hH0UzOX/naRebbfxEVJ0Emy1xPUL+wG4P33JKWMdVJdRyRQJ3pW+hRUGpQk
H3nf576uf1VlG/ge5zErI2Pf2WLclbpHWkW+Uwqe9pLAhOGIW5yIsKVg3onp2qluoA+jLa2Lpyx1
AJ5oU7eNBKlV7ZTq6UJvac/rc33hQoAcbc4v6UKkqFduRLYAJdbnfx7iEgyEIRnptdzBiCHKQyQw
UBQU/pHr8xc0nReI1z2by/UWEdJRLy+Uj/k9PZFxz4KHV1h+9OehH7CtBhBn4PfyomqUaXPsF5qG
ri5qzn64lDJ2Zep1Z9dJ2WROXX/O27wQ29yd5RYFHvMKSW5UBMJwOHd0Hc7DcuANXM8ihKe1/Fy3
fyjDmk7xAokwl4w3lyYzMk4pUDQUNWTYBswFyqTt+hTyhbfVCrjSFMtgnSzM4EivsvJInhgorVid
aHc1RGLNg+8sEXJyOVC5+eshXXHLxgwNa9nYr57eMTAfRJuyUovTJzkY9V6OwXBeD1WZj+cZWZmK
4QMHy8ZZqXagtMVhffTnzwp9uGsHQnhqRyziPHbgYYDReclPxaa7PP/zh4CvfOLrxFFfyM0pgKs6
scujJtkczWMZMbsHNItqiaKIFLz2nC7lLLKvESlUSlFqU5KsDLpbmuL/sxe0Sbnkv62PrJV0shyW
36gMt0XeT4pg06IWbaM713TUWbYd7HKzI5FMNwQf0a4t8GgaFlTbMM7l8giDbXhy6Hz2kLTOQTJY
JIAMHnmDNeaA5WcqZORcH4nRQrrc2RQ48+5bmLCjc1mxmtAiQXAqQq+k+lyfrD+22rw9JZyxVs/1
83qo/3j0t6cseJtdUpJlsr4/rRhNLllfNHxgfc0VXA7rj6e2DU5jcd81s8w2bBOSQ5mqG2FFPE2X
N7u+44RFAlhBU2zL5T1a0yzO9nJYn64Hu2qVX9UPSclMnKFjOztkRyzfyl/exPLUxkefbablLaz/
MnEhxLiSt9GQyF3gPllVfev1U7ntojJkzwWQB3MOgjtAWIDiYkiKG4WTXk6OTY/DDI5uuDHr0rqZ
M0+wpqekraHsQkrWoi0lj2Z01Ucypp+sgbapiYaa3HbbF0X8LWX+XLRcJQkJMmj/SFXBxkCnBynr
nPB1oTe+YpnPXkKjediDAyf2aqr2Jvrplh1NO+bykPT8uRqp/C/dH9lvHubAilmchFcUfWt+cqpj
8VyI/ltL+QR2D1sqVBrfAt4cOqVcub1zDlu8ctD3HjVNqA3a2/i/0RP/T5HPwpPkLf/HmpH/XScf
efPR/Ct7Yvl/fpeNuB76EGk5jkHPwKCA+hfpiPUPdCOebRuWwxApF1HHP9kTNtIRuBSuWIQd3io4
+Sd7wiQPWvDbEFdgwrrGfwk+YQiD9/ZX6YgQ/LklQ9oRQrIPtRdpyV+kIxXiSqtkuX2SKVtFMibJ
H8gQiMTyJbXQVXQGJerBtvDE7p0GapywT3QTfzhjpe86PKPHEKWca2c/Gi9l5zm7LHzRHXPZh88e
ujiWxPHJnLuR1KaYFUKc0kC6dPo07pRBRVEFeFDIXoWxqcaDpym8eY1fholL0x9XGlWBix+5atxr
mbYEUQGRMgyTxIXA3JaJ+HSJa1LoOPU8JkYro8DROijaM0EwFQ2LX0lv2o9kMyNjsGC8q+g2lcEx
bVhg5B1GjBKUDMOCLiFLQbgTFjVH3UYwMUV3Fl1AmIBMGtn7qS6j57Kc8WRV7uR3FeupfrZuMreY
7xS0Hj9pCE1t7iN7aK81d8nic2iDF0XiHYuUZW+iTnGh6E6SAxYPLHCRgoy3sriFMVLsW0VzytMz
gXSbZZGVsd0Iu+I7l8534JgpKLvizWMA2mQEFVwRbzfNLAQiFiJkfEG2uhF9M5yKDjF3QO+yRpHb
U7cylHlw1PQyZMZjhu7Yz7Po1ZuhIY5tYu2nTMs5rWg15+FXkI63bR3cpQppeKUnOOt6pIFxXxLt
QUkt6WLramGcykr3bhEqNduZheDQGTBdLfEaFEm8a3NqgQHxh0EY73GgVPsAvXZWacXe8nr9UAzy
IoW7dyuiCj333BdmtS9xpVEWVTRMGPcOAiLmRs8rGx8qtYJQek+lzMEnLpWaeFGC26U6zkP+XugJ
oWP1iQXpe+0SkVll3nwTaAyQTavPPlrI+ERBguIo0TAKfhWTFW5ZPX+vNNqCZfjcKJJU0T+E+ReV
YGaP8YFwnhzV3rEjKHij5PgeuYW+JZt2i/AB45Eu0K2GRDvCZ2tt902vZbdP6z7ZtZ74ye78GVNj
4JVPdeqC8kgzPpdwPqxR/bBclMzUpMiikcUHa2EqjUOSU2qkhUoF0jlmoXHJCmyi1L5BUCofumWy
MxLia5wWxw5wkR96GX/PRk0mI8RkmkzWnszlDdzILE1LggrafqMmdElDFn70BnuIJLjT2GXsvGx6
ozl1ZCIj87L1B0o4bCdC7wEZ5dHUvmFR6Q/NKL/6OLVo4odHlTc/gwizXpJOhAzDOm5QaqVRb+5e
CgW1NeddE91KrVCnYDB29h3ipC3SdwER0dccdr1Voq56cspRTxaEnuHJFUisFnc6Z7LdVob5jg9F
7Xo2ZdsC0YgoaWUunM1aBpzUttgMpHPYQ3+w594+sNV/iTpaZDaBWCM3dEQxpdQtAgicbVS3bC7D
jVdSdtSB5A0XPlMxJBcRuw+KOw4k7rWMDfogDkpmCdQ29yiVjz02h3SoDwaB0JqrnfoU+6zmYUUc
tlPVqeNoUZ4dm6WmD3og0rMvo0d6Sr35rgJqs5vS+CnUon4hFV9CD75FlgvDz5ByUVVE9DLkwy9U
PuRvpThqOx0gG/wVrVYs4Kx3JFjRjVWTZ/ajsgka2QA7PlvEF5tt3B1j6LUbygu/UI0gw0hHEg4f
3JL6TBJU2qNl0Lh1fqY5RpkMrt8uzlJuHbQnRWhFOx0QLkra/oQ97WzQ9KKhHr6tDTnmAC5zy3U3
AB0leaLOjyGfHsYRpDU35XAqw6UoHJgX5ULFzVaEMReo2Y+X0KDeMZUe6xZEy0eHxdAmmxeeQi+o
M1gxeVrx+D5MoB913JyYJz6t+FLLmsLPQCQpJqDZKQlOa9JsX0eGOHDWRm9O91mnbs2kSvdTAq6V
IIgaz6rSji6lXtHo3knlZGNyq7C7BtdZj1p83S5Zmow+xySlBZ/+LKCkbcOBWInQvTNim8VgqusQ
AA13W6UO+Oyu32m25151Q/hgtMSuNonW73FtUIDAqK5dJn1CHEz6ARmnwHFLYZ8d2LYboNApsjuu
jILWftBcIhdu3qyjDXDTOqZkrLRDO1Gg9yyLCzrStiIq4m06ELPSVtlLIHOdyYxifdTEO3Rx1Lh7
m+jWWRlENPIKFDj3RmZoH6NIjSNrSqZYPOk7r81v+7H8gbXYvfaG9makZgc4cXzTsL+fxu5Na/Nm
m7p6QZMSNxPhymxNIxdvbGJv4uS2DhFjMBgwKOeImGNjOEi6gtvGZsTzNkU9Jgc11d6ur8fWT035
4hI3W7HvIbWnJvRSZuwMJHIoFRTlPp5cWvDdTYpK9TCkSeijPUKtESYfZTw8q6KeX2bSeVHdUkdF
Lm4gozHRh4WqOxqoZ/ct9h2uGTwC3YigqLrN+zndSe8cmrQvrdy5INBiRrRjMtnNY51zQOZIOWuI
/VF4L70dgWh3cWsTSWWT5WuZ+ADK/hpbI2+1CzmzM0l+hikh4jHsOgGzai8DXhUDHjNQDxL5BTdj
4duBF/jlzC+WM4LEPsEaHRD+l0yPSW7c2i3vUWMgoZ8dE2izEA20tr6wl6HGEkz3U2a/gzVY6K3D
aY6FdyWpF4/F0rzDhhvQr6aklx4ElMlLoOzrGBHvNf2abasXxxIIsz+QzjllfqaMqzxwxKKf/OWZ
C01+2oMxaZ6jqibSF4xwSuF8HLyCpjWm6E6LCE7qSUEFbIUALpOjeQlm8yjizj65rJrcgi807ii0
z8G3175mSrIjlRCuYdZC3je3wZhmgByGYKchP5K33cSFl4jq3dZB32pIzAT2uo3DYIbasJw3bQbb
t0tiEnYLfwi6mrHF+qy5Ef1U7956rWi2U1oe7C61/Rn+ZPs+FVaGCMy9K1i9XaXZ1NA7tMIrQBPv
QlUoZlBOcecmT0rTPDaRzNpdGCA50HWPOGi2PIHV75wQkrmZ0VjRTP0QWeXFESP21fAJTX6017Nv
oyL7UU3yUPTNKRjSDwu7qd/QScCHBmlGcxismrhRR0efT67l3Rt0UtDrsRKMrel1is0KaRdemhx7
D35B4LO5DlSGO4wuUWsgmMArGHQi2AaRm/hGJEKaCuNpHmS8U21EPbcITq5DSRYxHWsmqIInVoEw
ot3TaHLWk0njEjWR+vboFb0+7q7LZkZ5KkXm11Fi+GFAbc/zPPDHJTQPM/pIk2iAQVbv09m9YV4a
d6CkJz+khMMVyQWa5sHros2au6ceoiwdp4HEQGcXRMohFJRapBUab9Kpyl1uS4qGRB+ua65Ei/0J
hMfJVQ1XbXBuNILwSqqbkp5t5trXBB+oE7ouEu71itZaxMqCVvAGwB2sAEk0G/1PC9nRDtfDrTcg
mzXbibdU6Q9zWh7boCbH16QsOVN6hDLkV5yEGuNDJ8zXpmunk1BluVd5gHLTpFsqBsdHgub4Q+f1
x7SVB+lJg3o3fdtstL3dRLz7ybZ0UL9vKWuXQ0/hyDfGur84s/MusuqzC8LKr/PwM567ndHTl6Li
kR/GxXZPy+Rq6kLUhGw5tpnR/xINnbgwp7LjmAzK0+DYO6uKlmWbxXKTpSYu3h99MZg3w6/BLD8m
mOZVYV4yA5RQnOKRijrzrcJV3CWt5VvI7co0hqowwrutFrk+7GNqCE2tyn0zlM7JQB3EZqgjpjqa
HxwccH6a1QTVOcVZNuNT0pedP5Y4e2VrYRUeXXTyDRbJWkfjYDvJQ1MwvEtNPc5OL33VtugGUIPC
YVAfsa7f4jVkuUn7NkFOEaceZQQbuFt+cn66TrhDqEXSL+mGwVD7sASw7QGHLrKfc+QR5tjTe8DT
cMXOVX/CIwBqAzFCXu/jovlirfTOSi8fXfSZBXx5z0bgl+hoAqeu2bVoBW2acXBmQ7SCdoEfHgv2
xrCrXW/3kITwFGcY83S2LT6Ajutwoj0kOvvS4ZlEixB8zTbhueBkSEPITSKGyaFFUpC2rrYAaQuS
LhNUmQgCTQhPUcTiK21vLXS2cu5dhjikB8jBrhJuwFNtGrdRJ8GpqPYVuD5Kyl69Zw1qaKWVmNkB
gWSVTRwzqm+/6YYr4BnefTepixZ53Wl0cIqHLmSWbohpns7HujR/YTp47CuGUltcXPSjgGHpUKiC
WIdEvw2bvR477cEKmuvcLtnG1ITF4z499VN9HcTBSUv0+OBW5ktId39TdUNxIKVJ3zCHzuzCKPNc
2cZtH7KWCHVQePlob8Nax6aPkDOU2pdJ5j16dUDvdK0gb2BY40LeW0FAoak5JLH2qQbKRNQCQrKf
mOGkyZqEzQ4ubyeK9oZOTuGuZTPfThGgYwLW8Cb1Gxa1zOciIhGZhRjq+MR3myrbVDlpChYFfzoi
8Ild5wbR0l6JyDuA5R+35eT9iC3jVehB+4gF8kHPC7b9JaJ52BwqfHZyzlyC4hRPLzmlE3uT6sEq
2c17c0/YLEkOfljSStPLD5FgvLDjxNvbDassNecEegB7TovkyXN6FMZefQQ4/kQXsNqU9bSnAmd1
+pNS5qYZRwQfoGkx0GNM7mIy5LK523pu9TJNAKWnqS13YSw/tUY+l0px2o03T2aogFTNvMcyyhS+
jES+Q58U+wIL3L5KbL9PyYBMQoQQzWRuImntzQShfF/8gP8bUOLX+70xvA9xVFwVDAVx7roHFRmP
Lua2FDnZE6T7XjfAL9jIyGv9TqdPi4icXHYE4qNsk52H7HZbqK88jF6VW8lr6jyXWZvcDfPlKH7B
QnsPu+DstvreqpGmgvWKQekMOyOj4xSI7pp+1oR6n3s4GizmkESAcaEGOofMKC5TVAjBZYFETOm1
MTQlGjR14+gDyQK/jIFoymKYcUl03TaQCUyZYZAoz2gw2Uht52DoCf529jmazV0WKtpqxY1jD8F9
QPwwEKn6nBhEGlZC22idewE9uWP3pgFkw/IvXfchDergCCV0my1ZIG6lsz2dugElj+0XaXvdWmi2
o44aVRPle8fVn4yhwjtjzq+Zsy+0hAxmxeBSBOKSgFY5tqx4bCXIhR+wDdch7KLaLW+CZV0SBuyb
zDS/CAlsqnUnwXiqvyBieK6JZwEe9WJX7rzHd/U1FLgvbeQ3k1VdDy4rhw6r6MWmqiWN8IId8qnX
GaLihSfQd9ybmXpEpz6gtKYss1Vp+JjCh2MvNl3aitJQW04Dl5NuPORz/JYY6F5ERCtN5cPHLA9D
o8oTTq832xy3F7DXj/EcPc3wmDmjDGBL5uMqsGwAU/wuoV2fq+wn/I/iRNGZDrE2I+yhq7EehO0e
bO65w/psVd1VCAUPrgXzXm+3U+bopyDKPbo5s7YPOv22R0jNTdKdmswSp2CBv0oSkehcLQ+H1D20
1N5oiMWMZEl3/E3uWVvePg3pokZovO8jtGATsoHcROcSCfhBoRHdNY7x0jU0F0q3z48m2zvR07hs
GZG/Bu3OjmT3OaTlqUo9e0NSQX7V8AhVFQnWNAkQGVP6553hVNCqlO8zrL9sZzzZ2kzBQqK8g927
45vOdyIDfCeM5Ha5XcF6JET1PuoOvU+dDoIZOBdtsFlD4qogRadEdk3ETCditnT60Wza6SGg5cHi
ZNejeHjQZPXFUIST37QvyACxraXv9jDcFKE2+IWGLycJbwznqo6t58F0k8Mc0xQAmUIzk0u7dLNd
5AEw0/V32BCQLzpsUiqltD+5xgOMb8PHSfGD6QGKG80oRfOGHJ8Z/bG8DsqcFZ2WWIe6FJ7vpO5N
0to/vNJ4K6E2VCUCKxaIX93oVSTNg2pBGGfZojvQYiK1qCfFA6oVBbASSJjtg4eJ9bvOqy/gAYCm
FHjlYE5tjFyU6KSaG2fSzaNM88dZ27Eku++llhxg4OKAdfq3zIy2jhmQQp5lgL2Qr8Atpz9r7us8
2ibOklbpYjIB4JNcUU64sUz8aJNW7Vdx6OCZeBcA7fuoZn+X8hqrvHeR7K7S0fUpiSFkXOBeQ1iB
HBSNYb8zXO2rzFL6QnN423ApHdZnQZU9N5n7SfcbSFgDe2NO844k31WFgrTc0l2DQabZrgz/IoZ/
39KuATWce6SkpwME87F6W6GTwwq0ZA1ZwqAFLNFYJJiv71wb0UzEM3u/VWm/vlX0HoCCnSFyD3Fo
HsI+ecfVcV8rlvyrdnw9/CWqdX0uOFHAMKPT+hbXw5TjUvvtLSvjaFFOPxXsjFpTeXuAaGv0rfKW
bMt+RGgGsuxCbouat/Eit2a3WZ1a93W9GU2HihakxOMqq1//OgEI//zry2ubSUyBNHQzWCO8SKrl
2WH9xNIhUIaLZensrl9P5NV7x5gepNl9ej30oojyydBwdmVXH4Kowo1iLS3mcbZYTrEf01GqmIip
l0605bWnIU7ag7aEvq7vdB1F1qdFbZLpueyb6uVErW+9NtO3itmKKYYuu4clocMjdqTf0h7zoNi5
DsMvUVcsG43uHt6ctR+lAjg9rqrgVSCseV6+r3LvgU7Fwtm0gCgX/YE1GGNC5nnlMVIzZSnIlVM2
agcTMMyAy0Yn+SewrkRNOFA/RgOagkXMTWYZ3lrH9jNkfAkTfQIneAF/ziHmHJnOyOL+iMDAzAfn
qzHoGoMg31JcnMrjssJYx99kaTR7eXPTAgvkFJaU/CuP1ehix1gF0uuj9bBecXqs/Zr1EU5cvvCo
DQhvAd1VRJDLrfLHwViYv6zTne2EQ+zclQvFWC0J0B7/M3y3xvHXEI8ipqmZNzk90Q7jH6QnmFqn
cqoidhjyO1t6uFkqb1wqBXt9kR+sB9Opi50knQ+FHroEEy0l17w5OlvlkepRBE1IvZvRZsGYNyzV
2VwtTMbgkIwqJpeHnSTmDOg/i89jPZRLlPP6KCL4+NgSc6Khefw95PhPQ8C8XBpfnd0xy4qlDRyW
NKg7+1nPVXtaz4OxpFf/dkao5riG9qX1kq2gHX9Wgzdds9VDlYbDHgOnqg+hPj+PhnR8GWe3k+aC
cVgOFVF3nWZM+6aJXnTJlm50p9//TdTaQSrbPTljIa/TRT00a3C6kUf4GRWJa9ul0pXG9mH9BbhD
DVwGwLTLv4lsuG7s4NdgEWlrVhr0EoLg9aRvN8aAGgsZWI0SkhttU5d5dtMDCyIPsDmS27IXfY2D
UAtkdKlAF27kCBJzSJZPVZQ+1atHagtUcGsWScbypvWaHhc8myV5TTcu0ci2VOt5qlkz/JaO6dHs
rlvHuurJEkpIpe+wEPoM/fklmH4VnYiubaOhhkTBbTNHU3KKa0XT3Nb3qmX3PAyTRX5UY4gLQ6Zx
6evO8YkkRemdpNdRUs3HrtISSFLpvmWLhc9U+1GFDrspRZWzyK7cIAec1EFn8ctR3ut40jZizN4R
VKe+1NO3rpqHHYpudHmD+xXX2V22kN+mpleHrmKNrV/Hbgnx0I6vhURD3sFl2BhTKX1bNIrtSRTS
15zoiaNHz67+PDijYUPBmgWUnGujd+x95Hr3FG71YtNPVXqViQl58tyyBgn7bRcz1UH18uWEaoOc
MYOlEI8sZew0Qcq6rqcZmc1u+tsB/BhFIEh82875Hicn9lFG7GKvaABQhMSmWKY4r4+q5en66M9/
iBqSVXCPk6ZIx3S7/oMeWaz+Sgn/5o8/sP6V9ZctEb801NdJJsKf1VuGfTYKhUZ7feg5QjtOVoTF
XBIdBLxw+YU/D/VQOL89zWvEBIXMEjCXJku00UF21Oq4YpaZhDo5ahtQiKNuQBEii6gOgPmwIpwa
Lk681oiw6/aT4srCyUTukg0Hbwiiq3LijvFKc8dUwHlpzjI0tbPOxHkqGVWHieSgTIPzWKU4+Zww
Ga7EhLdDDaPfQCraimA4WQbjWqslxV4yCmxMKb5kpHN7N6+LPI7qyraw2zezwFZmAnvqiuYpTtjj
EuH9OiTuouLAi8pdRbm1u8mD6GdaYtLCgBxtzaGk9VbvjAZRxlLDPJtJ+g7uTE0DdQwqab2N0kxb
kgn1qtqZfGVp3Xx5Dj1vF+PmaD4p782aKIzHEvt+a03PTNkYLbx2iZ2j0lXUj45L48u1QT6hHty1
GZoWgkarKH6KdDIoKWbILduj3Vhkr2mjyAolOSY3OyZZRjyJzrdpSr4FSbktV3cEC5+DFF5plURP
ffYOBNNlXLs1J41ELD2DhaBBysyC56BdbvYCP0UKCikvTyIfqQ5VLBZmsukUzoXaycsbl7K2qFGX
B0G/aJTbq6Usu6z6sT/+gqVH88s52pW6Q8sifcNhKp3T9pOZYdi7xm2qjWf6+HdjMR4GFb1VEz02
L31qaZxyYXHH2Jt6yJ9qZ3H8xsAR54IrgJHyQKYkissQAKMZqNuZP9ZTXczHmu+ojQ9NWVAxBuuJ
Twr1KVJJiv0bach8M5fTTZaAfkqfGpKffESWdzMDIHfwEk3DDWxU7WKW0i/Y6360gjJlXO2KKjuN
7sj3E3+UdAKcLNpj6rpJC7o52p1mlOeAPontpffY4NsOPnEb5DdIzTYCQ0o0ej97J7+pAkVLoY8/
EG7ssBJ3pdkzo92js062SWPuCPeEPAqBRiOjDDPuJoPyOgAMAyZBag1+VB2qlbaxvBKLpHFNIRCB
m6tfhgAy5cDy09R3dCGuKZ9b4AXTX5rRH+OGsyoxtZTzxc1TPxnCq8YIX2pbPAr7OnDkz9q8SbKK
QpjBhnSguEYD+VSNnrqaNHv0pY1xewbNecXdLq7WR+uhM0PjanIZS7NIETcEGXRyWFwm1hztESG8
GhJdlYK4S6U/iuisR0SMMATQc6i4xzv94DbQXquj57J6W1nV+gLPtmu84Zv1edMAtECezLhhtAhB
R7CRi7q5G6yKPRwj7xAm5o+ItQdaU5Ko2M755rLPpFbByYRFUJ/r5WBEgNcihLjcnZj049C56fBP
rupF9L/kUHjsY2MbpN0ad7IeHMe5b7K53pctpeMN/KXijD68nLfN+GnPutqmGZsYZ9lx9D3wqsCZ
DlEZLHKCYpOu2P31H8dbOKYQGpeNi1gO47pCI52q3SLrhgdaKaQn4EeV4l4BRzxhXBVMhzn3cLIk
d2m2zomnQUd2F1SKHIsZQzB66QilJHWwON4Mo57T0UXGGS6HjC3PWX9fJZ3tjGM455Pk2jLlrb+0
INSOESFbkaHqc7O49disYeZbH46qRL5X70QCiK1xw1djIHuMRi0+LYqlfOLxt9UjzSCrQ5WhpY7Z
XY0hiz2jyyjFLxY+s8EI2FtFQVP3j+e5wGUzhO3Ba4fFdfLHy6vlEY09Ot2MLYtJL0ssd2tXyN9/
y7VZfrY+Wg+aUVwX3Pqsj4iiZaniHEcn2gXp/MO0mpada/4ie8xxzAWCEhxFJliXNOkKMyDbs3vT
0R6jOF6ahSx/7Y74OkqBuOKIZsfGLWkCAc04r4dw5oYNCQ/NqQ2T78KBLL2dG2jq2K6fsCGFCMze
MFEJUBgLQo0yllDxPi7N51RjWNyNKURt4RS1X9Y643TXYz1e5L0sddluxHh4m9W2/KfQeGi9x1WC
9t+Ep/8b4ckj3uU/U+tdPkho/Fep3vp//K7Vs+1/eKYtCTUzpE2m+SLI+x3z5Ih/0FR3BcHktmF7
0kRF90/Mk/MPi2Apw3VAL7mmocNe+l2rZ6HVgxkldUenHWKBTfkvYZ6WGKh/TR1zQHvyhzwXhpD4
u1IPUZuutaPGknrayA3NAcU83NJn2xhf4ly/d0/aCcqY2kiGzd+oYUSChd/F3W+v8j9yKNtFnLfN
//qf4m8yQct1XGEjUxSex6eR4m8ywSLH22nr3nw0R3qEpJy2V+lwkxV7uyWlEUXS1rW/xfD/+7JL
dNZf1ImdhXKsjnnZmo0A4r7bTjvsoAcDGgqaK6AgJA/+5ZL4dz7pv812+9cP+rcwrgRtY+D2vCID
XzffC4fwbozzDBd+q17+89eyHPPfvJyLmnPRhxq6Ywlh/O17bVIQOzji6mPYDuRx2s4BntjtuHgQ
idGrLnGTRCw0qQ3aHtviyUzUxcsGSg8OOuvCSC4YSOed0gJ3z5XrbfOJaKQBsB1Ovkz6wiUZwGz0
bj87+iswHbEplNBR/eE6U9bPvvJoAEqgRYOTI8ZA9lSbWYvsa5E2V0A61XAbAGBEhzBcqCPS2Jwb
dPFjk/uUx/c9//mNfiK0Vj9ZhfHAdLvEgQOeHCfgBjNJ2qad3QRtzDqVkZEo4NfEAxKgxeOziTyD
5ZDzyAI8eLzgtx/Z4aDpGGZ9Fzh6CGQDwQPQ4aNdf4Ab4cozP6IJj0yRT88A2JgEqNZaqWQY750t
Xo+Lg/AMz9wZyMmJhQUdMe/GCMCnern5LbPuEpfVOzWx52Eq/aZpLmyJXicD95fT8s3OSkBtoSDM
xLztBo1yazOyRpX9LrU/u5i2iD2ZZIv39BVdKGdLSWNblvX7IrBivgNlHWs4wDUQuwVuSntZYJrF
sUq+RG58m4ByN4PJmTCSmI4ofwqVDNHeZICLfL4vRHEoB2y9dYf+gq8NAMD0lmtnu0iyXdvOtt+V
W5GxFM1jgReuoHJjFe8ORh4VJzunm76TeXyOkHoCld/G9fg80XnapkF56GnObBJn/jbN7Dksf7Ii
++iaKvUnjM44FhuQcdoWuVUGMKx8D2iYaeyMjdylpWX3z7gcv/Wh2MUtJeTl72Tm+KxP8nYq7uzK
g/XTWGLTUIkspYtztGCnEz2EkuGqrEd/zmnDJEWxswDAzDFOaIdiPpIV8p0zKEgw28zezxq+Nbc0
kBDpvygujBvW6MsEWljfmuMaB9GCS8504i60u8Bg6eeo+FeT8AkyqoCbSGuvE1MQ92PO1ALS+v/w
dGZLjSNbFP0iRWgeXm1Z8gwGMxQvCigKSak5Nevr7xIdcR+6oruqC7Cdysxzzt5rI3g0pxVr++1V
XGCUxJl2fZZx/+D/hvf7T80ZZOeY7yJ9sbcefRJNY4bbuPwg0GkjUp2x8akDAXKq0C+MzQnUQE2X
gF2HFl7ePE0+mQvLJNe0cyU8KGGKl+8MlasR1sVDh4i41DVUmg3rB843A7G8pBOg+mmk2oTcNpIl
w18YYMqsH7THrGpuok/Xcx/5WjEwUfb4iDcD60xYK+TLJSSNkKFwAfhyo8Hw3/ItdQ86UFP91YQ9
+JOb3xBWEzhPCjDyUPeJ3FLQb0CE8QXT4q8wK1BHc990bJDxrJtpLu8QWq6zbiHayLsPjexhjKQD
WQc1nHIHIQBVzLwZdJVvAPOptPp/tI175GrqfuiLgMf3hBJRHHpcUZvasCld5GNaTlrY9u3FrTvg
CNKi8cjb97vy1CxDAItPxo7rD13nMSQGhvBvEMmpJDrDWp+4ylFZMKHaAK4ayGWZkGRsG1MX+4GS
FQ3yLluTENwOdeUCsZ68Z/VfoXXPOmPMDCfvYvKkausvhoVCoO3Z4xFbBp49vgwO73FryQ8nLaUP
p/gmZybkGM9Dl5Jmw+M8b4fXaJD4gazR2RRdURPFQh4I++cWmx+0gL44rMsJGBThCwj7UAel2PTT
l9x4lY1uBqqL0NIq7JuFFxtHUTgkGcbdan7t6hpAoconDyc5+C9FfN2OMiL7WvooNCwuvbVOHvME
/3nEi1oHBzbfRMTmP+bM9CdmPhE4DVjRR7/Uoyc6Y/wxHyq4h3/yd2zmefvFsJ8SYw4xyb50E7M0
bMm31ExvchjDXpYvClTmQEK+23gpTJ91USwdrs7qzdPHl2aYX6RXtL4SPaiM4bcMcvF1i+mlL0Ak
OOlzvzQ7NlVKndH8p1f8nP247jGy+JCp9dKUuyGmzsNz/a8S8wvNShZRqh3w5NxGDMWaWtwK7Mfe
wgzcAj6gr8+xySe6TLxdrZIF5lD1G9UtcNc3RYyTbg5NpQDg0uIt4K0oJj6dXpzbhLd1Wjf3CX10
/Ytp75J4Y2U0YOKRcU7K+bOV83SROR2TxYvlRpf6v9RR2DtFekdBMvRhs3Svc7ZHnonwz+OlxWij
sODMh9aTH+tbMjccMbo5oK/haSrQSm+zYfl9gZqSI13vk+Pvgrfq7qNpBeMmh3yWZdfyPcn35Rwl
1ixEaAZKjkev0JOdFHzgXjRH9DuKm2O2F472j8SIgYcgxEjJWLCdJTvPHONYMhGaplHoMTzyO93Y
9TL/WrQ11Gnd1ayIxiYB3TCoUQds8MJJVCUp0IlxW41jdnNHOe+rmslYV+MQHp32JtaEjAoICdQs
O9QS60xbmkcokaSjjMWNIR88nml8NCvS2VHANqUFD52yL19PvqTLL4boUFBX4Amq5Jkz+sRHGBHQ
WR0JOoCYMr7Uk1MEpqUvm0wQTUSow0+HfbGQnAD4ORgXlOqmdXkJHRQ52qiIypa1ScYTy9gCR6vd
zS8eCfXCTtUdu6wS1jUgsxWi5acz8eTtSY73JS52jLMfiFyJ/dxugGlO7rtsHOREurfKNjZ64wy7
QkPo4qwd4y5uUZ9ZfCkO1e/WYppemI9C6BoH4HTO+KfqmJHNUbev9UF/GxOFTOgizEncUSLRn0bR
9SdhN6xSC8kdidiLgk/e7BlTpanZbEfrj+2wlJtq5FtN+se4VqRVti2Tut2imu0PAwKpaoy9h0VO
t2RJFPZY83OKkPhneVzCo2zpa+Zo2FyDF5WULm9nbhcBI8L7sFQNEiswf1mefwFUXnuP6BAdZilI
KRR11RjrfmOC36/AB0A/NY+tzk80QLEUTWmQoEpDNnZuvR19mXNOQ6tTPhQ8bBy0M+/GTCMKFFnc
tLi6RxePnP6kIGyUXudClkBY2MIsLJVpDcSgQTvGNbRz6mgVjvheMSU8rebBGG1m/Ev2GitsPsOk
KztjEbva3E7WoO5dkmdJ6kCFSBLVdiIQmmtZBJJMK9LVugwnzh3/rjpyOgW0YwdwBwMExLkb7m7X
mxtmQT6nAzj/RHUR7rvH2eBMl+ZIdmr7zW43nuxhOscGevxuAqzkjv0d+Vm1Ta3okxnsBGd+/SFS
NICEf+zN+UFXlrM3pYgL8Tk0dD0ILcABoSXg0pMKzauReuSgpXEgFPVNiaMOGzc2UmNS90vd5cjx
ERLQLtroopNhRRG6yRLzPhvpkwGq01/BqTCwkNdIkOM7wyN0XKMVCmuDwJZpcq9mbnAPNOAxqXvR
RNUhJcJtB1F2qpyvyKVBmyuFjubD15aJZiUPVZRo9SUV+YENmEtBB6LP7egwJXGt7ju9eipz5i1g
p/62PJq7qv4Gi9fT30z+mkQUbebFmdFLqjD0o8X3uPGCWewi+L9+Zk3fizrQCinzVTJWsW8veLXW
LbdRPMgVGBn+W1FsFIjXwdRa0SWtbOF7UxA5ckCVyFVsPmsjIhy9L5n5m3oJeWkgtW6NqEqYC6Ab
i9LzpGBVsr7jnA+7tUl2tcryYmXIxhlDp9t2gklcIcGdXej/CPi/so7YualIqUDok5merew8pIEY
RWHBmi6coqjsGHXhoQwQFnPSay1GEF19gfy76WNE6znV19bLGyfMRuuzwMHGZeuA7W14LAhtqXVg
HVYMGZgjPBCtze1q7H4myUE8TtkXVdGw1XTmonVjchcuZKgAIaF+iDnRyS9mGQu/M/BDxJVF3on+
aul6syUowl0FTCmpVFcnJenDSBAWpRHjvDrJnmoV04QYonsGUSf0NFwqsufaordNFQxrAhgjCG8V
ErvFIPBEG2czzb6Sciw52w6ATgqGtDp5SKZ5tSvru6dgBSaZk/pn6R3cUw590/nGm/RTmkt2RC+O
oR4726bR+Vxts/VCpKQH22qzbasKAbKpf8vt4cmpHYS2K6nZipJD7CIazvWou8kEfryjEcbniKsS
9z+WnCDb1mRCVbN4MdQ8CRR9xNK2ZFerxAgBkXiVOFSBpg/NqeVq0WmBoiK6J9lH7LhT2hAhid4S
bU+xYbCkEZz7VAoB8RFtGDvA1uVEXEvrvneZZsEzU57T2nnS6wH7glK0YW4s9maE9UQECbdmQDqY
XbjEznUbRmLvDVZ6MazoObrkpWU9tQiwt0mUJX454FQ3t6ZawYbIBv4uMi9BZoJPJ7s88F9fztIl
vqbYweghzoy9rvGTGUjDxMzXfPNATn5OufdsG3N34GZFk3myCdWLEsI4PIctfLSIxZuQCk48197o
PYxLTEVOywAdBL6XFht/ZrhAUFX9bunmg+JOX6bMZ58AdD7f+AoSYzyUktt2bo8hEYhfqIpQISc8
Z1hqqt0YldTuTJV83l2WO3lBlRC275ixd+jGgooOaDT63Ykqru3OZI7wuAk57m1UegvTJ6avi7dW
myxPRCrbKZbB6FikfI3rSstNFd+IGhqNvuN7B2NCxSiBLFIUp952ocZA6sBcfxoOi8JdP8FuGfBR
JVXs04HYl65qkQ5G76Gl31BmO2UgDU0RzMRKdWHekJ2qsb50ec50y55DnUGFkxJylZiL9FVSNsDq
+3Zp/EHjtJO4so5DkX85SvIxEg6d/pXqcmTIwoduNZ+VqVAXTORPawTUqdG514vd4k7hKkanR1Lc
1KX5l83zweQIhiNUMmAUeDySivVLv3Bvt+UfdY4Rb5baYa7qW5Uqn3VcQCDSKb4KteE4MbfloHGm
cc3ZtLb31CVD6z9oJDmxYuU3xgwmZHVOr4DpPPGFADkyp/ErdF7bqnrqQaJvojX7Tq+yL2HELUp+
E2eSyTiDb/NcmnQOMzLqomg3QKWHEWVoTIjckywZoFqvClSbcLGtJECVc9VdWmDpzPpk0LIrSoAv
6DyrPl0CwNL/irZ+Gork2Smj11LEYg0QpGRPEJPEOZuqo5wMFXpnkZjyQKP9re7Q6uelXcGtYsBK
07IZYUMxlUEt5y6neiEjCg5uyLt7noh/alPzYtjgnRjHwxCrtaDPjelgMrssyAvaowI6ezCY91WM
HjuikyL42LjVGo+1kvNTxjPTNAQvckbdiQnN8Z2sCIociG1J/2RKyIuYxBJkLeaduC4e7dZkZ6ab
tINND4JrKD1MvmgS7ZFNMKqVnd0Mj50xrR4pNvFetV9tLkmBhr+qkAB1HbO3T4arHtJHRXWH/Zzg
GQE8+GMn8JhXkyl6/7Lm7UJUwR3JAcuGdwMGQS5CiqNhi5cC/HAEbbGPUP5n5d6uKmdL9/mlBpsT
rPVdZjVyNzdvOh2MrS1IHirZ3pgshZE6e1sz4RU09bV3eByTOU/OgGEJNDSVY4XaNB/bd6fsVB8U
g9gOxXzNHOmxofQkgyJamZ1sCRAwA1TRQIKs/C8mJWieI+ifJc5sI8k2djYNl4lcZao2ZNZE47QM
1OcxmLVqZejAFgaWEFR5bbz1wjn3zTgGC5qe0DSBpFcZwl+xML9XayyWlnhyYqU4VLp1MxrDOJGm
lkXrVo934KhGVaBMouWZw0yZOJG2bWc6v0YcEyKqxECQ1Kn1SWr6Slp5R7X8oDuJ4xvkgxCcOJ9y
BoTwKB2Tx9m7jAz8DqQRHAadSXVTWadp0fHBNCPyQU7XArSuHBIaTg1BnDGF/XpWIzYAhkiZJhKq
Jg+o6NZqsfXMkcPc0oEEMy7NW7UUYdGb3DUTdvZpoWuLgIzJsw0s0nEi4tCqNcPGQI/Dg1Tr+Vmi
5KqmZX6YxvENOhBIap18W3y2uLjBE1eOIQ8NumL2RfEyrD+8p9EpRljrt7KKQ+bD0CV04IHSpNXa
WHiwCbDSp2grbfldF8qfHEEwnsaJCWXGqZBbqIbWN1C35EFruVZolRvUnkB6Npv+iIQ+LB0htwN7
r5ZEFsx179X9VRyZvKdl1rY7QnCDgqwyMZnHfAY+bxW3RKFr2HqcmOOEuaPLfEGnjXemhADt8PgA
7tLmrKSgbHEMIFMBJYtAf+jJR1vXV4cxENeeO0OWbPLdyMphrtZSvv21iQ8FCqy/ejH9W4bObUzE
aiaZNVd/bGbA53h1J08EO8pDVWiQTkaaj+UieFa0/Ke0bUxWiegDy+JaHvVdt2s11jyLezrR8f22
egxUfc5PJhVIkYbyMAgZ2NN0LkviapdJzx7NWvkqM0TCGTIn3AieVElfimW+5yjSjvGHrfzoUKxD
J2cDjtsZhHSFD8ISMTmXRGfiGKEE0sN8npMLAZH7qmXN8VK4ZfXjLTVKYtQoILwFdlvjZd/lxP4+
e40IwY1AnStAT20HS0VF7zTVFkQrLwsh9NRb09YAW7htneJseQntOYv150KNw+CFSVMvlbtTgtyG
wW7hMiQIHdgIJ6OEQCltOkEeOXZwkUa6tCCx168MgBpQ4IxRGNVppmd/R8Q4CM6KWzp/Li1wR7oo
F1sBcZdoDKs5RVPFK4Bqo1NrF3zAveUhFlmbgAu98WpsHkbdrbkSQ2Euxupl7EyFgEzGAfAN32qt
X+/WQN6lZj9gaP+IOvWQr9C8obgr3xZ2+AWLAQrwBX1jYt2aOQ262oDgqJhIihMw2/WhN5vPxjrM
a+5m0lCSt1b0ZUcQP4V75XIVeKbcLZ7Vcy1AyBHb7psxGSd7des4JBYDzwWqRhu7aYOi5XkfeRVu
JT8zCW1feGyn9Eb7DeRSOXx7Oi1lhNxXOyMTJIu5uIuWYNinyT4bNoxtWnTKrrMKrojoodGPRkFt
t+e4jhDo9NpdqVV2+Db2h7XISBQNPWpyi8uEHFe81IDjiHDJjDdYqEhEm09XJ9Ns6pUbN9TPWsd8
3s9vInbPzAlurcZmN0IaTpHzLLr8nDKAOGNd7e2Ulyan6pPG4FuKVmlRzDtUsiDtxguqRzYyw8uJ
20SgyYr/bO3l2VTKPybuNDjq8uS1iFRmS+GuhUrFVuqnHM/stuWwzDAz7uZJw0SgvXcAfTZQr88F
a2FTGdVfQ1HXTBr2M2nwy/xaaNpHM7u8LSbquY7zTs9MkJUVO3lfAEZuyPstJZne674gU2pgbP05
9ZUamZwijWipY8ZiE0/JZfCinUZZmzMf8uF+IcQFdovTgfjVbhPD1aNOBIYXNZjZW/T4subObTFm
sYUEeNoRLycPM4/k1kPyFKoq8ZijWzhbLEDjrRqaveNMH7oAGJKugYqmssMrT/IWcVsUkg79cwTJ
q+pLty9ZWy2XuXXeFst+V+0h9fWCqxNmtHFnltekGwfOaLnG/1G5q3HPpRN8sp1xzCR2Lza/RV4O
b0AzUTZ3qggSJf2S2TxdW4ttPyVbcIO9hp+B2m+BfYxdwKk3kVc9I+JxbxZE0+0cY4Ilu60+6Hrd
BHbUebcRKUXxbxy8L7zTaJt4zC2v+TMN7BadpNpx74qc+H6CoNfcmxklx+gxuRiR4q3mxEmkrHpD
4OP8LWw7Y49lHC0uj1VuaAbqKfSTHR8h3EF/SojUy2yq/Z5riaM590GLn2SDMVUZRthpSKvWC0vT
0CLSxiE/WcqtLYUEgu88TqKsziMTh5utHhA/vRajlgatVG2IYemb6Jv4qJCsGWSzESiVmpwqZnUb
VdovVjOamMseaQukxHnb0ang7gK4etM0oPFlkT0NztBcbbc/VF0uw6WNRWhqoXAX5UIeyz2Zp+9W
aZgN0fQ/cdmTJwv1pzIVnl8qjGAiqvl+WjhNWpwhDeIRgkNsdireM9epPBqA8i4toN9pfDBMcimV
t0b6s9bRKpAusTr0r5r1nvp7FsarRlfoT44DRSGe7Gu8YouxGV1Jh+PDpqm6y61LQ6iEr1hrLmft
3EmEanmeV8kQUb5phG0KohmSPz68340exUK5abFfdVYNFipJv36XLlAQSnw1t9RN1qw30IS236j8
5JrJRcggmKNwH1WMQX6RDdeUNKSmaDvGgRF4q3r4MCfn6g4qDYX1Oade+TEkn7suvmBV0Vdu6p8+
Jisz4suSKiqQdFUGkSpJ+LsakDPfvfVnrNbrVkMiUufSumiq9UZEH7FZ+SBVWTETm2mEQqOza8a9
CDf2U1rxJWtOs2QNjRUgiXpIytsU4e9RF96nNzImRbcPN8+d98S0oVBD0bdRtX7diMC6RwTW8uFE
t958NmgsHp2KTN8q37H9dLs075FOA+Xdqu7Ow/LK0ugZfcuRkl35EcM4H7UZomoJLsZ2HJ5Bo1i4
n/BD6tQb+jIq+w6qtNdQPlF7cXNUlZ07qT+phj7ISzznCLBL6+zvpU08BFT4z1EFGH7idNP199/6
dtB8FqrGQH9KAy+CmNS7aOhzrgKpyhHRxcO4Nw0wcCO3Y6Dobukrc/2CSzDDtb93ppuOxHsjuoL8
A9TBG4Seq7aN3TrW3oDen5hX5kdtUHiSMUBsdA+gTa0aMSlpWLXpNeB4jKl6OB/3UpkeyTIjP8Ar
0odOzf/lJqfMZEscGVwf7UjHqAFlSKpeaOQgWLJkui3WTCmZPiZ0ZoJ4Ed+l6jAm1V2mNprhm330
YQ2Kw7jfcLd18TGPcU8rG/25cC4lmJml90D0duLqeaAbG2KbuSg1b2UW0Y2imEI8nLZwhjXxjkUJ
L+vSi5Mlqe3qGGxoRtHKoX2uLDoLemN0u76p09Cp7L/ICxGN5jyzdQoNzo3XBNb8j1M1j+N6oC3W
g4GAiwMPK1NiiGHHGAyDWjr/9N1wEp2RsALHx4E6YmOl7R94gyGt/++oTi9wNzRwGUQm6glC+AKn
1yaNf3M5ore4U5QPZwgco/OpgO5VM0CTcdp/HnN5X8EmZNLvrTsHcrRBq8UU5FPPjFYxj6d20DnW
h74C61XYt/xQlPsgCR7Ivj7XgKqZEQ7toamza1GT/1LqRFBaWRtUBgMsMk8/FcBR96mnFetlK0+q
fSnnusKVo291bqzbyQDbo3rMP1NDPUYtkGEaY1cng4RkGfEccrtZu+DTcDZriDI9WdLIp190yjNi
TkDHRsldM2Xkc/C5XANn8xDxTyWJHVumY2QjDx8dAdOjdC+zhoqoLrTPHMMdmJlcW+XCws9ZvEFE
nNYKhpdhgYFgNsvsbGTzj85AxO+HeTnq9JZCMyvfy4Rhp6dPNIeY8gfJFAyRPZ70xiMblKhp2+q4
Hel6OAn4YerKXxB2lTOxxe8mlF5FbUIMdh2v2ok1oMShUTqX43Otwjm24bAeuNhgsWfWB8KheXJM
XEeNHZJW/DjqNDrthVCM0rX3pWKQYC+Gh8wcQRwuhbul47orl4hmCvVQ3JBPBF/4oXZijbLDS9rj
7y8Vp/jR0FCG7lAa/P9fdZUFpmFXUekPm8AFsAv991eZH/JHv/9v08nFeP/9Cik+54jgO8QKVBYY
njpCO5ArNin9eL6sKLo0MET0osY1VNnyci8JnH7IRwP4RIlljcqm2EaD7qFAWbybxxOwNWDOgyGq
vT2E40xBxzyJ+MFLpPL5ZC+VRI7uRdfZYbGU+lfZOf+y2xwr2gFFfhHUc/RQt+MpI079kdeQHtUa
7pOwdg7GInjvg/eg6nWNCTveYWsA0p0yPQYWnCGA+QezbqFDZjoI2wi3yvh+zxoH+uIqzxGs5Sz3
zspoHkqLvHWAEX+yJOvoJIx/BCA1KL9w9O1kCEfXLFAHpAn3GuMSg3sN5pzP0EgxANVjHzDXJ5IJ
S/ipKNChg6bwcfVSvBTWcGkqUaJomfZ1Ra2nc2UqRBmknoHHM8q4WWdPRQGIA2MCdiKEGSIqjgu6
L/bmaY1Y6N8A8Z7trH6eM4Uxrd492mts02gTehq18kRPqkRvNgwY7wfrqOgKW4yWmQcD3d/WUqe1
wqrYEDpMldUPrUUu6Vb+BnHaL1InGK2o5uOF1kkWNFb1ShMntVifdBN5nmdM6VNpVNdhdJxNQucQ
LHHrHZniHxqV6fKow5+TBISUY+yLgvDEWIWIvFrJEg8pGIwdN3Aco732CzeouO2uhqoX4QJdbW2j
eWHLWI3ug9W/oNIRFN5zkKR6faABmD4kqreHId1RkR4rZf43l272hqBiQzjGcYAdcoBWAEY9Ydrc
lPO0nS16eeXQDTsb319A1HGOQwQeQl40QOkTRl+EQe4gA+ibXuH5z+oaRIXhwJFzn+oaL5ZYUz/I
sXw0xSpDQkgtTuZkBfA0bALi7cJP2/FHF+O2r4gk8ZjdOUv1IwAdWeP8t08aZEWpebYc68Tszacx
RDNSAwVDZ+kNWV6yi/vyziK2ruasQbSQOd61ZDGf7UcX7PqtT0kb0ckdhBYnfAIyIbZWsAzQHDvk
mtkMsIuCOAmwXRI9Ko/K4FygIQJicnKaZhTke+LT3JOgXXRIWsVDhh55h8bA8jFavAyWf3EgyNY4
VaTbUYN4+hmy3ALRRAfVFdVuAGzeulYRE3aRXNrGjAgQR8EidaE+OlpU7srGKPcL0x4ULrhbuqqN
nzT6kL6lWcMTHdjeHxVLeTLwxQ4K13k3LqbnjkgmXypdem9MxdwqslHvoPQh9ZlO8YJkB/iyU3EB
Tgia9BiUH7SIgsrkCSPwM5KvI2UMZv1MvnprroUFSeQ1Rmy9ndS+fO0ahkg1IZWv2uqgKIi5flVl
nYPOasVru35RfZbJK71QRHNaFr9GM/OljkvqC5CsckssvfvCxkRDHrPMC/IqCDLglYlY83bpXOl0
uJFHuRJF4u9/koOsX7E0qLspfQdSZG/qkdl65CmMFhvlMRGWdUjtdrziBxmuhCqO17GsjXOfMMdc
f79rRoDNXgHpIXesS6t1JymcPfwS97XL3BeYxauM7AuNeArUYR0vKFoGKTv+A67P2uYJFlJztWfa
k6nxLoG8rMZU7tqe+BF34INQpkrz0br9ZV45B6mUFm1q29w1FbNRqWrzRedeQmMkM3ZZV3wq83JW
Va16FLaA8F5fRwjRYd5kzuPCTwzS+Ax/C+9Gkz8VFtsxE2AwKJHHfjZAdaG23ZNJ55yyUY84iJgI
mjVKCbO0VsEOxPEK1F6gKTuZJja6AGe4WObA9GSM3COiHWCTsn/qYnHqCKwOm3ZkWmNljzJN970c
xXFaNV+kLi2bYWCePBn5OapcQgeWY9TA26Gxz82O6xSHQEfWZrXsGbK1u2KW324kaLhlV33dteO8
VjZE32CnKQvqo5ViF611LVMSyJ8otIz1tlYO7bmRHA120jD1s8NlDcVACFYjENDp8iSGt0NFiTOw
armw51jzO8DMZ8Oy7YvgsknR5AWuMfcnzQSiUdICfnAqcWbydWqlBIIfAfPEdasf2BCmPcvP4gd7
UAjMQ8S6BOOQ0jx38ACVM3YM08EgYuWJte9tm5p+gn8+cw9JloHKQTBYNMULFoXmMZ4nvPs0xdi2
lxCPG7HTGALj9HWBk/IU00YAgY62pTTU6NImI5Y2mWwJf/WOSOK2+CIgMiU5W0kMv6WHpTRP9AR4
kcshT7rl0Vk0nU7dxVW17Nq6djCPvXnO04F7nuO4RLHa6aZP8Xbn6hySNb/WZfoDU0GEqobxBiXq
35zLlwQhMytrfrBrhuWTpRkXZWHHTdoBKAi71j6PLZqWFb3aXgo8Xe2KU5uBEXnjA0KLyWE79lS7
OHL2Q+238bep8/BWTcxHZtWDht+XkvmOOZ7w4Rih7jx0Zo+hI2Fg09d6cQRXo7Lr92f8vdXBnYdx
I9yqOXMzu8ZLRLgm643ROhBDNanulHUaaiP7JCdvOnYTAG9NDm1YwzFiHNsHVCb50XIUuRtnlHhV
/IecKWTvtIzDuW8e56ngaJCauecMfdd1yqDEcNfmz1468urhwtuabS6CsnFJW86MZkdgAKpOOz72
bsHhWctba1ABw6XCStwTS6OUieEv08QsNlLx03Yzi3E4kwoEKi2XmKnth9/CkXdyIwtbCRMst9BG
Y9oFKAgGK0STat8UW+rbprdyjGlE5eS6c7Ec5Lh5SVxVplJHN6qOMlyJIWHrNbEdlBeKQZJuYeM5
dSKPLiFiPGii6Mbhar0aMQzJbCkPtqrbJ8/uzrOwur0pxKNVzXRJiKvH4Gz2ByclMIaSNddOMY5i
LGbMB+v18P/9vd9fhvVPo8VDlmbJmWZ10Vp+YTsYd+x2H1uOekLG5ipbGxaWCeHhYEyzekrXP/j9
Nx2Sr1965Ak1E55n9+LKwLwNXWjp2yWGHbOxj8Q0oRJ1b8P7iNz9HvvNAYLPY/lOPtJf7wyUxkze
NCUA5UZjt/DNV8oF89awEMzdeHPnS/RpiE033tom9NASKpu1rTJvWzNIsAP+iYegDsVe3edhubP/
8hsP1bPNX0VGr1FvYMJ71W9pe13+YIjkwUBkZz2WHmbIjXxxzmmwXBQ1UPavElqloMm9WR4KsfXu
jAjVL+hgV2FsjefsC2CAWUHw2Kjh5DeZX37X94xGW3Nx6och8e1b/GoW+7b5GuoLG0K7Ys53LaPM
8qS1O2y1hg6UIYCB2F9QRkMppm3NMvMgV5CcAnRSnKM8RAqjPzVflbrp90V+cZ27ovzlpSPOC4wX
ohaR9tBjGr+bA8KSjlHkJ7a86Woi05Lb+liHTXYvnrl1m+UBvo6KXJG944aHpD+Ur+JV+UBKQCsJ
28OuCntrZ7yaX7l+0gnIm6DK/esuxguwP5bqnqgR09nHDBM3w6k5o2/Lm434GD4L+Le3xHcfeXHz
1vyL6/Stno7De3LvX7VAGluktheFnjSur2dONSREIRUnvB9ICVfT2dRbmaPC2JQv0AtRkyh3rJgT
XNlhN3R+1F2XBzh44kwyFkwx3DU4XXJrS0Rde1yexz32F7Bk/D2xY7p1cgg9Iif0WJ6LV+3Bupfj
1rRvvb7PUfheTPA6MN6wRAbes3pz7vrs6ywc5aCyrhv/vT/iDVjoDYutcsYif6FxTCF5F4d8WldA
TMUx7+M3BnZDUP6Tl+aPcpuOOQr9sDgsO/P0gnByl8AQ9pu3tN0iqKGb/LflyvspfXp/V+17ot2/
sXxMrdkDdvDuAzvEGxtwAWqk3mlpOMIJYk7EoXr18LlumJo5hxm8kXEQLy4ZwlSy09Ghycyj6vf3
Jiiv1OFoCUBMqcfkNV911T6fSMuIRfrtWd+IY/w8vSihuFphenBeZPlopQc79qPYf9Nu+mNERN8O
wmT5BoA5+ydPZOdgKaVZQm81iE3OnU37p/Wrd3mKaAO+9YHpK08p2CR0bJtuD78MNUlynT7zo7w4
j3X4SZRhezbCeocqt/Fdf3rLPjCEPGP+JBvi3YTM4+NUMbMA0jmA1O5H/OTdBvFEC/JrZ1xV47Hb
awSab8YPtjLjiznfKqhHAR7S/c6R5V0N3hiUmvvy2fuysm3zQfzflpFJHZr37uSOyB322lf7ocLx
4oneKZfmoJLTh7p3S3rkO6jFZ9KZx7/2BuJx2D8Uz6ujBykuFPF99pyPe+VOrwiiIS0wcDl3M9D/
tu/iM2JMtXNC67Y4G/lGiLz7TJ24/Gj4Y/M9hM1n4+bdEnGgDRYdFhrIV94hinUBZWXTfimm34Vc
N8odYyL7mByrB/t9DJwP8r9PREnv6582SKKt+GrWSdPGK04O0xO+OEDSDWCjCF7pR3Tqnaf8Bogp
DQZlk7/Qt39XydF5wPlKEkOG02ZfsAFhnvkfae+x3Di2deu+y+0jAmbBdWlBK1GkbAchpZTw3uPp
z4f8T8StZPJK58TtZNSuql0kgWXnHOMbqIF+e/JBoNdt2BJn5ic6zoH8UOvYIa3R5lD6SoBts4K9
hkFD3v0wA4+C9BGyqyCxUtvw5Gf5k/8+hcXL8+oXN1Z4nAOwkRnNWFyny8pR7n3Ux+swWhi7Zo8n
PHthMKXKfNqaJu3DzLrLTzIR5gCp2bKCndStTTKzqjnyOmNZbd1HMFtimMvlA4LIfryXzip9x4fw
ET23RCl4FifrSiyVw+BgvBMOPVNY1h/tL+9oHQhPbxfyst5L5/7e3o93ID4jTgwHe+/pB/ers+bh
XlpxS8SHoV3YERXObi/6xbw3X70zW8KrudE+pX3lMP9CLvUUDHD3VnPfKZ/KLWKgAKXoXL6zl5gZ
5v6r8dvbIRP3aL7O1Ffoy4LECoYqPVJHOdreLFjTyLW3lYdOYT6hY2GN2kvrDEe8/C17SyLX3oD2
uA/KRrkrmvdwnzyDiaJqB+2GAOV6zq0NmUy24H9k9V3MUja4TsF6KHdrsamKBVFkRIn+tusnaZzB
f4Q3WYtDz3eZbCMgChfMLIG6dtG8Jpsqd2gpoakg+0/eSAdasKishwXI+pQGiDOe/HQtkxK19BY1
wLSliTT7pA0zdVU/2QdFXuc7TJAg7Yp1vzfWNtNEuZNe4LA7HN3V++DLOwA6tT7ldmOwpt4PCvGB
q2ZhJmt0whyCxK/UqXf0OOEeB8UjKBbIbGo673fIfP1ldkxf7RfO6Mq+IHEHzA1T6J06P3Jc91M/
Rt1MvY/ErAT2yzWl/rBldHoIjA+ly7KwkE7G2WtPBvk2u3hRrau5hwFoXRwAZXykz+pleCFr0vqg
9AOEZ5ceE7CNr/5TPiyrX0w5wL/1TvuQHni6K7Jh/AUPzOzueBBjMQ+qRXCJfMe2T2E3a5SNShut
pqzJW2JOz7RnOdgaMAk2erSH7Oko6xGRxkvtgIu0rVlOevynCz8cyAaxBztXXpiH9nctOy61L5Va
0Dp9qhAMzttH6ZXoMlxwHZexO2sXaPSbllDC412c7lzH5u4/I9LJER8gdJs7hIlZP8yB6PxyN5o0
t4NV8xDqjtStqkcJBwYoJRcDzSzh4e0wKA6kfdN+dro7vdkbPpyoubo3f2eM7WCm6zMA0MpMPwED
0KTzwHkjmOtP5alDJv+BaR5WMU6Pe4lcUXpLCzqQmCgFOX5Uo9b52nKS2inHO0ZYRUQl8IuFL5M8
SXdt1uziemFhRUq36gP/vgngF7dBuwSB3u5MQCdoKwkTxjMJM81faWTE6lvu7IFx4qQQZo+GONT1
orIuXCSl5sCBLf8qH/B2Q+FzOYa+hfCUTyxQyJ/U4JGiYPpQ3QV3KZ7KbQcw4dw8R8U6ovGis0Zh
HFrANeTgkv+S4dmz6T/pd0BQAFpyK0YZYDhediyiLcU5jnOokIKj9269qQcWifgrPLVvJrU7p11q
b9m+2PjbZle/CrLP1gMdYTSlZy3zZw22KTB9o+Mni3xZmI79VidrC0VRssu0+ZDepeYCCyDkG/fO
G8/ZZ/6W+zg34AHMAtj9+penL7F7pL/xdiXiC2/Z8IJ3ERtWDDIXBSiRaZxMiSZYmXclwUVbyqSX
dB00u+pMt9N9xkY/Hsbf2d44Zy8hcZWOBUF/1m/TJzyoc41YM7x5B4A+OS8L6wiBb0xW3hKD7QQe
pESBMo8fOcfV6bvnz4AhEWdLXe+Z74k5FPMA29cWSikGHeuBjpubP+vtSbpPzjhleiLcmGbcOpCK
fiD2HL/Y2AqMETtgtdQoiWB4Rrdyrrh1bCVtptNrP1pOhWCauiKphCcdWuwsfBpWLmfUDwa+BC5u
y7kVw8+Cgnn6FsAd/mr21YIgMwwjKJ8HBPlPKUv11nU4tyySU7TTyoW+yrbxytoEB2uf4wWzOAXP
zYN/x8nBe2POxLs22+ZYYGBWyrP8bIzbPFxNftsIBfuytC9k06GmU/StfjTJ1NhRV6dOIRwXB1++
ipgR6jw/0/713hQWLE5U4QJjSbqLrHX85CqLMft8ld7y/k3OTm28KF6oOnvSxl1xggrWSBQQUnM8
68sL1Om19dDkS3Bg8alOabvNeXL2Jy+DXTXiGM+FZqPOpENy6R+JYmzfbHMBBsKfUWX/HKC3XDC0
0J1UxGK8ByAmrYpn2eE1ug8ukqKO/W7nc/BTVxSCIff5j0xQQrjbldgmJ2+NyBbQsrWNN/E+e2+t
GQi7i3cEVp3ZnJXgt4VfFAIexAf9GS6iHFitJTYZe49i2YO+wdAI7tMHvrZyL7/JJ+1CMYOPxR3F
HeEVr0+LIhk5+w5e9ocn7eI3andcFOKvyt0hIJm67Bfvk9U4kbYoquqj9Yxh9yP8XTohLb1NvhS/
3L2FWRNAOD4HYJAH+wEvI3W9fD+hPOb6olr6n4BmuW7LrVPPUMm8lNtwyR7FeGleKBWwXzcEwNB3
n5PWyqVh4d2JB+k1Wcm/5GEFGR7ak3QfsR4i/OSR1+8gPcSv8je7VlcsQI5l1aLbEE6hLd1f7q56
9spdiJh3o+6lhblNsLn5C1C/jbWRVwXJuaxEzFAe9m8k9JI+s7f4QEy0Egu3X+lr+1Se6kfEnM8E
4mT4HxF+MldRhK6Gvf/OqTr8zeqnxAsjWMQfAwU+b/bV5qgsVxyb0Gezy9fPzcnX9vGn/sLofAje
3TWR5S6h9At7Zx4V/IWf9BYQXdjjk08BExw3UviZeCMb1iGWFrrOMCNmpJsZO1onC//AsOqrZbip
SHXniq+cp8VmEolxhyNF+j6fLrEWHYY19TzvODwqLy+kkxGpTNmHpi2eczbG4i1Gyz7vV+LIwOEl
+Sd1539hf4VUm82C3+Gl/cUmIJ2VVfqaXoZknbFPnNx1vzHPrFETI++Trtte2w9b4NHmKzHaejwf
z/zH+tfaWzTjRkQzirdESPobTsTuF8pxrutob8MvwRWDk5FAOTmD+VbN5QdWeW/WY7c4hHhgLtkx
e0eObu+n+qZE12fpPnhnn/k0c5/jL8Zw+8IRetiix5RPwR3LkcqSg+VsRrureq6e9dfqmeXRf5B3
GAnui1X3zN1VHNK9sjJ3m+hEENILOKUVGbmAk1k8WSz1V87Wj+1b59CNec4fEahJiwEdKVk+C+x2
L1zYCW2p9jk6yWIB9JqWH82+J3vLaPooT4VEWWYeIQpLF93Fehn6nb1oj+6vrn8OK5Ke1jo5QYK7
5QxVv2MeySLn6jc5fLjEwQtSZvLrNIH6Y9Ht8t/uSledUawSTgDNSi4cb82/mK313XDM71gF0Rza
W7KGn8t1+aBv+zVPQN5ry4qG4CMeY38WUQ9Kn3odL9AmYKOkuXWcjs94CT9SjmX+sl/Kn4W1jqol
C/izxEI+CRdmuWMe8vfqBTuFysVTOUmPARhHvW6ZSo1Ym4igOzt2YfxAZ/7zV1E/YcWj3CaQgngf
s2RKI97H0PTmkR4BtCbqRgoNAXAbvLK+HO2CP3+fDFHyg+uCoWJHu0pprWVYso/jeXIXQYhhShvj
FynWqpVZT2l5xsSpk/WUv/SsaIvjkI5fiLsk4OyFShmFaNfcR3JYrOOU7+PnLVbngcnQTX+EyG7m
DZ0NPN4kSJhmtRdKz3Gpz/73H71VHhqRG+uIfIZtT3SrqAUHyriMiVv6sr+yygbLDdCsAUcLH4pk
B5oeucRN5c8fxvgYm5K3prlAEROBcb6sSyKNYt96RmRZOn7OwRzdIxZECs9gk0qUHJRoh/FT1sOL
FN17VCy63LMQDShYn8tjJ9RPNZIr+Ghc5gxyV/m926Cg/VckzSIruHO5EvdvG3c3WNwvLXcPbk3i
iye8BvPYS2ioFVNFnhjcLLsCCqtM7J7UgQsc+5NZNWB9sVpQmaFx5uZPonommRylAn8dWH2BWqT6
lMLwYsf5ueyrh1oaI9ZIwo36+L0zckqow/OQS9q6FrJDZX2lDOZ9NHhOLqlHjYun3boPqSLOpsvl
yFT1WWQM3FhKzVHjiak9jMuutp7yZtRXkYcayO3Hx25U73gdHGAy4VInyj8tqYU01TaLUu5/Waou
bW2wd0HiO65W7qu0rwh542JsknK+KU2OrmbvdPLgH0sJ0wlmjGHtFg14ci+YB2LqYlbmwYrtftem
HDLtlmJgkVAOkkYBwU39NVA0hr1pEmeFOGPhKS7+0eex0X+LDuGj5DLroiZe6THHhQnIhIH9GBY+
t2HF+p/owv9vcg0IoL+xORbiJVM3bIE7kw+9AroYfaymrWSVTifgQ2Q2mIIp3F0F41Ul0M2SYl2K
cJsTdDrx4h//n/83D/D/BCfz59PJuZMtgw6RuOK7mL3e13pmlmSak67Wi4VceZQOQqoY0iRQckuD
apeMV/r7z1XADv3zsxV1ygjUaW4JcgL/IufIlZH3aq+UdFrIHitxipUG2NvufjDwwo8yavqkPGDD
Oxg2ek7aydxsM20j7G77w1eZfuNf4CKegaKaqiaEPaUWXr0BJdLlAXlo6bgyWATS1MFCSF9+ZqGK
vPPvvJz+5ASEYfj2dM/aR90F32hzEm694YfhYN74LqqCFlWzhK7a199FD1xFlbKAXnmRYqgK2eAn
rEA85O8+XjRXssQPb0K7NQBVLB4mFhPZEMbVm4jo2I15DtfWSCn3mV3yaGo6OklOWsBFEW/y+E2l
fstzF2BMSrD9XBQ9R3vkALhM4q0WuyES43AmY6WdgYrnKen8n9yItPsax1VZPlloQPIBZWqd8Hrz
hhZ4ATmCCxHisGVg1afvX+qtd6pqmolF1pqoV1fjevBEzq7kVY6VsBHC1YOSU3Q/TJ4/g/R65Ggq
c0eX4W+Zpvr3IO5xOg+1rZZOW+oX2DSnNjF3nUnxu2bG5JRgSSA6jXkLjsHmLzrSdEKdyEkeBFLC
k+EzouIqv+/2rrD2vPt1bgkijyZmSf4WF+VhHABo5Eaxliv3Xm7831mZlKvvH5b6Dz2LGaCphq7K
tqXYipiGyH8wVkTd94qnalwHbI6mnplBKzDQONFqGRLeKVFyiZOY2qaH9iRPZWVrlZbxk6d0CBz/
RBb2X56tfllR+VhNzAXNg1Ywdt69m1jlD3Pk5tqhCRp3bF6mavz55//5ulplG5kZ8HUZWfNGgWqD
4Wo+TtgpJWkfI1rqk6f/rdd3oUbt0kMAR01mRtpY/dN3uTV7NBZuWaCoRxh6NQQ8hCWKZA2lE+l0
T8wiGhYTbWQgMA3jcbH2dOZT3dJi92hjdH7y+f27uzl9NZKEhAznzWAgXr07/Cb/MwZ7BEWLUoHd
GLUBItHh0WpCwgO1bFZNMw9fFujxiRKjteo5tKgrTTiZHpscNvb+y52AKCNi/3kdKl8ExlNw9Q55
nMPuibll2zX2/uHS+u4HnIgdNkoKpmG7nShL9YSh+v6HKbefrGWY7MaqsP5Zl9CgMoDk0qkIKm4o
sRsarkBUa6se1EwdoiUeSYCPKZyHkF++//R/uWck4tJTRtEsA9zTrvYE0buiEQl7wjBxeiRKEx0G
NyZtuFY88zHUUwokXf3Db761agkZYpKA7wPJ7gonB2A0bQfiHZ2x510iuHkzrOzt+1/202dc/bJA
r1V8ogxYRH6H0SjXwkp+WHxvjkkmg6LZzAua3Ndj0g5htag1k6JQVhqpgQQU0knqGWB6lp76P5gg
ESz1ojnglzlhaqIZj344jiGWF7ugbA+tjD/UUkmBn3LZhEnFwB/8tyAnmrBCAdxqjORGGh79nL15
mIBRnvmQB+7HBBwjRq7/4eUo01T+e7UnEEC3yDARso1k/2pPEXreaBKwIMdDnD6r2cZnIk6WKiKo
eZgwzcwqfsTdTcsB3I0nFXRNco6+uZ0uvn+H9q1vYlqkqam6qpjXi05hmLI15FrhFOlvyaPZ7qvU
r81aoY87nPqydncawApf233/uf+eTlBNWgjrTMNSNevPE/rPwmt7Sj2W5FY64+gvTJU5CfEYEygZ
hpLBogtr+4f1dRrxV8+c30dwOsZ5XRPXp2O7CoJxGCzcYcKCH4Eym6PsS16GT9//spufI1RZ4QWz
movpl//nlxnc4TS7NDPHonYzuupa6jAzFO4PZ01Lu/V7/vM5V4ctSYsNF+FI5oCkqCVbLNB8c8sH
Nt8jC1AyQV/xIQ6yTVaFPet2/irCjVmEF34+tYa2aVeSPWmutGSpocdSNB/WPSch8PcJ3zgdLP4Z
5IMOBVshANw0HjUjYffY73M5XcMPlZa9Tn5ECt2nsS1EFa539hJ8YKrLNT/UNnpBINfYrrLET/ad
oEOntGY2tz2BAD6rl342/sJnLm06LpR4JjvkkfTy8+ZXS54n/Qjf40KMXwygyDuxeFxPabV5PQjy
2HpVTJQSYB9zzE1dvcg2yJCUCz7GreX5r11CtDXRDtJS78XJy/3fMky8ReTSwTZ1ixrmqBBHoesv
JJOG4z2X5mLtUmHNbBrgrYHdJowQD1i9/xSM48UL7r4fKcqNjYkDpamzGMgow/Tr01JM+JDGNS1z
wgQgAGjncxunJ61Tz1Zpf1CNaGfyEJ2w8zzbSXhf2b4A0tRh9d9ngb4dUnHGvP6iK8VS8fPHUQLi
bpDupWo12eSxuh4Hn8JOYSwCGVZ2a0AP910ozYqy7l35s6zwV5vRCVsbXSrhP2UtrVMJIKhmfwAA
Puu1fRzr5qwSQ1u17kqEKQ2RxD6Whb8U2Ahrwf8hBEav9c3C7/ByhqdEFXu8JCe1bs9Y5rzyMxzS
jaYpn4OnrMmrPsKDiWZaqb43qbLOe1qPAY/dBZIupuxZugFFOSKuwLMwn76nKrpoUZnN2TeUzz//
v9bYV1l1Qn27qFoIFSpyvjq2t73mOjptwaaU36uwddyeNU0RL5qabvBZbOMgPYy+eu/p4s4jttHw
y0dpzA64XWDu+P6j30WvpZ+P+9qHyeN60gPZlwfRmJ9EilHNt8rnDDvifdSSEZam91jjsgfuoIwp
F8PVDyPkxkbB6UFRKD7pqDLNq8WEkMCCS8GAOhoMWeaVw7aGXDo3bOqQSamvgsT+DBCwI8kokbPI
vPao6mmCulrn/PBdpu38agHVVFOAm7BhedjXVxSqLG3b5UnmgANBnr6NJCmYjGrJksCEeWMo7Rbh
vTyX8u69N+tfSiafqxJlDVm8Ypm1Od1ES/I2Xd3/sIkp/946NG5osmGoigUV83ptL72hlfzGSB0P
ywD1rtxCKkvjBXG5t3P78tVNSBjlBhA7lQlny5e6TdPI7g+b2gRHvn5E8G3ZzyyLEDdOLH+v/fUQ
WZ07NOBlrUeIAMka/18ikd4ICANTx6wP+2GXxogTtWxTTjQNwtjqpWhtZMVxiKPR+KUnuxg7AWX5
/h7e33jIXELWWowlqiBfxEY565b1YjSke62N+S1BrUKcg60lspEoM4NQICrmP7z8f4/QGvcjAuBk
ndqGql6dw6qozuMITxWE1uZYqzat9/IdBtWsjctLQcRB3AxIf7QRWEz2/v2H/3uCFtNuqpggoU1b
16/OmSSB4m5SQuwoFu0m/EqLfhguVOtWgUFGnZo8jBLioe8/9MaY4tQO7to0ORhpsnH1i/Mqyxqv
bWIni5B8oiXMo+p9NBqgH+Gd7qKTTvHI9e9JaJ5QUX9+//F/joB/zzYha/xsVRGKYejXBzMviIk/
i4vYGfVa0FtsGR2GivROJlhX3IWxcWoxB9De1ulJS6AtOqoTBcE6vWw9l412aaZ/bJF/PVR4+fPe
omKSvQ/Dg9YcwPhtwwyLPhFHP7ytf5cJvjiXDg7tus7Xn5a0/5x/Cp26tdEkfHFM976GG3i0PkNM
+CAoT98/pFsDQ6PoZ/CYOAnpVx/lIxV2rdqOnCiCa2Di8PDMdaI3B+KaRixj3Chr+/n7z/z3wMzP
g5iuATmfFpvrY5fIAWtKVoQSiP+8nb9ng3IBybCQc+XxzyOP3GQpVPOH8fjvsVLIXMk1eTqs88FX
k0CvKGLUrhk5UtNsh7h1hIjuAkPef//zlFvPVJcpd2kWZEH1uozLsasPAv7bjpfqJ6PlDk9g2VRw
Y6vMXgtJ20dCXYWyvrJgC4iKVbbUcFo1wyZAFAikSocDN5rPkvvTyLpxXOIZKDLnd0uVyd+5mpK9
pPZpGGL7LfEBjYF/1vSeNcDd10G9a9pXhTAxsithRCk/DTV92mmv5+O09Jk6kDB2mqvPZgOpbShH
kWPrwCUERj8qILAWZDNjXc+6TQ3TbYZBE1wDJJKUwGd+AarixLvzMcHPutYl960ODn+At5aCEdBi
UmsK3uOeRMExYifwghnTnoKZopYLnHGIQvImXblV+hALTOT9RJD5Ax2rc4GBHjcJPjEipxBD/GEZ
SIW11DvgRX/+dYB4NuwkoE+YyCm1goPrure60rdlC5JhzOTJFO8RB6UVc9jHIDmCD+p6KN964H7k
1TmAuOy5qhTvAJ5X+XQN+GHATZP0nwdr2VNpRrFscT3gxhCGqy9Y6IZOenND9HK+vjSGbVKiRisA
orh6s81SSCSYpj5x5yy1vLr//kvcnFxEDpi2YhPic71mJaLg8OBlsYOnE0kVP1uOlItl1j9c2m7U
GxnBtsG9l0XdoNb39+KI201L8yKNnU6j6YQ20WpAdrBOV0VLvJtygXmAHpx3U2v6yW/Ufem2xLCO
P32Rf08qU4VeoU1kUfzk6f/9RcZQxkYMmtVRKrgXDX8s+nJdee9RMrzok5WzquKPstCPkxE+sT7+
7x84T0GwoQtLlq8rckwDo418VrMhcj+n512iL0tK94fFWv33kkwRjJWRPgPle/V61vZVlCpjxoph
RLQYbDj/sziPUWeZp2ggGMlgzQq1KUTesGddzSgHSD5r0ZioJRTxCMMDNwdntDnyTu27QNjPCcwc
1SVsoEceWCkInH5ehm+tNqQzCIW2w42yjGWUFgi/NkLZ2Wylrt5Kef7Oo5ynKqGi8o+r/s3npGqw
7sBeWP90bmIekmlQ/XKG/k5SGpDIUf7eUDYFCWmhrImDjyb+EIBfOglcVceJ1Ci2QYoA5vuBYU4z
4Ho54EXR5BWKRjjJ1T5nNyqAJ6+IHEzGuHQA/VuAHyBQFlArA7RfmKSyurr3OU1wJDjZVrWWrVfT
EpcEbU321XtYV4KkdSqOSyEbJKhpnygH/mhtkoi6Xj/otnsYavVi9RQzcgaDTKa9qKMnQlrPSZ69
2728zwHVEyGEl6l8LS0Sdj0JdS3nJUrVlCDty6gUDxq0ptwOJvDwV0D49cy3Em2ZqcYej/FDS2YR
JO5y5zcaeAt5RYd/4ZomwFPjOQ245jLsZRSnvQzWUt37DIdZpAewdt7+/LVpEKQ3PeW8oKLiZx+h
/NOuKm6+e5MKK+sf3r7ro33pkqU3Zdo6dlFuU2BLVtRuO5qci2lClF2HPsgfHF1pSi4wHwZPOrSV
S1im76FX/mr8ajPK4iIFnDLrjgW7KIszLI77kchHjqX2PCr9X+GHYoMcmQJwIT3e4/ByMlhk0cSZ
MmMDZbRkfLYMLivXq3mroXuc1mLN5B/JEPDBSxEjF7c4CTLvoa7oZ5nSD9vArQOGIguukRi87eka
9/eqGJsNwZ0ARBypVmZKnz54vbuVw6XiFY9ZObzLOVodNz7Z2fDDqVm9sQUpLIbToZlmrXZ93lcV
ZrXAvu2MrvIJru0F2P+TqfjLwk7PYf7WKJqjOcOXMRnLdIQ7/oucmfvM1d6ttj6nBUA9K6frl0+V
qnXVI6BQ3XRFvQdLlV2f/TLefD9Xb62u1LQUg/M+57F/rt0ttNW+9LLM6UIUbWa6KRrqO0l3LqN0
M+bRVu7Mlebj0EKlOaR8OXQks05uznGNOsL0sc74d7E5/gp78ZJY8ucICy60HpVkeI8q+Yc71c3X
qyi0JenFcKe73n2FZIdBaVWZg53uWBhdiWjoyavznSwHJ4/DVhr3yyH01oOl/5grdONgzWdPlWdV
0W3W6r/HFkteV1eiYGwRnjJXGc1KL/bMmjXpXLoUnnHWb/1R/sxj+ZM69Qpi2zrt3KOuNmes+bOI
XNFZA3xak9PD92/y1mWXL8d1RuMMxs3tatVN3FIAnOdNjnX2Am5sNYz6S6izXHq+OeN+updTakue
rh8Nz96K3nv64RvcuFfxZmRbswwuWNb1MTA3RVAnKdWlYmjP0/vpDNvxKiDm9Yuw27MsR09ZYhBr
ax0D/GToPLJQewmr8bM2vZOUipcUyL4kcM2ayg+z88Z2rGioamxNsCf9051v4VumI3VolNAN9+rs
S9eLS1wxgAKvOFlN+lMz+NZg0YjZUnVFRVJyvRAxMtxMrcbUoTqwKj3U8PBMZpBXF7nhn0N/4G/2
P0zn6R1f7bz062Vd0+hAC9WeVqj/XNzzsetL2aV4hWP5eUTH2OMNN+uDl6U/Fb7NW2/7v591Nd7I
zIxCIaZCmQ0fqwpcDKYKpC5uOErwXvQkRgYWskahrX25OI55ZmLCsXbWYDNpjQWW9ctE9E2EufLo
55VkrsqZeAZUn9DJJ50E3FI8rnOlIU7QlDeVlF+wxPog9LWaYi0UiZ25y5vy8od8jEQzof0Imy//
EqniDBrnQr0FuxKOm8pXNkVqLtOsvRuCT081l3aVoqQztxYebEouap85dUa8cWHv8rI92gnQF2lY
l2N1lLriEgHwaSSsphhA4/aQtMNGa3CpFc3vMKwvbcW39NJjn0IwSdzxrMd0SlSbSKMMk/Y8MEHY
xP04yz+sjR9xPcuEDfPFlV+IsnmNKoNs2mYmDdowB6Rt94tWJiRHg0izKvCj/SFc2vyUlUAliRtP
bA00QWboFaukRyktJ+850iwqixU5WPVu9IYYFmrKPmIUJPlkjEDwAmuhjSpQJC/YMoNxgtJqWYde
h3Cz7mDTAYrqhpCAiCZ6aBIOiRqd8QmfH/OfmKj7yBJhJehHn3TDNWQhJONUsGeEMLy4BTrr0NbW
KbFAlpSfwOjh0WHUj1Z6AnW+IH8bibDcb4jadjQdalyEX7glO8iOvmzsQWZQXSzX2ulW+dUG2ckr
05NU1WgpXDRPAkt79quylGc1xreYRtlT2G9gGc5MA9wtjYNnEziSm2PyBlJs+46v89+K3INMqFUD
OEDz9VUtbaYh0RvFyR7MnWUMmEj5ktM6ACR9jb51rUVwD11/3wXNS2Z6/SJthvX3y+XN+aOYpsLi
oCFbmS7V/5mrRlEVhKmzIKmVuygNVmS/ux9yEi9QCYnBWDajveMn/rAO3jqkUP/g9oqYAq3S1cfq
/gBDxRtwkdH+UWT7mEYJ9fz0h5Xo5nakc8LU6NjSRrSvPkcgDgJeb6dON9hO0zV4oiDBJ7h1qaZk
yOmAbvonu1QPAbE4hfLzSeHWis+maho8Y6qw1xdHO0+KJO90Ogp4OOICxWmD/r2TjD1/+4hQgEuf
NXO98YHFf+kHKF5BIu7lEkCyRfGxIZCnrsv7SCVSyzJ2bqLSwdKBJbsE0XSQM2cJQbNmWLmOF6ef
mVc/NL63hSu+s4cWmAJpU61e4lBIqeZ7BIV4GIgTgnSHzLhoDRi4iOWyGaYeYSzN1RJaqT9MTid5
eNfS0UlHAnd8c04g7DHxZYT8n2oVIcxpMeCT60WUffBQ5KfSytCwC0wDcj2+T28zgwyG/6uPFlZo
PHGVihIDaMMAPis8lfCWIPdyEnlzpQ7hwtSx81k3NDh6C8ULKNS04cHikEpWQQhOgSpUlZj1Qg1b
jyoDGEcFhHDsBmsiP0ghQKBex/kXRirApDJs7r4Fy48wovMEkQa1uOR9V6wGNP9mXnvgHWwc2goc
CnqPZmtsKxkTZVx6s6bHY9uGT2OUQ99IJpE4ns/A5QMmrOD3c/DWfmloXNFt9G4M1WmO/mcOBnKl
J2nUptAP6TGpj4kR74ZOXkcKcTX/vz7q+orW5vCGCQ9OHd+EpJjCF06psYNJnHe19MPPunlKNrhX
oUtBjsZ17u/fJRdqnhWi5HdFTuWTpuelS7/PVtO5PVSGV8UjXgwnO7jhH37mrVMPVRpKUhy1uIdd
HZGNEllBGrO89LR9IaAnCZaXuj6avr1Tct4v//v7B3v7E3Uq+VOw6T/VBuDUqFvgGDplWGIAKy9Q
Zd4Vd3jO4vKrZg+B6rT8/iP/LB3X56xJH0utE7WyeS3+Gascqj8JCk7YE8UuCDls0ThitrQJGpXL
2Vgb5wo2E1lwXXy2rEsRQXEsB84IZTe1+jI85vVJYqOqMLviM01qTqTBuLYHpA26lEGdIHnETPRd
hOiNQhchwWLcGLlpzMdyXHtuXs9Ni/nW4Uoja4Da9q6Fo7tgruyCAL4UzduKHPpzGWOMq2HCJbbm
ZIn62NvFfSqlw8ylEougeeHXPjRhW4oWKvkJ1GY7XMeT+7yogCYhACQkLJtz+0zncPxfQwvqhA4c
7/unenPUMmY1WkG0ptGg/j1qu94lK823E6cr8q94eLKhjUTuuAFfd1QJn28WIX7H8adC5q0BBA+I
QiYFXfHPzaBqpcHPVSNxIFR/hSOvzx6r9yGu35NJg9GX+Qnuz+X7H3tr96fzhOJdnv74c7r+z8pD
dnSEIBnyYcQWkoGrmdvotKatv8z0bWgpd3FWXKbzyfefe2vF+8/nXt+fw1HEbabLCcbmfm3FjLHQ
qo6dqjyXWXv8/rPsGxVqUogNRGJcS1kVrkrldWcR6EEok6Ol4UPft90iQLbuUY1Vy7gmxiX/rRPm
RvdpXA+yj5fdgplB3VDhRbtuZc70ytG8zziDfmQYJJd72glWZZ+4AE61GJGfpHx6Bl6sSgDLc/XX
EI3kUlWR5fXE7lUwBv0QcI4+PtYNSJMxOrM2wu6FPLXy0w1nWmzRuE0q3Noktz3/MZcYVigT+4Tt
zj5GGW6kQuK+oYC/nnHzomCccdaX0gsxGxWWEOrOrrL2Wp2Mu7oiTY9gSKRUy1TvXttRdITAce1R
an2N3OvoGh4k5w74JZkmbME1jIlo7qkwhCOtP4nY307n5qLUni1OxH3F2CBSYen5/bPwRmKw6kuY
NUfiHvKlGUm7PtKXHfjZQPJ/S2M5LHW//l+Mndly21iWRX+lIt9RjXmI6KwHzgQHzZKtF4Rsy5jn
ezF9fS9A2ZVOd0a5IxQIUgRBEMSdztlnLx/GrLhaTQQtiuJXCL2/GGL+rtF4M4CaxAOt9WdRZ5ZV
LbrLirh6xeqqNF467CiEar5YlXUi4fsiQJT9oqfX/+7m9dBkUA3hkCr++X5ifRnCLaSDsDPnqmN4
j+w20Ddau65xwo1nOpQ2p+Da2DvYQQLSMA+uQ5wkhzDJHxpJWrPSSfvmUDv05HsRVJ/Q2wO36qbZ
WiI94cWLX4LEUB3brG3WUQKsWbhB/Od28TeVAiY1Fug8dLobYpU/tYtQGTM0lRmeR0G+Qz9FhbtK
xHtotKuZ863gb1WrmKI+ZcR/PVUiYHuehzB7LImQhxQiKp7Yd5JeWBQPUPXQb1HqtIdaQCUu/u0g
PbLnztgFtoF5fIXjpVAAUGTqjIZW4b7GXXT4z19qiS/9NCYy27e0eTLlEv6Z75gfejTPHt1c6EZ2
GPRkWxNUx0rNfRQlKItGH3aaF1SbMsc6PNe1xwh/BdbwBeW9IWwQUaT7OGUZgGulG7m/6If+ToiB
aJvU0TxLcP5PYDYcrKkKOjrbyo3OMs7elKy+i0oKoy2TQmQB46TBx7u1hkfMH2+iQVwsUl+rLmDl
KVrnud/lUfEuUn4oXOqRueXvI7QCp+cQsnBPQGtQ+5jK919cU/VvelC0EUgFELiR2Pk5q6kmQWgT
NsrRZzeAlFLq/eRItxGoPuRnNCJc3WEq42Mf+V6P9UCZpNPFU/Fu6KNv6ljrNyTQyG5nOAYZwczn
lDWqN218Cyeay5h9gQ9ZbPtC3OCOiu8JZEWvIsZR2LQWK+6UTYKvKtxOGtuI67jlxvd0VhhUFqVz
yFLPhLZbsJZyDb/UIeQYEXHhOfOFb0rkY6CGSV9GgKLrZl/T4J06xfuXtjYitIaeslXrCuWpYty7
VvxSIENaGdLUVn3FXMlV3HPqfXV6umA7kd9CS90EFrOZojsgZNvU9iuOpe9hEPpDiPdTmFib0Cjv
5vGkc57AYL7Ok0KRGS9t0zxqUn7TyfWRN3/pYl0j+8+BDVU8Rsz5+747epUgQR6dcK3vNmHcf78E
qnH1GA1CM0n3RAspSW9qkCmecwcOmeUjjoB0sR2eX5U4TNnsOzqqr0U5fv3FvfB3twKCNENFtMKi
9ues2kgyIWuFkR+GpMywhTRW2Pve52E77FnPcX1i764zFSCec/9FnU2aa79QlvzNpIXyRBeduTWP
6D8HeMFd13U+T9C8kp+vz6pn28FiuPNqrg1y0oM31tuJOtJVjNfyr1rx3/T+hErI6RDGZYb4c/S9
IMcu+zwuDqkEIlkVycEs8TBzMLrfGDXlVSXFSGfXerBoA7s8iDAPbQ9BVcJ9joS714vkGshaPxrj
jADsPEwI4XKp1rGTQ3DBLXMDMOkxdgGHMrfYM6thTtg0H6PYf/2lyLP913/z/GtZAV4NI/HT0389
ljl//z2/59/7/PUd/7pAbivb8rv4j3vt38vrW/7e/rzTX47Mp/9xdps38faXJ9sCXc14J9+b8f69
lZlYziJ8L+c9/78v/uN9OcrjWL3//tvbN34C3Igpe/4qfvvjpeO3339Dc8P99F8/fsAfr87f4Pff
1m9ZTL1aERPQ+jjgn+96f2vF778pmmb+k5yP5qAEMA0KRQn59O8fL+nmP2d1lUfFJugHy2H4KcpG
RL//Zur/VBFJILlSEYaQ5jJ++0dbyvklQ/8ny34E/swpXANZlvbb/57f7cfY9vHLcUH+eP6PQua3
ZVyI9vff9J/axywL0XSW22gVVIAG5k/hdzEZZVVLOVyLnqAF669dJUgQ4RU77BGvd08lhqkAf2J3
U8dEP5XGwq9RxNU+DuRDF3DX5Gr2NczLczd4AAmM4hrblF5Gm8TSi5tc9TBgMcfXWHGrPeux7jh4
5qH1qqfedYebAtjJDRxbe/fDD/E3X8ya4wU/jO3zF6PKhZQqi16T1P7cN/0wtpsY76deJLsrdYH5
vscUThfmV5LD1iGCfnwuHQdUZC4BPzVKsJaydc9NP2jXKgL2HU3VCRf+m5Iq34uusWw2pALFVe/s
S4NPuto38taJI3PtIRI/UMLXrRo3yC6BG3zr0j4+qORxS0dqjw7G5UDO2m4bJFV3it1C7G21+A5L
sMfdxMU9whSgNev+GHZFcsJGNzmloiUY4bTOfqSAa2tjy4o/Xn8bKGgu26AznuSAuxQJv+gUQWVF
4EzlhIJZTWUcChNfoDBs4l9cU/un8ORyTSlnozf1mM3+n8WRGTuRSzWzwN91FLtORtAzOvxbqRYN
H7tQXVvVNPpUqXOy2E/viyp5FWX/zcV1eR97tX5qRcWaJ1Vvuk4aJC+E3BZ2p6/gbzVDYz0kdpbe
o91fcaH1J8+jorwJrE9hJjocf+x+RVCqOIUDJRamO+GMCVujiNUeKiuBmshOHohuAEnMsKLHuabC
YlzPyyvlodG+hqVDQZanrZTSzW46C4qCJMqwqTUc3Ua91x4Nh2uJj74b2fnziJVa5+T9BrxLdMH5
4AaSmg9sPl1DesJSSLfu09jFMDkSGI+Ka23J+mwY2UOc273/56bz4sEfxyT+xaR8ifX99R5HMIl8
jBw4bZgiw7/e486ohDC8svZaWF8oMyhPlK+i/esSLHEjGaxgFcQnsBH2ZejMeI8gAkf3Ylvr0UnU
TeLrhXWVuCOcY1EQSFX2nth4da0+/+e2+NMoqLL2WyaxjIMo+KmZ/+tpWupANXNLpknVFdxaUutS
2KSqrGj26R5t7xcf9/NaZfk8spgq2W6bMLP7U9NHyjhOdROV102raBHKovdaYAyjKLq11RrNvI4i
LbaxMXkPNQ1qpSJctD1ZnpiErkJpqvfOPQNu+CwMHENVRHOb2vmS1HKViVh5LiPIy0ETVIgyVEB5
RDwukAmbHZKeadWqgf2LPPnSV/34O3P1dFWnYM9g5TWPJn+9gMhGAK0XeXy1TOPVyaLo5ETc/IOr
NXRX5PVDO8VGxsE7ru0q5QzGKDsB8piVSPV9HOugz9RoKzTehOnwvm8r7XbZpKb3DokIG8SYJggw
JN306hTCbCS53EagzmRDz67x7Zxi6nc9gsgkqHu/dpt8jd5J8ykm0iDFkLBrGye7qk5QYzieONQO
gU+JIp9AYHTVEumwCMxcSWh9HRKuoguo2l1YATQPrHS4KAAMwICoWxaXg6/h6rJWWvldtGp0VRoK
n6kuh5oZx9rZdQON8v10OoQw5U5BCQ4PkWjxi+mb9VPEgBuJZQzDo0EuaF72zoPnD2OIakuL7Fqg
XEZcSwm2rzTFwqjYaj4Bo6Hj7RJ93Tduv2GK/i3V3OTdyDUSDmX/hgU8xmmpiX+0kqjHtFe6vcCx
4z4ZYQLF877dzINRxm8SDJWZUpuu28lrUrrjKnfH6CaNxvEWHkO6aqyMnqiwzTdTI6ngVfdm7YId
b1pvO3ZUweg1mPgq789TOskNlTTKMSy0h15Pzd2o1+YhmlxIZrVKIYWlYiRrDuYhLuytohSY6044
GJh2kUHFEiwgm89dOlQ3mVE1z6Zz1+jt8OKSRLqo2i+C0rN4nUv4l1sbbQM9gk0pKLpMy2Gi8+Ml
RnEYq00kjIvIkTXXGj7VnovYSG0HrGBDxCjZBI12eWHZDG5AZYoy79Moyljv/nyPFihfsYJofvjX
D7tYTqLVq+Xgfx6ta/F/hklYbT6Ou7wcZAkf8cOeVL0o2PG75oY7xVgtb1f6Jj8qerb74Y3LCx8f
uZxglKsBLETz+eN/xnIGf344GWR+jMCRCAUisfnb7/Tn3n8cV4MQ7mJMP1+p5R3Lox9Odn7h45yW
Vz4+VFb5TaJtcFyXe0u4WK3Nuy07BGaD8ffycHll2YzL5V8emjTZtIar54R7rdMmcCrhWTGI2JMm
PlibuGzlpdPo+jpvMLaJUgU70Um57pnHPnfW9H3KBH5l4mlU+u9daWpHmRpnoj/f1UGQhhjjR5FG
b9mAY2aUDl+qXLU2iUSl3juwKYbhhMN+9RRI55q0eorfhB3upwZrz5jpamlNl0Kq27jRwj1oghMD
frWSWtbtkgJ3YTSzqyggUlkJEFMhQVQC9NAp9L5cj8NdD+xvHbIgjjNK+Xriqn0QA3oTgQJ3lqQi
OZOdHmAYTonCQ1/QjcqOY8RQ6DCte2d2Bk1RgQibx75ZOOu21+2X1tWvdvytTrprlzrJBe7kkZ9N
7FK7udU6/UaG3rhNE8iOYOWxa7MFBHGp7HOaAT7rbrzH9uA+MoiXESve0XxfzezVzRtEW2NFpA36
k2W05r4mA7BOZo+z0iOeSnUEB8M2S2ERmKbVuUxrjHZj/NMJ1XyahglzNQOrRgefszY6KULF8bAc
t67lSQocMDEvGv1s1SGS5TL9lAZoS9suXWvZ8C2xqgfdbGYppX6PCPPi1QjzCW7eT6HJBW6rfe21
Efg3XymCx8Crgk04IBtRwRvI7qszDGS1iZsJLQN5WtbGjWG+UuO1DsoKmybMmnDihH/VNmvk6cXe
DW0N8go9o4bF/Bgfm4pKMBACkW37jNinVCrwKKIs3iWwcq1U4zogQUHd/zWuiTQ4hXIh67cdkfQc
KmfYhZqiHkeHgKUycIMVbtNjDHbOJbZ7RWcdBwAdK3Nax02Ioy8uCeSy63NtjXsghcFR1tCokBly
pcUERXfAO1lvIbWARmN2A4BFT50nrca9btJDLLMR1mRDAyC8lVvoN5g2GuoA/xh2haPoK9Qq43rS
h+9On2I3/GxayTe7lLtyaLqtZSb3lAc0xAcc0NLEGilVdnd1L7eJ3n0xHMjTCm53SnwvGOdXXaqd
SdI+gGVwZ3xfDNNrpfWjjpD6ECjaSWTW85BEWG1SjFhFCGurtrttarvBWr57mtTyITIqMPYlhdlh
U10VRIDA6TELi1utvziht+tqM8TfCs/GpHg0ugoVdIz/fVk1KADwzBcxsuFxoNZbmHStyZR9m0xM
I/UKzv2AoX1FLLeC08qsu7vKXGA91qvnEH/PqlGyvTrC09VVwMBYrmpupK+81A39Xht3ReJ86ZTw
hg4r8902fR6pJGBlV42HQjf8MRiLrZWqfh7qOPw4GY3UDu/MMhhoWsk2Ct4AOIiNwWRjFw7ujtW6
8NWx2rl2OF67RyfJbowefxg6RHKUBXX0E561rQuFjYj6Vbamvs6l2awSq32sO9aD2gTI1sF0DZ6G
sxqK6jAxvySVUj4x2dpR7v/UE+LbFVl51tQ2Pwq9/sw9hMl54boHI8Wg0sqJ59b4njFAW58Vl+s3
WF26rapUh0KASC2XWPMN6dm1ywZ/5lxbldJ8AFJLlbpNcWSn6jHSzpq4p+e+9y0oHs4QZGHsnFgO
fbGyHNEUVzq2bNzrXeVZiQ16Pzt86Rxzz1JsWFckY8kK7604uQy126+70FHpILNNUkYslEbkBgBj
wZayKpoSM7nL3Hjb6WN72+KwlzTmkbAijhip0extu0o31Ry6hYrqUYnfrgaRlBjdpa8pUdAVF7K1
7XSdiZeoTXHlIf7XOJQVNUPabDwprqN1W9aKfiTB2q7w3WvxLxkAiNh3YtJdiCEsGkXunZpZfoQT
yRp6FBS1DE2GqWGhWdfKqbvpO1fHBm/teMJ6iNVsH9IfkhWGW2xSWwWKMn8oAlwoA+Ama9ZFhyAL
yMhYrxJTPV1iyg029tHS3TN11g5J8ujodnjGjiB8Nm08PehQmPhyAAr0UoOMZ7zRwLp9JuOnlI5z
PTatjqVUvY+YVU9pXKyrHnfPIaUKBzrEAEKUjBCh+CbhaeNUz9hK3a+qcvpcAPe1UvJ2hZdoa8Ww
PzX1cI3oOivwNDLArtVxqh0V0jBocssF75XhpJz2AeoYBRofeb1AGUZiQ26xVWPv2BuYwErDeNCU
LCKAgx9gRbkX2h7xSDxbYWaj1Btous7OIzcvgsraE5i4dZLhIYGuXZbRRe2Cd1mk75rEZE7rhoM1
TTMiavikFuSFtUil3Zl9TTIIB6VkkJdaQCcwe7x8QznBKCtekFzQSXOTw9DuNjB7KHhAXI5ZQ+s1
OzqYuDLMr2QQD+MYaJ+w1IMQqYKi6UJPuRYt5d7LHstmeQopJbxR7Wg4BdaErfT8tvn9Ghfmqxsu
PsITRfWDhDHXZc4+TMPkMRZwQ+ePavvxQtmZfKkZT3dmrup+7znKzaigH5jmYxRwTfJMfLGTNN6U
SJSvAySvcyaNYIPxhvK5y5vtcixnwobfYQy/08FJHVmK5XtkieUpiQp1NTnZmwM96ZueayebmOQn
xSSZ4WKadibs0gMowdHPU2X+qtjhbtmVS4/wCR8fJLjdyOqtT4/RNDV3jcmt+3G07pIAO/qqO0qP
kaeq3qiFK3w3UrqdRqjlKai8T9b8uapML13gRJ9GqaL3UEMUg4jMLmHKkFGZ3vg6QVTrNbv+NkBA
h0hQywemPKeBVfN2DDqPPIam3akyMFfLbmRQcVM0v4wtBB4jLpobNB2ab7UCs1O1iZ/RwDwve1oT
NoR5pL/I0B22sTOYp1xpwyt5PsUsNprXKa+IsfGPtKBPhXGzUskGPgAwU/b6OOoHR9jKnVmTB1m+
ixnRZNSi/TKU5HSayY1uJHBg3x6xbuvURrCCdx+XC6Rl9S3DVf2SWa2xpR30pzqtm6vl9MmmVMmM
leWwXnatbEBdZlla91UaZAcbB4JDIeP6PjPIUS27eMx2SfoFb4oVe2tXU8wrmef0pCiZsq3d0noO
vOhh2TWU4X2fzGGDGuYtxgQltGShXhsjV5iqSROiC0Vg8/VWXQUBCwXE91ow4fwWRtVB64V6H5Rd
9/HBPTnKSrreSoYcw2pzeyO1EaCQWptXMWIHH6l5+bU3X5Qp09+6IFI3ddeo5zIrxVUnOvixQ6Gc
GsMkkxYjUVGUJjh3oJivI+e4Dkaj+Ophv9z02pfcBoRomn15Gc3euHSlRhJs/ghypR03HGWzAEVd
MV0C22kvvYRCVQOa+uLOFv3zqTSS6KpwvItL/P2iVZSS5iXaVqedWWTdYdmLKR8sFD7rWg6KcV52
UHFhehuV++V8bOqF1gWZYJxqTXH2WotCoQnRS0cW5eOEAHqty3JGZVYayKvaATkBEfHV4cda9iAO
0axdN69v6DytUzSS9UU/LV7bof341pbXzxBcTbvJWE6fhOdU24ge73PEXbkco20w6eQCRbehi2dC
PndN8+L+sx2X7MoXngQ/j+4F7W0aGq4/ZaqOP3gWfS5GKJjztQ3wC1ohnjjEiRKzNqgnv4sLmCVW
PH6iJgXxOccRCulcEG3pnTU2tR8y5u5sW0k+dWEB9JXjRAOhBOpvh7tWV0Lww1O9sxKaF9MDf9kj
DYVcxTSJu6muzKOeq6idS3stdad8LjVA7lhCvsVImjd4SMan2ir1e6tWv/ZKOrzReDD2hu9940bM
9tWIkIYzv0HVszNxSesp0zE+oc5S7IJI71+19rS8UbcSYCHENXzGc9RZatTubLd4Wl6sSjcigFrZ
195yxXWoKPldjkoK7L5H7keNV2sfrTrDviONxzcbWgR94ZsYGqQHsMSOXqbWTzoBvuX0VRtwBWEt
41KEwXCjZTFGQ/Npdt3wKiwnfZCtYfhx6ZJ5m/9fRHhoo9D+XI0ls5MC7Tjlefrz5JiH5RRLY6Tk
MBy1cyJi49YiXfZxRDtFXjE4mXsXY2CLeI2+ejmkDd9Eh6n6yR0E9TMKcjfVs9NPamxSu8i17Aay
uO4Us2hXG4jhI96kns0iTXFb77YqNLFCXY1zdhsb5wk7uvXy3YcqOhLmmZ7LwmJ9puErkwze9LlS
mdrLcbolzUE9qRmk26FqdD9OzPxBusrnj7NC5rQK4rK/UWPLvLgKeYHlhTaarmnoFE/dZFdHvAxY
4w4yfcOrfjlbOfVUHraxdYwyvLrLmY4W6+X9x9VpQak2YdXSlwfO1YpaDPTn69po8qknMPrgaD1W
xUbWf/yAmXLSGehf3bCWO8MouGWG0n5ym5jlKT+woikaGgpuMRn2wc1y242YmL3qCWiS6OvQMXSH
Wjr4nqk3W4OxXQTYApdVRgGfzKpjk9ivipZUhxznz0sZIWzUCqPb22bpXKrUxjYAizZ6wo5RVd57
KsS6xDHAvagsVjUTMLI6Wwp4Mlsz83NvEjHdj6IxL+Djt6pbefuCFSxDzBcbwOytjk3v1uhta41D
irnxBhvegAt52q1Iz2ixxsrOLZ9K1zvGSQ//K6gNf+jcQ4MCgQYpnItjsKoOTQkLGaWUNundg5KZ
r4QxDlniWs9Shzet610HtlDoO6qWMbO2qmEbdY30J5HWJwCO1ccmzHVwDcST5h+t8B3cSlPuJx4O
aNh92emnZqijPULL3P/z/z/vt+y8bAwt/+O9A442+7CYTsvblgMse0xdw2csD//8J924ty4dC26R
mWDG2ppp6afQ57AugLuntIQL3HbEah0u+GBTd9mlxXPhALTFJ03DIUdM+9IVz3H0KSfDxYQ4xxPS
7iq/xQTbr+dNKhExxBWV1WOR9r4WtL3fC2AZjapsLBTgsDwbIHz2myPU8ah4mvDRHYjVZOJjjbeK
ZBAYkq3b3TimtD926MZU+GkphJ/Pm+VRelIJTh2MQX9IMzzC2qj1hfpeKgpfKIqr0l82o1evJgsW
CtkYfecBKY1kPm7juvsUYyFzcmIWADh2t04LaMyqbzAiPTthA6pmvjy0snarpz2ajLQJVrbCgiGp
u6flyxEdrTASXuX4fEBPKidfmF9SwVEVViq7womftK6ay+bFo5pEw7pNeYPoG66VpqrTOqFsPNZA
cC7/W14tWqboNqWuuGeAtgPfFTkQjQtIJEwUwgofruXEMNNCdkNVDZ5eOd94SmB3DCCA0KW0Kf82
WrCt+Uy90KG8oVnMJUtLxzO2WpG3vuvK1q9GAyRxyMBbFkh0gtmiPYAhvSF6ZX3cHx9HtxrBtZgv
SB5r3jrBYxFJjjjirnFoSRkeJk0CKaKrIsWC5moia71B7FdukjhTgBo5IKU6cBCdaO6kWci9GpFI
TWQ27PXWOdvKCEssBgCzIgtNQqTylN3U9M+xGe8g07uHMvQ8n8WiKazYj9Sk8akcbPCsAPwxdLG9
ttxBA51Ibq+qqCjVEn3EAM2wfWXAWL9tvyUOfBJXNinpNeNqdkW1b0r7JpuAQulD/9zNLVKdW2Sr
1H88ashBEOKHHL8TEUwhkdoUUTTG8xR79iXIzrYrnVulrKPTpOPQWiSVi7+zBQC376jraj1z19QK
6/TEMrcJxUQbXO3lPnAwHpU2LL1At9d6l457S8Pxyeg0eVXiKTmGU/csLDmdRGJkp6I1q/tpBHYY
j6GNmKw0domhgJuREXgO1EO7gLJfv5Oa4QeDWGGrzNxiCFgaMzRAdMdpHTVBceNKCwYnAeIQP3a1
goSmjo8hxNrbtPQAbmRZubXUbLoHdV6v+JzKbyQx2xTZq6+BeyW+UuMw0mvaocoz3Y9Mj7r5ytnZ
U0B34lgRy6G6zPaQTk8JS2R/2eSDceu1qsZyVj+7cwe2YML/3KQK1Ie+9Bq+jvI1TOMn7ITFmgkY
7IBSPtuRsm3TgWQDARFHhRivKjR5p3u13FTbQYe9jQy99p3WYgnuJofIYKGDcNDGpt4CBN/DBfY7
XWv2UDTOuRh1/89NaaMRmNAV4mRXfglwO1whuSrWke1+nH/f0gLwTTVWsoIxWcWJ9JcNISc8IJxn
r+woQ6OB+kIkNxToox/WBwFtjH8V/37UeQk6DMd6nhQaYDYM8ItCjWYYzxt9NFCwOcOnMCUnTrTm
NtcwEGjNsNpkMkgIB7dRln/c5w6AW3pDhdog31Koxgsn9di76Xiy8uGcJqWHZ3bA5AjrI7/OPPmx
WZ4iiaWS3ptfUQmf22VfHvv5myyb3FCsTVDA/RisKPDxSQj8KuxgeUMaRbcMkalAj1V26iO6896P
Ak5h2eBj/cej4N+POBj6qppcfpqI3he21vvLI3xwf3y6vKACzcgTGzBabZf+sjG8mHGlzp9CJGu7
SPMaf9lQjgWkjhnbx9Plf26qkFmPQqDcNZ6PAXZoTMLBtkauU63oDp4kfs2kQIGoufNbU52uJDIo
R7DyeqBW2KH0gQpOBzOek+a5GVrHPMw3ZN0Ijbr07braE4YmBarvpr58NruJQI2p3gUCT8ocedip
1zJsD0b6i3DOwSpCIHdo5kQp12rZ2MzWkZfFgLrmSyLz1COIT/3VMN8VyzdJG9pQwHJdVQ6F4crd
EKdvqoTjblEyVY9af5BzP7V0W3IWpZfEDEmEBLeE16j8nIwMjXc/+GiuBx+hS0A2ADlkOXmqnyR5
eEzBQ7BEotPOHZqaXqj5H889MEdhILOj3icQmYmqrc3cgNjjVb5sim1mYBZGrICbXSLRXeGpV4BJ
lI8ZUk4fWWfpL93B8uin/4U2N6JHTaTQuS+kKL1thdrgkkx5ssWVOFqnZVqcyRVSDau5Jfwt111N
ajjsnVwVZHdZjOl4maZFWu/UIXFvBmw9JMvcN3Iw+Sb3TFg9KUYleRD0x75WzjU56YscYpB6Tcj/
jfCAAjU9G6h4QG23u3iI6lcvp3iQFOtjbjXDye2MbJM+RJY33BftRGEjGoPSUDo/8UgI4mEwMRp5
KjJRDQhyDPCZOhMQOEIpNgHGbAQIPbvetnpPmibrImKxunXWrHKfgwu5xVA8d5m952IT5SEhZbAx
zuBYVxQv/Z1OhHc7uLWKurTv77CgYhmlqcEhgn2uT0pxixkSUWLbuA3cmjoaj9QNHHJsTJXqk+aZ
wB3qubdOBn1tpR38O3RiK200yp2tZ+nZqcKJ7Iyrb7o89B6zLvlGqXd1WZ4Ri2cKWNKpgJJPYZha
5stQmGjBHe1Vmoq9pQgO9YWexy+DWW+X/zsVpOxBpzLaNiDbN3mzL8vEuvf68nMzhvrGSw1iSrWw
D/qIAIaq38dKtZoXjHm1YxUDSpJh0b6U2mRthpCK3uVVFyf/2gL3aGB1TNVgCM8r0yJqlkvGZgez
6RfHDnym896X2tT4PYxpm+ZluldVgaMSloB5P9yLa2on7c2yMdoqRjwxeMekTlFKVKX2JpQG8UBu
PYYykCwMmHi01Fzfwqon/us910Jxn42xjSFcpxcSKXKrlBGuofOjMYYrGMWUfDdmQdOxROq3qTne
RVlDHaZlQwKcRghaYye41G29HrKEMvGE0lCtmgLfmeiB8Etsjmpk6Ye2yN7zRkIeLqrq2etSchtx
S7DNnJSNbiA6c12z2zFvEOAp0/hLFz54aXcIK0N9HtzYbymXXSd2WD86+pAdi6Fr1ii4iCer17ZV
LE4CqXKi2QMauZbiZQ+NepThdWGnWbDKkpSh0BO4qYKMOYEiCN6NVMBObNHDb7VWHpEtV88NCQ6J
SdaNOSWIvgbjanvFPZkp/TGODPEIMD1zoNPGo0iOzSDbm4JvYTtjfhCGKM5LS6dq1jjFxc4BCidG
3sOvxlBX3GdFJi+G3lyWZ5qDaE9RazI3Dmha6uPWRjBFNwcFMfqLM2SU1pf5l94jzhZ0SXjtsuFz
PVTjmbQosW/LcI6Oa+l31ryBGX+2EuLoINZTViwO/V/NTeYlmcBIiCpapBUrrcGuJg6wvTaQ/B+7
iGxbYKSboEQsUowktCGp2HxcYXzSCVZi9qaunUqLvrgz0z1oVuS15Wd0VzaFN3isBV5YPuIpcWvZ
tfsazqEEQpXVmQSRXDu5Z+8qgCGkPsbxq5vZW3eKps+e16GIyqAUhq4hN5VaAokyR/Eg8poetJ7i
r0MYb1xq+d6VpKZQSen6cM/0zPWpRN/SkUXYFQXhLsftwO+l6t1J3AQma3jRvNB4qi01JoHIQKBH
qj4TSP54urxKhpMkqcVUsWyD+sEe6JyH0fxkGu20rwMMA4r5ad0Mn7pGQ3Gn999bS52uHU7NYedl
NyNigJObAFs1TCLAlp2nN0Qt87XdhORK8e5I5vAuTqdeTvoeiUf0CEbJ2ZMlGQ8hFW/3k0bJVpOU
9QrDgR6EomWF5ndVdF9KkskvRUGBNOKd/CajNGcVe4WyypFS7/MxTUg2NDu0icmTGQ+f1bTEXgLP
kDe9de9qV6/fe5tS1nT2Gp7KA8Gfmd6VUixWWXTLZUaIlJr/FXSiFiMR234MQAdsMYIO94ozAaJz
FCjIlKPdxJn2OYspqjKnVlzMydlodlI9V/TseWI+dbbdP+S0+cIwxU2shMVaGV2wpQEV0pNFpVmj
puCkWyn80bStU4WNT1lnj1ptiG1iTK+ZXkbGCvt0KpxFfN8qrbZpZKccwqnqYDDZn9LGhINS0zD+
h73zWHJbWbP1q/QL4AS8mdKbYvlSqTRByOwDbxP+6e+XSW1Rrd4dt3vek4wESKKKBJDIXP8yLaXi
deMt4XruwLfmoGaJRtDE+1Jh/GmT8yss97NFhR/dzNToxoPViH0e4fnd2GEPYBofLKCkAzATYaPu
aB/KodTl87Xaah0qsdgEl7HCXDxQFWbBOJjT2s7CbluVpvfSzjhXiap0T3mG9aHtVN6py/roCHq0
7K3cuaSZHn/EEeFwS659iw2NGl06sXaNZhLVGJG/i+mHPZFutRqt+mJpdrUu28G4F2n/CevHcOVX
hXOX9uJL2xotyqW6PoUS33T91vnqf0xVTbZW5xivo0E2bNAVxnPJw3PFaJoz8y2tt2Xxvqa1sdFi
hG2u65pbDNqjo2G6RMSlabon62JY+1XTHQccTldpG7A66/x8T1mEh5geIfGfOin4r7w91a8KZ+hg
QQmkXVJI2tihD/Vz3Vrtzu8qc/3zDHZmvrEi89UtBBLbAB9ZkaQ72Mja3hnj/OgjvGHSY70gwbKO
epbX5zqkjmsYuF4MzvQcL5N2j6x8r7YcF9MLniniIkpcz92llNGd+cYhyeRHRqRl6xgExHH2t5HA
Mi0X3tcRSix+dkzF1l4ZN/ddRyGjaZY3MUG8MPzE/giGtzJO5zt39GcIlUK7YBRTnBHuSCqRfhbF
8nfTVntP6/+ikvE4piHEQs1iapEs01mr5rscNcRboiE/Jc4kXsVlGjzMWR88cFfOkL+NSqzgbP01
Obm+TlH7HChTpS95cWxb4Z/a2fVOka69CCviKhQChNQ1l/uqzC6lw1JMTGWMs34X74jWWnZmjD2D
WkzjztOdw9w8jqMIXnJDgwCTJI99Ae1hcgNxzxDlVf59PrKsquU3hP9EPnnIBKsZt+n4VuhzfwG8
8O9FhwpaawZyd+N4XwSYfk6hUR8pGtebpREVvmx8tnOa4MTh3jJ9fE9YVH3CV9FaYQWOB3dTf8jK
49ckbsqNnY7udhYzM7SCAgLfJr/Y9TisOvAFPP5msnPr8jsI70OHAfTTmBHzlgGPbWqR6vteWlI5
I3HsnStOOO6LT/hynZKoIEpJ3iaDKKuViYk9zobON70uXLmEH5+g2Bdnm6n9OoyNBOc5ge0CAG9m
hW+RRXxbDo/1eyhnlNp0wLPSxI2d7Db/CcUO4YnDMHzzebC4fRBvwYty6EFG8og5IfX7UNsQ1dS/
aWG6LUSV8KgLQZSWKlpbjH+oZLP0zhHWi+1RZXETbXkwtSTfjJCwD1Ewhbuc2gclfPG1GCkC9W3x
bzAaqmqGR2CAz2zJdHGp8GtSNe20Ojj+QEKfxYC9uE5+tguSI/DC8I6anlcH4RvI28YeuthCgN0q
MScLZba9qb0qf3dKHYgFvL7skDoC5gbfdB4WehwVL7WXPrSeIBYGJ8iHxLS6fe3Fw3muEuL7jMjd
GxX1VLOnluUOH0XVRBRvi/w8ecZeBB3PsCT67ETeyD8cwvrW0MnV4pKk1jZHWujjjT2Uj2bq9Gv+
BepPBkshvjb/lPUWdcRjZWX0VKeZgQhqzLcAWMZz0aT6MzdwOyHDpTJq2yz87PZOUcWLknxALRGE
vi+DwbgSh/sY9d2e5we0qN5sz1bTtec64SmPe90xgoC/Z8YRrhBKoQotc3RevHJu/ak9s1a+11w4
WegW36Y2vzRIpY7MTcpNaZvAfCkhIEyzeLoR2t016SNGjc1Zz4gyj83snrQSMtNnO76AfBWYk+jx
XZbne7voxNlIwqOhF9ojjilI5wZu5Rw0jNhiapRl/6mLdkmeFPedb+X3WrMYx86JH9WuIjOg0xbm
2qzz+R4JLvZ2uvc66J0BvTRAjNe6T0nzTgrABHTynCZ4oGhuY+4HrI22tZ1t/QqcxDMOXVxxw9QL
hgsIIiONqU7h7E3KFV8sl4ovjthfHLdvntOa0V4UhftNJ3XZqqLoJZs9c211yGii5EvaD8GucTCc
76Jueu/gJaUlRk1FYedHTbPFCyaOm5zyxwG3JDI5KicC+itw2bXD8oVfA1AK/dEZJswqmr91vVzu
Wl+miAz0dArDw7gE0ylJsrt5YJ5Ttb63Zi7Tfu2gFQ96VkKx88xzH08Lwg9+iXTup3eEJ4Qzw6eg
wORN78xZIFKG7XNvWxuzjrIn1hCkkJZtsHUrtz04ABgSO4guqkkmi+OWxrAJom7d2p33qpoMaBfF
KiGdxfQ+FpChGgzt94mFNUjkBkhwNJ209j6/iJDHsV3CgDEmrJLzLtZPWTiam6IgRAuk6rGzws+a
ox1Yiw9MrRgK0p7lq9/7+X35xZwZ7tIeF2TMQXCNoZwDISXXoG0NxHkXAXnTlH1eu4VCTcBKYGg0
NJi2cY+aHpmnZrNWT4pXgk2qsw5am0ZQtzsWNEGmzaekF+Par9v6bGoZC5VIh0M+2taxg7RXdoZx
mQXLzCr3GuYmWrqHZOtwTbJum8hY6127u6RDcBe5U8ySsoJkVlBw1iC1eB7c7K5uihO+GUMguNGy
wTrZWcLs2qdGBYgZPPtYYgR59EVYXvCpr7z6lDMdgSNahZ+WySl3n1jkl6hb8vIBgsl28MzxLt4b
ehU9RHGTvTlxshkMfbw0pqwGFsJ4aCPbOzZ++dloY+MBHssZwV2Dv5hbvnmlcSqnJqUg00TbZJ5I
6vXT5NtEjkS6H30zxLt/Hl9l2p7ZZj+oY3UXzYnEEytgYmFCGU4cajI7sqoQ+6TNxRspvOpitOBm
9ZQg9M5bl8JLDlmF4ySDR37ouqBlgkHjigxwzJrOKIOKOydr0wNzIFjR0wR8Vsmk+1EnFrvrHqLS
Lr4iDrcgf0FIaaOXmoDX9dBn1UdZRxRwPOcvizK7WwYkFlsOs3gn2Deln54KpzIuwFT6paDUcoGO
153GVrvrymZbAkt9eAPE2qaLk3MVhe8dmPCBCh5wH8t3MOfHpEXG1FjFa9iZ/ZOl+SusfajSMw8t
dJJEeo1YmFyjZtwbOuQ2qqZHRK5ARtgBfNJ9K9klswb8nznmJ9yCGOJIOnsZCwOo3hc/kiV/82po
OkOfLCxfRb2jqG3vwPVawwzvhDH4Lzg+XeKs2AJaEdtbAZLN7YxVJSMdFmUhszc9snYYhVoP06BH
rAnEuysq+0HtimPhS4e6+uDUFZghT8080cMtj9Vs3dUjqCY0y7vZdL7bQFrrqtfei2aZTqhax8fE
jqZHwyERK0ACSOWmh0RENTl1fHj/k55/YsV3j1SJcPekzw7UY/BUgnh5oPpugXxE7l1qNg8eFIjO
N6PLiFzruQPPQNGoIabudotw7B3StHRnaZZ3cXsCf1uzfnYdbqYSa11Tsx2grZyiyAw4WQKqHnwj
DvZoG82Nlldv5pJz8y3FY4MyZYu7BGOsb7y5SYJlR5QxYTAquAxzfaAqBhmxTfAKDpfoktvBzybB
OPKUlUuBR39Zfy0KzT2rBqM4yBDoAoFcgnwDHRsYoWpeIPsbT15fZQc9yfNVHeW4ebSsQyFAJMza
J99+kpHWbts9pbJppOOHDQPJI3ano6q6MYwzGvHswyihNs6zMWzdeTFOHbMVoG4rhcWppXBu+mhl
YVdzoBZtbHO/cdbtVJsPSWthbOAG3WHQgA2xSR/3Yp68bQuSioCn9E/lGPs74i9fehdTRCBt/xxE
cboR6dJsNbcqVksmqrtEK5cXkb7actyNjMTfD8XYvkINYSEvOnOtdeJH4UIzIdpn2dR4ApycHLKG
64sCM05sAmrJgim/4j0RXeZBkUHn/mFMuDFD/c3CVuISZlCvssbUjpoRPc8LeT9kKLuvc8f9niAU
u66rh5ioNirSYNRw4Lr2S9AMy8fksgZ1QivdqU0IIncucesahpj5Sq/K+ETUq/1QW3MDvXSxZbrl
Zwtp++M4/hhHo39cRISUoYIN1APBXlhL7jLDq5BTzTmr06DZ+LBLCDsK31N7GnbZqOtHM+kfudGo
5Jv6sAl7+KJuG3p7Q16qMQ7/1HSW0zg0YhsOsoCdhPZ5Us10D+rTnDpKq1hWQec5wLc9uZmp3xdj
0m3asfxUmGOzhmhsfbjNcigWy31qXIQDFelcleX+sKMIXnGfTs+j19wxOwgOY6JDt62y9I1yYHCf
SDq5b7Unp2Vu7duB/VyGAUxtML3Mik8FcFSbhlgdpnAhrbrfl/NEjd8sfyRNxJInEfd5Otorrovh
aAConLx+WFm2GTzDm07XRhbbB7UJ2WvYeEhzHxffuJswhryrhtZaZ+QanC1Nv8BmrrYgpe6aiEH9
UumDfslHkxE95ZFoWJF4mfqPQjOTZ9MT4qViiqxF5kfp6vpb4vJT4H/zs6f2aYOP7VWBiVunQZ9E
dPVi5cEFGGX4WGYgLgJiITYZ7bqc2oAY2Iohw4CDhBi1p4QYzV8ARom9b6eXpBEjMHqGAMCFsNyP
RfvgCBOronyx1osYnDfbh6yJi173ma9EYSxJq69957+1UfSUcKvvY2cBX9S7x35BfkKZhWV7F7rL
2okn/5tUyZqpB0M7jvJjrsN50kvIO6Bx4SuBGJCZY/fkxfl0b+mIzeJESOVAlR8R2bYnU8fnN9vl
lj3epflQbvyuD792DuHofe1+HlLH21Wd+2PEsGNr9DnMFxMCVpPr2jMQcr3WlzL7gLj4HlGcPJcL
hxhZjR/dDnpCFWjRE+MndPsMGV8O3QiMklJB3kzxi2q0mbCgaAm8kzkWzWbxgmUz1l5yp5qkp8DR
xNZXheDG8CwNLYpIZOv/Mhkij030SB65cci0qSfkdZqpp5PNjlkMUmNN21ZU2qBXG6ggkyaFzW4U
e5hYJEaFJCGJQWbFQ9xhgWcDbHdet9dJ+drGtobDEbWvgwPsi2M4ZbwmDlgCUZk8+N/QoAVPHQDX
WuR+saccILYMada6ImbxbFhnEnnih8Yezf9zXPgfOS5AvJXZMP+95cKLdEH4j81XCDhffzdd+PnB
n64LgfsvcCbDJQuR6QWzdo75t+uCbv9Ld20AQOJ0CJdyUCv/7brg/AsxnjI3M5EsexZ6anF1XcCQ
wQazR/wuzQl1g0/9L1wXDMv7I3CATCkDwFLH85pVr+4Yf2iiAx0QLQwRKUABDTc1WS1bFCE9zEwX
WSiaCIEz+EoT4rPvEEqpz+EpncRnZv6PORSJddro8zrFChrkwNuZwwLjDevE7ZwDYPrR+Bj1m9xL
Fiw2wStbvwfpw0kJh86NRg79jkXiFsDM308ky6wAWZAcFM/C7T9bi9hH+oLFWV9imVvum8Z/NKys
4kG4OEerNRSLZ50bwYfeei8BYpd0We5He/ru1/g65Xa/gwB1xoLh5IfTIaDUijSrx0fRu2S4Ba51
M3uuuuQbnra44x3KWsPoUxfPmQNV12wSb1v3WCsQ7L5GFrGF5EBRc0CtlFCCKCgwD1r5b0pJe92e
zkm1K+thu4j+sZ9yacAsjgNGnlRQ/j3GvJn1fI0ayX7roeqR+AhFCaystPjODuXLbBRPIEfYG/aN
S0ak+X0x7O3cjc2K6cRzk2cnYotfupFYcKvumlXaBwQyaFBLh9e6Kb92+AR1xUbM6dFIsYGGE4ts
pFq22tS+YfLabXQ8BBYjWTlS1Ogm4xrU46J5XseC9ZOeDtCqKfxqY3FxCr4ugcQrodXMBMvhsc6p
k9Z46q8ZTw+ZfgTtJxxwOvjoYNZGn90tqTOtSYDLVzz7vjYzBmoa1cIV4qUfVQ4L2Xlwov7F7qOd
yzGAL2tiRRJih0dTZ95JLHA0RNkq1bT7MJPFSmf61hbZnRYDYzc56jpCJfLkuXa/65N7GescTgU/
wlxX0zNar0M6o1cKvvlZckZioK/rPnyFmvsYc64pPFT7MRmOjo4LrD813tGwM/QsWbptjdnbxHn8
1lujf4jb7pLVJii0N7xWvi22cd4fWAvD5fdQ0jlC7AQnczUISiUzXlJo66yNawmEwn7GjK1JeT6v
axtCdEzaDYS9exBaUmy90F3HQ/m58OvPgInzqtSRNmfvdVbnzAbtYWV6xqesLL/Pw0UPyotZZDs/
I4OksfGeNlyvR9SGNUr1Uo3u81L4xyqm1j3X46mN9I1wi57I8PDRdcS9Wd57GsUyI3GeFw9VAe77
zhIQHWy1/Ra32xVxL+duGsF4Oiu73BrhQheuSr5i4YNGYptbckOP82fiRqgUGltyx/4CQgWX80uD
ikYDFx3WSk2tOcAxY9tF0Zrp6UdjBSC8Mbqr0ovLTZ2XqButJyYuNrUuLHsT3frRDG26kUWtoI2P
IbZsO7QU+slKTOacXrhce7d9WgOhBHpQ7pcn1fSSrad6ircnB+PtZPuff74oCaCNYg5eyaDXvrbU
DkRBuHjX7d8OV2QDPFG929Sm3Z+msTMOXJjXrazlZ9oaSTpvLJMyijmF5Bc1heetSkdK10Q8nPw+
+U5e48TwoTfQ3yJg+jmPD2CWay8Jg0OconteBUzCTnVQdadogT6lekzYH7FaMXa3XWp/2pr3yZR4
u9v7KTj8/OTMs2SzOEyAtAoqkenDIgI/2BeLZ8KUMFOqnXIfGskahhlvUQ00decY6fvbntu7IO7y
qQRiGIMbvgryk9cjdep4aseQpM9RMFDuabm6naF6Eb0T7rIysV/HQqN4sq/HLP1aow7KTfweKep+
jNVbuPTGKmhYgTWV1zwa1FqJH5IqnGHY99CnzuNQvYKSA9SbsQksX94rkk3fNRFu92VyhGBZypko
1JSvUzw8J9kmAMchQEyrd5aUMwL83C9FaN9N8/BaJFq1LQfk16EneQUL9eLWw+vSjKo3gd5ljS/R
nVbX/bZLa2+bJ0gyYmLVls+TEZQrfyYrNlw+twQE9472sUhJwiLp9dOUdvdVJo4seapTjRKkEYZ3
0EpLHIq5+mZPFgnFDg5fyPD8tyQIUdsQ/YSDh7utNR/xvh99NHP/Vxn34tnVw+rRhFNs+cPW07r+
dUHzc1qq8rEPJ4zakHu9u1O2Leb4uUjjcKcJ1NI1ljNb4emfByyD9lnU+DKd7xQKg1zaH309tfdm
/NTK5eBYULKrZliFRjmnm5nl2yaMugwD+RW3cY23TQRjypY8bdcMz7a8zxSxMW4FnutqGxuH1BqC
4zT6GKIqYpZqWBnip+GNO2YTxWkCqs5WXSfGZevbWI/VmN1wi+BVC2Q4GMc8PblTULAS9q3ytPSJ
u3GmIF/BTqxOqsGQHlplIC/G2/Zc66SpYCuPMbO5rE18ZlkY06BS9+Foc4W2J1fMzWlCHIhpQnms
7RrtShY3p/ZXT+27bXpL/UkrJ8lK5BhWWdZEDPN0X83luE2YKxyMHNZuohlA4fJVu2blmJjWtMZn
0FrWroFJJtqgY97nzUk1Di4qC2wXtvFEq0++5by7rH2h0bBqdpgVmNBzj0YDZkflp7tyI2+bRowQ
KIw8rB99F4KfIs1du7FkB6ptbYR/R8DqdzxORc73TXGmtUj8lT8DOlLqjPnszaDq2IfEXnOqZsxO
gnRwQLgYOoGDJJFcdh0KZ/vGDXbqLMfpsuEXrg/DvPyk36mz3Es2nqIOq57al8/ZX86sV9ugmIpT
NRo/G3Uh3DZVD870DCoH41uddxSPJSMSDU6I5UntqwuP2UvYoj0s3OZNnXsQj+TnZUCwBd1IE5/D
Ehas5+n1UU++KQYqsZj2JouoB6pfVLFPVdN5VrbtS8l9kNxD1SguapQKY+9MHep0eJK3RsNr+LdN
9YLat7gfTZV2Rx82Own28jdVl5vqZUWLH23o+/jWc73dmts1eLsQvdyGBwUHf9D0gm+U+w9ZSZIt
tb/qpBrFKbxyF9X2mNQ14xNUDsk9vJ676z2q4wiExp7bFRM2hrYMv8ZfJ86LiO1kygLz+49zSBYH
M3ivP6hzM6h79nrnXvtOWn/3UpMVpzw7t1Okztgf+9CbDusGbwVpXFqd1N3rSoWCq86d2lavyHTH
bRPrn4wcocD15m0Fv4DaFqnHfZdA3Doy7VvJDDBuQ3nLqFtJsZ9V77YPX/a9J0x7P2FVcBK4bWTI
gxwKE3s8A4iubjWGA/na9Q1yH7EDxN05vYfQ9RfL+lfvj31aC3teY+6+sn0fIWzCymHnQYFZTfHS
ngMcyE01cAysdFSvDGLKmUH7RZ1CQw4ZtzNa2CFjmtquscA5iFS73oLqlqxEHAPKYxPBdC3ztz1Q
IWC5pOirs7fcB2OTXs8kCQLkay5puFa3pCtDSQ2RYxAib1O3GJnyqQ/VlvFUplgoqRNNpJyLp6m8
W1UTKrFO24RcvH3GCkTekLAh+bQ6079tC9/VNjboCkMj+ZXkCMozLJtannVd7SyGTttnXQpv9e/h
2ZH0ZrWpeqpRp17tCytEYmUTHG7DZR4uiErUyHntcnz06IC7MHrsXSAfMoUcaiiLVcXBV19hsib5
xdRrZtQuFAF4x2QwPzqornqJedjPz6rNCBsv2Bmu9m2o6zj+FnZZsY/kVxoMvpLq3Zp/2lcqOc7t
PVEhf5p/OsTEWmVbLPG/1WFy9bkw0s+OYyX73z72T5/9Y18WY6C/oGBFt8T/ql7Vcw97XWckTpVd
1YRLNr4YG6PtfhijfBxRPmhOdsTdpBrks83ptm9M5c1m6tpOb01vT+kPcXRf7C08/Rhe5MeiOaGr
PqI+/E+HUS/89hncybZOat0BzBKo0FrvRox/gnrX9XDX9w71VHHG+TUMhGl79bpqXPmHr69iDL7S
IWgfNLtmmBBSZVQrlVEX414o3JraYQ9h4TAYqKlcDeZzEvtMC0qMnuU9asgGHo0saVgpo05HSuZp
eank3EDDOeHUqFlC7PLPRGHxudVtZ4v8uTzNcRcS/jveYZsqBzi4z22RhOXdLDmQDDLlqfvVqE1f
jbxqZxpgmjFJBnsin7bXRg3bqlt3Fg9iMtGfsHHtdqPV/yjsut3yf3PfyAaKG/N72bMVmz0t32Cp
FquZBR7kDUYeamMlPxssYfkN1C71hVQTQYOl6gGJJXAm6kTywRXLWUIiH42+LC0G8hEYybmFxoOB
pZ58Buppnq37qUTW7VPNW8VSwTFfCfz0RFfE5LduFilTgdb04YyLve1Rz5+EbFTPwGLBTkR/6OTQ
O8m3ql7rIplHaC7ZtfwjUtiSjSaXoCFHbLU92jmgkkkWZefo5NfJ6ZQnp1OFidYoisLP3bCMy5pQ
CJ6Icri59nRw/lhbjYW1GHjV8D19KZVQvYYvtkuX/pI2TmxuzUso+fzqi6vG7eN+U5K+S9ELWUsB
e4YSjJyiVazl4WnHGtr7Piw2qWAZhxHbLgYB3ONjHOlbR9562CI+omSeqILKoVQqgZylZDxVXYqt
PJDt8K4JYFEuUo2lo0rDh0d2e/mgLk193pd9erDkQ32Uz3LV4xzxXLjt1IdY2/Rtk64y+SVuDeIg
b78Ib3fb5cgrCFZUtO5ECERiO+1u0rQndbRBTilU79ZE8krtDPHe4xy1VQfK1bNLdd2p4IfH4RmF
zuAcOpvF2Dkcoh5RUrNx5BxcNY261Jx4Y6X5RL6wxglWL2gVHHafqE20CUy25NXmBzjNrNS2Q9GQ
y62zCL6sra8mAtISWjyTAXnxqSYBI9ThdUb/BuxrtiYwJ4c2AxLQm+TY1CVy3QhtCAGThNvetouo
GQ8ZOtlQalUIIhsh1g8xYQVNnOBYIvcmScI/55TfgeEHGM1ofyIpAFKb/2VfCnc4GMUaA7zBLKuH
hvrifQ+VkYivLfMagCLEWUFmh7uF4hg1T42q1pKeqFR7u9h03bUfVHiVl0W4rZeC0B99Sbat7i+P
RvE866V3sAPkUXXzUovFP6dT9YrJaXgQCfS4znI/KIbjo9HEmLIv+mPfG9VdHlGS8y9Mt9NLP+sW
FPcGzSBxZ2YUY7CBW39i2OvcR7UGmvsJMmR2zIa63IjBe04nXAFGr7NWg+6dYA4j3EmHkMS15SkL
UaU2wuvO9TjcDZYLcYdwHq0anR3skmmzuHAMPZYfs0gbZCgoibWRFIhgEtbRFnBeQkPbasTJ7e2Z
K9pt3P6IXv9Axhr+B43j3EfecpcmOJJF+vw+kuKKGds4r0tvtCjNkMtjOjp0KXN8ANlqzm1qNWfV
67PmL2EVw85pRH1nxWqSi7CHyk0MDRAO+lIb2Ob3LYbtTgNTJPKctRaG9trJ7eQ+z8miQIVS7bCP
Wiihr3QY3YeUwHBkke39MngPDGcjYVSJj7sh3kaGB0PHLvVxH+Vj8ZBR4Y3NVsIgkdg4KYWdFuuv
2Yr6O9Mv9fVQ98OGoiN1oiqpNprvX6yyRR3QGAVecc7RTtc5UOGTU2uveQApz/eSrdEBpBZW/92B
aQ7dftwCte6hgoqV3dPADC021hRs7XD4URlS3IeqfRkJwgutV6cspkuInO9gO/PbhKx9CwWto/zq
O6caf8Zt2vdfMFvGR6s08nULsj6n+je4LD+qcvhRR9LyctFB+IPDMiULTMf+gmgTIaaF7Li1dJDg
PH1uXOSHVhNTuRRWDTg26U/C5mE5lvlm0UtYUbNodj5PinXWTKuhi8xVHjjbQdInp2Z29o4GzUEz
+43nIEOr9NnaIXZZ7qI5wmuAqf8Ot4XxWC/mvC5gey1j8mOAgDN0K4sp7B126n/pBhr8nmnfWjdK
DzpVjf65qC6WBcGpb/jDtYPhUD5LJx2tnpnL4gmG6Z2/6XqKGYnf/AUZj/mmhflCxgJzhePeps8E
D3uTPImpwxLUnAoIYV13wO5yH+LmTURjbm7CBLI8zKfNxAUKT8h/CPXiHGhuhkyrO+iYexyzrPlW
TxRLKsPqNqok9X9+6f8fv/Srxf9/X7xb4zLTfv1R/V64u37mb7d03fyXblvoqBzLJV9QOt3+qtsF
1O10wqKpwzmklP5WtzNwS4fYyyepq2GV+5tbuvsvjEXNwHeRr1ke4YD/m7od/8YfdqVECBB8hJ8Y
+geWYH8a+utFXOuhtmhnxJbYlsi58Sin8RRYfvau+9RsOlXT9VH11bv+y2tTiOclZFdgWHmU2/HU
pmoquWgwqejtojF4RNwAq0+M+VNMTQSCIvOTTMRANkII8LDIT4gTlkiEnLSopsYMi3qUelNbYrIi
3auZ48h3KfD99tbfDnd7z+1l1ZtQL1MaJCYIRSiqq7//zB9/dVT+D7eXVe+P91z/M6F5+qoIJubm
v/6vkmkPdTFUmHl3JMl82IuwJCZ8YQar2y5yPZ6IHUsQuVc1niv+03ZWyUmwfHmJdZ5YDgbp8tNq
V46h8cl4Vf3bG9Wmam7vvL5dfvC3P/BPL/+xDxTM34nMvUg7tN4FJbsdSfWsAAsQvXF3sZyxTlbW
8NCSXdWkv3pqk2IHL1PA+/lyb+nuagmEdz2Vt7P4x0lVm6U6/35kLhskDlRC3RpOSWszjccxrDml
NgHP1cQTDlEzyy51EVZFzVzGqPXrG9U+9ZHr59QlbaII3xmdca+u01ntUy8XUM8IS4HaL/9IPuJH
2iedu/rts6prjvaj2wNaq63bxa82rweV/6AVryZDo76MdtxOTMo+Nxl5MhrDsc+/llIsP0etidBY
Lgsy2ShJvNq0pfgYuUi1VrgjtPy4Pahuh7yxihrUOHFRbshrlLW1v8HQXmBxwDS33Rhhnxw8H8/W
/4zF6VlISEer72+w25+gudVWkPHd8uMGl8Nb+Im9WRKFu0Fx+TK/L3PtM/flHX7EDCUo7cPkyFoa
MCitn8QDFhzeQflIKHwp8rq/IcZr10qeJofJOny9ZpNVOa8qF4RCdZU1wthMlGSLR3K1HTjl+kV9
sXIhUe/6A/hOz5o4L4pxjacWVqmmZxYPlM7XXpq6h9Seseq+/fseM9uNSRjSFZRSeBQ5mz/hKYVR
2fKiVj1sLy++gDyokKjOk2iCudiIAxUgBZ8d4uYsEMvyK+Dg8RPEV39N77X5MNkwIIx2OhGLMp1S
zP/Q+7AImUaPJYTdTyOQTEMXi0+cKDPsSPPM9IABG486eq1RPhYdlQP5L13h7TjlCq1wsF6rf0qd
E1tr130ozIPapc7f7VyxmCCLAJxfwjNZXnyqRRkRbiA3rxhpWmnrNqxYhuhYvZKseFQ2DNKaIZia
aDeSjpg21bBXiLh6TfVsaKYmJI0rLH4Dw4MJ68KVch1gFSy2BjjFb0i4pRZ3rVzwKTy8XNIXw8/q
nSPxCW2wStZnshtKoEX1IFgmXEwRixXWrwopxVxm4of5BYNH+LKsXMAppObRZ2WIMUsMQfVum/4S
1FsbbE3t6vvowx8mdxtXPZeEJ5EgwsPCnRUtl16CQ2pXHHXmPnGrA1LJ99rOGe9/If++WoHeticd
TZnJVHFz+4bXr2nFsvgiV7x1Z5hHKN8K5r99S7Wpvq+qBNjDsIMfEu6RUsKssYeEYKi/MWJPwTu/
wf5VU69dbzQPqfyJ+omoiN5Ms+1v16u6OihFMvsED8UWR0Fp6g6WTSB9nWPL2F9varnLtot7eGbO
jmUKI7DEXm5NtJCw65GsuVZnpfKbcdfow6MCqFXx4Vp2kPhAeqs9OFDbYLUOKTHhckKgUGjV6D7u
KlrTDDv4mAkuOVZAUb2rN5685l1pkVF4GaaxBSonqrwTxUH2heX8xSNKE80BlhCqIZ1jAbPDY2WM
C9zQF6eDUidhJYkhqZ7n4+KxKrN2OrKEwX6YGnTpu+uqWXADKoqJy0FC/QrlHyaWD4E+FdtIN3h+
q8qZusCv23bThWvgfG7vyNi4aCioQ8kLXFUPVbPMPjsbWVkzm8BZR4tnUJr8VUrsVH0HPW7QVcmf
vhE3G4mudY0tRtX91oeog1mYcVINpYB3rF1wz5dYki6xJNUoGPu2T21WCmRSXfUe9fJtU+2z0ijG
y9I9qy2bJzRsbnnoa1ft/e04165vjNLzYT5gQq3tqAbfmdJgaSKW/mSKyTnq4qky3WHTo0H7f+yd
x3LkSLZtf+Xam6MMWgzuBAGEYFAmRTJzAmMKQmuNr3/LnVXFbHZ11+15T2CB0AIBdz9n77UDU8uN
AFByjEoRdsRclYSkNhxnhZhKDnLKpFX0z0xxZS8vyts5qdxAxc1IdqaTVolK2CxqYp0spMqL8kq5
QYzFJFJsFFQQDBqi+Pr+GLk73Rmjlb49ibxJXiufaLXFmJXrm5B12Q1TE7Gfiid5f6YkgpSspxbx
DkxQ4MqKm2s5n5EX0XIzyRVXZuKS3M1l3+V9/y9vxrbO68h7ygeBvOEf8/6c8uHvu283f3i17P0x
lpfVh2Fs3t6BfNwv7/Ltjm/P4bQgvuLI1aGIM/LXixj0ZCFd7kd0pYM4Gvq36+QNoyizy0tys7lC
ESIeLC+9P1bujlubXBQW2i/uZcaimycvqpCfEbGKp/qleP927fvzvL8UDV8C5AqSguWt8vXeX15e
er/zL8/4/lwf3uKHh7zfb0k5U7jpURbXZX9Abt7bBR92KT14lMSJEJY36GJAa0X3631jWrB4I2v9
Ia9SZcsaC8Gvd/mwK+/4L68DewwVa8xVX97PkC3V95eTj3t7lb+8fRTii9Zuzd/fsRhr3t+7vAQ5
V7Rg/2yRyC9DfrROtkk+3F3uWlpMDFx79JrZQLcPgFo8sdzIL2+GpbftQDGWeyW375um6v2poPIF
nYdJHpKfKyyozr4XszRZN3fklE/uv2/eruwq0pyJBtIZmMS88P12Q0yh3p5SPonclze/XSn31RXs
h1ZthPw5tFuF7qeZVYTZM76YoVjRlirWELZdSs5Cl8XgtAhEDNvGcXYmcCf6qBTISS3Z5ntt6QMH
Gc1xMgGPj1qncr7i74AvB3KQnEvKVoSewEjeuR15wStWtjAaPfPC21TQqOJS0pawMsQlk373gaU+
gU50KmRvxpP6ggx9/c6DDrJbC9yfO+Ws6Zz/SznFg/RDD0c2yGWvJBaDuLwSgp+ym/Te9GtH+6Qn
IK0L0EIwq+mF4eNfD5Mo+snK3wiS8JSi9geCMFzIjoa8VE79KcuYM0j5Ha4g9U2S13eGFsa19c0c
1fFiEkui9428zmaGEBga8KnZ7VN8lljM695QGCi2ZFcoMCu1NnveOtcNSzkcu2I4lpseJjfWkM9v
bQL5Tchegfxi3nsK8oYCWtdumNClvgddpTpiOwrklB7F+fSt9baJ8oPsoWTyorxWrdLr1cy8/Tqj
2yOjzmPSnPJ5Y8xnH++sibO1fJi8RV6yECwb/Bjk6Qm64x8b7K2/7sob5HVpq2E69RYreG8f2JlZ
8ftiZ/rQV5C7i/iqvIVUDfz+9F5lg0xckrtyM4ljQP7m77uDJnq07/tvl7bxLtng/5IN/set8gb5
YPk0aexcD2Sq7t/bUMwNEWf92ZVS5BCZyMVeLwbeVuoSZMdK3jVJKxM/1OrtfrlTQW87TWFHTCxV
vQ3CwnFZR7SSAsxGsphb+FjGWfUCIw9YYCQU+im0Tph5aC2wwai3c4bRPTrqAoM5Fi1KuRlL6lA+
OvxgUsfm7QTe4s35/UQmz0Q4I1Fj4j+kqu2uFwW9KWyQ84Uhlmhg9iB3/rk7biZdoPd9eUneR95b
7jaRWhz/W6z9v4Rbkh5JdfVfF2uDn8XL/NL9/LVY+/aY34u1jkWt1jMMIugtVRRk9T+LtdzkuA5l
DNvTTG6gjPq7x8LwfnPJNbaggJqWoxoiHvh3j4XhYtrQNEvl+XDcijLuf+CxIJ/rH2u1JhRfW9Nc
U9Vcz+XtfYiszrMpybTNa49TXtuB0Cdu2kTnA97iLHCDaQl4NTbX1Dd8OXgoKKgZSKujNs1LUOJK
9uOe5q6llfEuU3qKBmDfam3EmJ477RkqSOHvVUxrYdMP8XmqCA9xa2a0+aQHc60P0Eu6XZGT4NyD
YFXir64NZX+wBlvkX4yEQTJLN3B9BjQ/XyBGu4feEWDstTylJLGktmmdczuoEtUEceoKN3X9E8nN
djB7K9vTN6VDQp10qvpnc7Gua0SYpWZQoC2+Ur2gyWqOSGXbgSRkynBe4jythhpD1Iiu8fVhnAKK
EHaIcMKow+W1RQJUYR2i0rLu66w4q3E3+8poDTtY8tvZXuNDtZkHjFvtVadZUbi6nu+WTOFGdeMU
AfPf7PNbPY6/2lGh3bspNvXcvYSv1V2UGy0xYKAjmSy+AgAECR/kWbQxEAoyxvqlJWFki9UvGzZE
t6o9wnGs+3nWG4TleX6PIvNL2uzBRBgd3rd56JOwM7WfG33JXeY011qha6BIvR3nuD7Qy1X1uz79
OsJNielqZXmH0b7Ult2awtOx57D0SKRkHITpNuw5hl7zmaBoo7EWUFDDPRoEw7c1fvu9qg84KmOa
aAsYY4s4j4TG8eTGPywFv3kVlci/Ev2um/Q7Kx/7HensJA6P2DFScqT3N0muX9PcngNcg68Mfvhz
yJpWjRjHb3k1pplfmoCfIrg6Tm+3u75bz1aTglrI2h+asK1bLX6JnHSVnZWVtwkvZBuL6kMWuxpI
U6Iwod9VClmWhgNZf7zSIiTUWHjup3RId2kE3J/xcQftCF95Xk0+DdIT8Tp3ulte1iteefVb15S3
TZsjFGnx60WAxbOMHwUy1VfPjk5rY18T07TV+YlsZaAv+dfWmoBP1/X9iI3ccaviKZ+i3YK1ciBX
xkiSgMDPLigd5TiqgI5SEYIS3dAxuVmMKIycTMg2+eTTCA7WwhDcY6NuqCLvy0ln1G43Ar3UGBdz
cTRipQlLgIOgpxoc4/h2Sv7jKJwXdJSzubdb5zg2YKg9ZV5OQCuCWOQQaotRHaiAkQXTgmpr1BUA
X/wAeGaBwYCrB+b+a+Z+gqly7me3DWtPI2lIQbIRYRvsHJsQwPux6+cbuysvS9U+oFu+hyo8fALF
DA4DlgMshCejKcJlTl812pAl1Ktito6Ru7mo6Yb2prc93DL362r0YbFoQwgZ7mEEXlIgJi/yaEfy
U3oYCtTgqtfUO+LpLmHbOGFssPzISrXi/ZOGjtgQewinmryb0lPzrSus6Na6hsI2XHiGcu1w0tk3
4twG6lch/T3Ogkj7vM507mN1+lSmDmp8xv7JgZoyrrrrw5GtDHrpHc4pG92aqcyE7tjtXcvk/dKg
5+zrgwemflixjtEwD6u0MQ9lHdOvXzk7TcUntyXbt2SqTFpVv49yY/adcdj2ZqLeeNPm7TEPz+1Y
76I0ua+TdoPGWd1j8MRVNZSv5O5ph2ED9Lkm2ncnvVBK6jDzfdRnSKENX2V+oyl+7Gm39OqLwFvn
62m9043sPIjwGcNI7F1Dgpobqd+JrYJIrYPB1av7NGYKMumUja0xss82SW2oOFDCVzaaNbeMCaKk
1l9gGT83+lbuZ96A5NhIog2M0jwclO0HjNYACi0N8OUp0yCO2BoQrclyD0ZMG3od0zs4C8vB04jw
riOXccPp7LOu039qxhiKzVMnTvy6toyUgJYmrAvWZSUcyeNWp2eTmuQujzJvx9GSX1oFmZjxmpwK
dzrU+WwBZJoXTjqcRyl9bwGyFezJkT4BHO1f8T0LwhTtSaqhyjkteusQT/qtQorluZrSBhVGRcZa
0ZZnvFXqDnk/TizbySBObtdDplVHpaNJv6zqmTYBDfmtJAhhAafVegA9K+OzN27ZwTAd77xObXM0
gFTXGWS2DFMD+kLTDtLBJAxOvAvEKgpMMTbt9po4mXMhd8phXo4caG/vsiLzjyA3ALZ9zH+50S+m
tbVAnsuLbWqj9n6yPNDnsW081CrML2VMjqsGkbUz9btFLAMAY08CvkwGCQRmcaki1hOx3tr7Q2ap
LHqn15JYuz0ODGpKpGgUXIuH6ABck3aYbjZgqs1bgCBCYrFdFYLeHOM3OGlFvKOwthxmZbtqF9X4
r9f3/+b1tVSd2d+/noE+/ezKuhp+nYAab4/5Ywaq/WY6BoeYoQLLQzPwLhdwjN9MjkLVYckk/bq8
0rvNV9W42v19Asrk9N3l65D/7HELhBHVIqz9P5iBfog9JiPb0lAK8AZNw8FX/CGd2dWmcUtr1zpC
K/oOxN2nLbdp8+JnMWP1L1/M7Vtg6q857sKa/GuOqkg6hodrm54rZuKGKqJsf4mqjcapRTwTR8e1
0/K97o6670wL5/PWSEOax536o+9VkjdDjMNX0DueW2U5FWS3Mzspv5YOtpECIXg3AzKYhznIFzJQ
zBwbolulj6mrPjQFpBTbBqRaWKKB0M5oH3saxLm7WxZYY5lFoEfsHmf6XaEyrXU4Kd3tv/+g/zSr
Fx/UslWXbHcPk7b94VtNbAiyRu4SDQambxnc3jcyNycX2EKHhaFJ45Rppfp3Uy1eqSgcm6W7VdOq
JMC3asK0GfboikXo0GtplpdFMc2BS8zTzu6sMK/0EuAxcbg6jXC97jFBl9rnfEwQ/x5YsAPncY3T
ZEO2JPISZN1gXAE1vYKnxOiEP3GsjQsFQ9rec7InZu/jRbElDLNJRR+1SQyktEVCspK2Mf/1eKcm
b3uY3IJVt4pAj/MzDfjheW1tgOJxe0wgzVQp09i4QnDietkxczlPsiyzeAjTjIz0w2a+xQXuktQJ
OBa76rr9bMm7gtzzChGkB8OS3mPbCvR5mcipY/q6mvmXugXmFHnTy9RaIjW0mIO/+a3EQfdLuK88
KB1YHhp9Bot/6IeDUqVBY5RQs45JAtxIA1SRGflXGjH+VDFvrfKKwldFVGxsZiQctyq2aWi4MPaO
qEJqPxqHA6DzY5wb7s7JE/XIPCyE7KUHejojmyPC2Grd56W3i51u6rZPYAds9gzvFhmxXQPBjuCP
eO+ud9rnSSVGWY/TVyvzerrAtMtaB3FBRtSX305K2M2zF26m961IwJkbXfvM7OSSJDCXWRSkDNYy
wipyLvXmaZyhN9YceM5CG2OdCNnIv/ZWdRv1zHysi3qaTytIXl0rrkkTvhn14dJydgWuD0OF8zJM
aL65w+KP/IqIFy3Kot6dqkHyjlYMbUmW3XgeqbBm8QAP4NXt8gt+qE+lxxHzN7/TX/xMrNY9zQXp
7Nj6h4VybxrjuDqzd0yNZg46Ibh2Y2vda2btD/r9YObP//4FJd3g44HhuioSKnqelifwDL+eraxJ
68tG4xWNxTg3tg3zBeGpKf4MdjV+xphzbYhFVeqOz/nKEZzW/MJOrQsfmXuCuvvaUwdt4+M0fvn3
7+2vjllPBY6mczLVqe7+41vTtb6qSqXwjo5OylidHBxUyRALeBOlhVIV4i3C1a38m9/gL16WQoVp
WI5roC0zP/wGXqczG58V91haxetiuQ9qw/nArbPXvh2jMF7yQ967D//+s+LF+Oef3tK52sGrZPzz
GJXFaOdm/rhHddBYmcF7m1GgJjPJbDAdBWeaCt+UDzvzMeqdhzwz6bUuOkFrjvqqabCtJ1LXPIYl
/nbllZ3V55Z59Y4ywnpIeRooEYfVo3dXZQhSeCPFrinsPIBndWvCc8AhmX6uOuWuMu0Lpqicfx3W
2Lldhy2vyyIpsSFK2PusmaEaqbc29cIAMda4Q3NxomLSA1M7VyoW4/prjB6YdnNc7oyESE5cG35b
Y9Kx3e77oD7mTT6DWZpvvKiNgD/Qi0YQ8nWAqg16gnNw7uTA1fqM0yJxCaZrvi6jddYiPSdlZphY
WywhxElWp4i6UtTw4sRTLNulGTMYICWg7sDP1rR7xXbpVy6UkI1ifTCm+nHUxH0ZWklOWT85A2NO
q5DVO6beAwRJ3pjHl2u1xjOcLtATYnRYHZi1LRhX3durbpIfO9pE9TiCbTJZ+RZdufubI0I3mTP9
40nbFVgSDkRqv8SyWx/IJBFRRSPGugVQKsuKmRSYarohamw7KFFfQxm8c9VlxYoCLdmIEEwPzhUm
ELS8qKjWxfSCKSyARrGirjo/ctWj5s4srcpsRNLNQMRcZWfN824mk8JX1DG+rHXtccx6DVZl3u6K
/cgJHRkwuRAk4hCT0o6Kr1jfU6dodyuu5bUHzGm5cxwQyanSZsEjpBG9bbDMziFi7ZNyfR2gQjt6
ClvV8r4RIt0l8yePBOV9KpAQdT8c9NzsrurN/JErvbWLovVhaVjsc84Kaw4nEKdps92TXndZWBVr
W7dCLNHhpq5zy280/Zm4sHnPonIPt89B9EP+1pDJDCqyg0emWDEJBpA/oHuTX6wQIbZPJgUjsuUv
XbIe3NJ47Lf6S1SPUNd663OH3Z3E6PQ+yxTYRTFtQ1i3WeRcukWODqVXrtttPC1lBJBxcO54XZIL
He8Yj91pKN0VetF8b2RU46c0xCKeBnY+X3VrNgYu35BT8FWZT8NcAJlpp09Va72uLYCOsmugqHSj
rzVeFtgO7xv9zF2iWTYdv4FIY9AIuZc1u2IDKECY3W6JdEanbQn4rgJaePmOHh7fXrqNYWR4JyVm
8tUQ7ruUHMk8Fpff+sLUjKQNj2CAYWVt2xra3tSiYI0ywnG0xA1ctEngUaabXiQoTBvFojzrgjYz
6tPiwGzBEQJntgG3WnQkKMyZwRTQILcpz7PGj3P93FWWeiJmMA8MJGAuNRFc8A0ho1r5vFqUUbDY
P5Fyek/O0Bn43imzE33XUuLyMxgr5dgei9aAvYVp37EOicnBsFZmoDqkhANbyTnsjq1K/HLk1uOO
IOY7L6YoB5XznoKxt2u07hEOPoUBDUohmKwTyJKz1uvbSyUgbTwNQ4l9gM34ZLXWta22edhrWKZy
yzjgeMIvs7ScBfVYP6j0p1xrDaw6faxYKmfa1JNipBoQQ5vHRW9BUHhFH3pLDQttxI1b6t3RzBlL
4TriJwXKuk8o4hLiwFyeBfG8Jslu2pybOm3OW2JA/hzDRlFeynq5Y9LqM9qQUmfozJ4WkA5aNH3B
WPMpVvn9y07FMdktF1APTjr958RitlJjYN9Xo3JvRJyZt4pTrBlX+GNoOWbpXeZW/J/c+VOvgE4b
RyXxMRhcbp3ABBDNuhu07LjmSJ5af/li8LfxF0xDTUR4uTJnVzmUdB9jaNuS82EA8u5BDfh2uYrS
ViOw5MaLNwga7A+aYvOpm/kf43Y59FZ0XbTtfeVap7v97CVXzWro5PJUV0gN93YGbMRJnvJy+tk6
xA9MIv5Ea6775Tza7ZehHR+8Xv+amyATt4uWlAE/9eoshMsLEhs59W5zZjJlrWAcIibd0LTz9hpA
yMaX4JAUPpHzuFICb5LysSMRAzyR95K74DSsfLkvvI2ah2PsbKO0qaGiTCs41VeKq98MXYFid8Ij
F+dR7OcLODvdzClS0/8uisupih5mpdxR0iMHoY8zspyLL1nFt5OYT406U6UU/XTFFireef5Ms6/3
lUzN7xrFq45ODTfH09o7M7YVyiKBnmcJSRegjKAERKwb/cxZbR9/FHGZ5sDzq/OjO/c9q4/pU0s0
e2byZ24QTYLJGR4dr7pThuYmN8hhqqD5ZfPo+QN95rYHQdxvzqPD+ua0VaXpN2AMyVfvGyCvUX7o
3ZEyT1LA1zUr30uylyh9IPhy2M10TZPEuKtiVWXRhQHFOIAsAU+bZA9Oy5k062ygGyjZ0iYajk3t
rYSoqeEwtXVgOaaDJxV6SOqieJrnx8ZbiRHQ8ah724hk7ZSSqscMXjmkC78VfKpvCqhla4G5mJEN
jKnkaey9u0VjrCZ+7rFvuoO5aPz8KtruO7UD2mH35SEX3CojIYIlaVooRNO4V0v1EvHdvGMe6Svm
2FMlNZ4bz/zimr7elCMTPMbNdBrPUJ0vGiP+Loj2Rfy9NIH8lMS67ZhNPQ5NiWutaICyW/OFHiGO
V7zvUZke7WZmGREpT6TGUWvV6oC1/kT1eskptpvPU7c+lJxe/BXAQUa8iT84xdGbvADsFQdVcTF6
zmuW6apvuSD5+6n+PFNA9h3kcHOVXNdG8hzFz71+LiqMOCpUZggk3oGW8UL3BlmkeOxMNlGQMrz1
IJIJjbd8w2NqMGsWzlWLrL6c8I14/pzYkPI6gbUFdEzpwEF10Y3bozIW+3SekmPlFUWwcHuFwp3A
6VdrIuCFavZ81Fbtc70lQGZVK9RbUwtVE5gE5zhqEWrHD+ye4TS+LuLFNrfmrxYXT0kzdJgP6Ym0
8WOis1wzoE5m85dBIUU8cp7xElnPBPNkqfoJSyVsc3CQvq5s3m6G3+pXXVl+yWvloDHmzitpDWBE
lhCOL1RoT/uZZPh2x/WlGmxgoAo8RaoIJ6VZngcnvhzoM07VtCcsJEGOpzwCYjVPizqE69xM/sKE
J9TMzQwYBsgmcszbHEz0UJ0kNkFh5YrdPqL/epC6WhaAnVgFAuQU0kuzLqdgsK07pqvbvjYgopDN
Vu7GDS69v0DnVHWvhUo2C5wSQgt56X0TiwJFmeVjoI7T7C8C+kRD67AiSzzQ3YXGIpQ1SJfs/UAa
G1DMDeEMTNKsTDOY0kR2ymdzBxzrI0mLrRUfTdc7xy7BU0UxXEtaSt5WT51bpvtKyDNSaKcnfdYp
KjsU/vNMO4yGftUgQlcrI6jo9jGp1K8yIEOc9B85xBl2zdzwh9jGVBYzG7HwmrUKwka6cufNnfZt
r+VwSfKfY5fezlA9fcacn5ZWXDnJXZOy9tjW+DaKliumSdBLneR2rvvHqs9F/MW5HOuf3QxMTjcD
sghe3NH+aooEy2e6q2hcy/qnXsS3+qDuNPiVLH8c4B0oRZllXE2jzbg+Pi5j8ZM51HlqxTTFTIJM
3Rj6KIa5IllmJfdYWXNOpgOvstF+Dhuv/Mq6b72w1HFFCkHC5eSg2qltrRTidf6uOkToSUGr0TSH
Ragc3+gSWEJCa6yfpIJdCu1zfui8t85xyV9USesUIp0bXchNNRfKBeDga+bd0V7yVLaR0xjNKUwa
+NU7NfcwBgmCStvVD1k+fO8H5iry15WX5LGSbpaGTSdino2bMjlEf6YsykuSNaS1NkFViUf/0nuw
dXrQVrl90+m67sgkO6Wd+iXOqP7MU/UUudGhEgUNNctfsbc+sGACdFSbO6+yLvUhfvSweR5W2wNS
pFpH4q9Amqkl4LwxvnBX6jvxMLNwBR0t8hxOWckkDhT/sGuZuu1Mg3AAtbJCS99+mOt8kjXMISPt
bSKyMkao5dbkeTWpRRbo+MyqjemRqqihvV3ZUc180NobnDdphLE8AYvjd0P2OpkU5CxL+blMGRm1
HR9g0MkgbcgHBRTN5IYp5gV5UX7nRPwRia4PW/s1F8O6KP3JRWLU4O6wQeETVXB0a5MICbHk3iae
W0vtFYXecGr00g0W8XJpZDxq2hp6bipSktxAlrmU0nvAdPG13TbmtTk6b7XIvvdR/mouW+gMxcle
+HxZd52oRK3NMflTuqomISTXT5lO9F00cydnvVEmmtSQ0YyDnRCTOXI+DElQUwhN2zULJDVywui3
alug2V4S2PptNKCcn1emcNiVXtwhurc6wQKkydYZ+dEpxpfSJgMqnfRTQYn8Uk8vMUa4QRnp/uRW
+i6x9fnoUE8dXgjxwSXKEbNsiR20oo5pb3pYJvtJo3rQDWUTWtYSmN2a7ohrsigjUI52I379rFKL
kzS8jKKsONeJx8cCCe50PyKS6PxqXs+NFjNfnyhUkNH2OXKbg7PydcM1eNKw7+7MNqKGkc9nekpR
UAyM2nNHArnBpImaexWUcMvon/GmbGW4xT1T94LLrqNM4OdJONOkSQrzI8q+wjAhaHirnnSVoSyj
Mjhb9U3mEVOWYycKlGj+tBE6REgkPngrN64Vw71TLQon6NR4Pc/9BPYd3xPxmbuBb8XJqGIUdvol
pcOoRNR65VGXL0mIxIrEMNjs/rzgx9fU121j/oDsQBZC8o53R9hCxeEFgEnUF5PIfSgyE9CzuI1V
W8sBdXItXf4A+G1ZUotKjFNad11nfi8aakNeRCKlqv5MFfW6Mu+TCUn9mtDRFV9pmqEyNFIBLn1d
Y/6jVkUGtvg56/yFuW0t2sPJpVOKOq4C9t/uVTp80xDOQ35fLst1VlOdn2rWcmVqurT7sfEWcJD9
uASy3+QEVBqUbBgowo0D3l9IN2JRSlWuohhHZXs+DVj7YUzy9dplRfL4qMO8LpkvzFkILXglL9xM
j9gMBopOOWWj0jqNYD5RlGdfY5MqjKZc4gwkjTeDa1ian4g9zPeU7xmOE+fczloSgozvdtnk7j3y
nYLerIajF90n6PEOSbTxp00p1nTHaqxLrOc1xOWZlQKxGictXU+dYj3HtB5YFTRhW0WoC/Jvc5xP
J+CjaDLc7bVUHwdxAFsJhTUSJb6mc7T6XcTyGAn9IaduhuT1DmryoTSozqkZZaXNQj3CqrIXBx71
C2tX5cQdcJgUSvZKeYWfeXYf0kK/LjbrDgAFDm8t7ItyCB0C5HWFOGd5jG1mNQdLhrEvalf+up0e
qmN71/f0dJM6f1U3zrRjR1CW7fqki6JyWC2qYZpOk9tUAgr2atkedD1FgzMVQan21NWU5rQSEOmr
CT+dV/ffoyi6ElXcKL8c2vVTMsWf1ZI/NTGbSlB4yG6nXtTRmAXHk3uyIwgWK/9nPmH/s21yJLlp
crY0IKkNIjPsaBRIvWw+KpxTdih/NeoPtNrKGAZm5zURwq5PuU1GPTwJhlh0UeuJBf8lyZEVuoK4
9FXiKjmsCG4zV0x9g3ITe8eyTk91e+xUvYXIts9NGANNQ5Dt7JG7NNyp/XxEjcWkIMMH76ZkJrDs
OGhEWvkMzrCxgS8CCJ3tL51G8HhcrI/25hy10nmZXOU75qoUn6Vi7nRmcK1xsjWmhWmWUoqyjF3H
+qbRs89NkeR4PZevjjUriK/zE4F7l3mpsa4hOcX3yP704eJfRx5mtUF/QOMCeyC9Vtvi2ljTu5Ek
2LAo08vNQ20TFd3R69T43Nb2N2Dfz0PMYjF1i9Cb1CyED37KHZWIURV7BhjTZzAx2NX69lrxzPZA
yTY74xPxAkVlrBsgusvoE4KGpwt7uEtN6pl+Oh7XjRx0zNw/o01v3Z2KizWkzpwQcEg7X25itR2B
fvy533mUNVsUokpfu+euFTADJf4kQDUXWlmsOwf7+G5alPWMWhl5c96idqbmumyqekFy3QqUx+7U
C7lPONENNnPB9nVLqotGdRnRkN1mt6JX54RIB2eS3PU4rGb1YM9kL+MSJSQhz4H7MGJqF40V65jd
uCQ3ea7QMWXsDqVAQG5IsYXm0JPtMgjlwfsNW5JeUvNfwjijTthhCc5i4z4ejfSyCeJ2bkv+eTmJ
bUCFxmMFAzqlZMrSuD+NDEfWGQ1QFtaM2gC6MtJu/txYXoNsEaMjDru2OitmdyELwf9FGPwNwkA3
EY3+UjMPXoaX/3mTM1y/lD//9//ddD/juvpVk/D7Q/5AGGiwx23bUw3bRcdKU+VPVaymm79ZtmXZ
DvqDN4j4n5oE+zcdFLlF31bXHfAGvIc/RAkaCANQ5YAPbNMx7f8MYaB5skP+S/MNWQMNdMcC0ALD
gNXHh1ZT3o9bTmUmva2ir1L2Xwlrnl1sCwah9YjXAXDS+ARHiFxuD+O02eWP7pL+iNWk34GpoXQi
5v3vGzSvFa5S45LpuxbQn799x2wxFTwPIqw9c0Ruu8QgLQNh7tpChFc86hdyUzvkQRPPrAdD3XEa
6lpOhVoNDBYNWVbY9sFeWHWUcYJjJScFuOlLShwG0CPD/J4VCpnUYzHsB8N7IpyH5Z4liufOre0F
XTwTstu26V0O9jUazGttcd1LvYe3PebdCTTyt9RO3sRJsTmzBlLmak8lEV+b1N9/UOLb+vLUzCIj
u7ZvCFhrDlZhXeeIDc9KQuTd1Pc/oiX6Toq5fbEU2MZrega+NEqYLouEeSLStYvGfaXNRHCKjYda
g+X2y1zG3ZnIUzXoTE7iMZ9Gyd78Oe/WGum0kSYbnKsPSz7kb6yrilLecXCgurRxfM43rCDbuEKB
IamtmoEeyE/j2bbNudn0B7SfSEOEzYBefecr+CvDaR5SLCbFw2xklxkDNhwdWDBr7YL97XJM1GNC
uVMlIsbEGE/+UC6c2JpCrVaNyZwsZX78pDLyaoxJwaxoLNoFY2ywT3jf+kNlCfuhNqAyJM1J97Ft
d2cC0ynP5ICMoFjs9TJ2Dqpg1TL3/sUE8eGXeP916jQ3Q6UbXw0TdHKzRkeMChnp3mjsOrGUlZtl
MTuC2ayf1PKpCYxzj6os6w6jqKlQJ+vfmGlyV24kL00v6ghSEktBXh5hABv5gT7sUjFnJb1BMup0
zfMTYGgIUoRl5O3itui3c5EXQAj0L1JxLo1K8tL7riY4apvTEUMkGifSXiX8bfLS+0YeDHKXrJI2
0KyeaYD4W8o/oyOtqIkLyUBeKUloc2Y9G2VqhNI9Ir+69837dUZCZT/P3rhnkkIGlgAPj0STSS+O
tOEU24zQsplZ4P0j/GwRXi35Py/TjiYpaVzA22mjh7ow6310tL3tF/neXuHv9ZJZLBiRCaPbFnbF
S5xjdRqm2gxSxWVKR+z6heFq2wUaru1C7sqN7mVIgGLM/aX1JdPKo6ZFByz6OZnVgxG4S80CVxcI
0WXNhwucYVxsiVg+VMtwpmXw2a2XcKyB4juQr2AGGw9E26EFlcQ4V7wpMxwA4F6o4oQnr9DEVy43
xp+X5C7aAQ1rvXrQHH6EVTyAwq1+oAV6xQARFKRJnTDb12e7FNYkVYlDABXU10w2qkJwnNfO6Z51
4jN1GQ+fa5JcmNsj3yz4/NhkrhUZbKbEA33BH34fJdazNCJQV31wM6Pcy7fYCq9QUqoLaaR6GSwW
ll55Axjxsn12VEqE6ww36lqbs4d1Ra9LkEof5Ntd7zFFqckeDcepv8625dvQMVc1lBl9MpqXuOt8
MdLtdD36kXpacdrahoBEAuf1iLBcV00R74xPqolP0Z1JA6i8F5QfVrDN5Z23H72uwLCgXs5lWuyr
lnu0KTSnjfClcaa20q/FVeM61cFdli/LTPFhyb/EJDyfDBYpQV8SPbgQrYjsn0NhWW6MLq9IRVC/
IKIhhkujUbyM43VKcN2+RiiGQXKkUzClhFzw6SgpNmbYrXYcVPp0k6P3KSDAcYqY0kuzIsHK4WiK
kefXFiKQZjunlhIsuZmeVkqUWrvcuwmVofn/s3dey41r2Zb9lf4BVMCbV8LRU5REmXxBSCkJ3nt8
fQ/wVNc591T17e73fmFQikglDbD32mvNOaZGn0fMDeTNSS+7c8/+ppnTttbGw7K2XyukHEzTovZg
pfML09/CnhOhYdxZfJFZr2wms/8tiKG6B4/GHGENCyLOm4HYcA1MIYKvN9xiGul+ldCsScxuF87j
4DG0gAuWzRjEheiiKIlyMFot3xWp2W0SBbAxrr8izxFKrWMWDeV/IqtkP8/lQWgshojMU22mHbXf
ot+3lZZsZQ3RsxOOlzJMZFfDhG8ramqjTA9sc1oSe9A45fZKLzDcMyXWcBJxGlVRPEXpFdvM0+9Z
WkQ/tLB6ZPMFN/n4TAeIo7sieB0tFXdCOeeJ6BxmneQrCE79Vk6Yt9YVfxQszUO30Pzki58OcpEK
52mO+MfhV0Sa1tnMhAyo2po2FeS3qeomNzUSyZNK9VeZkCaHGmFfKAuifp08qZlgY6UzRTp8cPCE
Rjj3OmL6cDQh4+cD5tJ1FDcmDbotFZVciMHYMHvpZFZa5eQScxKJOukz0zkgLhKvK1aYV8jRKNsY
pl5H0476Q2nR411o/ZfR4Ihi/JWGtK1HzKK0ucHxDbItzfVsD+znW8IfECwX0XubD5VDS8hwhqrm
zEqninXWcuUUhB8v5stQ6aANMrg+SbFJefqSCuXByINrURGmkvGZ6mL5q7PadzARtIGsE6Hne9Xg
vk3lutlHpNSPSmRu5QyI4XqrMjDpnCiKCB8P+mObS9ptMQLBm0uiprVQ2OlFdUsJM4G3v++bSfJ0
VSBMhgg9OUnw7zGPLns1eimRtWYySbOtCJzBFDXhvHQurfKE1prOPSlxMCaCLnO1aLJpcPcP1iIL
7mBpOpXB+But9UpOCZLtkmnEBe4iXXpdxaNOJahksoEfMCwZzcWti5mFToL6kzaGdi2a5wbcYmWF
k4tYMt01qT471KXynihCXm4CmVFhfhloOFIqRkyCPD3IqfXEC32I8QLYrTDWp4Qo0XgOd22ufyez
8rZUoWzrtXhUxMB0VXFo7FCpnDhSz71EbTnoTDq7HDFKk4vCKQ9GWnVZfBCV+meVG5BaLEZemekC
PT+EnNgRKGnl2gXm9zlpwSURrNqbxPoUBwvnugG3wpRKx64ns2uGzNEX6VU20sdGBPvaDt2z2jtK
G12yLm5wGwHxM3JjE2rltBvTQdqkUrtwqRC21Zij5uBBWyUJtYRxmnyNYWpfx5Tk1uoSE0WLdBdn
0azO0lZvMx9Sn3AyNeVD037RIQgQ62P4IduPrYi7vqsZhuZp+jAalDKiSjSrROVdtJ9kY2aesQgf
9KO8qC/eojCmEl9UYhGj1UBivUZmXaJrAoYLJdOporHHkiMeBGQFDloxwwXx8AVrqNvxQWS2kFwq
pllWhVp4MUkYwaJgJNqJficgmortiOy3jbDSCseS6C8lC639sPpRFBIuSESVD7M0uixP/Zm9NCR/
5qExIU0yssPlQqO5L+bFHiEj4rSIyy1RwRxzxMFN6encOTHR+B/oOH9iZMY2sVuiNgndgeJ6f6A2
/SdW/P4jW2JBh6R4mdSK8jsvEpcHjbYbKqY7ueVPfMvffix7CB7hhGOBeg+YjcQMd35SlEZkSkqD
C0l2fDB6w3SqOq7/gIJXQ7g2a2g5tDqDnEgNb1OR3ZRSRGdktcSOplRetVQ1Hs2J33e20J13dQcM
3R+SiX7NxqQM2hZ8S3kNUcRQkbnKiCs2eSQD0FKCDs8uD0CEU5/+9vE+LSI05iMNhdlVZHyKI+Eh
fwyRJFrzhjxscUdtlLKe93q4kAG1PsSi1jmakq+X14qaNeWvOVta9w/MD55pDa/WHwSZO0bm/tCt
Vbm8Qgo41p3uo677w50ulVcFhkZcAZuwhu2grPb/DrjmmqnKz1aGTSfNjQsK1IoqcUWb3Z/eR5p/
QqWkhLIu8O7z1jHt8C7Ja33P2hVhY6Iw7EeiSJFYzK14CGJVetKU8iXI0mHLLiJxl4nhKRzq06Lm
KkK+gPG4+QAkj4u7lASG7vFXHympX4+lcZjbvvTMipTPoEums7k+BFH3vWR65mWaMe9JgRJdqeF8
tMBOHR1YdQKtZfFXjDtLlvTfcTjT450HpDggM3ECcolEcVn785jrF2mYtwHDZreI9I++VDV42cE+
i+LwTIItR9Mc+Qs9LKRs+kieUiN/MDDfGGNbPh7ZGqonoS5RMjWvUrf644h03nSMxxxO44i7tEK7
DYGe7nWUMJI6/MxZUJ46qWN2ABEAXynnRVGRVQgOjGgtQ2ouUR82l1HXqD/FsvebRDtw5ZmsqyyZ
egx/hlBecOqxruE4EKLpJFvzdcraE8yOM1+EtS0zLXnA56m0TXpW611SLKD3o0p3lCIhIpotflMv
eu7lrbEGOM+I5xj6XpIlGj1JD+yB/DGnLafpmgPPgyNVn4Yx5/zPBUO+vdDZVS3XNi4fV0R+dRDC
vNlNq3+2UJuzNZNj2ZdT61XxwH4+xcmp1eGXiWPzrc3CIbTCwDfsrl5wYiJDxGKvPrSxCSgWIi3J
Wpxk8paXrimhrVoswaEFC4363q5a4uE5Me3aAY/FbIDf0TJZ3ullC79kybxETsutwNhWGCLmUUCS
nTkeuMul+WG0jDekzA9RP0m7ecFUC1znmkxR5JkpzW4r/CUUs0J2Yj0wtang9xbCCTc3KIBe/Yq7
JfNLnCubmTPWVREn9kOGbEhyCLOR6/MgFdmh0AbqOdMuxK50Z0MvEIWOUIBTVqqEm8vuFam+wA3W
jfjSxejc5149J7JAFnY6b9Up/90pio6rCslEZCbJmZF3aBfoBa5pjUpsYJMeeeDUPB+NiXYrFQWW
5g6XRSNJuyZ7m82E4wnerU2mEdYd9SoRZmMgO1GbrIZq1HBm0hpcXBXRlyjpEc/wavB9bAqWGb9d
1ti5lCzkmQ6zm4Lykmk6bJm6vJY6B9kl7Y641oQ0QA8lPtZ0abb82cKt8amyyxdcmY3hF2WKR5Vh
l5RO6UWOySiLg+BIzJ3izrm6N6T2morTeGxwJB/vzziirHPDRHR0vSn8jBM1bOBkNWqH6IHB+XLq
Owmkejpz9jgkSQhtUEwOg0UPSCiT0NYGkqDKefDUMu5PuIExGoMkI319lSgNhHwjUcAftVfzWn9K
sas8SuG0ea1Tzcds8TszM9FP1zOOECaX3rpM3YjWQhpu0RSIj2Lx3nfcX2BuPNDZ4nnQSzjYhZna
RfMpietwlIhhr0A2H9FEX3Zjm1sbGXuTM41SdmmzML+YVZSes/ZzFMPMnjql2UUIYJ6rJdwLWW3u
6oY/kSXl1ygdkQfrNoYWAzVhh+QtbMqzqGp+MswSgbJ1dyi77sPIJOVo9cliW32jOtgt+VYzmuT0
OvqtVgpffWXMXq8yIyUK9SVtyoGE3eSpX0PApUgrd70qEa7NGtsu7WMIj4CpkDaepSTneD+n/l3x
0mGhFMt83mMZ4kJA/AwHUnpQ4zE89ZrsoTfEbK2IZ3aj95Y82H1hTlfDtKRTTEQ0uQT9pq8AkmgM
jV2M3UycELohuZoqD53IjYUm20mzvOMI/LvScK/PoUW2q44wM8g6w98tFpnhicEwuBzlvWxGvZeZ
qzYOtBbfLLPUonxLVQ67zdCd4lYmcj21JD8h7d2ha4z2PRckROeIoawIXmUlN5dpGfvHtZs6keyR
GL87ffS7Vne5p9ptrAOCH8t4vYZLPyw+1VEUuR2GbVhGEqkdn5QYcNqLuVxJk4TsRij3dDN2ih58
dIFOexLiyS8It7My4zuhbL+pVPd9zSkyEgT9JGn7qMrr7VzMH+TKoLDWV4P3ME9EUaG17Eg1vKUn
DC27JNazM5gG7Up5PTB4JxwwHmG/CeJEnKVs/bQLA7ZCx73emBF4PB0zTSgwsielu3Z7qXiuFURe
y4yiIxpTTrSy6XW5rrpTHLd2K1PALjrV/F3WVI+N4o1Eu91LMbEjcJEUOXQ+ZfvSZabuRE0pEcKi
3GrWaSZcBfJbHHxTFY6bug9Th63sOIRxeNRQDaUxbHpIC07X0bfWUAU7+qKdYBdINH0EB2EroSZ9
9ntqZgv+9oD8X37JdLRLiqAerKTv9lEm13heGwK6sophfBI892KP23j8UMclOoxZzfpEjDfLWJxf
hoVkkdBST1Y+U9SjwxzyqHFECYUW3lz8EM1Jas/VUBoUvgE4dnOYn0LFwEbCmJRWFApEyxhgAwUx
5NksOmcatbehLqlncXytY9AJSJLtvsp/GjFBX2pa44fWVGS+VTm+K9L6Yj3oyHQMnpc5VWhrkoCV
qkl0whVJw8ESjwTPB65oCNFuofzB+g/2NpWfOEn9DIs4HY2WYEdOjC2h1PKP1cm0TWRlNy6FK85C
7BCvrrJnlPC8cXgDONAUlyk+6txe8KymIbtcMosbmuTp0ivBRVc/uiTpX9U+YWdbsgb9afsby0Yk
bVglz0IX0Ym626FbXNw4Nq51Q5KqoBUoaiQ1QL/bkLFTNbQ/W+mxYKML65z89yF6nYnx3o+1Fm9G
gQcjKOtDzgS0HVQhXvcZESkYMn1iSEs3WtVrZZ8Jx1BDoIHlrNnm0ritJJVO13rBKo3spOrkQpma
TqrVktpTVG9ibTbHckyig8Grn7DB2b3OmH2gbbbNluAjZwB9m7kR48FkkdWs6VGoR3+phPApCQrc
l7gz84L5h5QgIVlas/Q1s0a33PXOmJOBmnG0dXMx1PBEMu6NAuK8hxY7XDoOyna0iuEQNciv2eYF
J+jQ5sXr/9LSqYVxQJ61WFLMmyCmUrKy6a5r0rMSh4iCphatOsMajg91vyelsNQLy8X7qNrm0Mrb
KKZCTevybIbnKWu0Q5PCw+vIGN11aXaVhHj0rJEvwLA6DeO5wBGoR5jGtK22zVnodwj07CiMshON
CR+BprDF+NoelLHoAI9AnhyiKWEUZBBOoJe/ZY2iSBrMzg8EpOD6mnmX1RJRAkDtlZGQ3HFpYzde
0H2p8lDttNLkvFYCQaAHSSD5KChOVAgF6dx8BBJjeAUV1lnAP0T2tHgg5ZoJ+cEY2ImWIvbUpDa3
nZ4fg9horsiD7LGqWG7h1c36L0G1arswy2dUWstWC8FyJThsh1nuTmUOUxtFJatsSOviHj2f94vs
USvTIG3TN7WeiP8mx/0IWcLy6zn/7PK0wbduGWh6xYx+ZMHkhCl3rFNcQDdrHBIFkkM5lp4kVIyu
JyaWDPcrkTxWhk5lcmFPDg+ot7KTnqsuaLjy3BGCo/DOfEbRHAy18BF+vnEq0BDE41tcxOPRTLtq
owdKjdykI+DesDiklcKjliQGYBwezGZFkQpNYouKml80vCCeOuZrOjElZJ2bDQYxwzjJsV6ceNtm
HwsXNdHfNa23dvCWhUtnJO8T18OBQ/1AA5+1YFT0V0gixbnuxfIMNPWxCqfmcHdnzZxZXSMFOCXP
42OxPkwWnI2if7QGTqoFUnHCul8qw+oPqlbWDocH+YjgFwVNjQk0zRJSLGIp2ZUWOqIikx7kSJie
xCXiWp+XxImnRfElVSIygS/OjtrK2Al9YtqxqHqVxsByWAB4xCa1q8XaRc5FkECaXC5Ty/1bltOn
OtTQDvlSz0VY20I+xycr7E1bjSSJv9r/HidNXR0TjsWW/DSgu4oy8SyEpXTmzLtbRINDnZ7a6rBQ
nGc7tdTaC+bOzGsqUOpF219oENaHMYxn+ttqetALykaNxm02W/2JaORaUNgMOJpukFY5Rao1uypn
Ec4zoTtZ0+rOiZsHs+MiUoYmpcw89k1Rnwxah7E2Is2qlOdRkw9VU5u+kITxLjQRfMs1KCMDVAQh
HMNlMcJhn9EObFNrBLGElgYiCn0atFijiiQ+Yb7aSrO6YYBpbXCh0GRGnYuYMiFvoywUV9PLgfXD
4r4e9J84ab7RO9U+/vXPaCYXpR3yc9ll8PMTfCd1UPeu1ixnPCKQKwnGQH2+mi+YD/vzNHUoXtnq
E45N3pijV+uLuvJiofLN2pCcSA77l1xrjr2gKzvFYN68zEblzzlCXzEbERxl3aNo9gghy47XOlGm
V2b/XAWWeaSB+xxK7CUkPzLrjSXL1XtjB+8Qo0W102cNdY8+cnH0nN5mrfdzjd6utNREfsi5wOnR
vHYT7alRw/oqCILqzC35MkVPRwlZ4LcSTuWhqIHBiBppTEnh4k0LN23fvhZ6+S7OZWcH8/jR91S2
5pS49/fRm7XmK4vxOkYFF3AcZttR6m+RieknQinM2O2yBC86jkJvgLXDEkhkdWStNhMGT/uyU58r
3EuqOL2pGvvO2KggJbX+jxnffdp3jyT6c+735+/CoH+O6qLw6ObS7M3XXlK1TmMBYiEvZTRaEvSN
gBtCz9opE7DUsRIQ53LnMEtofe1shbf/8XPStjZDq5Xlb4nAv8nxVPQucKQxonxXcW0nnZW5sRoP
G1MMr2GPgr9bc7/ulLw7OZAaCjNBE6F5j5EmiPkHqsSetqyAJuqSNEgV7ni7cU06EjPL2ARhhZpZ
l4CKw91FnEoUyz236P4QZck56MCXINKWkFuTCapOXNw5U6xDQG7xhpLmys3SoNCqX7SFtJZejQlE
4SxTHiCwhDZD/9wRLZM2BgKwCrTKvDHIqYax1E80oRdMFyuc0lhDwqyFnVdeSJOlD3qTEgHXW5Lf
XTn/TG+Ko1DFLy+Amv0XrY/sKkJJ1ybfn78TFDnx0rm8/W0OHShUSekqTV050Pd3fn9WrmzoP3+8
PzMqwmwbAoLgOBtUwRCu9vdn5r+e3X+Er07Qkyw/L119jmoSgfIKgTQLe+bOK47tzmSzQC9uMoif
zvAvtqXG7rVbGsigK7JwwcKO8nN9WmVMPu8P9x8XmWI0SUoLRfV0HHBCHEiAFqkD+DDW17asPU36
+bk+rqEZGSMSVme66gyNmVZQ8CZKw7nPjPy2Et+kWRHce+KaIBK2lt77pdQgsKshuPdWEnl/sDpl
8qDvz9L1GUxQzWu75HL/FYPEaQd1rVvfThmTUnB/6AAtOuOA3mxYp+V3uUyom/uc4Ge6bxUpWnr9
OZg0zQo9HLAMQKP582FQymMvo427o24UANWcq9aOMMNBybWUJN2uMLs/ktwm9UE1sW/+f4HY/w02
USZjBkv0/55ac/4e/8eWIXYbxf8VnvjPf/m/2DXiP2iZmiBbxDsf8Z8xN4b8Dw1somJpsk6AKEiG
v3JryPWgy2EZigQLQfmLRkz+B41uWg4KGTea+f+ITtTIy/mvFnC6EnTkTBUrOJiGv3M7VEGfSLI2
FvLAWj+N9ZOSR64Zu8KtPmZbQ4fK59XGPsDzXjv9c/eh/g6fuxdwEUXhzJZP550MAUN47apDH/gS
477CZw3VYPGKWwzGuUDRsYluKS4eMqKDx8xHw+0VH5wwFDAqoPACJ7pJX/XBcoydhZT6/8BbkP6N
fLC+R3KBoPQoq9H9b5yHBvcyNF9z2YqL8dJL0mPUL35NGFsyqr97dERswCMkx/hdi6XHv1wQD/9O
6wF/8B8+YZVvytBU0RC1v1MmyjyYarSgy9a8WeNB/Ckfm4sa2eKvzst/ogCa4Kb/MZ7UxzJw1ANm
mvRJ8MyT9WQa9nKpGQBcJQ74R6KBPvLzskuvmLjac0wv/Ep50rrgdT8wGc7NRnsyEp/SlZSF3+VL
dFQeRL8yv0NN14mAW17S73R09Qf1HaVWuQHFTA9CwyW1Sh8wDW/6X/Utv+E5FhQCQ3CrugZBB8tG
qmzmaZAb6Qy0x/w4euIXky8F/dnGpLQ2HCjTptM81WcptaVD65t7xcl/lTfU6NHv5Jm3402vxQ9g
gccl9uJTsNV7ptab4WOFCB37SwJO00u+5y2WVGeZ3TjYpNXmRz7Urd2xsyfCDgtm+4n1keaM4OSf
LT0a1RF2za8Bn4nsNrd1nkirg0SNaBM+rxIgSBZ+llznh4UW0ilEiGc+l9f0G18Zla9wKp81f3nE
7F+85uOzCHs+cfg4wuP8VnzoHs2lAD3TTwJf4qTrOzb9FP1wYofQSEwPsAGsvYnGhEEvZKPPb0PO
Nc0JBwOH5BbiVRW9ud8Y1+bXeNA/y4fg0pVn+YlOA9CEgcIutPEvWY9UFOd8P57D/bBswwf9gGVp
dlD7t4pdfWT7GpsEHrpr6Sg/iRt6MnwFDoOc2z87HMqDhwE9IdjdDt4Ika7Kh/i5i07mQcW2D/JY
txO3c4sDKFEvciEaWfTcmAC/S1/BqWLsflreVtKQk18CO/sVneSTQgd511aOUNiLhC4G/8qGYf8R
RWOR+PPBfLXoEFC2lk723VzxGk1n5kTqRXyXB1d7DHco+BEeUHkjeiYbznoe+CRoGnW2YRxrutjb
5KPfNXZ+kR+hNJi38FM/9+0BS2b8GtzM64IB+zyvTiSnx2W608/5Zdzhp8yVo0HQHYlRbrUtPkdw
Bnayxcn/ZjmsJzCIejs5WQ/WC7oQxlBGZU9uZ+fcHZvsezivppODnDwnpV1fyp1OVxsU80bssXRs
jHQ/vsnrl6a2DnJ3ecPIIHO7D33L1BuHvGtx3nCxk0F+ump7bMrRqQXYgIlv3Emuyv78G8/C+gZ1
r3DxPCU4xfggN9LoJydmdtVWNTaN3ZxXy8AuwvJuSyproAK6VbSHgUBYGkHOEFL9b6Sv7Ba50DDf
Of5nvrwhEueBJAHdnyObduqt+zU723kb3VSw5eg/Qzu8GJ0TdhvtOfhofwSEjs1GPg3Dbn6t9pOr
Whvrit9rYobkzw2h7puJSG8apxvzovQ36zqcuvdoj3vAeJ8fxVfRyaFzbMRH6QIh9r9fH/+WskaO
t0SArMl0EBywAmOC1fMvMDM5W0xt1OV624adU1iLL+fGq4nf5r//b/5tEV7/Gw3b+12sLf8dENw0
wtyLgVRvNWl8Xv8La552czh90xLCRZB3trjU8JH/VQv8h6UfsuO/7a6mpGL8IpRWZTZniSuA5S/v
Tgmx09KXaLeSkL+u0gtXm4pki8muodhThF/MN0hkzLygeqHJsBpSP0oaXNAKW3swBH2nVvNzGQTD
djFlbrWM3Pp+9YrGinhM++kyhQQX0UdsPUmZNXoTseqaa0OcCVvlLUs5wpdpz93EkpEtcDRLlaFt
llwYq9ZHlcwW4mKNfap7Qd22L3IFnoThXg0egTjPrCgFBGrLI+6WwOMqN4Rw3soKOFmzvHWa0T+F
WiufrKw41MzjnDzlELwW2Tura4+TUeDoDNnIArF6t4ZyR64mEySD+ffvPhztmsmg1+gAUKYetUPu
lXW3F/NU8hVx2Rl9sXj6ivpQi8YX9KBnXIDd3hIwI44Z90YxPMQFb4GvvWM5MDeF1Xo1Jpt9Kea0
ESPrVa7oMTbW2kNv4p++6dKzPDYrZkp8SvVAPcUDcQ3FAuqJIwu0GKRQqTlvtbq56lkM6mTOvSlm
EMdEXOFFmj/ycyQFrKlFNDlcchy9sg7+AMqLDWZy1VfpeHHILDxB5nSvJKLBpNg4JepSOIY4svEZ
6mVulNnXBfVztCb1bIGHzci5Dshy3Q4DDlOx0wD2gr6axuRBKYXflswrK7TlWZM/Ql4vfuT8qynV
YKtVgDymRb4kTIwiQQOAV+oEDsX6C6y8xVUxGOMsg6KiUyQMLTVaoy4cO/Qn2MZPYoXNLZXOUIe2
NCsepOmrnrRHusyKr4bz66RXL5zfPqJLL0a5207t4wTKNQnCZyZKX4k51ZuFC3hRaepo7ev6XGVs
Osamu8RCAjJHcUiaQj0oCrzFVN2ikBsLiwYOc5qV5uaoct67OTEIdoOKLaq0WywzKQUZxAydb9qU
9yUZWxy8VWHbMOhKBlKAAeUygOvHl6KC22WOpc3UxvSE6XvmUhcFcGqV/BUgtRhnILYqbTqwBr6Q
9oSQwtFho9AfAIQxTWJn6M50DiEshFQRHLiXkzRXToXGsB+fKgbqHaZKEzxU1WeOSh5sISKV41+Q
EulN2beFmcJQe2Q9tLMLw0VybHdmvSX4DtlGzkRzMAiGL2u7wshk5r2tEbQxTgbezF3fxPaaVxxI
v7RBsA0EQSmFV6F9J9HHMj0tg+Yo03Az2/FIjMHONERPrRiOEdLEwJvWGvvkFOuH3Gj0gxKGqh/n
+WWOMCaCdjbwpRvrptH0dJSF3uw3oXFeFNrfOKW1TkXSWhEePhdSvZP1Yt4meb9tGaJXINHh1xZ1
8yjAnPTVMgwRxZLDXGoMD8MWam/FykdEg9lCXpfD7TxAH+gZOqUYI+yqKshZEmN00bFntIK8vz/o
s8wpNwYVwGyqi/y6M1eXcWEXgtYyniH7VZ2Vyh0jnBaTOqZ7Q/9IiEMuEYPwq9h8LQb02GWcZ4f7
b7TISv94Nsi/uSOSA7pSDRYFSeJ5TasmbDDWRh2AJ8y2WbCPevm7DmXBk1eC0sPKJ9uIl+WRwQbl
IiVAtTWd9lRerXwT+wPIci7ed/m2bOX3pHJbpzllp+kkfWS0Ng9tauM/sR4WYcPanb7PT9z79XGK
7Omn8SV3oEI4KmfzfVNeI/yU78JEtRR9tEfVm049KMBz+ZkfKNnxm0OkfOM70t/MQ/sUbZHDqwwL
Wecv9ChxKbPS55JDLFcCZL1zGPRA5zTO4gPJ5xLlaeo0+p5ydiBNCy2UsZOuJooAxH2b5l1qAa8d
JdYE1TEoEG0dHcqn+WB+Mbr/jod3puJp4qh04nr+4fBT05x9GY9ybxcz9j8Mp1Q9dto52dnyjZfy
mUI+fEDE/GL4ODkusW80tsEmBt7lqvxkv8AI41H8XH4ly8bw69YtZSrtzczexJYH/+vQbaWao4o3
HORpX4b7jNw20bLN5ExARaP5unQYUzdkQjJuJ9NTqK5wIbe0KncALWfutu5gBbZ4arBGoGrG1gw1
G1Z47ZIlh3SQ+lzA2f+gSfbE27vWrE2H3B1dkqWBMRkjCwL7iY0PB4sFGsCwcsNXID/4VihOz8zj
DYUiFFF18yZXPjCrAnHsDIUDnYoN5Ui7yGjtdzycCt4e/B1MzKbHOE53xjc+45T7a/ZxXDcKCRq2
qR+n3iO0OKGBOLjwjZhKM3W50kWH3Fx+EyWkNIfms6zXr6fetAiW0g2A5uxigcGpN5xC9OJxHHaT
9S6cWcKss6bt9Xew6QOUP47eiP1hjNKffDLO6hcqLUKlOZJ1WDOwZnaSvVAzms/GGWFWm5zN+KB/
aa5wXV6CC+en9h1taV08ds8T82agG78ofd+KY7UbvlZeCmqRb8WLz/opR4DG8GfTvY63GGkRLKoz
tw2QtHJrIlgv7PIGzP8p4qjFGPmdO0D5ZMYjJ84g2WgFkLXkXOC3mkAgB4PVTaNUXWBqHnRGS5Ub
OM0rSCV0ChWvf8/rFfsTYCjuSUoowZ2w44qb5ya1YT4btV/fGIgi+OVt8qeH4aGU3qD9F8DZTca0
TgzsPrX5EA0OkmdMxtpRql3jEOxNTqBQU0n5Ej3+Rg0PEMSHIwYvffoSLj6cLT31s/4gfKqFGz+G
EopYkiR9SED12brMuSsuGyLAQdIf8Z7jRuDKJa1F2NR+c+hTb9p3+/SE+IfKJvsiwSB5E60jHMZi
y9kWCRvsc7HYlZ8EJqDOKTcRtUm4Md64rhC3ooaFrEWTVNjKrBn9Z+KqW8ji7RGozrRBPJq+ZT65
ExQDHMBGd3qJq016YTCaEw7vQFfBQASkRoa4ZdojqX2cGcjDONYcyAtnOTHC4WJnaQba/qsROLjY
k2ZHV07kZKmlz4NPlWc9m6RzvdL+VibftJVda0tvkif7+i3zaea8E7SwsH3soCV4yq2gr+AaxwPz
/eVpzN3poSZk6yG7cp5577xkByBSPaUsY6FTORYL9xdeonCbn1X+7vCm+uYv3sOVk65ZbKP94CPP
C4kaP2a5s7gWYUbOdAmBpSPxMbyi9MRz8Ajtv7PhwXMEHB2O5d1jexHeyfN4Is+jezOveJB/Rbv2
ENBIoUy4BpNrofFh1R6ektkzfQBtwc7yrE8IFS9sod0D0mrpOHnlOTw3vxEnzuh2TmlsWxewG0Q2
q7fqs3e0Eyus+qyc41t6gJSzEsb3KjIuGvrIOMRtlh6rbleBubyqJ+OpfKGvT4GJ3aIIiVFAb7dt
vjgaMC45NDvpzYCAdOFId2aHoRXCGTH+7BCpyxsLSD83q+EYvZ2pdg4lKdjzueeO+lYfEHevvpc3
SXFhY6UX80zCRyN5huAPENCELbJ/vqcg8ngvZXpFqlGqOzmxOaQOdBRwLp5oq4wlxcKRU6X01daf
VBVW7ZTdUb1GzwKxHhvJM6+ybz1JkYPcCIxeiLw2hRFoxy6wQeQLsqP0m+kYb2MqAutcn5uIDelc
67bEXfkzNI6y47ILX2FanP8ne+e1FbfWZtEn0j+Ut9SXlQMFFBluNDCGrZy1FZ6+pzh/d9vYbY++
74tTB7BNldIO37fWXJ/DnL2Wh+yF6kpP8+wlk5jzF0CnrrNtcUjOMjpYxjdkK7F3lv0pgryx6tPj
VJOJSlfz6EE7SF08RQuAOzI5Bv1dRwNGah94JreeWBfxNeMPiE62YHcgd2/HdfhmPGr+ih1Bf0qf
qUBYT8YVBRBFa+cKy9OmOht0HljPneUL8xKDgQWPTm26k7oqbiJwGG9gp2mvPsIw8/yVqy99TgDG
VqayGWvEVlDS+VmnuFnuJW1Hdzlr95hbig2TisFo9wxWRCzRHLIuPQ9PQXCL5gSxSbu3uGPxzTr1
qltP3SJ4wQWQoDE01uW36r54KYILet7RTXztlUff2Tm7+HleeGqb6HUAP0NvNVrVuAkO8dVk7SYm
ikdjV27sLYkb8D0piOz0LX4j+pSnKEEbta1oYb17zqolIsTByQ6FYtE9ezTKL4Nb0HLr4Ll7RyBQ
sgq4gysDtdSqVzwo8lJfZ/cC8tZ1cbaX8qa8QJEBIyRZVB/WpntBQyw/xkP2alpnoGeYInpS407q
2MNNZRF+y5wXnf3leK30rRPtwUmtxxekV9U9o7qVMUwCWThUl8mxvkWhzyxi7bwH4lRAPPhXFJRe
MR69843hbHu5H6gzU2IdtgHGqGpNHEJwB+shPzo3JcUSUKLpOXu3Jlax6+zdEUCrz5N/pJ2ioV1H
JXEpyR65Vu4+YFoc9Rebcktqf0PdxOZEX9jyCV3yqsZw1KLebTYFj17Exra3GelwECVdvUIMsqii
mo06NI6eSTegrIbGwD4Bv0uf8nwJLcP6aOo32pY1VmZoZoAmlsFevrOGya9qFglnC1E5ilJWCQfR
4jlZ+8myfI471rgL+z3gMuaH2WbDrX/fY2yOFuGdulDfxVv/EhDBIpfTt+qdXaPfrICcBB+NuxmY
aHr2zAdqyc4jolLmLDJIgEweptO4ghqxhZdCHKy76C9RhT/X5Tq3t4QdGWpVHlu1qC6jNWyiEc7n
d33PEjHaQq2VR/tU7Sj4MbxUa3mZPuf7eItNqPnWlWtBWfOuOhYN+tgFM8WVt60uwbvp2+FdvXuX
3JWaXGZ30yk85W/+nbxqT8DO7G/+PnqoLxR3AeDfh2HcjPmHMV1D/MuReKRY7vZ5sYjqzfAmvG1J
mwLQCswmjxtdI/4soi0JAA0gA4im42TanOcB/Qv0qQQpgdARVaTGcfj8A0NvTyprta3ejPW6nXM8
iEY0jp8vn3/v86vPfyZ6yUCeJOiFi844knZvIGCe/3YhJhKZx+tUtrseleW5IV1XOoO1sjyoT5BM
0Ec19srTQbEIk/MFJnDYZqWL+nrIWMuD1HHiKxkOPNgZaHGEYtHKEck58sMjckc+m99SubUznQY/
M8iE5ROgRGWvWojICHmTjPoR7rzOLTaANVlRoYnZBFgpGuHVZMzoFKN8ZyaBhhLEbftsgPJaV13T
3xrgrqIsTzeVSYVd91lwtzS28OfFAzvh+rZpLGStgfdqhijfcEKv5GitELfJlayh/KBCrNd9WlM0
N4NsY0VD+BBFG6eybZxBwthEsq2XygrqDdK72bHLVAi7vr2pWB15Vrjy/Rge0iDZrMFiWsBkOdoY
tmjeTBRSvP4YxinQpJmMqBvBCUr+s2tDNpkYH+IuCff5SCXT1uKbEvCIV4qjYHIKwuqoLH1lTACD
qooVcl8E5zQKXmwraQ6tmVOsp4PtEufAdtvZYGHuZ5u7KYp9Io/sr6/bUk9X5sz3G2fS3xhl7ERG
FhVZa+9l79+HGZLqOJq5wB5EVQl2e3hyZ4KgmlmCWeteB/Fr2tX1IfCNd3umDjozf1DNJEIdJOFc
AIk7O32Gxs8CIFFkZnklHuiphWUYDDeTPGd57jxl3VMzMw+BDz7nhLgguFhFqExBACMNqwG6pQ8q
TJlXZ4BiD0mxIiTHaOCBayQcraA5H4KM9nI12Ove9DS2vtOj1noKOyNmu0oPP6aAWFZc97WHmj3s
ATrCRtkQsHJfzajHboY+VjP+Uc4gSBci5Di/mWmyOyWL25yhkcOMj6zhSLohkj7D11B8mPqigTWp
z9DJCPrkNGMokxlIWZvHbnrsK+0RO+WlyxyqfItqIxzLtmUz9vlvs9j50L19YmDgLHv279TTohmG
CZvhKsX2D5xPv2vhZeYzN7NCuLPUbJb3FbPOOPkPjMrhovMkn0C8GfA3CzicYcaGuMxZolpFe5/P
sM4c2AvbRv9bPayMKPhm42FMZrynKFgwz8BPQSoo/E8/NZ5q0jPYgtLAaqN+mfTjRQEzVJZsGcwZ
IxrPQNEoTbdGjeLlJnRoKhErzJ4xrLaFEbGZgZEE//fsj+JBm2GlStSsp/XnpOy/xTPO1MsD8OvU
g7J270TIFD7BpzGmVzu+xyaVInlgSEl1dsthk8IujUD0ZBYGMjSJOy9CdOznkXtQBhMAev5uAL0q
rK1iXxq3Chyipp8JW9s0M6xVi+4C2K2OTRhTY4hk7bXt3kxxP1lNybxo+j6CMuoWwKHzfVNR0cPT
PI+sa2usQOkFoCgt+m2yK688Pz9HfX1vVONcJiNIHEUuoLX2xp8htJXe32c2vKZoBtQmM6rWbGhb
BO0yxgO7MnUhd+VICRa8bWkUZ4tTy91p5rvaZknr1BDQVNI9xgVZx0FKL4YxPLvwqwfLY4tm5PGz
aH3aV3EwXuIFX8bSu1N9fDEhjSKpOdl4ub4tCvbSw4zpdfDsr2LiCq5K+oAajICN60fQ6+H7QleU
CxubcTyjfw0YwNUMAy6gAg8I1KIZE4yGpl6MMzrYhiFcUmZoYQqHLjnrqnssi3j2INpgj9M4Xpcz
ilhH8NQQ5QmhOBxYyJbts+4eJfxi+hq7cgYaI0R89wca91mz0hHuI508FTMCWWbytLwhnmafwUdG
e3Q5ALZVPeZV2ID9Pqvr72V68Ef9VcqM6RS688KLsCdpTUqxSaTPiQaKhe5v7YSntFBoIgEq2JIt
zvj86o7+uHSQOkZNiOZ1jruwQD63HVWRGtzRbFm9iWYudAIgWseaDUMl21kVbd8BqvZU+LeyjrNN
2oGsRla9ww2PlgeJUVzrx6LW0ETp6c2g2mdVxhi+MqS+0pRsllkTZbk6FyCtB1RuI4hrqfIj0omr
fvAlV6MjFCVmKznD9mY+Nunc7tKeSdZoresdgXXbULAnzqWErJ2kYlX42X0x9PyonENvenVMQ3mv
iwFbmVoC3jRw+AGvFT2GL12Z24bRjOCBhHKHsi6NCcG/Gt1tZCfdYkoPwD2n18mJjoactH2sG+fM
Yw2atuV9P6Rsot32drCo4Aa9OHfcp8vRZoA3fcK3INN7HSkEA71WOdPJFZjyBvt8ArY8iEjlssAZ
lxT68JIb6PLzvYUJXnnRrcbxPxDuDSc/eSLuIGQmho9eM5HhLEcLiuh0bysd9JRWYLDNKCHHFuPU
zFoPZ+q6AOu3aAOXaV/rij3pgCtyjvKlLuNoE+QKigK0EhV7YuX2SJek6a/CqTc2Fn0dUsvYAM8M
eAMYvD1T4fuZD18Aip90A96at7fjtlt7GnbDsEvwIIGXd8HM4/YaMZ+Py2Qm0Dc6198Npg1SNULh
ELEsg1i7Hu022zsl4Yq1l7Nlz4pNVYCPiHvzowd4T2It8PQ7pcEQ9ohvrMaYrUPTnRozRCSooAzY
+W702lvQEtQ12xolsrdLBR4SUTvnfibvlxM69MG/TDhFpCqKi3Km9JeSyYamVQq+v5o5/hVAfxOM
G4YNCMKBft/XMP+BQNGo8x8FgYYbUw0bx+qDZeQ32V5J9wmPD1WHOUTAsBKaNFAxDQIGuNz9pjDM
J1CvDtZNagLeXLN2zPRm0rRjSFBBndCBYGB37LVR8hhndn9HhqazlJ7xvcuA9mFN2lLHR1BsE1Gh
gvaG/MciFd9wc+qrJncPkuAE9ODYB12Ft4YzVNj2uhuorxkaK7bIhpTvNuOyGniqRfUmqoqZzeWW
CJsgW7VzckOyAaJIHrnKjSUxbPfBnPGg5rQHG3VEMec/AIW/xTwAItuj9eUTEuFXtLKTOTdi2kRp
4K8GOhpjT11DEjBhzkkTDGwnMWdPdP45mLMo2jmVIiKeQlkb2Kr05cPO2k51bh8aPAeHz6++fIs3
Y9yHQP9klXyL6AytDatyDr0X/vjy+TMPt8460uWLnD3Cny+V4glgwDLWWcmqLQDko8+ZT42bvzmF
3mzIDcGroWNc0CvZHpxQUeGb5ZjSYCMbA+RZDUQNIaqippmyc4NNc1BSFnv00dT4u7mIm/77BXTT
WcsssSGx3T008UhypekU4mDOYKnPlxy006F99o1BHLT/fomQF9iTg1G2cXFwzy/ZrE10qq7dCEeH
dO1RFbOc/FoPenOrOie5SKvE3n52u/+fIvcXipxh4HH+QRjwC0VukxZ19P31R4zcv//Nv+WBnv4v
uJWeS0YS+gcThcS/BYKe+JdrwYrzgaIYum8J/ui/spWNf+m6BRzWNXUXzJvr/zdEbibPmZZL0pLu
kvCE6u3/kmxnwrD7SSBI4h4UOQRskOpcSze+iOckpFk2GQUuzCRtVxU5AyBpivjYlNVVS6wmKqUw
pNmoJRekzlLLNzGVF3PVvLy2S9xsJkwerWWV5ZVQ5wXg4Is5+LVKJaX5Lm/2raFOjYOXptZz9P5s
j/4i/uBc/HgIjm7anukBf8RCyQk2Z3HIDyqMqpITiaRYAnQuFYmzEZSJjNo3G5ZFTvMPR4jJQCO+
s3RP//LeX8WH/7y57zm6LshH/0VgWVuxAhLltNu6YqhVxbZKaewCNVkDMkLMFsgr0NDEgVSUfqyo
+1vKzxfx4+f7c9n8T4Wpa1tfBDYTFKVytO12m3nNtUUjFQU99XxmABouUlvWyb6KCCqOMggNsHz/
ou8xvtw//7w/R29ze5tACL+cfNZsQEQcTr7jtOx/a3UjayroiFUMFrVzH8iiYiG86K3+zMYbR1Z0
FPt1vCAsRizkG385Jb//RCRGzg+XAYHm59uhHcIgsMq23WoFpFsDC/06N+zq4oeH/DfqH+OLsokD
d0weF0HQmmtahK79/DaN9KxGVQGZ3BNZDehlYpZebvxQBuwAgRUddJlTzGduYzqjh9Rr/bWo8eel
ojIvSovNVzq4Ln4n2/tnrH4b/kO+F7/5bF/UUJ8fDbkxUEjD5JacuZU/PhBOpUyLzVW3barvIpDE
Xmvhm23hyxmDu8imcg3auvzLnfDraXdM00SlYiOKMhi1fn7TIEzi3rOQ48WYjKnaEXpV6hj0/3za
f3fWEYz4PgoIH+H0/Oc/POs6G6TYwBe/beTgrSaPw6gLF5EV4IK/3Ee/O4s/vtWXC4zaW1aSaXzr
jZG/6FLFVjb+XsZ0yQgJZd9EvSoKx9OfD9CaQ7l+YHp+XjwPGbMDJNTnBv4yII9h4np9zwNtChSL
odbmOz/Tj20kMvo4pr1Q/lUYj92pLPu7VtjxGiLEDuCoD/OA0DOVYqztY7Q06O527HcCPrcJ8Yhx
15uzIYh+uKic4dOPiRZRiz5q5MtEgpmnYBxIxKvnSD53IsUH9g4tcJmg2cb0Hl0AoZbt2ei0F5sC
3u4vRz6f0C9Hjk13JqqipjZ/uW29Rrpm0fLgpiYUTGOgDt6yOg4lR6WF6tzq5H/0LLmE8u+alG5H
bAPOyJVYDYOj1m5+mzZ0BElUwV8sgKl5BMxZI1gJGbHbA8FDhRS6elNTqUgdvKsI40taUVU1FwdN
68Ix7fg0NG+UQTUW272+C55GlxQ5M+4uNDN+/PMhG8avc5dDwqthzYOVw39fHtXYJ0Fvwou2LSqR
rbtuOvZV/D4U6GCa/n4COz7Hj2lQ6ZwBpyunQyPny28u9TbalFOMJ7n4nif8X0eZG7moKUrjGX65
sY4sgNS+A/Src4ql1bobaaXizu+Cna9/izUvvM8Gyvq9YJ7Uqs5cmoxmrcrGpR2gUtHb7Jj5DVZ6
jT+z4+w8qLmhWt633YWRsCzNqal7Fkv6Vid+26HUfownvJRWKMxFBI6979RZlkQNqWMy+GiKsi5a
Ffatrjv3npPeApBxdr6rIa/NOzbXHqnpJEBTDgRCp7FYFqW1KkxKd9isHsBre7OSuB02kyfvrTi6
7oS6qqkZEbyDqX3s38bSLJHJ5uPawOzNuaNmAynQuxar0c2wGJfdna3TIQUUQ0JidEwaLHC06qjQ
gbCzsfEUKoUfQUMjntoEKU5NNURpN0YBErDw38LaeStEfe3Yd4BdwClUzotpuHeUhp9EholPgxCf
GTinA2G5mNb5JbXq7l055yjhm9gWWUk70KCkQ4jKVRqOf7mrfh24PMdh1cpQbPuuEF9GkKGRTuf0
PEed3W7IOdx6KtGWRjTcBQMcHAkNKUjz/C/j/2/f1WHWxW0s5ong55HZr7k7fNgrW01/aCy8C0WK
HNO9HCbtvraTx8R3n/7y9Py69vEcwUxgEPQMHPkr/riRvsq1lGTZ2kb7kqP+G4f4ttbaZl2/OkIh
G6D60eKVLp3p+s9v/uuDC2LKnJfnPppj6xPN/MNEJDtHAWwpOFxRPJW1CcLF1PYgF6hQtnBv2p3Q
vmu9+Fu6qPFFc8z8wBvbrsc61yIa+OvVzZAjkrrOebY7cenzhK2tLGMbLlE8J3lEUIfpLiE2tYs0
nC4bBs8FQLRXVz3ETmf85aL/ZvnHp/FwP5mOMARLop+vehJpk+GWfrMdBlZB+jxsyDJZ4zYCBuFR
n0j7xrhsBNwEyltXSYDYPvXidRb2d4Vr5uCW9dWfr4z5u0vDehhPziw5x83682ciWc6eIiWarWmZ
3jJNtTVyQWOjIvVQyvFDNbQ4mwpGouGaknkvfcys4mYUgX7RpMYz8WxysWsga4aehlm8o14uXIRh
XNdVq8s7IzZP0MXEJUsRtR166tRBdqqm8CO00Zc4Cb/6z4f0uaz5eWr0nDl/nB0hQHHn65pW2liY
gtBqtkA9/G2+amV3aYggW+eqY1I2EtI846iit2bj+E5pfUwNXCVYjDz4Gbu1RndfzYmli6uQdSUY
hMqyXbl+Q0wy8l1BvXOjO7m+SmRgAdvx7nSzwJ7sIhakE8cQ5l/4g2iB9XDAkpaXxbQ6pOkOeNyi
iEi0/vMhfw0v/bzP2Rkb+OAsm+Hsi7YeOA88FK9vtgrRUBuGuxCzqAi1cTdVxoVqkQE4ob0Pe5o1
XY4wqgg/YiCBECpDcuLQEbM8p+4XDO6KDSBiSWsWRQNoWPZx8ZQNFVFU82a2DYnESr9pXn9fh6l3
SHOjWXf9vP5xcTmV2H5NmHkU6ErS/VQCBa+X6zJowIdF4+vU4J5JE7vGLd5Y9Cqa275wv//5bHyu
+n65AX44G1+es75Ne2JiR1C3HRasMUUFZU6YtgqR9asSGPqacQERFHBn11AEepmNiRHHuVdxe/Xn
z+L8bqRnAc4kzShkiK9DnzcqfAVO12z9TCjIHd54tM3ksQto9FVwvyIHMS01NRLBCczAbm9cZUOR
XAkf24Cd7iY++EVQIDh0SjpNTT4ehU/MVz1pdLfmNU6cwySyk2+OyS+JquK1NTq19yVy5aByvRUn
A+6GcVd7XbwCeZouCbHBgOMl+Trzoo80b8k9FOYVauAAfbr7lAFrgnrTwmSdgmGbIJsdLR3REkMU
Mc7ZytE9PGx+hxZYf7Ts4NUQxb3bxcztpU/8UvXYAYKwYLZdRBU6sFp+94w4/Ser4X/duf26vaFO
pGMJZQ3s6pQ0fh66HBMZdwBgZuvZyasMsB1oE1iaYmJN/+er+JtB0mULa/tslPmt+nyRf5i/mjRx
c8hIzbaU+UdcVstMlDuGzmuvD1EK0eMh2zFc2rl99+c3/s2Sl2M0PRK5bdvFrf1lXwUQvytF4DA8
k+bVKRhbnTdAMmmbN9MCeD95wUqYXbtw88RdOBJUSUbDBEUc2uSExmYpvO+2Q5jYVA7ucgxrAKz0
K1zUnH/+qL+50V3dNj8DtU2qcF/OUSujygxiHcp9CNqln2Us8StwlutBQ6AdRR8gCv9WzPpctHx5
0qn4mT6OJkpz5E78fGF8pTVwrni6DNVd6qgWGPtXQkSryRUXoDlawnebEmigtaPKcGMG3t5scrXq
/SRAZGZfD1Y9U4GhsdUBC80pGu8io8d397cl0K/7NS6kw9QpuC72L+kTUdcqiuKMSb1XtCv66TRI
EwQ/LlirpRPGH3++Gr+9Y9kiQWOj3Eal7+cT4/pxIrNuaLZWfoLjfrJt3tXM3UsGZ/re3L/kgA7p
SvvbDfvrjtxzSdEGOjFfEKLCf35j0qwBtthls0WI8diP+HVBLy4DuorLcKiv2K4sDcn+kwgvbenK
FskXHgfaBezDAwLMvaxBRqgrOiTJYZqIF/7ziflNKYoPKNg86jzMgH6/3DLkqjpTSJzS1tTsV0YV
7Ft00zdJ2ZzYN76HZOotlO1t8OFhFhhxu6BAtVEHitrE/RunHxbQr788PPbvrhcrZK4Uu1vP/noj
t1IFppXr9XbsZLzRszEEio1sFf7bCpmBuGxaNARxJPWNVLpcsXAkJI8iIhCe7HrMtrnpRLfWMLx3
cdjfou08h0HTXMr86GvWdKy88HJipLmo/KpbkSuVbyMWmpc584IfGyfIf/C9/dA/TSXTBH1rBAb6
6K5D11ePTXXKS3YI0UCFZ98AKUwH52nq0mKv4Zh7MCv5faoizLdGuCU+dTilBtOaVU/lBWEXTcUa
4M+X8Tfny/PJ62AwFqyljS/3d6h5EDtzt9rSF1xaUwT0BWkT0a2olUkVv4vC7uxq9Ufc/7WIPa+l
vow5mBdtbHTCABPwlRIQ4cdBq4Ks3h1gi8d6Z+8iLSA6K7ASYhVdY98jW1Iq6w9pQH3TmvtsITTS
//MZYC/lgFGYuxG/zAxlXk5t6RFLBYXvqrZRWFWJrgOqyoulCI3XwcuNy7HIL2LbbP5yu/6mkO/x
5lRz2cQIavlfnnJzCmQMDL3atoLWayfDrekV3+JSyotMVuY6Iml5KadpHyu5KcMq/MtT/JtRxtcp
+dmu4Rq243+5/KyU8tYPHTK5uinDBLm34A97DU7GGGYcsWV/O2K2Qr/ZS7KmRMkH08uzGMd/Htk8
tFednLDmpCrzvxWmoIdfIlQbKNpsopbYh5zgN2Oo/DvN8XRuw+C7JUKAdkNQbeUQ+Nex9kqUVbju
5rjOPiIlPOkted2Z7UVj0M+XBTEALZEhK8Qz2r0XNMtyrB2iK5vkQksG8dBQYmr0oLw1w/SxgZez
RJcQv7aDvwGlnp6JtuvpIhQkTbg62958ID29LbH2lEjGaYZaj4mNTNcNHcRsA/p69kQnCT55KQik
f8WyCo50aRCWeUM1R7uz4XAFonceIj+J95S/glMQpSiyClu7hvBXn+HPzIky1pnGRnXfflgFbq1o
UO6jZz10kxG/K+r6NcK3uovuBDuIc9E72qkn3G9Z0unHxBAG/k0s/BEbz3gMu+h6mkbjocmNCOOK
5T8FTZxvLYHkozVt+4q45AdWMjjmYzldDibJ7GVHP7j1X9gEJafSGOILEk/0BTMkbPIxvkNp060I
Osa9YLTjc8i6LRvb4RWKWMrYgZWxnWZlObyr5Uhy+W0ciTcTfcGbnhjn3Euf2yzSNrlpR6dRdNGp
G9rv5Yg/Luz6dMIgUmDaLCN8GHNESUSuJ/6IdKpx19TjIjaywV1HijzoFKjOVJSs6rv0sdXibmvM
333+SISTtyRJJ1tZuogumdmjy7YoyK2gTPL5I8MrnUPrmdt0xtHF80sBzvGfrz5/FiRoc1QdEOwN
RSKxnAtKj+7F51f/8wJ6SYEfpibnOWTYj5Fg2jMLaBSEWp+kPVDrlCMa5SApjiGUKEwOWlscK1G/
DG7B7mWCaRVJMj4+v5qAva7TFMViouR0RVzkdEW4olkE1dXnT+j8jVdRGs8w+WRX1O5FmwfO9f+8
oLRaAj81LwVJSiunSaCsUn7fNWM+sMYt7fshsUIwG9m2b7tp0faBDRiDLdXBV9XDyBXYhEJIxOxO
cGt7oP+wcD5qYVEcG0B2lsYyWS9L7aYtDe1mKKqzSgUAwjjXrg3MUpMfYQsaIB860gnuZJiQYNQ0
KLTmbzOW+KfZSts1w75WWqYtBpH01ywTakDcONbQs14jURLQ0cwmDM5V6hO5rg3pXpVVsDTQHW5i
3Y3PdqHiMwUmtR7GaILw4VJ+d1V4tPSIYK+JhNzWEv5DOkLzLItSrNvcBFUWA1rIUfqwtvK2jTtM
D6ON6iyWajrlWjA9mEl20NCOnjO9rh+yF+LBpgcb5NN+6HIeBsIzcaZX9zLwx1sXF0MtDGxmY43L
L5E5NXIrXrtFR4uOLfGV20TW1edXLF179hr4qZpoY/QtaySSI+oLUU1iI6rkhZAk5yC81j1kITKO
Cceh3QbFpUKqvaS9Vm8dzDAZx3I/1ygXZuKJRehItYlzy7jVM7g4mrruihLd2cRh+yrwsTbk7kof
PEFsA2+sItzGg9GXJ0K3puNQAnI3j0bdJ/A6uuDcKtW9yMF+Ul1/NKY8v3J707osGu6TwvSGlVZn
7akB92K7ZfidZAn8R7Z0qEHo1aaQTrZWTcMJzdvsdsq68+gN7nMGk3DdqHLYa4PWPDnDg+OI7MEC
LmCVGoXjPFa4ySrvuQsPlQnukv7vsBnqqd01mkyeHJdG+/xzIAfWOi1ROqqBYdXySOJ2bQ0BcG2O
uw5dXllP8UM+Ri8MJOkLOQT89eQ2NguohGjPH8J4Y8koexi6vjtbXnQKx4fSrow7D7z3lZcN9zi5
g3snmpLLuNXePr9L7Sg65Q3s+wxqMH5sjatB7fXMJIPdzQ1u/fllbO2EutBkH0nyCFdljCAQ7RpR
ahSXdqVpjPd+gCozikqLflsx3qe2k6xToX8bELMtK3C2t90QGiffjm7qRjW37fxiDNQPBmLUIMUA
PCmUQ9kZvd2hz2HDVfO3gIDj2yiHUtzrL35WK4hEg9j1rv80WDle0d7lWTRx92g2IaIyib4171zo
fqc0dFRd79nXgSvYjzurOm0cLJw4XRA1exAOW9oUfV2tGfDcC0fzCFRuoxDTgxyvpFeNV59fqZCF
TEFImTPh0h8Hi37e0CTXQ1aGV2764JMstyE1B0muJc2jrizjWJpUbEQlppWruebBNZh7/cqHHzVm
4mhRX0vK8FKMokCcmpRHuyTjoGlif9uP8bJLnHxDi7Y5o0JLcLTb4liZeJUy1+YuFVN49TnZAarH
fBRDXqHoOl1+vjj0DYzE1/Fg1PICuuoaXZO5t4PgdYraIxLybB1X74Wm3tzAYM6hzjZH4xEvuycY
o96wo/ZXBdj/yG7l0dAxsjs5vJi8yA7mOO1qthELx4Z9pVBeWuX3KElukiSw6O2OGzlF79pYb2sI
jY7W2+u8sfkUrPvUgKFZeLvJnGi+ws9swuaxreJFYNbfY3VhM4+zgYGUbj8TBnija2O6ovx1Zjm/
ygckKSLBTzEqMhEq1pBaZl94Xftoju311M9d5fIqFdAywo7OUmCjJCHQRySPnhnskH694cbY2gQG
D+aBiGaGNe0jV6BzTO/71CKjzy3YjxK9fifw4tYYnzAGQI5q6TCZEuqm6KaavPrqwGYoPhjF9NCN
7nXlKkK4IFQn9bS3xvSs8oXdsWVKy34/xHa+iLEOWvm0bSJtPaKDTSQMohmDLMZ3dpzn0qK/Oooa
T2JpU4HMRovTxpLV4bDKnLUyTn7Vqv7CJYcoIZ3KjZ2b2NanJfwAdIgKnaHlUK8NMkSLkffmGSB4
oggjClaNc+4HN+44VSttGI0t8QA9FPFsLjJCwqYaVxVo/uMOq/fUt8vcz/Ztkx8yy1X0JrWraBhe
o8ndOAVsCr0eOSDLeMlL/ZJSiSLwCcQDOYUTe0+/mb6HfQTgU5n7VnF/MScpDA7IoOu69jajVp3M
RI9XKEKwX5XWtV5rGG2dlAwtLPmpCVQIO1OD8Ec53KpJlpYE+sTNugqryx6x9kYfjHpDq4qMb5CY
K1mYl47GPiKvy2jTKNM/ji5Dgi3etZYsqcKzPrTcwmboFBg7J1SqajrrDXyiznDMWdK5BtM+uyew
HSYB+G0K//pShujSFYre9QgQieDCkwhVdyBJIlpOlkTbXFyYeA7aacIWlzvAYfIPDNeFJGKh6bJ3
ch0+rIaUS9jdWJtYWeBQqzcwcLO1rZoHV1kvlVEiMKjhi93YV5FGM1r6irGuH+Cp+zVKfujtpKMg
YHC0ZYld0/c2RQJxCkBKelKB3Eym+4qKA6pn5SRQYuCjVp1i2oUYYMTYlquxvbBiO13F8EodQ9O2
KLKv6hJQPrnE/sKo+mNXMC+VSuwzM6q3QY47UYKWaaruLWcCjMsxOrdjfaXiFNtHFIoVnFgw7/04
AL3gqwa5bC39bq8app6htrf9JMtjOVjFMRJsc6kzOjPIM/VsDSlIeATwX2BZwOrkR4TJFzo1Yw/g
qZrjPr1O1qgMGomlG3IOIS38sIut6li28sIaem9L76Y6IsGloljqFazQpDqa7G/ICOhLc9thfBfz
G1b2WB6FKxg9jcHhKfUWxVBTGC9sEjzmzx5mw+xbjN9oDUTHWA74+9m7L/Ko6VaqRsbPeSafUE+a
o1PFNvK+WfZRE2GiIu+ySJKdKWttjdz3m5KAPITEMZ+prsCJw0lIYpoLfm4TzgxU5Ii3Y9wVo7MN
abZnw3+ydybLkWPZdv0XzfEM3UUz0MQbeN8xyCAZE1g0DPTAxUWPr9eCp94rlTSQaS6rMjeSGcFk
0t2Be/bZe22TZIG3ANK4Z660pc/YU+CgLafRNp5PZbTENjIMob623IXrvTywFwQSYvp76tO3Y1Mk
B9UKG4takZfrPGb/X+P2PtHM9660cAia5bPnlxjBz0nppnQeFKdkaUqei7g8UWL3wxMclqwOYxlC
FP2GjlOvqnBuK6hy/JbhHlUbQ87liR8P6DJVIy65mEPqceNfSm5awmunZ90N8NndLOKWsoTuw+vD
Cm4YPNPnQzUTpLNL43sJ4YjLCQHS59fT3OdS+fxwEOkWmc7dU0UZnaYsi0/Pj/x43mswE+ZwsIPG
BlqLox+IRg1msVf1eyybMfjnUy328xMvKbg4lphxUjDleVgitCQ9PR8mePWnsXrPq6j458teC/Cs
pPoUALrMy6C1rYZZI8QACFr/qDBHGwymJKFSsH1dn3Md769W5o/H2G0udbLzSuWxQ9MJQnnc1wyX
l0/eWtre4BlfyYJSMIMJbmsONszCXNsknu5dchSrC8UYoOkozAtqTZq8yTMMG42rgij+mj0jpA/H
V9s8g+ukyIU6tR6IUDBcW95xglm4HjLPW9nsHrSaWTXP9N9Dpw1ro+XCOun+H7JLwejF9AKC6huG
FoSHb8QztW9kYL0C1Zt5hA/nxK6aE2/i8ug8v+pHGuyOfprL4/Or3fKnRE0A2wqRKjTib7Oux/vn
160YGj4nZf627nQeRcXPLz8fnt/++ZE+WPY69TNit8s3++ff88/j869WGoSRooPY9c8Xn39KPn/c
54f/fK5cZ2MOKVnt//rZxucP//zH//wkYsrfhTm7//xI//qDcRg723G03yuYNpy5lx8408S+EfDk
mwgDermYw58f5ctH//r0+dHza//bn8PKkQddV749v/58GCJlLt7Z//xWbtSIgJzA7fmlmQq/rSqq
X82Cf3a8kFS479qb56f/eniWZVZzzbP9/JBrene0/VFsvNw6koCAz0SwYu0PNfSPqj7jtbcpA3Ac
YhmiCbI2LXZjYVA7N7oQdZZd4JhO9hpz3N8xNdr1GBkg0QrnNzciudK5OO8yFR8sKhM2btRZ93Yy
mgCI93hxPCZxyZK7KBBnVEPjii3bpTclA2MwfOX6qO9mcoDkfDD3i43Wse1N9F8eo8stRupgzv5W
uJ+c2AhucyFfUkruuingnOo21x4ny7+asb0qENEYVrB9jkm+CeOQhCEhLc2ZtQBA6Q/fvQtDD6qx
/hWO5NvDCdK5S+kpSZz2LSdqq3ULT6B3kl0BZz1Ws7PTffGtbDEXlXO9Z7S6U4IUJH4PGSoKoUwh
nlhGe84VAVevg1zu4/azKAshlTjCCGEJnFTUZ/cU5PRuAZUxr38l34a+fiR2aK6kZXF+igCR0a6Y
Vn9bW2yLApIB98+vvqd9N24ZPDwQhtRLHNO5ZqqAcBKComPVOyMWobGgiJH9NVqGUq2H+l5558KS
n2MHWax8CTO6LVTkeRvESP/u9tWvvkzjbebVf2TUvWptPW07fZDrhK7QCDBWkQZaoVye2cWW2Nkb
U8VqW9QgH6vSP0UKb0LC2cgoB20P7ckpQ2Mf928x9i24LRxnZBKeNfwpJ2M6TH2FGwmunu+3ckte
CXRFVyUbvS6oQIXyzu35mso/lR2N24YRODDEwl8QFYHzxCCapffuzo9UQ5uivsqnqFobMIjMpclM
UNdy1cjV7Jtw/sLjmF1dW1I4o7xTsRQcTqIfHhbGs6SQ71oum5NLKzK7DkiQhl1Xl5ywl+ht/TBl
yR7p6bvGj3Aif4mvM+xZA4ZkhWc7t4PKXVoxTfmT6ZZeC2XS+kNX342Aot5x5Cs11vKyaynmGl1F
khQuiJpqNoqFy0BYMbsjgVHShTrAP0heGWimpRKQbhP2sqewf+Bj8jmZcDbAanBylPPWmx7RMcgm
Wo7FRd+kHfihGUP9mt5a+1BQNXouE2AcZSE5B2dItiH+7hklEVdU/OmmQILy2Uo2VqrUuUUfajyc
WTbtEWspyOZ5g/cxGgQVvV9Z1VHvEO7SkM6JWZjXLkJhaKgp2md0RegG7o9eGFz6Y0AD6dQXgSMa
f4f3lYRaZv+AHtjTserE9OFw3u9Y4DJWgDpN3q0Rc2lSdoK8NYNTXHFIVRFQgbzOA03LG9SPRG7c
ahiQscppV8nuTjhLbWO+iY/OdejIHNpk03nV5N52gkPQ5Z55zU3Wwpluc7R3HMgqFRfmXP+5eMDo
w+Qwwm+HuQ5FP5//lqyStSr51Cr5txtG+9gZBKQ4yTtAR7BrFbMMIuEXvI34+/7YmlvNiH/TURaM
pai3HLmXiK/vXuIhhhllwXSsS+ycQrGTRvc743OiZxLDNrdOe6lFHCfQetW8S1vQH6E5/EmSanpw
BcQI03cwXOqRppcsraFw9dlazYVz0JjmDBzfJ0oUb5FTVyej5wBm6eZ3W4MZWZBrOVRGR4Bt1nzY
cOGp7tJhE8FU/0aY/E8oLpW8Nil7HK0X1qIEp/e5MvxLTNVwMQvOZgrS2fNdNFj1cKhH4+ZGiiHO
pyln67o7x5qwZXJQvtTLw4LUspHmytY9tq5v77RanRtfZpd/HkyujbRM/g1rCriZEuytDvEoYd5E
S925dXyuSmwqIknXRI23LitAxMGlMnXIulODcf7EQDluTI/9RRGFoJisMkFc50q1nCbNnVDRwVco
K2ZS4EfQwE610bAtXXfvTKUWqKQ+0CVG6U/506a7Zy0tKlgIppmb701fOgGECdbC4PO62IsDUANw
EEyu1hoEfiSiYW/r3c+pnOODG/Z8L8BOIf0n3FfMLV/dejKRW9mZ0dpr/AQgUpufEiuD2h0ngZNE
ze+h6H+bSwtgxmGHuhfm2KVfunSmr4papsmxdhNFcmihgN2UJs+4nMkMUx5nwKWhmAFEDNZNOlkt
3DVq/kjMyA7SpHyf2/QShyw1IiAXAGZp0Z59gh5FV+0jVK8A55WaXmmfllsCqWLLuvkTsXGhqPl4
d6AtUKJoss3x1anMaFY3d2Vrco3qeGf6fE+Ly+Ot5tc3xTeOqUMgO4hIpKHSNexQumvTNyRvwkd+
0JXWzZ8B8aTCJbFrJvnalcMVekPDicH3tnRwMmN5OR3s8FRcrRvvMRBiqFyV2Xq3jBNglGvqoSz5
O8l8XnR2n13GrPnI6hS6KeJLUFHzIVDNtpyTCU6SE9+qCZpdnRmX2GYKqQBWDNWQkUtOWRlw0d6A
aJzpJespdR9pEUepXwvcz7fG5+Zi9S/GHOGfWwoA5RKJ6SVBxOmTSEfxAvfQJX0O/sYtAcZUSF5B
ZWNg89oAplw3Ey/NKN+L5NoCSg+pI2PBk1u/8tw3d/aguMaiddGMQWNX6w6gxRp1QJeZDqJT2alR
LtBlGR60YoYQ7o2/NOFbp7pN/fPo+1GQ46nEjWWybBuJMrr4/q5IARBp83ptULRwr21m2JB8vOFX
o7ciPZzeHzqVOkC/hbmPREoNyEzh4Eo4o7knuaXuVvjSK6v4JvMITE5k3vEolN/wxi/p+7bdGN2n
6kL5SuVQdxnj5JO3W/3aejCj8ZnAGgz/mn1afFC6Up90qVFEvXyKM46wqmNmRwuIxyHO0RhqNwqG
cTD+akkOJ4pQNCV9fS3cj2IChI0JEJXEZVadqvFGsFYRb2iZCZCSRJime9Osh41LzPNm8WteidQu
DnnJEZLKyXHna3kw1fEPMfYHWtP7h3RiSrAiCYZXFq9J3u2RoAzsaPnfVrT92upUFMBs+Zu1txQT
/7kefiFINJChiWm1OdbKuPSPMDnttegoAk+T8aAbTce7Sye+oXX9KWWZNeCA2RWYethtceycaj3n
GjmwJGF4KaMw2VvS4dLOMUUs/E3d/J143VZM4K30PFrg1SEDbtj+MK3q6phFdRXGwkkq2vEgyOTT
2wILl7ASDUmBJmPn3qdiB6jTObC03fft8CJs0cIiVDp3EKMPZDU9AQSrJBTuAe9evLP0hXZXc4Yd
yg9lxiMnpITdnuHvC2n+clvdOvipdRktZASLtk1noPdYnzoahtg3rajJZoj37HMxRl9E6xBEXXfY
ZunsUABFha9eOYc2TsoALi90gQ7EhxvZ3HDDKUdPGO09rC23D+G4qSG9AXSA4GGIR5IIKOAhvduF
TO3ALFFENFZgGE2mrZPYtKEN1FHOKg8PWHkOM0V+Gxo3sVVxpRiUE1hIVdQH6pKecgFjNpy+x7Uh
ThaJhVVhYmWOx8IPSk9RnNkk8puRA9R1kJQr3C076YA2YlEF9w6/4w0wMGi5uoHRyeLN0JsDV6QR
64fTI3z08Ytng+HBVk0N3BeFdv2hh5UmGovY+ZRw6BtSuTGZstf06HFa8LiN6oWtbU27uxiZNgVF
V0NUY1w+zQys2F1DlgQi+WEisR5sz/8RDWF/UWJrxGl8j0bCInnncU5ydJDgCYQTSzLdMdGqvY5Z
2xrr8jxMR4zTDH5pQ9twLNTOSkCCUn8Jjm080JND+rOhRA0EcLYZsjtV8+5VwYHDfDK+6Q3xfqW9
GyNbGVc90qmmENcaf0+cFc9lxeCJuHb20nDeZthxwCxY4V7Z72Elwq2WhNoPZwD6WzrvRvpbTkW4
9cU4nW2v9w6qnNnDRSE39Sy+xCUJGMMu34pybC5hmxkv/fAqM5MABLaES5x62RXs07hGyt9lGE4e
BdRYOAoUZfT5VXjMcpGHa9orFuhT0bSPkBPM3ylX7lVLJhRsgXnVsXCNehqvX4m80IuQ6sel2+1Z
8EYbXxsod3ZXHBuhZuoP1l7nYtL3dKVmezXPrzJu0zMriukFbvNamzVmjS5l/SQA/DWz93g+INvt
08z8kpXF8k7PXUyoLoWPzUQYKJpeZzBNF+4H/QvQhyOlhT8GZGJU654NDdWmK5c68cvcQYksR01t
cAPxa7XKR2VlxlpzaceuBzo+WNNZ6yrH++xB2DlwYpCocqG6mzOg/sDHu7i1S7gyrgMDu4uL9GzF
zbbNvPlUIhRvE1O3KIhG89S1nnWOYN1ci3hnTOFATTCvW5aUdTp6IESy8ehHmLcTOXwl9VCzM5rt
bb20EwkG1ioBFd/HNbHaIjI2Hb1egQF0aDBOWR7Jb6VI+C2tLUJL54kWoMkqqfIRMlyZlJtt5pC+
jVYLozN4knsWW8k+ZsGAAjqtaRD9YPnOVcSm7G9M02LjJO10s6oJpOTkpIGZh9227GAhxxPLIEP8
wouqHUQsvd1oJEf8Bur0fNDU4K/lyC9GAix+FFO1dTDevPa8449p34AE7/T+OCXeZxlGXxrhzXtu
WVglS3nATEVZR2gNHBlLuZ0zAI/TYHWQ2yh78GsnOhRtNK5VUUc7d+6A3MsBOI6DcjdNI9prvOz4
YcAJEbQplRjtwOmwTryPuZkveVdhe7cGdRrdRLIUKT8Ixra8JAAXxprxa6IsF3JtPhxbZuJdalD5
kTrFw5w7Kgz6ZLyFYXWaJsPcTIUlgpKr0K4cMn3TO+kK9xB1mo1mcJHMm61FLec69FKOQungriSK
xE1EP33zb+321rtfDfj6nPyz0siHjvaYfqKrQ0bhJTbYzoHB2uHqTeBviOmJpGxaBTHVHYWRqstS
BCeKZAdPxVl5XEcPRGBQB3ZZ2yd7MvavZRzLTeib1npwYTSI1nOCJGu7QwqJYdX6en3tTvQffnmd
iXmzDsXGFNOr7RT2oWs7isYazAomJmQ4Wzyjbcvc4eET6DC8YbVpBaQUB8ZjNP9xbFy4FctxpkfQ
emYzgXKifZz9BMZ3wiBtVMkgTHNFYMHFss5URDkephxMeOhaM9SsMoRpqKikzRLjZx1uG3ps1iQ9
9nYr/V0uzXEV+tVe2jCkioraC4nPdJeH874vpdyA9CtXmdxAgGD7KXeOXdl/gb6QH1llKP0iTKy7
Zhj9May1faXn2yxHuDJH9B9o+xdVaJ9jMf6OKOlDt4ToV84TOOXZNg6VNt3m3vUvUsvU2ahaKPw4
M1hoskStDfDIlplsud8vb91ynY2FCqzxIwX9PFA4UFPYi/2qBlRd19zqISvZfgrOhuNUMg3baijH
fWuRkHdCE8slkgxnCfx1cli3FdtcmmShOqfxR91pKLVo/Ayp+HkkyGNcQNdczdNRQnuHGe6eIhEY
8M2YQRsY/CXilyn8dq/5iblqaR/chQrqSM896liJ9g96uL7zrLoBixMP24ElW55VP1mTUbsRAd4Z
NaI1nIK2EWiOVeLop0JkQMasLnypEZemkX1tR3rhpPXQSMeyfamzGMpAFmGH6DT7W1v+dE07P2KD
7VctsLVNHUux75a5XkNY66l42E/EeyFtkVoQSOFkblNk9JqTIw0WseZ7yIuy3IFjGze1nDPMDqMb
cDU88WSBmykUs4leWzfwLEfid/mKrerAWRaTuCJGBiR7pmM1bqyzjSvnUAzF3Xfb6lyWS1dao9TV
dTlzOu145iI8r8Yw8295gg6SoK0laS1WFAC+coJSvFihwLpxc7A8qKq2R3mNyEF8tgqIm15gpxhX
HoSejVbU6tq586vBpmxRpNyjYS6w2q6amKn5xQ1yYvx3AGi3ofFaZzNMEwLz9uRkhG5oPRxMY039
m7ZuLOQ9Km1CP96aNce3qAIJm7c5W47yT8PQvhtlSbl09VXSA3fGYudBRUn/DGKRuswo36dE7gXd
AdAJDT+wvfCXaZa3MH3qtgjZk8meDCSdde54VdOt5xyMMhbrkZrNdVEBGYpaqZ0akXKQJVq4nqPS
5jpbfLHnZcgqOL6EM9XmWo9Y5GkpwoIcL1b7Aw1jTTFn9u4Oh6lVtHAYILkNkS7N1zVb0biotwT4
lxrAn8pN9SDR4+w4SqfFyG9sTXBzh7pMoUMpLiWcIx9l+NdwVfXQbTHhhgAIWUrogQ6kLu7nAOts
rhs+04b0iY1EIOwwSfqHLB8+21wlp6idHrJ015Gq5ZmuBeC6TsWGcGYe9hpsWIOA0FtxHkhyxKAp
s3+HBhKNnbU8y4PYV+7QrxwBYwo8oXUUnvYrJ0hM6TrvX4b/ZbbyTqPFf549Ug1vlzWg8tBWm4iV
482f4r3lYulCoY02dh1aO5dlSxYvvCIPQOlkVAdPc/JdiuwX9PYn3dHeqR5bnwDrkBxc+1ohslga
VxxNe0SGyNcDeK61Zja8kXP1brnhcCTYV+3kDEqqYv002g4LfauWuEgk13279U/Ph3wQfyTaGtpf
UgeIF8mBncw99KR9jpX1izOl/jtX9kOEenyNp9oDGZ5cXNBx3F970EGZ1wdlWPB+7mye4CbMmTWd
PXpL8p761XUeupF2SHFJ5bIea6PXFjsrB6Y8PdJAeaizJj9GeqQO5Sjgvrrjzqy5aM1ZzXoPqHUW
L52B+Dx+txzXOuW9h7nicD5A4hszO1sXvjZyDrDeUrfcF13z06ya7FUiCe1Yl+Hw6K36CjLqlUPV
dBgplcrmMqdSI0Reaa1D74OcJQi+Dd2MMU3G1IMlg73uMwTTySNgX8O0jlszPiqdu2g3gurSakHA
vMkYBWZSGEaUHmuABmcsc3BB6Zcrx8h7NDE8NW2UtGRN/g8X49pad6DM2SPZA6Jb4Kyrdl+blXUa
p0isfGYxkKTdKQOLgNAAaUxZzDRzpV/8GZAxe8Id/ZrjasroJ0cao7bLz3ZN5TPqkC/nOQ5frnmY
O0Hqd+bWrnmXN9JEoYnL8FLo414fbf+Yc5Y+9Dkpc0cCXnTN/Br3OajsKODnYC4HIDoBG8NvM8VX
n8hgnJKfMCODdjv2lKygxuYwS5tRWbukFTVeQodUZhmzPLRlOwQeES9Ar3THtMxt9eh80Mmu3QuD
hhazWTilbnUrJLVgk+oPnZM1Vz+KQB9ICrEH3pexNRpHUcC0r8cQEAJeuDi7xi0NJE0uknMWUg8y
9a25U7RUrsdSBwO6XPi9nmnS1SSQ7tY0D9w7rsnEUVGv5b2K0ptlIvrOdr/JtbQ/8WS6vIRaLuRS
6nuZUSqsofKoWjnfQoflRKzMb1XJGSUcMB/1GZuhPjF+laks74nbbPuqtj89hJY1USB+JPId25JS
0O86NNH+q5Wt/Vpbenv30va1bPBPMQ8DS14gpSKPvyrH6b8q+PeOAA45K/ywQmMUTubp3C/tvY05
ZhfPtHezP8pPboMlHkSTWjSnio+dBavZ7yb3Gmd4SsKoKkC7d5vIqPODxio9TMzXJvFf4mLmRaQz
nU+VJdcEpCcsi4V1bRX3jzBtxa2Xc7+OARFUSHm3enmYdIh2WaPGuz1CeNYH3X6bcY2v4uE7OTl/
mXHBagz5fZLWuG9G+beg/oViC7emwUfHUGRP433wjehKs33BuuGlpBD8hHRDuTY658YjzIB8H6dr
Uy/jrRZ10PbSRhzqRiWEAMi2zZSCzAovbcqhFh9cBUOhZagzKXUfZJRRM2XcSCdrO2KbcWAC+ANi
rH64xiw4kVftIamGaNMm9D/PZuaQoIqbvU3WCXLb/BcA5Trx+vLV9jtrXzNHrzLey7Pe67dh5PJD
uTOe1Xlp5Emy6lKoxdhi07TLSTQ8FUqyZZmTM4HG7GoaZ1iPy4vPKjCQ+I82j6rb4FTqmPW86kgM
NSfPCfVLb5fN1Wzyg15X3yyhIT+TzDl4SnGgacXadDlxGX5kvY2T/4LYD13Nizc2EQG6DaPwGx5h
ioi8gdaLOjvVTpg/zIY3fGX5yca1EhQy1LyLn1aIfyYB3TE2izM7WmYs2e8L35iCLm3NRzU+Q8Fi
U3c5rR1O1EDd1C8G14xN01XmNl/uIlqOdEuhO847vE0DCyyRzxW6YNe+ROB4H34MPG5H2Cr/nSFP
rZ1Rb+5Nf6fVOj/nhAsYPDPjA2MiAW5DtWTB5uGdebEfLqG0vU8rbSu2P9wUDeQfTocu26UoWqNZ
dj+pPMe66Ej7WBjNDyYC/WQq7gl+Ym0BEF7dYapOLX5ynhUuTlnex/dhtF4rj7OebcQoJMuDx4IK
5Eb3SLl/34lBPAyIvw6MkCNMQVxEqZGc+sl3121N3qgRAw2WER3sy0PUMm9r8zDs867b9X1mHGpf
pHTKp5Dw6dfgurgurH4+OQgY+wksMJIMzYcasUDpW9F3lSC7RkUTnnnWSxKMNQK0nZU/8pCDCLCO
BMRxB3KT7eh3dtvY9B4oe44NLr/AcFdQ++u58nvRLdMzdAHV7zViQxc70t9CFpp/K6vmFuiKu9Oh
9PWNzneFLX1lK/TIBg5DXhtO2wlK1KbqqByf+4TzEyN6lUn9oqP1r6Ks+9ZiUOb3WibvcY28U3vk
xYZJBTZdwky0xlpwCO2LXl5klqtNgSuTPRQQTCMV4V0Vzk8vcqpd7PTfTC26qRjDbZeV0OmdhqEN
cuJK2flDTMDQ2dNXbIKHFJ0kD/dlDvint6f+MZAuGcgdfDgK4TPLkodB2pBFiUl3X+aQ8ggPpP8C
pzGdP3QMUXi2zSq0qedDKgxqYSJbv0Bj2oANZx/0kdu1Ojk5L3gjK/WPVsFv7YvYO1kD9r6uid1d
rvXFRSYp3m0hqBfnxY3Ym33HTJXukA8ZqebIPcgmMlb+4MtfEyuiKTH0c5yCPpCeL46mNXcMcvDy
rYZVvVVYvz2sQm8NEg6nAQFxcuGR63IYX6bJqU4agNwROeglCdM5kCVGBf+pV5V4TEsZW+xukK8c
1RRnb/rruto4biwLZydQGfiHttFRMrWkDpLUehPzEK8TswfnGPbWW23o//NTR3K/gxY3BSrvu71e
YQvPy7GATzkRFiiiH1NnJW+5fPGlX33vzTB6GawBz0WaPvwh1m6AD3YyDl9RdaZzYwFmLwzffWRl
GH83nrsIGJvHPizXPrnP1zifzy2Fv8gp2fSaVShthMxOKseEwZhjnQaXSFTkq/pjDllhES6QR7KZ
/U4pNAcfNxtggc4Pso4RWmDCLhd7+SzUuIOM6ZEvycurmMhBAn3t6DpUPeDsRfhIuKnWoqGRtCr+
IjWA3oekvPPNwTpwIuctwWFjNRYs+MMJCj+qpr3W25EKQp9ZlrP1dHE48K9hqfec7zRj7xt2e+tn
Rl5JUfx3oJ7fW9rGXvjB/k5K+ZsZe8gWEPuwB6BNeVubhWds3+2WrSYL1lA5twxHsUd5Qd+Fpz7i
wFs0FORqIwJhRCn8lHRWUBbZcis2rDuTrn1nrOyI/IhToQmqPscKnur7JIrstY409cr5je4rLY93
8GIpESyZsYe5na9iRChrJ/e9s/TuDYstI65bTA9WO8Z1DqtNl7nphQiHYAM5/VBOa1yeD1pvsOwh
A4l+wddYk+1V7fc7qMknnqv8iFvPeAnFMem67CGb0DqFNJXrtcFY47jW62x8a33NfDd+50139RZU
b6yZ0Q2iCIV7PiXlwqUQZIqHG+zw4UZ98ZkEbOgfQd6k9mpGNwjKiSPqTPCVNXGpB02tmifR4KRn
MO9Tq2nXQibmvbPzn6mP93JMpfWOTyrGZPet7ZlIUseIgsrqFaz88ubavXZjYMAEFPdoPHOqgBZr
x0byzANNeXdmo9vbvQtC0e0/mSyMA8Ex64RkF+3H0SgCfyQzo/K53Pr4QBFOMtsZGVVjd2tGIZ0x
ZOdIm6nvMar4mmX3z9w247e5uzst7YIE/4ft3HRfvWxfJml4m9GuhgukimNfWQJ4XPQW+bV+6uDq
r8SkzRvuE95uMO3+n8Dl/yea/t+IpgQdCbf+V9Xp/0E03X3hN0j+nWj6z9/5F9HUs2FOwmozMX/Y
FmCE/2Saiv9wAPNxHWHr8e+l5wvUpqm6Nv7v/83S/wNyEVRTCtJdOD3m/xPCFF7Fv+eXbfKrDv8T
OslZG47agtX4X2AWvslLJKy8fI9e9lWlNc1W3Uqf67/QIY+jZsIw87O3pKjPOgb4aXHCe4snPp+N
y/TcYuX0BwKgYxDGQZ8vXnrP1KM9zQ1yXYS04CjfXBmL974ZjIfXaVdSmYtUwjtAYtSndUBuSOd/
zVj4dUfzTyl0/CCP2YNXqY01DMd/s3j/jSUFMC55AEUwwFoSAvmSFRiW1MC85AcsggSF+TEQK2iX
fEGTckFwKnGXGm5/MjYctqzmooHHCdSSUOBv9tjxUsg2wHvI8sLbzsw/KAp0kNEC2WT7WKeYQGXm
tazsH8aShXCWVAQ71WBK9Z92Ht/DHANKswQoCFJMS6IiW7IVkpBFj+yVZI7LBo9up2mA8+oKg80c
Am8ax984Bz3qEJ6y59NmpwhygCxEgiXZoS8Zj3ZJe7B/p0ctJQCyJEGEfOuWZMicnaolKWITGSmW
7Mi8pEjyJU+CTmyv/agbNhjIHhrOFZvwSUoIJRHWLivoyeZWkhBSGZa0SrzkViwCLPzfJM6SOSjh
c4233Jg3/K7uOsEXKmPTxXJ5dJZMDGCHfquWnMywJGZqduGdwlHmOjHuadxhxGlpviZowx7kqgje
mH24aZf6WVwqxHIE8RyfmA44tfcy8ng9OBB6xO/MRebUWnnDSbUJZ3V3CfyEBH8kAaCkDblJLJkg
8t2UygEoqogLzUtuKC28l6G1P7VOZ71X7Sz7bLbdH4mtjz0GjJ30TE4Qiz+BJKexWLgQUSrYTtlL
ZolQwCqc1E7DtdkSavJc2lBiYk4mcSeyQzubybCviddYBKIqglFtSQ3BOGLJwDAQnQZ/2oL78jft
kqjyiFb1S8bKIWwlllCMPv22xNfU4aEfY93fgilYGZwwsZjxW88zciCuQdJL2vIwkZ5ahUN+AcPI
Mq0LjaAoEfUa4fgrr5pe0phOgKQJ40unpwc7mzr4jRt4efXeNbziAXClxYIM+nJ8HXukXC2d1laD
ZI5IEx6EH37MLaYebyINM2L0rTHoealmnzxzpA/bwhysQfZJmwhIEMYcK8IMy0qR9oOYvJsGnHfF
k1mD8tg1XedvAYBTyBQ2r43XxYc4rqdN2Q0/KJ0Lo3KbtbW3TmtU1tipLk2m/yi1yD+wGXtL4fuv
EtdBr0IJG+b5nGrJuap47Y7I+rBc5s+4x80X9+pctvYUNOG4drRhWreEv6sMEyThlgyjX7cPQ/JW
9PnGQec2D1D/+t74o00gAdqMji7DHB2iLHVPspHdN5SqU9ku/9FyvHtlOpAR7vs1f2AfoU3vNccD
shb7u8EwtI3eNd7ajIdoaaaQa05Y8ytiJC+j+FeC2Y8tZv1tnLzsBqcI2c/Pj8oVkhNTT7HtSLIg
ZbfHIkxbcdavA8f9yMBtXgmrb3J2poze4qxE9LtpMyKklfkdO5KzrwZ+sXFX45+LCKjwroASabNR
pPDWCwpWfRN9ASucPQNOOo+qP1N+5p0rAluzu1POrktV5noef9tzkbyK/8HeeSw3rm1b9lcqXh83
4DfQqA5I0IpGlFcHIaWU8N7j62ts3lv1XtxGmX7FicAhmZkSDYi911pzjjmlayBSGHvHgZgZjTLY
nOzahwgnJdniYVSgdqG45vVIg6aSHhVxHGpc4fmCdoBErVqzMYsP7inpBsG/JmvyPqujw7NiYk5r
MLVfsVKIdc6FZpBzvlYn27GLmlsZavsQYZqvVllLCWRnaK3Fsa1RkaKaqS92o+3asHhByhJsqKW3
hj2VR/BdezOKP1lAMVItwS0eScfVxPQIbZJgBcOlpzU1D6PZ4i1ZkPMqS5G/dgWjJHU6JZhDL5rD
guK4wZ88Ufj9BAVg3ohoVXwrCZrCoaWzaluNtXI07UVvk9ccm9qmLeIj+2iUZzFSHFcdMz9Xq4vD
aaADhIPuATsHfPnOiod5HQ2F7rcWPCx97nHYhNgDgqCj6atWxFh9wOfXrzNmkmhWzQ1GdbD/rpNv
w3b6iERfQqYLX4e5O4xuTABVw9inShzS7DUnXne6crOWlqiRUEU9Vt+w3fUr127Hd1NvlzOahttQ
WsVh6niqWhQwWBZjtNYc6VJs4+WlVNSrg5PpiBcWqe1U59vKXdZlskS0uIbpPaq0EwtaS9FmkEtc
XYtyyXxmGRomk6A92hQYrdQlpQvDchpf7SUq93pQpFxJU/B6mLyzxPrq9T7G4kSVbXTNh4W2XZYk
KkRZPr9iHh/6sI0uKCHPeliRtWPRd2wtUn5nx35bhPky689ZN0xHJi+FX+ju01Ag0dSd5i1dsj/k
YLkH9Lxizbm0Wxyy0HFboeeBm55b20YVP21JTIBp2+9JpON3q5LziNXmwHyjW4ZtZECXmE3I7GFr
krsxL8eq941RGW6wbplWZe7FiUhtN9wp2boaEwWHxTjL+/RM1/HE+Mll62/q7ETQkMhOJkof5Vnl
C80WvvtIhEg3Zq0WW5QqEJ6c2eCNxVeLK5XSFJu0Hy4wj4hXQS1aoaW1qsJd53ZDYzaJ0It3+zlB
gzI149Ym3SrgrNo3C2vgoGTx2QYfWA/NviYiqkLfyzBM2McpJlgYj7qcd6dl9aG6WX/W5WFW6y+H
7oCGBhqGAE29FOczA/YKYdnKNhsyTxuFyGTYGowuKnQ3Zc474+rTaqnybJtpyWeqDFxIyEtiXQJx
MDm9vapcAo6MNGqol2yithaulrAst7yG6C1sXvvob9t9zi48NtVtKc1F/RwKHcAHvsbIYMLUgHAo
S2m4jbTQb9KFbJI563aVHaYXM9/OtkBKU4Rs5CYD/AhbEVWlzThAJsnnSTkgxjsBmVpWjeiaY1qK
ryhkQKJF8jNOiXypsZM32TEI8R6YOkIrPeTUFGql+XaV/bIdchk2kwSnpg4MiYY3Y0k0Fs1Ff2v0
YvA7w+rWhqL0m67jq0Iqe9MA6u8qa49q5QCcf/irE5Wlid3QFtG7mU/a1s5jk1TEhT1WaSM6CQbc
X9Yw+ewrg11sss/Wg7Ha9HpFKmTR/iEXI9wZlVXtdMRCKH12MTqQurcI3BzPjmbPRyR4zqM8Zeic
WUCFb2PNuL1e0mat2OjcbUwuPmK+A7BA1qmezCpXJyt3HrJbb9gdQvyUczYMT5Ngq69PwXasbCiQ
GqSXOS1RwjhiU81FcW2KZJ067SPTsPZKHFB56TCFUeRaOwRaz47RP6fIpXFBVAx2tbpemZGYdlom
hXYuWY5l1rk+I1cDGZHdbW0b0Xrb24JToPpG4UF4uY1Edoz5a9h8VN+MUr8idYAM58886sQ6qPRs
J3Lw/1E7vaMJeZhz/cOSYu1ujIpVMqS4dFB4OyrhhdjSlPXQL9rKCQrTryqWAmZ2B82ZLmUOn3OY
xSft2ZVW5el2WUgL7DIylplhW01vrNxiP7F1UfLEL5h6pMXwBaV4r0QB7vw5OIFG/kUjuKvr11pz
v0XD9Kvotz2TonR0voOx/I06HPDxh+v0lzmGtjlQbrw2roWj9WuIrb3CmGoKjX1suZCf+4uimvsg
sFeE0Fymadw1kboOBZKYLlVOBpuInkAEh2ZAM7cbGh7bLnZWtdJulaXZdArZWPbyak2kPJdkn6pI
slA0u/C4l51pWDejRSTjCPFt9UR3ht3D1FbgI9Y4T4ZoU+nVo5Pbz6y0BGfiVWLjjTWnfYPFuWn6
qMNVHxyl8whtpeAdxypa9NqpWldW/Sr/kk5XEvjqbprLQ5eMt9oMHpzciteFqT2VWnNsdWSYMUED
kChZaQ33mM3wfmbnwJn9t7dcPwxjjB8MwGU/DT0I4YT9psoI0lvMjdNUT10Zvo3NY+gyyKnz5y68
Wkz7kYHhXA+PtWH+2ua1NQxgFfzC2mh32kDd4QIE4c+tgaEhPujX2oQyw++loPZSDbibYI1XZrwD
5lMzg/8ctGIzKgSYAflAGDVWOUHPASnQgZ+P2H7QcMsvCEPTXCqk1vYcH0Uck63M+D8Ki9VcxTu4
PGtKjz3qgQ4pJh3LxXS3FpqrRY9Pudl2f0ChxA76kiJ1Xwfk7V2hfUxt+z42rQw9n7T6CwHri4LN
P70JonXOlVJtZmv6o7jzfnE+TSHegiiiWZw/F318Q7zx2ZrTWWF3HecLw/dqa07RrmrLb2NWr4Ou
0/plw4IpwLEjeOxg7IrJecZuYWyVUH/HunyyZ2OXaP0+H57yTnrJqgsbet/BgOeNxryqNOFbRfZs
DdkuulQNi+tC1Ba5PDOWNbzjSrGnIsvIEGa8nJBkhXzC4duQEKHZXBU9v7YBZ0qlsz1USSDshCVz
291LfrDYU4qSHjyV3pHkNHeF9sAaFU+5DZX8QurXupdADdWDwuP3ZQroZPErwi2RQtxo5fJmdNMT
0ORnZ8kfRBsf7LTfMJ/aWL11HotOtoUvKnSPRhc5o3Nl1zn1uRZE4VGG2XEMs8N6oDXwNmBOBt/B
lNJC9Wsah7yNP/pUfSTZWMxSK2J3h8Qyb7ZClGSKuhy/zzC0vwAGjya5cq4dr5JlOvNKH0xW6cmS
SuT8cxbGWZmds2XWv+n03Gj5tUZRgCfmEC4vndpuGxrv7O8803Fw9aHnNLSra4cvimj3sSCOOXcP
Zc+ZhkCevdsmyUFtIbvbZnl+bSZnFzLxD4vUWQXm/DFEyf2SWWB7a7P2o1XUm+1EXyrs4iDfARz6
g/fCV23jKcf+O4/lt4pEcVb6dTO0z9giozS7uOjjVBF4jA5XXZ7vHTN+LItUFoxMCtq/wJUe7T74
JD3SdaZP0dWvIRe4JbX9srOfm8z+6SIcKIvuvAy5+YI0/8ftlG/UNIdCMI0NVELl3IcErbY9IqfL
t2oCalaeLFghPsoEr57D5i0ykRszTcqjd/BLRYuDzQCQ2AzmfqrDk1kCHhhG4jhHEAqLxdd+zlv0
uQ5Bg/NffeQrJ2r1rZjoT6WW3AFLGqr23nXOS55afqu454nNRFFZ76NRr7mmrcJqOPep4VfZR68k
XwWfSeCmT30Z+fi2H2azhEfhFttemTxFpUa3+icuGCHJsdpaqchLr4qDYk9XO0U2mEfb1iBEupu3
CYWFkcA9coOnJIn2ialtQ30+EUCFuAuTYH+d6Pnjxa1A64uEkkgHjp7FOzHUPiQqeghKe1TMT3Gm
0XhxdHYjNMewsMVkdM4A/2scc1UG4yrto58G7W89QJvAzkbZboIimSwPYdWRAMad5mClMPv0VnN1
zVFqryxXX83K9JNnyWsFWm0bQhZFUojaGB3yDHvfq1PluWHZ9IK8Os2NfqhVg2w28bpUnNVzhVY1
VjeE+WBxs8+d+0g64WNqMdhoq+IDcdpGJA1F23JdTFMCoBAwqbfRpelk1JvYbt7cqXysDagNVlJQ
mZJpa2R4lZHjkb7IHDVUdnTkSB4YuXDQnVATWoRTNcKV79pPrbQfwT0vYA+LOLvkJOLZirrVuvFS
yE6+la9wOPtaSmk01WsrfTHH8qWwq+MshofeSNYzw4OkLd7deXlOcu3JrLDr1POpWpTcI4ePsFhs
Tl6eUBKVFmNRiHJyo1cHy7akDDTtXcfFxE6Ctc44k3YOzqaVoYuHOu/eIwPuO9KuybxZxnhtRPEe
5RclLo6JyYpL9adCGZhHZO6oc3rjXQO2CWYPNV3K1sDe1FZwSKLmHSfPM1l20DdCrhHDJE60Hs8Y
zfnal+1rx/a8idtPxw5PbIDZaY0p8kNIf/aj1QSdL39Woc4PEV2KYranVRcrj7q9zkX5AyXPT4z7
iY8XasfGiU+Fke1omb8qFW0Y9H9bXRwK6N3pUvq6O7+l2vg48Op6FgqtICV68B21/g1TomZmHa6o
tbw1dYGwdfGzJWCLM1xtW/C+KRW+ENBRSRSuxDQ9yM+r7suPwR5eXb37zNvsjItkixd925c4cqqb
XjGhRyuksx43p2L+yczwb5ykXqdmX4HQYlQxmEpdo8dDTSlsLkm8DlB/yD0i82ZjHRX8bdJtfdsk
qqMzgkuoiKdiDB41vTvAcxGwfOqFHVb51DVP5BJaWOO9TMHfJ5D26FO7S80i22nxpqWTjascabcF
BH1TwFgGQFVzCtDdXOoNDRWpue9PgTaqvluM1poC/SkxP9EKXKhc2TBlJTu2+TFb9sItntCjcbka
lvdmMHCTldUWCYRv2cVFVewPBu2pN3XDejbyn7SdD1P/GwLO4wJOzKaMTM0UnVM2244G9rxJo29K
DDGc34QxakBfoXcwNjZU9Zj+3bVpYxfGLad1A1lK7XAqOZcPmUWBnk6MnWPimU1UDUoeqye6zuzq
ytkfa3snFrrbJZ6MMmF/BCr0b9YVd+nbrnUhsfYKCQEL109bY2dkFe3GNCL32gGzogHCpa5dcInW
lPCgd8PAcy2c9f1chFzV5j0VgOesh84VVM4kt2tt+zSVOoHZThj5VhvuehvLUhuFz1QE30tkppu6
TZp9P9AyD/FkiIaprOEgQNQjiPwYW58T270GWq1vR9O42qN5aRuCgF1Dea1dspfbMHxeFMRLQfEa
WACSrQ70vzH1yjrqanOXVBAJM1Ai5Plq7JsLF9qoBIAgt7U1oCDp2KJayPCCM0QFfAh0oAAVyLrV
mPa7pRhsfyj1sJVFXtCEim/WN0tRiYQF+bPW+6FB7IGYO1SzVdNSTzk6bmmY+ggmHXdb1y3vUDxv
aLN3Zy+ohLt2o3oPRtN4KbM/DBm+mvFs9gCjTPHSVD2ZKbGzKwQfIcYfVUcph86UChkTkmU/uMJi
JyRnOAwR+bt4Y2kapNBjUaKEZfIVVTnf4LzfWxpQhk5UgMeBK66SvCZYtSYdRVF9KH/zAxFLgk+D
SF+3RWMUJMGnNbI9DWOEd0rbgMER1JwTp5KRIuEq7QHR5ABdQqY764OdH60yfcr67DcZiBnKXCIl
bZ4eE2UWNfsaNdPf3HFY7t6Q+VEBlMsqM16UxHwtIyxKQHCeWnkmNw1jkc6R3FANQ3MGdw5/XOdN
oU1zo8Bk2aAKTznZGiS6nrTd5320plLFjSY1sTiwjGfyOV4jBO3mFYTxUVTFpSocP9U4Za0BRkcb
jB+op38Wc2s7+Y7YPyg6SjCz+8fnn/3CJUInnHi95vIOWmGJxaB4rUawTYo173vdBHFUf7PEnVTo
SitNpcI1m7H1whbvhoYvwPijoT4wrwQOfud6uybYqEafyoUJjhBC/vZGfY1Mv0MqI2TrsIKKAbMM
NZ/xI71VvD+SKAhyMGaTgLse8l2Ri7UaKVuTnDNG3ki2U6Rd+n5i6IDAeTtO4hnh2UfQgrWPS28h
n9a0rT2a6ZeAwCRE3eCNXaTunDHn0ek1j4HhTgcfFIzTD2WVTMrCkZ9i0yjRE4wZgEo1LT40d9g7
y7geVe02JvGPOuYr+KJPYWJ86818SiBerIGP/FEna5c646sRU5QI4dMdelFHVh+3+aOUb8ZgRvuA
lbft7HZl8k2mJQ18k4bdhrMxgu7Fi8VOSnVRp8nBYlVMAsPGz6d8i1AlTrS6kbu4ogniRcN0Zsj1
ZtMt9BZ7+o2i5jGm6zc6N2Yo61oNNqrSAKRYmqdwyp71vL9oMETUJHos++xodUH1MHbqng7zQJUI
V4B+dcF0v1tVZJdimWUUYjd7mtM/dhfs0ilEkwXPNEaZ5I4d3wT9VA8ZYdNcb83AehzTcTsNCKzV
kR+m7Scb4IqdflhB966q1qVTmt6P8uwJG3VqJz9z8RsmNDQK9o1mRztdWEeRayfFtX3dUDxkPwR1
z/25IReIFzLvEPR+YVqevHYW+Pzjfl2pSbYi8+ypBUmMbvgLPS1XRnVhHwPSmLxIeXKewhEvMILG
o6tqKFGq6hfrw2Fmptgs+tkso8e4Ex/u4L4EiNJJ6sKEUcbAZkY2IyS0YxS5OorZeHnTvYbkvWuQ
M+sXNMqXRAzOym2inb1kUjZd/mZFvdem4opRwI+1jqkskfGiI6qarqLBlCImotyGFBuoAs+OPEAZ
GP95635XkXf/7bF/u/tv/+z+L/758+J2m84Go6dcGkvspzgpNZA0vIVNDdo80PLiAN+iOBTMChgx
L7eCtFzPzABQ6fJwv/Wfh/+LxyaGJ5kX0BYRY5xC1gvLwxwt9hpZgIypLqoDKcnlPw/3u6TgdHux
vDRqP3QwzfTygOGXHwA9E6BjRLAnrOhsQbFqUJfIp2tOqGf8+80qFySg3G8unXYJTGfaBE7MRdnN
p/xwP2Ah/Z+3iHYu7QDHWeaSHlrVe8fqeb73p/nPm6n8Lff71dzJhh02ygqwLlu45jABboDbMf7r
cH/sfvf+B8IJBz73//XHrbwlMqgRrBeEJ4PzVelZ8mBVvAIn7phoxtWBCVp16Ez4eXh5UBikUX1g
nFof7rf+83B/LIeatXf7b6caroEy/mQZ3mS7gQwSOOmDE9KOQwj7vTC+OeO7IMa9Q4sVjyhQzV0K
09PLab5laCQHp6VXpY+/aeeMVKkc4ClB6y9B12nzvHZdYDALl0mihoN1PkH0SlMt2IdOcRniaj40
5gxygMhxex7OaTOB7rDEtEK4+zFZFR4BFkGqZSB21ps6zNlhoAjA5lGekWShfm6H2V9K5Pwh2JEs
/auK+mBMjnlw+3FGQrXcnGRMD7oZdMeoJF9zrr+bJKp3QxGk1NZe0o7Fua2r/tyZtcsV1T4yZShx
zwi/tIa9qIcAW7bGr9HR1SspH2aZAxkKmVyyJxUsVY7SnssZK2iOztCE/bxXRvXRGLX2PFjNSStR
jSz4zysd6S/7cO8F2XF2UlFJh0VnnAfdMM6wBPj2G9MhUOzLYlR/RZ7GPv+kP2MjW+eFeWri2JZO
9mvcTc5eaEbwkOoBOyDMZ8r0qSE1XDmV/tvqXX4qSvbvEJ9OfcSWhf8nzhTQLZh5V1OX9m/UcKV2
269xavDGGmVxUdqluCzxX4IDLGTHC8JruovJoJJhb/OpwIdji6t2eKzTvDhHQuRnVXlmujSdrCVs
1lGVMVKh3VYQMbsZNOz81OfihGRdnOiR7sO4uOlhLWhl1fODvSMw6K9Bi2BhxObZtUvgor6E2AfI
mZpZmNiq5ssaHyZbRp1+v1ZRbkb5fMYI7s2FS26QfCbMnhSmc2xvNBWpcCCcfntXZJfQyVdulTes
RG4GC1N/Z71Td7TpntmA+Kr8EJkooTRhoJIzk+NvRQVnVlrbhn9/7J9/fP8TlJR44fuSN+a4xLui
MjL4i/mb4To/vb08lLjYPBIBnuDm0EJrzpDXDokSvEwT7Lnpy66NX7VPnuc8PKVkW1BHH8dJe467
MPc6U3vFVV17ilt9Ch0Ch7bQla2X27gM/THPjLWpqOQks1PUbHDnDGB2iljVdXaojPihLdjnJTXm
aqiVsQFmU2CbidXBWpVieDNLfTeQlwPZUa/w0OESjhDI2gH7VFSytzrMphWZXOaqcAYmKNrw7LJW
KZPzOIIIptkwX2siH2hoHShvgTBgEXY663UMxpMzpx+jYrJNpfBU7faq5UhntOaQ7Rhtsy2ZXD+w
4JaMSYtCz6guuTh1jFHBcg4u7JgmjZ/gbq0hCbDLFwQpwjvuQB5Uf8aaTZjI1c++wsgjctcf0Sau
Fe3oEN3kBYvxl1zzxas1QhmtcLoFMVf+eSrp9IXtCoPBXrOvAapRgi3jjaKX03FMF2c15cN7bxs3
c7ktEuwRNeG1V/TsIXHRbGSAdnQ99aoBnXEc43BVzirMCy6EGKgWMsDqQXkLKiavelQw203LXWMt
XwH4KQrX5kbiLZGqN8s6c8V/druC7rAoXmaMWMpsPNS1hnTash8dLdpXHTxO7QombqZJzsyidLrP
AsVHWtrzZhaUfv30W1Slu0cdq1yVCShp1TNSU3X9qCEKtcNqt0DoWlvUeWhAksuyqCb2Y96GbEaB
rT+oCTvKVt/3DMKmQuu9tgMnWhbVSiMkwzMocoyYPCSjRARbwduN4vFUhkfBLm4dtyoorjxFrz/h
xDHy+hd+xrdAm+n1zCpVTDXbJnGf8PNMu8jS8YoWlnasw68h0vS33qLhYrWHHDL9Pu4nY40d601T
zjX7s6pEgWI29U9Wa1ymh0NZRX81wrQ8oeJWbrKry+Zs0Acq4xCtmBJrGLnAzZQU0EqUrrKGFThq
l4PcSraGepwtRna6iPHUNyi9G0KWsRC3X4nT0alHKe4FFmUZeVNe+OO0dnEEm4NUjeLHC22jvEy0
Ezx9dnbChp5HtVvcmrZ6QTH1PZjJb9L/EEBnbQZ9Dtb2Eu647prXnDcL9oinQ/TeTFT8zAOmF7hL
8zpzZ0HvrOs2X0Tm9Zua9nJnm1hJa5c4uW66aNHU+7XN8LEO0AWmMrHA+opIrdlYVJR83JcKefVH
YGm/dbRc7DjXAS00jp9M7apgQu81kav6y6jy3e7oFdo622aaHtFchUw0ewUnRGCuI6MilDQye55P
O60JKHI8O6wfCbdNfUXH+orbSPcbMfuuQr7WAKpayZZnZUnAm2Dpg5J3tsou3oaq9hRZ7Jl1YBkr
tD3DSoAawHDG/i0rficlHb02mSmHubLR0rVPiYVEp8TJ4ZjYDCqUby5AdqttTGZnaL+syPGF3nz2
cDy3dtU80pZ1d4ajXWKGUo0V3TIJ9TSYVBDUGd6YWe/oDDnnUGCQbrtK3SekVUCd6/OdCyTDdyyI
cWWGx6udxoNh9H/tennNiQDmZ9sHwuEf+mBOXrP+EpntTzgNzzXaAzZqYPBGNfCbQN32SXClywK+
KazpPuMD42pjEjMIZCwIte9GmUYv12S1UNu/JR1gj03p6E+SRAqRVJVo0kFCSlNopTjreQnwS83C
dLy4k6bhjPaEhJzGEndaF/uUV7ZqOjxEs0SiKuFv0YJI5ZpnAA/DFxqz7m5SiVJNI6CqkaM6J/IX
1poErqoSvVpKCCvBqzOjYsCsqmjxuElYayexrUICXCGMsYWB90HLlfyEM92XbGtJ6Ksq8a81HFhc
O8rBlGjYFnX+erjzYnOJjhUSIptKymwqwbJj+UbGGem490fkYZEYWj16NiSWtlAB1MLWyI52U7NU
hRUA2x6S7T/vojnZNiaYW4Af5oYim+Gi3PwBxZ0kFPd+y6aJvMPK4M8SsRvfKbr3m0tDwzmXkF1D
0nYXsLv3x+8HsD4kTkDn5V63U+H1JhLh20qEbyRvxVB9bYn3nemn8hUs9qpE/1YSAhxLHHBxJwN3
NpBgXYAL1iU4WEiEsIAlPEuocCTxwlzcj5EEDvMBPVSSQwwHHBixxBJH8InvD6USWYyypFjVneQY
jy1I4xq2MY4cd+dAO9Yl9vh+GCQKeaqAIgvoyNjgiHVrEO0HEp08SohyRhtknUmwcjiAcYS0HPKJ
owcEvuxIDDOQkpFQF9DMmFfKI9oS+NwS3Azd4FsLwTUWMJ172M69hDxXEvdsSvBzKhHQyB3VdS+x
0LkERFsqSrxYQqMNiY8m/OcPZWuxyVGRHkfKEzAxDC6SRgaMAqCmv814SkKp6S1Uxw5OdTZW+la7
s6txRdbH4Q60lu8yjjWo1hJ3XcK97iQAu5e4lMLCO6hJPLa4k7LvDwro2ZxSNMFjgNpYlxvfkZBt
AW07ldht8/4LYzpuALlLieYe5JsQTgwMerjdtQR4N5C87889kXDv+y1CEcS6l+jvFgY4Pu34sRn4
pmnNH11iwl1mvpkEh5cQxDuJEldhikcmcPFaYsaVpb90OU8gxjmlM4JfY7l/qIrW8XBHwqmFV15L
cHl7R5iHbOdmqOa80RuM39mJsXa1dgCfoxMKFUDowqGbZE/hWgtCicmHMhgyh48bNd6Yj+YtGNnr
zW4NjdP+NGCtJxK6rqjthgBL/IMSyK5LNLuA0X7X+P9/O8T/yQ5hUl397+wQ+5+vqPyP//ZbdOB/
9j///T+0f/6Lf5khNE37h2oa/KeZjJlsGWT7LzME25p/UO9plqm7xLrhSgAlJ/0PpvsP5GMknDk4
F1gKZUbmv6wRpvYP17VcW9UNy8IXphr/L94Ioekyw+u/ZLuxJhASyfNyCfgyNcP5tzRkSvS6t0Rg
n7U5GQCbl6sxikP6tQukrSrOqHuyiCnR/VDFxEbaYYQwQLSHTItb5Fjy5v2QtMiiiGEAFi7bH/fD
okQtFgsO97vllIyQo7Nok416vDMahSJeHnp2zofY0P9195+PQV/bwteEAhkytoD2VWOo4nC/pbcT
DwLQBQ8kAsCDU1MdqkTQTLvfDGpgOeMg4GCVb0ttN2QNNOjI5FIgLOTxJZ4GeNNsoOrz5I4IX6Mc
5bnDmtoK5m8QaWi12G44bjonP0WtBGNNDFZcegJG13OxLGwV36rYt3P67RY2FRcquUPEmI2pZjQc
8Ilpm1pvr4rFQ00HD5vcepb+sK5ukGSGjSJ4TmHivPSzuxf4NmMkNXtDXxhFt6iMLMupDtPi5tg4
5M0Wg2OGdBOZp6FNgIGUZnd/nkplgxOWzxhjn9ijx62zcDncD9pSR1t1jC8TuWS7uJl3IZ27Q0oW
jezO1hINKGeYGZFMG83GAvuVxOkxQnmmdq3Y61B3KmR8+zAcseOKaY9t9CnP4xpkESYBSTvnOlsc
tBECOvsjhzE2+4H/PISkXv+Xu7NEm6+LMXmcHK3f4BUsD/eDKlt+91tC9v3ut3RHt3cZgUau7EDe
n/n9IO4NSXlQFhuZX27S8h6ynuE/z6dLkmETpltd2WVPILs1Dw2LYCwRJqv60XjQWjTDXv2iW08E
dU4/EAuZr6OcKztGxRtIuYOy0RjIedkGvPVKWeUVVoKvDiKF8lRDKe37G7fcfusCqn0dEAvp6xa/
jHrBuOKNLZGzx1YcU+1Uc8q/p3+1NaOYt/IUxX6C8R6lYLqHFl5SZLWgJCem7z+ltXEYhyMpa9Ie
7JZXoW3uDhHZZKv6OI0reBSshCySwHT3y7f6ElUe8y+CjOIbg0YBodTDDejhBMXgwiyW0beLHK5Z
L+mDMAH5oB88mIVv/yZXeruo58jzgmQrOUWdVzwVT0aysV/tnrGvfNsYv1hUwSazLHI1Dtm4TXJe
KzJLd8e8K6PZia5h8mqxasJz5X5XP4RK8fZdhuf40X5VXM8N/e6he8J2wDuBnllyn7dmvQKIluqn
WWp5vPhYPgJfaW88DhPcE/5Xuief5AgDY2Lq4VUfzMMZEGe0LQbavWsk9wmGVMYlK0pCE3O9Nw3b
Ob6i1YS3OP/2tjc2fwDlCUo/mk7pvqxXpNsxt+wYlXu8ux1sH6w87kr9qpCpI/nI/PaM1xTD44TH
VT8gpelvBmkgV/3FeMOVq1lcQzw0ZvDN20cDvVa4qp5IgdjDtlML32CjHG5svpu3ytmhc5S5omiY
cgZBfvZkQ1fyurfiW7wUr66fXRIYVyMZPEe3+QD9KHaIchQ+RdCVwZbGC7wHhyvS8EfoK1xqzjY+
ZfNKvc71Ou/W6KmdZ+NBeYdlzYvhtDW/zN/pmYEQvpwDuBFmUKsBNICOHnqd/ZQtWUaAvLfJn5xp
C/SqZJ2fdIMrxc58xbtBVyr0+se0fBoe6ld475+M+5p3RkJA7DjZhgenog3nUVxlSM5WlO6ghzmh
rGyjM4iFzyiOHUxEexV+Nkc/3qvopJ4RjcR8EqsJFTmmIBp8fvdoRuvlL7wVjAmeTjKUL1bpwf7r
/qGQOLa/5g8Ioa/4x33kujO3vv1EsHrlYefJl5cA2dng6eNaLY/VtUVq0q20N/pK9co90PBj2oaR
iOTEXbAfLnPBdnc12oyDPBg4X3npl9nO4XzINxWgu5+63YxIjtc/wwmlwHBC2WS/mQ9YARmzDSd3
zWwpX2OoIu6Okvc9JsbXh8VSrZBS4kRaQ9A5dQu1GtcMxEU752+xbOZXFdwJ/ZDuvTU+uHbAynEw
Vds/BB5m4mYBr8rXDQ2bvf41L6vyQPuJpSfjx01g/xa/+UASiG7xpwu3NpAjD/3BjWA53vP2C9HO
Rvsuf7F/M2Z1ICrAteX375g0Je/zi/UAoZ7L4rgNfXM/0qhAJb2yXuKPpV6Nm5IwUW/8HJLNsq+u
SYes1CNFkc8yatdBcFbVffUcHMD7F90uuyp/EEDz+Y6Kz0fPd694nqK1JGHHBJ1500P/Gix7BD+q
7CGuXWXj8DpKT228FvHkdLT+B13ntds4l2zhJyLAHG6ZlaxkBeuGcKSYs0jq6edTzwHm6mAGDf92
Wy2Rm3tXrVphIEwhLDno2HekZf4OT/cBP0jw4k9AnDsaBmzUsdNm2pISWeTpex7vfbFJv/A/sb7j
Qx8tNWTKbCDKr4neRtbsO8y96Vo9TmmzyRggHxkaT4LPy+AaCEV+FtaGcCNSkbLAr7p1+432+hpt
LICleZfN9iN24/MokqZw1nRQwDbE8DfDR78IeumMu6Uo7rtpa4h/KA6I44txMGS3LbxIRfnmFflv
kYYiMgq4bvvpWqMNhf9Je3J8HqPHTe5+XxRlnl7kYrLhKzxCtZ13FqF7ta0XO15DjS1bJMMEWjDt
H+p5yDT4+WK0TatEiGrv5tHtDrKLCBJ9Iiq1v3zB/+C7+NHk8cHY/8WA2mx5/45BLOx3uBb7OL9m
6gZRJ2+3d56bceFE13aJvi/h6FsRgITCAZuNKf4mKA5wJysWJQDg4MN+lIvwKfpyhfnrrmoBRj2U
e48x4O0xS+5mF49YqdpkaJEgmdvwanv31W7aJyCNiS6cbcxVu72RTUhTVtmHtVSW6UFfzaH6pmyf
2+hkLlnRhS2thKvRew1bTMZEH8UsJs6MIbGggyzm3l9mgm91l2ML7UlRiNSylI8yVB5tSaBKdMi9
8b3y4Rn5UO1z7Nl8/C1L+IH9WzYhl9oA8s8rptL+mak9d1D7wSpfvfuRHE6vcTGhB1CaHbOl/IJn
S8Tdk6ikw8sVnrgD0Wmg8sPHI5sNEho2ULC5wVrToJE8MGy5Ccb0/Vn5g7aRHuFDJcBko2M5Vjpy
7cX5HuFQjMWngGbMrg9sRKfXSwEibe/QlalubWuBLhkzxJOwI2FYwtKBo1dnhgnz0E5/k2wvp9gw
24iSMJHrkRDIBG46I5K2wc30ALYjcG3TQGRbWdnZwJBChvqBR4OdfKuXemN9FEQv7Pku8s9odV9N
KJSpNBzz0tQub+kg0zPb83oKzC/iY1xxnR/mzgXNxGbzTzDc9g0tIwLGoCc7KpBdMvK88tbvheCx
f3oxPpLLYdFtx5Xy0YR7HRr9b3ub3pggmdua13h695Ualuh83PvgpuOmcLOrCDXova0cET3DimsE
EDtDkRbs5IjlSQepkHLVoldYwEV5ZGdlx7igxe8Am3s8QMGLA/HL+hAvA6Tm0WtPqKjB+vwcMfVx
XlEr8S7wQcMpIMC7Ec+7fEnbje/eHnfh/XwZL+2J688/lgyrGhGx3b5xcIC2O9Wiex/fAWBYsbWL
ZUSPSih/K5fGWTo9f4kcwi62KDfMope0AWPt9jyDshd/D7v6U/XJAfkHzLKGXBFCfoQlS3g/DIv4
KLwbPyycNpBOYn+BhKSdJUx9oHf2Dk2ELl7M5xFLOwyhHp+vQfgZHSGsgqYPW+Qw6IqrAFfbZmUo
PkzyLPORZq+J7SBrBvMjCLvlLd33KjRNvxu8PBwIlBk8MTskujc8Ah0hd4H4BljaVz5f0caEpHx6
XbOtfjinLWYqha+csSK7B9UPs/Ogfxt6rOAcOTrRVTXb/iR+Ffj6X01MCf2s9KF8MTbsug20dwzg
ipHqdvc4tIdW3kiJ8zgoVWBli+wjwS0VIfiq2eExg29Jc8y++fCN4o1b/gFEYnHuWMmy2ckPhxlM
h+CK3zfeZNEVkuVg2t0W/jh/tWKaIIXlQe0XmB2XORRMmEB2epuxkH7LttGFdzTAnH0mThlvH1Xw
KF2o+rRN1h8BQtFLVeXUKrY/QZscjfprKsLhpyn9arzmjK8Vd0Do7lNNSNtxwTUvYOauxyfQKLPc
1xgCcaXdKk+yjdoO3cW/BK0R9XiNpWwlmct/fxgv8/aXYsA021ukEJX8uFuMiQcczf999e97//74
F6RsiSoVhgkHLu8hrdcI0JQ+St0WSicWo1lDtU+7jDbwFSDz+mqUpv/7qsA7lFnq6ye5SmIDNk+r
yRIThEevvzhpSl+G/+9vqzUyXU0fqSO10EiR4WTCtWmJTZZLKkW8YmpXqOgzh9c/KJuvZlPhUltQ
R7CuW5IG3hNJObtdVLZL7D059v99qdS0+Bgwj46809lue7evLvFv9ZvIAMqOuKFF69genSR2XsG5
LTZ+DrNXSF5kqUz8qzzJ5atLGX/Rya3aUFEXD2Np1nb5hamPuabjSXubuR2dBJEHH3iWM9Qz1hWC
8hQHNptmcvMQYRc4hJ1aesCLqvrbsHnYhiMf9aOymSWAuJVg+uDLAKOy4RW/5WXeCV5PLWqRrkqt
79UXxoDR+u7Em+FD/qBBeq749G8paKBNlHmo29Z+vruDr34Mm+ZG10n0B6jzHcdU2EEmnGm7Lu3H
pUE49QFPYSfd9GP/Jcxu/NuT16zY6kcVGKNPQjf3fm7sXCMq0pZ/Hz/pjia1zg/al+lqe+h7UAez
+0F7A8Ocvkq/XFB4SLlTr3s8XamSnO5PgPJ7xTn19+5Lt5S678PYA4Jz6SBGvuGF+mqe7VF3oo/u
t7o1MfRFBxNSVO/SiouHlIN+h1+LwT4AZi1bPrdHjA4YoOGnDNqorWG0cf7tkcsycKYe3kAsnKli
7z63u+7tGUGwXYbavl/GmxFK5NtMwA8iNMOGjgiLVvwZ4Q6mNnlt6rZPQxKeyNpK2fJcqyJDx+eX
eKnngdzma+TXEe5RiIWRbNWYkTvpbI9+vGZVkiRdfpHkSk/1uNy5nCOXWvC+J2diH0vW0bvhQCNb
6IsnhlibCPq+1/nJUsE9k0m0PQT9F2Ej6g+v2pBHMztliIqzc6wvaMTCsb97Bb8f8o2DcGgYyWxU
go0NzvcD/bOyAkeRVhIbyxHxHckdWIEx5B29lBw7NAG2cRDxfkDxAHXqpw7zSxvR4VNTYfdgM6/N
OchPKKgkV13GK9WLcXV1kcdjv36ARksWKMvIVG2+pY+OEiCUZLO1NuICjfoUDqd0iyOrcWmWjM2h
726r2/3IIEAh4vrHcJR99PCM1IlPfcTKdLgvlvf4Yq6ocJcv80hrqSee/IPxQ01HJWB97PA58FEs
KKmP8qINpwt3owksv95GAEIfsmpnJ4SmxYbuZXgVgWFyU2vfohHI2IMrDPwX0oHifF8TeBC73Pa6
cvHOxZwdhiBszZdYLMQTky/6zp8gyauHAfiJg7NwAMwEaf+aKR1fspRPQo2IejH/JtVRhI0G15De
/Zvij/ZUD+rFCyzDfu81JfU0OhRI/yAGYATQfc/iH1r0x5o+Uoyd8fZcR49PmD6wITA0LfE9RNXa
OPBMaYZQJA6f2leBQBOVhf0EnUx9Q/ai+PjSiV188TwtME0HZiJuRAqnu426Edl8icM9zzg42KX8
wIoufgYDU1HRRbo6fUkQc1aMlV54S+d0t9cqupm/oAg4dxxZGMQ+8xgCAHHDhz2ogHCl+da+WCR3
TC3sSXCam/J0ta9u3hfwWFI/B5C44ptEpOpHDQc9c6ucWm312HVvEOQNZKOXWsbumE2S9wU4sdD3
o+6CcqW78YakGyhDjx1wrFm7oFYUDLtsPPGXZKvuNiPh5aKNGxRiT47v2EEBZv514F+5j66huDFG
hEhZBAKwT5wsxw25ZK7hdl+R6SOWUTfKYBdnIgKCdGuQpT7Yz0txsw6z9lZk3ji4kuTk+T7P3skJ
Ly+EpzHsf7RBPG666QWzvAZ36dsUcfYCDsXrSPDlo6g5DDkPFZsejQOgAzgBCcHN+nnBWHH5CAn5
dntuJ8TePbCWM/Ued7f9yfY8JLFyxFiKNIynwtzZL+aguC8tRi26jSvOCZeDPXTRImxgNJ+KPYSJ
ZlOPZ1AvTqJI290tSgWPI6f9MjzjDQSNYdmFZ7cXbTQ0W3037yrL1lHssyutO4qFytaX6KJcVtPr
5fboO7iPxFrNp9dOgYXAkTvPIydcmJ+Z+xffnh2WTIP6i1ODILY0ZbtBgE8AAN44J/KudsZNdQfL
waVF/CXe5JUbh6PFFxlm2D2SYDTfl/gvmyChJBkYdkUZgS6AKsaw2bvAESvh99/15saQhoXhpCOa
H64oOkQHFHalreizo6DeYmmv4f0MewgpnIFWY3mvwqJyWtkj7AXLe7eZId4FQFjmL0etOTrJHAj5
VSeelKvQvWSwUE0MiVbT7t/Hg/zbc5uPPG4Y2RWjByQOdpcKriz7L/v90eMfVFVU57bF+cqDItts
9vc36HX0/kyqBx5ru/y8k6LGJODasRiv823c8KSxYcN+TzE9QMYhbfL0JGorlBLEwCwYrZN8ZbCc
qgUdKtdKQFMg+6PhPUOeWgHT10BFnfna6BX6W94711s9dnjXNZ5erQk0qVcKMT+eUeKa4NXPRYMl
ATZ6k28W24HV+JN4tMc++cWo/onU06V3ffaMNpzhSXZeOzgiDjALgir4zOwsRLZz7zYwnCb7zn+E
2hfeJoCf3PDosbnXYWzsMkwrepYCXSXHdvYqjITISSoH1mhOIDl+BfwUYx/L7/M91kyYNhEYv+HY
IBM+oU+OHL30rTe2X3v09PODXYsaSl7lFlljzvgrdUfimLsH3eWbeOJQBBQc6JJ+qn0XL6og9RNt
x01RLuop3scn9Qf7fePtQZg30CYsa4S9dhxaGHiA/brSd7qLV93kPCoSHAKeUZUDtrbRizXkVNji
qeLBJMmPJXEZf6m9MILpGQ45PajPQY2ddksOxQPzW/v5NXEpKOf2/buGjOgMVZogD6Im9x0byQuO
zugWq0Vau/546E76svjMDqKn3xrUl4SpwSX6B+gP40K6YEHwZ7VhjLu+f3cY65QLYfquq7ALIPp8
sv2qLMsThyRSbfHIhY2G17Pb/VKLPzDgoovDAazeCJ8c6dkSfv7S3NRXCfXqH4ZYOII+zVPfj9jx
oeAPQGwy7qETLRnEl3xLfQGrIpAlBqN/xRs9/80wmLhR7clonMiqGtzxNHrxueAJoMAbOfgwSgoR
pRSrkpCIvzs7sGUjJxdR9HjgwOCYkKXk5bSW/9h1SYEiCxZnyhWrrD+WP4TXR3bZuhhkIipez/se
A7NflBPs4Hrt1OBA6fLJ8GP8hbu1THfNgdxKr/3mTeLp0/VrwNIa8XRnN8tooVK6BXB1Zdr2m3lu
3lRvWmEV7pfwzp42Ohqc/KEy/3Esk+qBpOBE6aWtMpqSZb6WttpzN8OyByN3FJfi/MAe1SqhTNoQ
AzLMfrRXmRFJq9hc32v6Hr/HxKNa09o9vqwvHk7Eio8Li0X+kXuX62cjfj9HS5jHrP7TdCE2jwfK
5fL93PL357o9dic2xRT8BPzmPaFM8OSF+vH8si7PLphPWewUN84lTd1iLHKfvzloKP+jtXLDxPCu
r8xvqhPh7pSYn6SL+wEfkeRd29cAOscM5SpsDZbbWn6HW55fHuHwm9P3LPMt4XF78aqRp77In3ax
Lleq4UFApN3DmYLI2Z7QdIr9Re1ZmxhrS/seTh4eUCUVuOalZ9lHrGtX68RTQrKkdtZqCqfDeJUC
c41mtaZZgmH8qhzwW6CKx4za5260diRTSHlUF3fUZV8ovx9H9sjutW/Y+ZfUormG24aul/YJzNmE
iEs3xs5HNVl7bYMhg61iT7bWAvhajAPexcSlmRZ7D1Bfwef66ZOBJg8OtEsMVAUPs5zCXFS5bx6H
wS5XJqZLJep5/KMdA4dxy5W3T8cMB2OJQX3NxpqBRYE2LAdKZDnMJY8CEe+7b2nZLvvbiKuqT26P
fMUciyCJV8U8oH+nOdzS9VGYHlA1STf4NYvqRMe3YiBAapltnBp2ok3+htQ+F7F1RzL5ajW6DxGk
lU0/DnF6Y+0In1E4Xqc/kY9X2cKmuQq9P3z3Z9RTxC7m+4bwH/x5CTk5myvxC+BKe2A2So62FNwP
03lsPa33gS6qH0JTTN4VaD7mI5in98pSf/qI3OSEAQDgJjfcq/HqumOujmL4ZUxXT4687vF2G4BT
btrdEdfgPvNxfq4VzwjMY3ONZTthBEUxDmuvAIwBJjmo2e3BJ0oW4zUZjxq2S7MDF49gEHkNkv4d
dkQ57PvDP+mu7WBwwPyCwGRTcmcgcraREO2W8NM7xp9yZugRxV4RExPHBDBMdspzI+Vux7JwSIFp
zBPZc3XnwxK80wbnqFoQsPF+OKBd6Dgh8lsRv7cS5qcDovhd25ITXxHH4J71BJkmwKC1ExxhYN8f
JCylIioN4kVoO2nx5i0aWOzReWB25vdIQA6PBA/UbBtE1GzYtWHUM82If2YfLqHPbHHXvEHIJI/Y
k/16WfDwUCpzkMQb8iX96nM4a1/9On3YhCfFnwQa4QrE9pv9VbNd/PUf5vQ6qJj16UG37FZYzkEO
/VPe8UV675aj86Dhn2/qHzFKDDueyWs2esd2NdRMnyftscgOkbDDNmdoXjPOZ7Rsxd3z+cYr3ofl
dI1eImGbgaTEbQP5HwIhWprZEk2fpiIksBnS4bOdPxzpia2WnbzOrJP0BTW3NEPJChhaYk2JGRRp
hoIZPLsrdLLmydDNYUxEkugQlHEgv+oIZqIwnsmTRG58UCnK0YYxo7sqjyVTU9zK8DvvBAjxWFO4
5ifFcfSmE1OE0nAxLikImBfS+LkPHoDv8qMAWxNcdsvS2mtakGDLH7ZHslJmkwLGTr8xZHkdWS66
uk9ixOLWJuguYxqcbxlwjBagNNPPkMYF2x6exbfUb2m+NvENdjpGedjDQkcOuXtUwNme8FnsbXgH
TzJD90jMwT+xqih8jjNv2Ny3qbbpUGvAWqUGxeTFiQO27Dc+LpVxeqVaLsgaxjDmWYXUaNancSqI
rz5nP7HusdSLdeZYnvkBEmCQV0zrBcxU7Mm4eWN82r9juWQiwrWCxzs9PANF66NF1wdgkl6a7I1H
eqz4BJ7wO34T2IXDkea+DqQHvunL4obcm+ObE67QXTbXxxGB6m+xJ99uWhjflW43Xnb3ZxlTnDWs
bD3QriiTIR5ywvIkZT6z/mlGSOv1rVvOPov2tVdz8yl7392m9ZkmMy+DwizZ/TcHqOKgiTtVpoe3
FWUaDvyZK55hpG4FtiOZydST2qYZEf56KeEPCi68Lq4JT9a1YN9PiLqPmYnyzoMFaJbh/ZZjdrmr
T1UVGkLIcIGJg5SC2eHmtpDS3TyerdTDHxm2EE4Q+HUZkj98ZeA8gQ684zIWZK2rXreZN+WCCLIQ
6Ii1QGWHLdcJXHZO3Bd192jssA7RtvKS41E948njdxd8E2ryqLCrO8kQujH+L9cJoHEGLIVPFbXY
MT4/j5JiD8otMf2eN8gYglFWaIKT4yLcO+nL3LF6TaoMfRHf/SdCaggp95v+pnvdkgSbIXXaawLZ
ID2RxaB6yeeUO0Q98H8lnCH8zjsG5gyMRgzUDRfIknJDZeirrhmeYknkRB5jrOvAmPIk7YRFsW3e
8wOHOuYcSItcLEB/GBil9KPYKCwYOGCaEmZHUd2my3Gr99hlOflvdBEvM70vhfei+SgDgl/cpweq
o3wCdvc38P96SdYR3HZ51d5Kj5TDRX9Kjnwc1Y0ksv549fsCESeQG5/7vom306YM4OUzT0lfEzo0
jiwaarv8vX3n0ZzeWWRseHLja0flarJxb6fBlhZWj3nD+lF9iEAYZx0whpiYyYP2mU/MZB2jx77a
rn9LZUVYhAkmxKyMI5prT7lThN0cojTJcYDK/DnyNLYXklIzv8qWKTqmeiMh+TEWQw1X0xvI7JiY
ZaDn8ciK1jNWvw3jm/nDJAcm8S+4SGcXMk/AFFcP4U3acLC085LRF1fP+DePSzV8se0MK2u6pI/2
NzkWX1PplL8MhPe8PCvmdROW3R2NIVudk1y6VfvbiiwRjnTbWJMWrNrmwRRfn055/JssAW01NiNA
eLYY0Qjv3B0+4ysbljLsIq8G19joW2hCjrgyD6/sCOx9fmAr4+bKvNsxGBSifklX+urxOX9nEs+g
nf4x51j0b+1k9w1m3ME4nklmkBSPVApMf8p9fH2gqgbZNTZGADf8KFLbqgw6g+fgKoNLuVEws+vp
Zu35iwghhalg0KJUYqLD8MQblrj/8uLyl7mqY+e+r0/EHiKFWbA7iPixYNW3tiropyESHcnjMWjc
RqEGVnekqR5m5s3fZHf1DrSIU/5LpAKxa7ymfOHfe/h8djCrTXcRQ+XESFFwq6PwoR+mjzgNpYWs
Bb0jf6PaT36QgxPgYmsnIV6gzAqYLZ6MOWDL6I7t8o6+9hIf2RR08UVE0zAzG15Nypu5GUPmDLXu
WPg4SQ5GKTspGL+zXc/wTdgNos2Kr0/Kh8qQJznmqlufzC/klxrgz2p4Z3jyxE0USxD82O35ndfo
9+1e/FJX2Rbdmdw6kL2p8OCjTOfnrQ2U+DVq7QAawEWPDJk1rOg92G/yVXaLI0mZQKBHEbDZMbeM
fOrZLdafn7TVGQhDOAW40fe/xmj3pwZQyIGWvOU9JkeVDe+Ynp5HuAEYNA3s4GRwDwuU02grmy+L
37HWfzkXlEzcICZ22B3gLjAbPRaRy1iZwS28KS//nY+6f993q1eFPHHwQgSwoZCcACxX/Vux1d8E
IuSYftU8WKvEbw/13lpou8xtdlOgfuF2S5IWtJCVHGo70/L6a3Lh0b0vsTLb52+jy3QRYrSYePBe
gOUpO/eutChJLHFkX4DSYYTw8IBZAOYPCptH/foQw6W/Pd50Pi3j258XZIuD9pop5dO9rwQMeLjO
tOt3uzypYX7QY2+t/TWQ/IGvQ7QBSUPar/0DFnOPPVzfBs2G3gHRjeUL8QbUgSGisXzuFXmhbykx
s+bdWhK4x/bJ0dOsWZf1Mj9VZLp86l98b8AS9JctgoUifaTQaajsL+2GlF8qtoSKyG3k3dh7KZOa
Gf0ifDp02DafUI0Dhc62cYCdMVJhiYjv7R7ep8DIjY4aO530k+q9Vt4fFElPT5IDvGktYoO/mzWv
BFnWJMQKf4vzeMQ7gNchh5hK31ypK8J1MQ19L95RSwC8lHY12ALINkTMY78Rltn7sIBFpf+b8tM1
HuT1fXbHBZV6zdbHW+TEpEG8h+aFETa2FeVG+gDX/Z2oqtbxuVy/KGKxi0dVNC+sbfN5X/BoPcFT
r3BCmNtgATfY+VrguIc+59XWNoIRCx/u3F4xv0I9AIedfXu6Nkx3QaeW8RlGh7DW96ACPQD8jZPu
PcuW5h5i2R6a677/aC6i21JH5379yY6NaQwCGIXlo2w5QThp9CWsIbWBhgYQ7lBoSs0mxtN3T5Vt
7KSZ5B3i1u2h3c/v3VHbjas2yLNFQsI5le25DdhgtoPqCyvrPY8X+psIgYSTGfjj+S2ga3EhxaxS
bH0gr/lwHoFZqHrnOy4twRxYLjvBtTXc6cysuz2nZwv3EEi9IP62dcKKxaT88mJ3WF7zaFPeXYO6
FsSY71rIlGxGqvNfYjnWNX2nYei5kXGQ0zR5za59S6k5aGsaB6FlRQgqA6Kf/pNONXkE6Zt1i44t
pTa69HbRk8wmhjiPUE9G46qs31Ix1L/17wz3eC4VF3FtGBg1hYzRkys91XBFGjjNns7gStwaFLuF
k+1GVEZhdUzD8k3hwSTg+lPYcdKRGl3EHw0cFoXFpdJPjSG2R/0YWuUhyfejEhL+0DBqpTD9bZj/
XaghcA6hzKiAsdwGbOUUf0+ZJ0fAHA6PDzt1bnpFFY6ExkrOlAUDBrUYd9HqqfhF2K0EWzZklbUV
6DJzV8ArZk1IVyFEbQgdCpz8xmvhvkdO6czW8vB0fWl8FJJXB+NXUhI+DwqgrzQdS5JXQ62UjBJe
G/ITH2mNz+wVHNbINLAdO85h/0sM3go/ierxmi1o790lg6Iah/dqjeAGH9O7ir9JiIkr6ixoVOx8
GOoTGAwkN9wd6Xte3tFpOMnzVcLS3YBbxk6H7RhnVQNRJgU0H89TvzUWJGbB6kG2TYAH5zRjaZ8I
FvIuxvkQP11lWhL7hwepPPhUJLzhIr9KEZTR2hbwIk+Jb6tccp95kYjaWn5d/kb2si129IWwekz7
vjokr/yiTUEAagWRHQcA9ymchXExPnbljEOTUzCDrBhMkOO5UfKvWV8SOFen59kErilDyhLqMmoh
igSV2wsYQslO2S17ZuKzV3I7nilcvbWFzS6kutmRUQ49XJ0EN8DDq3qwdtCTBlz9e6dnYF2FgmBT
GJW1L1WfsbroprVGuH12ZmNO9MXjpH89dv8G+8Nr2v+/Of+//8QHE1VigVvp/35wN+MXOtLCh+MX
UG3jw1O00RggZF38+95MkpNv9MaOVACSmEzRI5kQFlzHk1ALgHI66fTLJB4HoBS+MmoY9YRCkobW
rvHZoFf8961/P5Rxx3a7Hmj73/ekZ8mPcasb/vtrVouhQdNYAdI2IINU7jxxSn6k8cW1//e99vWD
JoNq/++PuUN68O+r//3g39/776+Y6vCyiCTfy0U2yuzx38vmpsKO9/ry31/FEpbGJJWzJZ467TZ+
LKaablydIaoMUajwZiU9MYN27CrS6vqAhDlHTvsezz99dvXSS07ZMG/aeN5PUdcj8uOuVeQub/Uy
2eb5/dNSioOiCp+y+Oh9NVfJSGC8kWTzIhFSr+V5HaLtVE5KcK+wzKnza0RyEoqhfPJz+HRZ/JiC
Z9/FfpFWNHkgCBYmfVoOLXZWUtE1BImWxjRokwd4ormSknWeXYtHNS4eCfUpihOOPp1zUx8SBlfd
MIWFzmQ7GT8rsZJXaqTDu47D2VQ97soiLblGmvjwO8lEY9wDjY67opellaUxfUAx8WOKzOJNxa9R
b8+YVJntfEMV0pF9ScExYKeES2GgEI/nFnnCyDKB36nBtuhIKPDmAVpjN3IQZh1g8yhOi7y6Xx+p
TFQDRwxCkojxwGDVNSpKLGqSFGvNnD5CQw4M5buBeGlhZK4lkLyeagqZ7vHYxDoODCJ0Zh0ZOnaN
/vPJvLy+j6IjP42ftNA+sZjK3DzRItw+UWwbMBMmE+4Ljm2LFDaFajDaeyiS5EqCx4YniDUSXWEs
6Vi3GATzODfBXP6YU5l6JOwlU3IgxaHvYIu1BC0yDIvJyHmOrta8fv0lukzu56R9lIeowpMIa/A9
Vgm4biravDbuVRmUBVnBYpcXy077muZQK4Ul6RJsEhXOcVxyr8Nu0pYS4m+TYrgSblov6uJPTGE+
oHmnaZrykQxSbWkxC3ggekgkMIcWJfJbSkzJ0L/2mrz8TBrUFtJbWmOWMFYmpIVnT0eeGTccJfpA
jvQv6/7czHIOKGVKMI9F3DkT6LUZnyhWwTZlvCKxxcDENK+iEM0wRS+P2sJQCGJ8TKREz0/Y3LhA
CQUzRUWvzg0r0SPCCRwSQx1ZhhyZsZmlZv6H/Wi7qk2yq59gImZClnta8nxE412Ep6Ey5MmpXY0b
W2D9pxbxT4qqPChzzrYM33pbZsn2r2iRRnisn+a8NJ4KT0lKNUA+Ht73nAU1CFrTMyBqVV1AQKqz
Gcj5p4YpvUdQ2NVICJoi2piWsT6KGS3BQyjBlYnKpEgQd3HK0ZYq1nFQsXxW6kxzW7aytC40rJhg
8o8E86XYAD0AI7D5dpsak1MJ22G//BuFbFhLGTu3KivkgzVU5Amp6DreZ8uBkiaNYlLmnlXmNJBu
K1mFZ4iF+9TnYvB0Io0DtXrkFaJafaVzAR4N6GGBGh89MCh4jEtpaMpQ/J9tuh4SCpWio+or62w/
xp9JNy0lFd6XCMmALTYmR9J0ZpUxRJKNmG2SJ5cl8fVeMVKujFyyKzkLZqUbnARb9EAe1NLvsJYB
A2P4/ygB/9unmtAAZ5f2SaJjtptqRlM9M8QpmyE/D6zg+0uFKgBiVQw+E0twi2wW94Za9NtKpoXJ
pm/RED+miXtdaaSYCHPmQcv+6ip6+2V0x5iCBMCtqQI5Cuq51CXO6n8UoJmBSypCti1KOLhae5gK
Qf3IgBtlhVmlARYc3x8+acnLkSJCxgzANjqzJ88yuWFykXqI6FYYUBuwIp9MrR8MSKcYWUIES4Ts
1b0l9TZxt6SREn/ukSACh0pS8PJuqtYvCVqXcSuWdfyNsG6n7WmVl21cCfkdzNCYKoOSISGV7dki
vzHu21KK5TdRHq6tPJwqvLOqAd/KfiKFUTbAJ+7kErwVNQ2oxtD+qSECFjPAdro5Y6xrXpf9TRai
gxDFzCkaIVvCRUTBvLpr1BcpsaaGtY7YIivzKmbAlFGBRaWOQkFK5z5EfE8SZX6yppdcQR9uvXmP
FqJBOTzqX7le/M69bgWkrz3w7ACDJ/dEN2Q3i6CWyHJxd5G/SXgzQzW3pIoMC5V+aRiBtORYD57x
sE/q7o6riXVWia0HaQan4DGDKdeRMq6aTzdmlcP0c7oYfQ8T57FM9UVu+o8YvmEpdjhcJONZHA4z
FoZddXi9xWVk3FlUd10IlDmycc7UWCf5ObGUu3/H4mIpJ8xoWrIdGOPA8cD0G25hz6OYV3PvWwPF
dMng44FvMhRo0cFMSHCe9zjyHw9ti5sB5GZNrTyLsIpBupPF0eVYExRzWDLmGc0uMFT5iV/dE2LD
c8RypsB0IilyMEZj1vwi6xCI8CITHc6QulKBbJl0B07vDofMF0xNwgeECO6pJfYFsgS4K0It2XoL
uFw/sRwTZrAvORIZQvTaJRcBDQrSXHvhiTsj7Ilq7HqYSwjy60eKmrpeRlqcexXyfFyykPalZBbb
tRYRQhlhbRHRheEDkDBBo4WBeDJCWYhNUENlbjPfaPeKVAveXRMZEmIA76QqqEen0/s9OGFtg8HT
3bBmFIg5M0wBLjbMkWZ+POxG7+ogxsHANnTtbZ7AjKulNWNzUw7M9xNDxY6i4t60CGUyoepQS2tp
mDBol6bcTyII8phiXiQTdFlgfXs9gFqVzuTXJcLJyjvTjcyCIScupU2vFke5TM9CgwvsxIYcD90I
Dk8zIpayO8SIXsouRbfEYVK0xqXLNPlcqG+zQqAKHnKhMABgzmKGYqvHWLZl6FqbeO2Z2nidB/M7
yosjNhFP8rYf3WqMceVlHiDrybjS5BimuUVT/yhAoVrLXFtl8alF0csunil+le4mcguWBGeeZlYg
i5WyhuquHrsAZSvQK5PG/7B3HsuRK1m2/ZW2Gre3QTnEoCcMLUgGtZjAKJLQWjiAr38LuLcqq273
s7I3f4OEhSIzGAHh55y9145Bua0y1l7ouCa8N8yfMtt6hWK18wQittjxKXwjelimlqao0fRvM5HP
BXGF66HUNoOCs0Q8xrqnflnLnvCAUrd2eYJ0IWzuJ8c5QK1Y6xGiBkOvdm4F9i/DaL82AxzpjYJk
3LabNBpoYon8pgS9YtcThjGGB2VmbD2hi9uO979uZVDD0oKcJMK3cXDDvU2W7LQe8bTfkV+8D0a6
SZnhTbvKIbOyRv+jNUy2LS0FK9zEBz+aoFWoS5UW0S43w10Y0b3SQ1T8hLxhQ4o6zIpzCSTqdAM3
VG+AG1iRdxMofTw4Hd2XOi7WRH54W61kSJ+GMWySa5t8hJUdMF6VNkZGTf+Rqv1ytZaXBRdk0OOJ
9R0fWPnkZ5N7qM6ExFsPk2HjuyViNMOSNrE42U3PYRxZWxzgE9mYR7JHaUz47LUkL59VKBmmgEzS
HbRCkFCITKBLPzRGRZ1zKYMMw+2IlbSRgAEgartlRmjH5KC7UteDx1VCMftpKltfeSNqSNU9m6YZ
H9I0uyBEGAywXxWC+krnqwYkZm40UW9y3L4zd8k5jE51sgYruC9jgnKA1jc1UkXXtOytVbXvjleq
c+Z5p9GjXPFkueuH91xeGyUEKqzCG+GQxJSPRBlHzkuoy4c2hWzc8V75mGLUhJmfsIBMHsfA/SQV
RO7N0fS2Td7eQ98NzpnFqSyHJyUTAVeOD1TSJyVJ4hDK8g3ooM+arnnNjIi5hlbcRH4lEQEPBAcR
BEaMDHTvlk8BEipFSYqlyXzQCJYro/42KOnt6bsqcLWtS8y817JyqvLprGT47aiM1IPg00/o7PjJ
KDcsxrZ5W45Q8PSbLIRvJaCKm1vIEkiOS5pqHVUvJ3+vutM8JiptVDS7clb2xlV38JxKrEDCQ3LG
LTv1NDEC1p4NDpFKjtD7MsyKbgTlKm70jSerU6Vlm6Jx3wqD67BKxS7R6R1BnUcp1NB8G0dxqbEW
PGoMzVTUvGVD3KxCU6GbVImzkwjzk5PdG5TQRn+yTa4fbQgizskzbo1o57TABNwSoU+TRNBEEVKN
OgJo1X9pBIMQP5fzl961FR5ohaUs1MdgY0vMoaqPkCmOQbz1gQcjIk8eoJtFELuY1fJtEDIok02f
Ah/SyYZfUUXTzydsKaLsOMDruehORb+r2SbaeBToJgYItrQle5bnOe1TIhw2XLTgDKgDR7J335Tn
Ot2GYzd33NAKcvCgcSozaL9k9hVg+v2asfIYtnf0FJ4EQXwkAIq96fMFCr2mBzJ070mXJ8T8uBtW
82LVtNrZH5nWajJDBUm7cUQsLe07m2roqMs7pTEQi8fnOOj2ZLbTOgj1dJsFBGdJDnYD2pJ6kbqw
VqRMIav1Zr9s84y5ezgZc3zHrZWTXSyLaV+lVociVoZzktdd3+tU3jWLGd+MaYVW7o1p03sNRHBN
pBSLZZ2dk3Upgpzmmv08W7uBx3zX+3TrrqYbFZ900V+gW17zh8NeayjYhGrwsPcVMHxSiswk2YFW
ztYdvFFQ7KgEHXL8BtTjvdkiLRn5fLX5e/fRk5pghQzfS180G4hXKCBntrNPMYN4mI5QmbJK7NJW
MuvTmLsMQKMAwRwsQtpWMqnT62Hu8zVw0erwE6bxsR7b5OS5DXuHazHWqQNcPkhaXcqKYDQZWk+4
bZXpHML4vkiRMQRh+0VIwo9Z0xyoWooej7n6YJEb5eDtzxWfbklzZht0CHYI6gp2oqC4gJGEl3sc
6j1XAQzQtYlOFz2iXdnqOiwI8vGkmlsZeLwNRHGR4XcbQpQQrE5Gfuhq9HWdNeVU29ZKmajJ4YO6
uw6NCyHqV7IAYV/39c/IqVd6JKBnHfTQeKxtRIyoj5Qn/bXl++qmScJ930/Xk2Ykp9xF9zdM5cnr
2mZd1j7aQT/ayNi/S2rE18Qqncx5vCMBol5ZWfNspw4jOG1tq5cpgMoLEOS5t0zEXH0DCN9HCcT3
Ge4tMaGKGRi55zI7mXmHUapFOz2O7NeZ2JoSX8P4bKZwaoHUAOMqUVY1XA4C9no1FRrIN9LLqYJf
kGaUWm18TdVDaET6Zj7rwzJiWcLKOLoxoExiHiDtAmFHaaAwLMdq3yRwbHThP2g1DpGJuTB/WKqn
L6ltbvs5ZQ1vhTCjE8vCOzomE2ILtcs144cT5Xc4VVDUc6o7ohF1joAMFj3Z9nVrMl4z0pXM3WJj
Rx4Fres9QjHiILTZUR2GhYoa/tbgZIM5y/maoghNCML3DiLd1rDVGw6qli+xrs/wnQSJSRAsynzY
iipmziHa8G60P93gHotDSU8K6lvnbRxlvGstwxQ1T4/GV0dRuaR2806oLQGARC1ar36BtxQL1lFr
0XmkXfjRajSFYpgBcRGvI0OxrCIRZdNU1SuHHA0mH6yeqVlvtdmpK91EeKrZuYHMXfs0bfUw1cw0
WhvSaYEUoIFE7UG8SlXyHUJCvkxI9Y2CUVkx17GSEk5nDVeq4CwwTriKFsiQ6md/itwHWTMQUQyv
RppfgRnpN05BrjlctnXTI9VMyiF/mEzt0y318JPa5lsSkZbp9mPuSbqaZvPN9e0ts+m9yDZglXVb
VF29p50ph2DYBlX0ZmkWuqxDp7igRhZm3qajrcap4ZyhcBlzfPvk/kTAAHcyYBHjwGqoTbXl0sVo
wiqOjkohQun9p2+QiWugFC98ViejX/u4rntYxqm+JU1t1rToH6nvPeVTjH8lXU5WDJ/84SYa0jdX
b9Rugq96rgaYYwR46ms70goEOdVHryxYTBzlBfzFzQhU7+R5hFnGrFuKqc63ve5fc6KLifj0rKuA
uDnEUPpj6VXUhtkgkHpiipPdKxev6C4ZWpC3rvfgkgyw8Scf1X/VPLl5vrZHotKGosKWWpgPVsv5
L9etep0GZDQJTezQqJKPXlI/pBnXOXo8A+e+fNBqqCO9vc1q61gXub13UB6YqdPtfMEi1MXJafo5
Z6FMw4/AKkmLCnzylHp9yBnFba0DkZYg5INyleSxtzdZWxyDwvqKMuHdRnF5mTRMncowhy3IVCid
Lo6XLGchb9kbO5ZbH6wc+YrMLL0cru+nQniSceInvD2r0PaCmHUapg7+i5mT1zuZiPR75hlh/FGX
hXNxaUdTNYxXdu88e4jvMqx+eF6scSNL8ZNb3U7Zrk3lJm6drv4OaLxtihqthCrNaeehxICiHqwq
n2X33LUvtKzYBg6EWRUGzl75M693AKfnMCOVJNJi2mBx4AgUxb5AgzAanDF0+lfBVBtIWQfQWF33
FgTiOS4cSZQoVXJY5q/GOGV7QyYn32+01aiwH5rdLLJsWzJ98fELxYm0gCi2N5tLLVxQDEFGnyMI
5bZ57yCn1c3INGlSmDrsGl5B0zVcrAT4Ox0vj5ZPzVpGObP9iXbEwBVuFeteuo8NzdlUBp+qGLQv
u5uTyDJJJjoaKzcu32N7IIZI3Bi1feZae1F8s88lkfCDZqarEMLfMW44BrOZ1p6/DlTFe7+GIyNQ
M+Rngjy+ghjpe6Y4+bfYsriQEDVl91yf7eorDciNiHQXeXExk3f+95vhWN+pdjZUSZkdB08W8e3y
8qBy3JFB9VxE9GpcU/gTqbm8aN78vptVNkyE5f4fN5cf/1+f//3jU1/zvn7fd1wmjGqnC/XDfxni
kYCavQC6l1vLZoFy1zMA/Pfd5dby2PLs7xf/5bG/3F1e50ObKfsvHbQhkWb2ZmF7+0nJXzPOf+If
N5dHl/uTOfCUyKB9GB4xKPM7WTbsXThuf98Xk//3+6Sz0Dts1tGrk00QVyex8oCxGSuLVuaRuOOJ
v1K0B8vPrtISwqg/EBS4sGyzHlRdqIXyOMHiXnsuS5rlbltNfz6RzC9xbMiu7FT73z+wvGy5K2gK
7WwVnpaHImlZR8KocbJ1WkJMrQm3Z3nd8syyKbKa0S1F530cmRi3YZByd34by9OtIeWhML5Gy5AI
hr0ed6uNViCCInZi4QBla6YVORXDfD/lWlyVTH+tuH1oYwY0fT3WK7sgPGzZGEOLICIs6gl944RC
BOqMU7Tfg0BrkbuS7mesA5HkAm7VTMzCpmFcSGRHAmxsH80Up3gGReXLDj7fXR7LMoV0u3PAgdbg
agu9x96wPNMHuT5tfDIMU0VX/vfPpQTt8r139tEHjkY2+Pwblt9dBmImj4ieFFYwp7//vz/+l+XX
/vGa5amhZZKiqxxX6D/eVPKPd7a8ennin373//Xp37+hdONm53XN4fdr/+n/LEg0iZL6lOosgGFm
cfpzM0AKBFCuw8B7UBbCRUPHZ+eM7Tmh9QxOCnpG75KSk4mI1uUH4bakZlc+U4EiPEB6zw/E5NVn
0SmmSglzfFIk+rDfxG1KgiO6laoA5QVihTQw8dHX2o9thdmxrxjE1ylL/ZqVCxWnpMqGVCBsm54Y
M0vDp/L0cnOAAAODqPeanc/sQ9i0Apq2pvHmPbIAK24SxSnNqzSksxo5sW3ir8ugrzArMazv8xrh
p0stYg1ADRoYHnn2qw8Ivq5LNFCsBdZdMl46WnRr7PKoi+zisbUZIFRE4aL0AetCl2zNopt5d4tf
kayo4FAN+oPh5Lcsb5vVkGoIEaJ4n3IJ3vcE2kBLhcGjU5dpZGwDc8TPVXSXVC+4mEV+dzPoDJY6
Jpi6yZium9XgKbmqfTGMa9I8BoxraInlVBLxg0GSsCp5DfdjRCjplqK+FMwW/fg29Kd0lU0eEhq9
/ZZBQtBjXDlrw9NPRag65KfEyBN9fgxcDCCa470kyCpb5iDEa0F6DToUPQQMEWH90RHAs63z5lNz
tkmatgwaJRP9JLkQOI0mWpZoqEP8uv6COY78kyXfHWl+GEmHebahmWaN+l7aaMfDAmFAcdsnyA2d
tHrBZZCReQfnpG6D4Kpy6ZPqCWmWsd5MADk4PwirGA6VQ+0QMIMl4b0+OUrcMCeo+/ax0lgX61Sm
bQ7DBGD0imHwjUr0szJdiX6sizetW1yLlkA0Jf1bYVifeTX3bXk7gl2Y5ohBSmLcgQzMMcYkfv7j
pNEp9RXG8aAS12FOD43LGUwhIsq3dmrcBFBGTK2HqtvQDqiQwMBFNlZ5or9qrfnLTohVCzBX8KPX
tAM4YMLpkgn7obfr4ULv0QCDvEkkCjBbOt7egUdT0Qw5CksbcU0lyUF3qYJyT5wc/yGxennXpsaP
NHDxR+kTiQEoyOwc3a711jcauJR2egn3IiCuTZuMeG8ls67Xbr8YBs6FnxIbl1SrS1tg4jO7dFPG
nNXMTJ8YrrBmNXNG2khgm9zR1oyxjE2ROF9BX4fPBe0t3/fKNVHZ20oBbvPp6279zD9qSUQiXPZk
zET+ik9IkP1Eq7OQT3rRntPMQwNHaOrayhS2OkvuezN0923pXzchQSeWlXMeKcjDGDCYY8Iamv6t
Sut3reQdZCUi2My/Kwv90oQDpR+fdy82vWQpaHbjt57YgigDfAJGQwtPhDpqGnRYCcl961j6r2GE
qHrKNZg6oP5XUJVXbehfF5NNr5fjA3qE+KJcQ1GhHXIoyFdBd7JQ2CmMPU0NUonT+dZU0PhKkQVo
arPqM7NpGzQQEtemDXzPQt+m09pD/JI0W2ey1EPW1qgMY4QyfLYImNtQ3LCmB+CnI7od81PrRMHF
6bgmB4yFLCsKtoOpv7skIqKGydFfGsnTaEXdrknmuJjQkTd96H+1tNA64iJvCGtQp6HjfVVdfIna
EnwgSQ9bpiYc3UPfI4sZr7yezhQce2cD/HcrJ1DcpdOqx65QjC3VY9U0GtrS8Jdhkt1b0SzYthLN
76AbOmt4filTYjQuxESj2fG8VT0D0pushXcSGxvR3/IWjbXREIFXd7Q+rKGpdjmMSsb4KGHJfzzl
gWpB56EmRcixmwRwYhVjqoAGlCUoje1GZgfDBCwkRXgLWVSh0ZpJCEzvtj6Q9UNLUns1oQtjWPVE
8hqmpv5ONc20Mlx6H2NJrKqvBdaR8KSvGFIqjbb8e4hBEqqahOOy156FVjV86vD0hYSUWbXjSZMu
xrbO2fZxRwu/MGnwmM6MAc0xW1TDw9Aa6MGtiG6xWE9GOZ1axDWpDLLrWWTGnusUfXROyinb1Fl2
pk9KGPEiQI8gZscQnsfKqXddi/5fDVNyHGu+aG9qwJVHwGnK3qeNMLw5CRqQdBhuE/r2R1UyWCFR
BmgG0XrCBNSvDWQiIHiFl/+W2gzTNTu+7iaBPnrEamEbWJi02lwFEin82I/nro7TY7UdVXZHbhXn
1Nz7ABtMM7/F4mvXz4mrRWhmygeboVY+RVBEba7MmXC+7flQtQ1GOEl2rhUHED07VnvT8Olr1Y3S
xhJoDn99jONd17BkuxkW5Cp8JJlL6kh1yZ9El5NVCBGggPLrAHrbwO0YM2ODmh9bnpjImd1WjvVY
NG1Ajrl8jVLIhjHRO8duJtioeaOrBDNFkD+FIgyPYVZ7x9EaXkMBqKLJzfGos9pDXsKmFjLYyAw5
QYwOitTlXD9UHolLc/eQwMLdMMf1aA7FQUUd6TaFviNVlofmjfGPW8vdP97i/ANNFDGY2ywP9K3B
cm6Y37mr9EeRpEB+HKWtXbzl6CJfsqGd+eL5juXjRMNpTNqja7jcZJBO+Iydm2vdEwBIam+Xw0TM
6jczQPuve+g8lyX9srFcdgVj3ix3wbLTQadgW1tt3R0T/z2wOhDby5sym0YRLzg2d+G8hycW14M2
TqYre84plHMRURmgS4p5s9z6y2Nk4XHdtDEY1UZMc3KJNhIlS9rA7FBfJgRPdB0FXT5/l783zbxG
7SIZrDQmziurYti512cy64JIDZKAmiXXdkPTwkqYN7EjkTIt96MZyjpVdGO81Nzbok/Q1Tt9ieIF
MmtW3/etqx9sB56RO2+mFCGvaKt0pcjxglQFLPbYlbjO6kJeh07BCcI2jOPYFeZxuVVrwjiWyi5o
ZtCKDWZGbAUtnLWYpOTg3vIells2pe7atpBwhdGZbG792DaufkTH3oe2f5AVNBMjQfQbELJt0K60
xkNo3jMWKY657la7MHaBsjVvk2KdR62XrRgbVHyFhbb2A4Flx2nMY2no5rExId53XEOvWhv1gWNw
qpzRybAuPQdc/8wTS31oCiWC0pJp3dhY5GT01DLMMS+l70c7nWhRWtyUvBuyRn/UXMcsm26+pSsf
Mf1k0hj6OybXIbiQIE0aIgtHPu917EuCCxpUr9JDiBtHKJzZ0F89FO2k7wbmo8dp3iyf/3LXpKWY
ZjRz+LgDAHrzd8DK7c+NN8BQcdEKrCaPqDYnpSAyQhNRqdoVHYqXigWvN4OEf++Ay90xxlNejJO/
7hr3wTTVW1niqeunWSsZT3GzDbXh08Qez3nfOaihPP1nZvVNaLViuDGAEU7egeYO8M2AKy89a+CT
yY4QimTj4A7T3qfvkAIipk24QV4Nz3HjPVaf4rE4MZrSEKmi1J7XgjCXYxbEKxxNzjl8mt7Ai30P
t0ws/KfwMUPrsXNGCKer7AeI4nxQDjvankwQS3xJjAJI2LUIqGHhzrCcHuu2fc1n4BgIki0n9ekB
nnStAL1uO20H1THs99r9dNt+FdwdkQ0SeLYhcKliBvhmcPjqxIqu21f+K5tZHPKv+kq7x4zGkDDD
DY7wxj5HnzpVDPZUjx+akDPgNxYnvFNtvGHlXA87HCGGRXDAF2IYYDUloNFH/e0OgNUmuhAyaV9h
M0Zo8SjolIottvN4Bk255/EruBhn1GmACzb4YyESpIxev0suZyTcPdjf8sZ4EO/m0X+gH89ar8GO
ZcLeJXftzJqB04rxFr+Mt/73gDf8RcHAbnfBWY8OFgb+bqU4adsUklurIvB5Ba5fnYHPTiVF91Xx
yn6AA35iOsHU6Jye4k8clyXBIhvd2hKsYcFRStFbYOwF8NCJK2IUHRQodNSISbmwEuO8gSTeuzuj
ttgNn0F1Je9/ee22HZHKn0d83m7FxXBvVXvPeRDp7p9w7Zc/WOf/kXfZpYjytvnvvxkuPHfWhWNQ
5DOvHeGJJjWWE9JxkabqUto8//VxHyGdAef+n2U1qDg1dYya2rEUSFY2yY84FfvkszsG91BOU3QL
W82/RM56zHa0FZ2zez19sYewrkWjl85sl9FeEwvos2win2zmpMbBLnQPfn6B2alKGKprU+yER0Ct
y7phZyD5e4VogjLwefqB7rfNttkbFI5rPKD78rm/i++zx/K5peOwMtb1r5iMJfc1/bAwuOz6m/TI
tR8dpsYOi7F+b+5GJhI7546TGVoD0i+4znIKuMK3b2JsGndEAltrjo4VmDeUpZOFO6p9dq7BMA90
s892v/G67a+6/7YfszM43vAHYwKGBucHBxTBHvaJKm0NMO0t/kQMqREoh7T4Sj0wWHis+NKx2sAq
5hmOangNAlk/UrIDhln/LO/YZVvGj/eIzaoXJBbuTbG9wSiBV5fecMrnd0QS9eZELLL36Sda/a24
M5+hYG69TfBr+iRYbWPuosd05jQary5Bn+fuoO3DnXWDL5SM4XKFfWqD9b69AwOI4Dl7KSCL4HpB
2bRB7ow5kuPUwQ3wGW9W0SGX4FqvOMLG2xkB8Ghqq1+AySJnw+pg3a6i9R6YJbBPJtghBsJTNxsv
TvgUwKlvdJI9Afmw0jnTIocuPtMb2G2R8d2Ma1YZa1HtITIc+BODrXnRv8mXr/bDByU4b5UL+E4e
q7fx5L1RV+5YuW1Zm+8FjqH1DFq4eZPvKAlRiG6O8c7d/Js9f4b7/48d3zY03bId2/MM6193fED2
DYouQ90Ybn+DZ4nwaM4x7F5PjvdqzApTEkDW+Tu2GZRNGI2ecCQ1M/F71ir/mzdDEML/eDO6ZaF4
1iyyD/56FMq4Heza69VNZNAr5B8ho2G+GfmIQLThsOH6scZnR5Y1dVVwW7a3AQNcbJZP+Eei2+Xt
/P+8i3+bd0F60D99c+uP9uPPcIubj+zXf/8N+VCUF1Hzr5EXyw/9GXnhOv9lebZpEl+h2QaxFn/m
XXj6f0nNljYPu7ZH3irn2b8nXhjzUzxu6bZjsQM4f/uPPxMvTPu/PNtxXH7ENpbf+P+SeCFd/S9n
e1bmhmN6nPE9izYXS7Z/3ekjO7LiVG9CwF9PTeF5RAHN0LMGTczraNVI5zKLrPWIIpLy0MIyYTc0
ZzR3ayXRtz2UP1PVillzXCGmxGsQgAhWkXcZmz47MuDzKCmRUAoqIVQqZ9doYP1GHSS9gKzMWD6T
8+PqX4GpnIehkmciuAE2SGe6V82EhDnjBE8nwr/IbkSMAYQ1q9J2a1ewwOp6ZIo8EcNhNoin01dV
lBULLtY3vXEe0kTb5HW601X84o1w/xM3gOGblixjpVVtCNr+EIjROWdFCCxKKc9NnD67YzCdNPNA
MhqBcYwCWwM2IxKgV2UfRcfVeczz+kL212qUpodHbTpkPpcfpr6gBUzO3mSJHlXazfSSxry0uesD
WwHY6KPnlOMcLIYNNPHi+kUbsCeR8ollwgy1nVkyaeykSR0P12QiUclFmH2zbFrbOKAuGjeJhowD
SJCXGmo7dlweEnpX4AtiohtjLquQWLHvRuLeQpN7I/n/mrqcdlJXp7KGBRKN1H/65G/I2C7Q3ZMH
wHS0hJvRoRWAAjMSZEnI/firVuNB80y1SRuWAm5a7OxiuLXmUXEK3x6ZzXCp0965ipVYDX3BEKQX
VO4xbvYEHTJdAe840d+JAtpEwH3KsnnM1AyIHID95AwaI8r/bWhjLjRVQXKAd0spY9S5CRiJ0W5W
0EOxpE12ZYYItp1cvkFWxzLOXqIwuHXTsF8XBBwNwnnV4CIRw27dCQUmggX33LDzzYttcPLOHffd
l6ECoC0A86QleHon2lQFS88Mj8vR9BQoHbtMsYOK5jopkN6gVVrnmH3aIYIb2LUwigY7/WPDnybH
MH3oo5TGCgVxQ5hsGZS3gZG/MYMlzILgUGkQGiFc5rrKL/dZ5UZ7N2IwahIph2mzKy5Fz0LAaZAE
S6g7DS4hkr8whWr6vWPXmD6m9taFgkgKe3RNPt62CUwdKwVzhVbQGHPG4IZR3UEkCWAYs3A/E5ZX
TLPOWWk3kKvp9yHYCriOr83KOGBiiH/Zbnid+/qnFRYo/nyW5AIXz21V42mt0A/R2BvXkwZpoqW/
uepsUiq1AbGo7R1zsqGYIseboaNv1Lf6l5sRQSaYOmuJpGU5pHvheQjuRMeV3MNbPgGKINGsWRVW
oa+Un/aYaKCiR/2UbKaWjp4V19tktOXZ1ZMW32AIcRccwhgQAhyin/L6oyK6YZqML1knj0XXCpia
4MSnWqN5VbovMbm8fJ1+sgot9+DGIYimamLJo+ewmlh9j2Vx0RRQrdwEi19EYJMTmhnFXCmPjrND
ZMrMcFMhyNWjDJh8hIIu43tPxG1oM/suR/XUFznN0RoLsGj4E+0IVjrBC7ZhgnjU1adhFs8GjSxk
ZO2e2hxRpYX/1BbDbOismhvq6xsTxAr5pSEqY0vCkVIJel+mTNkqdD/r8M2x7GH7y85glCvjO0cJ
xITuyrq0bX6bDiVxek31OroTqQtuj8V3SootSpXyyi/C4apvcsonpgkyp5Wv5elPFagHGnsVqoh1
VlGMV5Svrj+ALO4Gmk8ULZ0ZfqZI0Pjwks86rQ5BiQzBaNUP04doTUL9V5sCQUXehfytHmh7sRwi
4o5qrJqjQaN813kOso8Mwl1BpRqHOrIT/4FY6x8ST/kpa6SXoYOAnIr6kk/TTqjqknqPoUulFsrp
xbMEkuHUR75v7Cv2t7HpbuyyeYrS6j0fokuT+mjRbRHQhGFsWU5EB/hu956hbjyWUCxcaYy0H5Dx
9TQxNq4B5MJh4jUQc2mFk7bO+2MLyDajsurq8jv/FargkobpcDRG7cZuJQfyYJ7izL02CPcJM7TA
FmrJOJQGMPseC2KJy87RaJbbrvli+Ol7mvoReTrjdxlph1KNb2NJf7vqzdcgKQFIV9HLoOk3YdjJ
nf5aaioB8B+QkGNhy84idPhV5ICBs5uXCOyy3/mKShMvQKWhTDSb6WHK+x8Ut+QFxyvT9++kriHL
NZB9GT/FFBKlqTwCVtq4uPWawCGTYqKxEsK3dF8N0n7PhcPMimPd2w4hMCm0pLead+O2GL9tA42w
IBSkL+tvJIwEYcZxvSErlxNgt4kMhI995H5EUXTd6zTHdR+NO+eWJ1E3D4biyurH7S9L1ie3jhl3
OWI7eMFtII9+NUfr5Zy5Y2x/p1BMe5XX4BIM1wdop53QqfEcx0eZZICjRt5k9BM18sPq5n5FZD1V
RCkTMdBsMq83Dk3GIMt7jTXrfgwqi5RnMJ39SFK6iB449bgNv72xK4D4XDfQYJ9yb3oanQIYAM7x
ZrRvPeV+SNE/2xpeNdP65XIF2hop3FV6g8x+UE2O2MZNsS6TsV4LQz+kxNKTr6q/s4woDl384kRU
k2Q0BJu8chJ83MZb5vflDW8PmpNJArjDhQORwNkx8VciSEFbMp/DVTc+WRwYa8wBpB9/c6hOBxEq
rsUWaB2+4jEzWMpUzs6rFWkU0DlYLZ2Yb1P59/kvZaYHr6K47aIeWaetvTa+JOwIBWdQWl/VcOdX
pr2ebPy3XUZBELGKChoZnjqHZt9kO+eym4IrSXhPeDtOFqVFoIFpMjl1xfqvLuNSWmLbgqFq6uGm
jBgfW52zCqvs0/DS21aa14ghP41WvgfN89Cjpo30XQ4JGGU/3Gr30U/2DMOfekx4m26mvdoOBT9A
c63dJqw/piS7dmoEDar+mEbcr9Vw8VLrXq+Ca3qQ30ZlHxrgqUZLU5O8ik6WL/pIgWuzi2kVgolK
7Nkbt6U2hTscIf2OSUuOCd79zLufNoTIVjTURZmqQZelxdfgH8fkCzXULkzQ6euB89rkzPUC+Y3Z
CkSh7/yKIOKpXpBb04MfjOn/pNJ7o7/sMz7lE2OcVNal3CspAqbY+WVMW2clfOc9ystTbjJrZIFw
HZSSCU3iuSs+pYIuqXEbYntuWPqxw66M/nMCE8xQ786pg8+gb5/sWBzdeV2pVeYRIqWJrUJnt47I
JahCKmvILfxNaOkwrUyxYREKKQ4FZ/BCgJMS4TbKXkWZwFjrUChiinT3RT+udaCvPiamQU0nRtsP
DOBBAwfaU6vPs42MU8uQaY/dWB8q1z4kaoZGDC9TBsmMxam/d3HngjMzGEjSj5tsCe629XZ0/+Gy
eYogz8TjW6USAIxjs751NQQDUDn9UH9Ja4GMu4da6FkwFPpdaxnvXtJex4H4dEL3XpLEho4Q1Lqa
m7MTUo4ZZF9iFGoKdz8lD0ZCMIhpy0e9Jq1Zkfzi94S2NrG+a1O+fgbU+9wC855worMi+GARikIb
ixXUs1gBg6LRETfBjl0mIgdivshoMWF8wkakXylQFMtN6XYEqOBLQP3D024gqj+fWe5HVRWu3Q7b
1PLqZbM8YfDZw/Kcf9vvzfLM77uOQbSKPkb7vzz+T//98uLljf3lNUkSn0yjy3eM+Vp9s7yOKyyu
ieUm5328pb//q0rqe9dUIYt1koGK7qFwIAwvv3jZ6J4Ga2j+C39vGKn9890O08uxwv3r+yPtL/cj
W/6P5VXWv770j8eso8Y6lTKZ1n1jMaXo5s2Udbjsohny4ms0dpYHl9csG1kzXaG/QTSx/ViEE4zn
f/3533f7hIZo1yI0qlLWEQAk//4f6YWd7Co+oUWEt+jrwopphD7PDpbHnH5IVipFa/1/uDqv5dS1
dd0+kaqUwy1KRAM2GJsblQNDKOf49LvJa++zqk7VnB6OIHX18Mf2JWMUeA05p/8oRvyJRTyzkezO
36edEJ5ycCRZ51fDcy8cGvWF02rWDvgTcXyl+UEHBbEKXE7qLQCK8XM4K28Eoo7IoQOO22G5kGa/
Zn6OxO1tvmGRAqAvfqgno8fIxpLeRhcJOjdtdeaensqYjANekA0Q6BEfrRdYgDOQ67E0zunFPCnj
vPohTomQQD3taYnNbDLr4qqHBTV43YP1i68C306GVHKn9gzFOB02wDr6Gth4MlfMfB0Zii1gGD5t
f3JkegCqTDQcOkV/hy5JIPTJ0eIo380hgENlN75yYyuh+8BDCYuSoFXwXl6SHb2HSGyBWqR/jhg/
en90S3KkHVKf5ibpQqHdkwQMHTWqqxM6Q63ilB7NE+DCqFolftt5Ip0zIc7s85hti9ew9YrXhUcH
fIeS131O/wMd6BtZ/oAmPFJnYk5Q3Q98lIyVCWrsQf/0rJOT4GX6cYPfo28jP/MJ7jfCmrA9Liu9
lNC46mTLPooIH1UtCtIFBWZdh7YBp7qtXhDqVi/jayxeha8TBVpt4MxrDdr/Ln3L7mzQ6SlaSevC
TlH+q84IHa6oIKZ/23TIIq1kjNwVmYwvy/swrCOoHvAfAdRE+JU0y3QOzMNWRLcDPJ9MpRmIPBsX
06EzJf6CHrJG1PpDPZbuD45puLcO7eBMHzltqHdS+Xtgptr5BvT0CKR4T/B0JAJM0Y+qOLiHqzSw
T3AL67XpnGhc4tsrlfZW7hG5DVs9Bb/mBrK/Q9kvOEdzA83X10/RQd/ov/k3/6Lg9KhvdP5+R1fa
FYNfofPam0ojdLwKTqFLwmeF+cUAKGvo5Nn9SWvsFk0q3XmIp/wGwuLEqVggPrERXHrHcUad6B58
/lhX82SeqCBbiizdUd0E4dail1AGB3kiiIQqmeFRH56ufNIoBMtDt7gipXFvBdsTE0dx7sXLMXz9
0CgqJvFn7wzYH0fU9FKUoLS1DmSdkHWwIiJrwq6yR5v8qw+ijU76K9H0l4fy+hr1G8F+tOBOv0uI
eIUTHyMoWjaA9e56iR2w5tJuRkRytdgi5/HppzQsOBlrKbeJ5jQDKMwE0mclPBCaOE4INZZ0B6yQ
FbkOFOLt0DaofGTtRkaqOKTOiBKYB123JZh0pzrp/75LQMMLtwA3ejgS+SuaDyJFC0rsQEdahdsZ
yP2V142PlV896PVhLiOWQilZPjijXb43ezwUmYZunzgLsR6EGplsP4d4P3qos3s0lETItdRHak0V
tpDpaB5GiOfIfK0pQLOf3kNFmgKWHVjhCAq0+5+Z8khs37JTfNSVMTn17Sfx6zV5iQsxH85vxASQ
ycnsDKqeM0GKOAgv9PsIK9J5RO2W5czDZJbtaCYPkdRAPvCxkfjxcCV7Sc4rP5b5IQg3BjGObZjt
xK32Q8pqRGNkPtPcF6w7cMP6eqw20cvzFMJ/NeziMK7CO0ESchM3EgcrMmT3yE221BBGW/yc4ozB
xMgVPoWGfXb2qEUyvimSTVzxMG+ez51XoMYFnu7lXpQn+dz9y0EoTMda8FCOrNZwwHXqXixGrbDs
6qt5iV5Jv9LGCFeuvsu/CZkj6R1Ll1BW1buRT3xydqQSBisMXQRy5j08UUv96n+1RfDoUNHUhnTS
6k6DOtTmf5F4jJXVNzlFndwl1Gmt8pIrsjA3mOWQjx1h6a/KNzSsEolqV88j4GlkBkonexR+LdjY
VjQnPHJtM0N2JVFuriIXaO2ByVL4jIobbimYnK7Pj+48+L1xZHTmHcBaO1k0F0zHmFf4RnIO58uj
8pHXZ6bTw6X2n8VB4hFBDP1IeicHoEizzirbsgrpRwBpNe9ZI5Er5q/KGurcVXKolVDNfUvd1GtM
vAYgPPX+tItTg+/DTxh59MODXqAV+HtkOpRvDkuOwMoed3RisTnQ0F3cAVHA6whdxqDywzOCRqk3
fk9YqtTtoZbD8Ud7+/LsCdUUX9l2RrQFVI34q4ApYaIcnl6/Vpe5V5LA6t4RKwmWxx5h4sXyK4HL
9HJHLhMo0/lP2fb4yiWKD5i8q2G56QNbzxhsouea9baJyZ5t0LYMHWjEa/i2f/+HA9qxJHV2oes1
11FclJZovXaTF+o+7eCcn+BnX1E2fapryv4YCVQGhsKGmjHqfvojwvM2H7N61DB20QPgCqi9pWAP
AxzoLW2f9Bgndiz4sH2Ha/bgZGAbuYFoWAg59A2RhDwyzznegm21El1qgNdMq/jX/KcD+aYAueaM
8phCDWul8jmgPE5SbnBcIcWB1hEdpDCuvuUH9Ups56n1YwB0lO2A+Bxp0fiNdu1ZO0bbjcpB5FEc
i4LVlo9bvfLRTl2B86AGBx4x8rQismXneRM9tA7qWVOS4n8pqTajNu15saggYA68JBcc7+/2Jl5Z
qI+ngx5BuFV21R2RJJvNkz2DKn66Or+N3QDdNlx54a77WmRYWQYf4VdwF3Z0Ce9CD3AmI2j3Hkfs
tmhOEPWJyqcn+SvckVAdiYAga+3+bUwOm5MzGh4dZen7CVYIDTkrGmxJlr3wcJor5ByGEPzn8hBh
+nO/sYM0KGvJ74kaoVNhLsX2Lrvj0guyQsg8/aI8emavQ6nPQ7cpptHfpnhlR6WijdMgLPR9zKG5
uFNxgcGz1F1k6yk7qX26Q/vBEZBaSB092MNqlhGiQyWnezNMvxze6DuBOUshhLgJebR6vNHUXUxa
9xU6lP3wTd0W1jtH9MkGQyO0LBDW6G268JCBKPHIFSoHVt29Pj692DqVa8P1A49olhN4lCTazPJX
xYmoSXGH84g6wDGsvhGBy34q4VKnoT3+KniTsmIdBMq9xC1lhgI6fEZ4krqSqqbMpZNoLtBbYC5n
KD3QmE0xCHUY69b4Sql7xN5D0U+iIWm+qGXqihsqsTmuCFONxhshTi3YkztW4U74Qv4jX+rJBlpO
qZ1MeaW51P8Gh2Bt9WizEEmgvGnLtiOtkUU4xqTe18o3exvnCYa0BJSfrY3l3/HksjNtl7XlYa5U
V9p8q5HA2AZDlYV3ZOd50kW17R6Axq80m9MJXbJxwPVGsIQkEJvHa6M62mtFXx77tgZaHwvS/Zl3
fUA6ZpGOahJH0vx+UTRxZ2SNWdocV2iaYHG3qESCwrPrt7lcl576UB9CuQa4+xh8xcSM+CyPrHPj
lrjtRkSIb0PERAbxw/XMK6Irq+xVAo5DmWjrEiSu4bVJflITgV6NhKBDWuvYK2x0iCN2MVY8bD7q
VKhMwt6RIWGQiyASRLI+38isVnncjuqRkMqcUkvsCa9B/BIiNXhI7sZHgNim+jL2HsPX/9Iq+J/x
YO+jCKxLXJVr9jkTymLDaKdHAccDTTMUVzBdCD+Kw6ZSaTdg4GzqghLBZfl3yTu44thjPU8QIriX
anVRh7UW7jWqGWz9MG1Ft+9QfNkXyWnc0RKGKCpyK9U2S2nGeQjqPo7cLHfukWgLkitiFqEaBaBi
hV4L5/MHdV3dS32arqCqBtkTi9ce3S/YiolDUEW8NtEaAkHHFegYaRtFPyjN2yS8B+OnGdkFxGNs
Bgiw91ZcYRHeWiLMmOC0QTa2TL0SrQmWZyCdWbkYGJMfdkcM1HlH9QpzXjsSaDRQWVhE0NBzcdDw
qQ7BMnpMpeKavgnJhaTOdqqA52yQmeIkGE6ph7BPgWwCThg12aUjrftyXWdn/bkdYRcGlzQGo4AL
Z+fOSNINhj+7Gfrii15N8b3UHIsp/QFeqpw66Yg5swj+IWUPXulhPpASpjseReB48izDr1QvgRKT
FpcncJSn4JWoPQW2WLoqQ3MkSRuCFDLY22zEGhQIDgko4bWR7aoQPK4zdv/wEyAmmG/EQmgyJ9RI
WQE5OmC4g0bw28ljRyxhjXqB5SIUDE9ppMfXcGDpH5fph4YN6Jfc8knHJJmj/ZTP13iTG2vJ0ylW
ifcT4HyMMM4RzSHTM51DRHWfe8LRKHPDz0hoK6c1EXbBa5ZAkcAhEcB7iL2Njch/cUojJrY2D2D+
xhpE6ktHG4ZzuUpOiOUg8wRNvqexO9kh/2OoX6ZxqqlSF7cc2ZIMB+F7uKvEtr5Lus/wZR6cSrJm
P2RwgijndWvxhB4Gya89MC52r5BHtSXyjT46bATaNGJvUDyOaVLHkFXUaD1hLwtXzWszD413HWre
rZbc7PkbULz14Eiifq/YROOFi2bPocZbKbchsRCOIgwm9ro5PY+AaS8cD5xPq/bIujHRvdIr74js
FfZrRTzcw+5o34CGs6MjQf8SfiVf7f5eborVvfxVkJn7oWJMp6fSbn9LlR0cUTyk5b4iNqbpwEO4
Gdg0TNF3wgLNqj7hy66jQ3aOYW8SYycyi3v3Jbwh1T6+6QzSl+L0x1F34x/MLsTwOMaM/aWEN+/Q
qFJdzU393d/YS3MHbS7mnsQkHmu/QUHcJZtEFhkrlY/5MTskW25o1b5p6yV4ALPRWw5eou7fseCx
3eDpJWjQ5OV6eB1/u9rGpInkHn3hNX33GsEIZnXlZs19ZFaWsBY9SybuYbojXR/MzGYZUKISfEW1
nLqJzH1CPvcEwXg4LAfJ+Mba4p3w3P3qyjZWnDufBQc74Aj2wWTP2udvLF5WZOqRKydewJ4+sget
ZMynYY1SNUnwjbQH0MYsmx5U7//SSUHtD5JmgUMvKNJOHrGof+JVOrPceZcMp+HU0oH1S2VS9ojO
2dnYFb7hYt7ph7/rCftj/CO68x6JtMVtxsgvETs8Bt0xjz9nY9ug7zXge9N/iCaHGb8UhBAwi5eE
aXdVMKisW/yBT254CPFpa/lBgEn4Ttwg+zFKpzvLLpYOG2SOjLHDc8jHE1OrPeKpSjfMS91uP4Go
0fGmeEdxwxM3/PpIrORPTW2OvEXdDouWwaE9OrKlHwJHUdNgixKsJqOfBjgu9G6b3tLpRknSXf9s
0MEjwcf+R4HnAaNJsy4PAyKsK1/HwcNp7xVQWQ5gF19yqEUtNrgZYoJs/LHWj1H2D8DNjTdvB89i
RnMcV0tZSNy6S61p6IoXwSuoT+Oo1pA1CRFAfR1Q9/TQi6ifK6xZVTkBQhQ/dWIf+gm0WfNgAm0C
n3uQoTrYbFmo8Myb3km+6n0tr8oLYBLhZ5FDV+yMwoXepc3hhFbypNoBkZfKCfcogt2qHwgg++Hy
3AW3+jpwYOJ0wk6jIdpcPc82rKe32rhRMQ0t+GvcAl0gnLjKPKeYHKA3sMmRrnM47Cu6E76Cfwi7
WXv6w6QSQu0qid4Geol1h5VY6JfIcgwoxv2+7D+GL84z3uae+Rq2UPt5K/9lSPVpxJvw2VThX9mQ
VLWTe/p2KZBC2TdnrJHujmpcV9iyvFugzEi0FmsqLggzttixRAeax9SsntSrrehcm0EhPpSdb71i
m+8yFw+TvKjTEcOUFylXjwcpJi/hyzRskBWa5B1lkfG8p1RE9nAmOJ7zN2yB7C5P/sUgG8ZMRQpi
cegwwpZ9GpVm4iBLsOMRw7D2EM05TInPd0V5JzCHxo1AQqM5iDOxZjfeN0nD5M6Maxm4g3oCH1Te
iPmWgFPYeLBDzWaXvZvtcaxfeeoHkQRwt0t6bvVo1VgC6XfBQVARg4vDkrrhXWbsxemDCF2u00ux
D3Iai775j4iMRQnO8s+LEuxAxtKuf7WM89js9MUO1aMTgJ414mcXGn3N52+aOb2w4z06Iv5+8C8/
Mut/iI1Yqj+u0WAxEWEJHDa0PT7+Eh+BGLAOgCGzsdLOiYraqxHs6PNT8K5o9/8kTocJDyX5hsWL
t0TAstwiXkdNPemeVXUNWsLndntrb/yzRNzW2s16rfJXeNU7eu31z05Y43i9MO/RXEn8nt4Tt731
bD9z6WKGsWsc8TTM/EscwIehQZhzA86YHthReRvC13htLOYnuzrmL6T8dewtNDn6VtFjcNtvnEtK
HCnh6Y7I4S0BXXmHMiNyYDifN+GFY6hw2FR1Kk5I/GBEITsUrjOiNr6MQAwk1N4b18uA3LmiZmAj
JRFG5+fiRXMiUh0GRImuz78dMDuw3b7hq5dvkHv/RC6/Ga3+hq3Ftka1MIC8Zfax6WGXBp/d9fmD
64JdTCyXDZJGm9Iz1nK8w7HYPcDvBZ+R+oaJGRP0IyfUkH/8ZncbPzLJ7/kdHYrUjpJ+5Lrpy3sj
qMHSWhR00k0THiDNdMNa4pS+SfTUfUskscGQEpoJJC/xN7j2qzGiVsQXVVRFRaqK8cJ2iWGt4gu9
fFGCZPexQXHihUGOKrRn3FClGcLtDsNVdactNA7sao9Fpny3b9SS7Ql4VERrMEDNT6x7cKp8SvQf
VwiTQiJmhY2AFF/yHuIrUtXhYoxIylqKj90iJwct/B/yhVhUiW4TcqfbbHAh91Q+ZgmVEYDXeqJK
j0G70RRLpVW4jTcfwhsxUbYMP3luCSlxWTwgpF+GR0g4599CLa0omy48dJowq9C5Y0QpTElwkZIt
TlLwOQ0H5ZYfE5ez7ZNhE+NbgJ2F/20SoUmgVCBe/T2ikhsBLN6wNSy4pev4zSuxrUAQIy7FCT90
x5TqqYuOU2ubIEGKvfKtyjuZDQ4BX6pix2UGJu/IUuLYBIc4ORqaz4ulDRDZF5mRwbd4U9b9W/ZO
JhnaL1rP7xDj7/x+Ge4htrTf0DisN/hVLGKy7C51dgcmOJEmk8OnKIkougwIexeCoQR7cNQXd4Ta
jcG1zBXoTxRIxeRdq2+opZJqIxmK/5pc+F0COxXGBeh4DSKjz9PoNZJL7khICLca6UnjBFGDT/i7
AY6oM67pAMGTGBim2uelrHyDOGKh3cjOoPNtfRbCv5bqGGicRJiiLbH2Ub/nlqeH61LdYDk3yi7T
bgJbP9csoOZZ+1O4Tmt/FKdl8kSL58GWjWu9aFg6A7MyJ/fr8hwQymqPc4/b5j4FiE0OR3v6hmEC
dkP5q0Hn6rlWXplPFIn5TDydp1sRIK2WseF+W+XKG7KTMR4lW8p44acZEiOak8su0UQ+x+UqruJo
q9IlRrBLhYaTIElrF8/fcvxlULvhkz/nfRZ3BRjEChQXdpayY1i5I+6LJm6kUSfAUsqaS5LI15MC
48cz5TVLPsfoT5yFjDjjpdLebHkxXW+U7ONfQRB0DChUHcEe/OKSp0iI8s7s5DUBlnHu0c5UiB/c
dUqwsUreCfvzBZdPZB1RuADytZfKxK3ZKTn5cKkl+JBkMzUE5IhqLl3H5OXouM7OtPpjOfJQOecZ
VRgCAgENqspZ8WS8KW2BMUsHAoAO2WVu0cdrBZDooRwuj4hdgakUaOxwZ6F5o+XHr+4WGh0eWmMe
9Ql9sRaFfyph+4MJqpMYWu8RJyFU2ZnuMmlNV5c+mCt8ScgVea7FSvh7Z96BrnsuAVlPYhrqijtj
TuKelMqijspezYVyrxMVQbDwE3TiNww/b8/Bn6PDt2VY+Xsy48sDRZoULVjmcrRgcbkdJr3iclUs
In7Cr/A4Bn98khpebpu7RSmaSwNgyNAxBFwjnATufwbhFi562/wR18skWB4SKKUOibsnKSQeID4o
opNL+kacmn2wxdkAzcpmxG0yHczOmQ7DnTfu38gSCHhMHu/L7fDf3LzxgjphHu2Fx0NcOMFrVlUk
kI+sCk3dsOQzZddqm46sgAYVmCSw6FD/xkPkxZaFEdks1EpD5o5k3cXYqfg/pseDZYHwHvwij507
5DYXCJDT6351DmW0BIgOuTMyaJRJLvkDykCxfh3Am2hOS9Y6K+058EayupYjXfR0R/BESAgmvDHn
efOAqmeBUk53Mk5xa6MwB6iI+xmYStiDa2Pe8xj4XfpJl7lIYQrhZ1AlOKeUvhJxx9xhrlLWeR0e
Wg0EalEc5ir4PR6DZEJAoQEcguyqXvTFPUu58gdPcT9Ye/J1zA8e5Uh3RuZXks87kXN/phjcW9SK
eZ3MtXbDsvoM3D6uisue9yQ2WBZJabfdjknWnrpXEqRhjcCjAxq9vdA4SdSjbMGTYrZQpeOTYoNl
jRJv7ijPL5qJuTrWsfZ0sRzHzqM5RbTsMpNoYtm8zpbDdmJ15779jCkTa+hhpU9YPVDSJsoelKZG
PkBkfc4eTa+FuCE1jgwcFWOJ5IaaJ2o3njGX2QcX1p7RvPElt7tUcKHvE62xywNpbfSrWnCknnlL
mmsZWDqCKdGRXZwnKhxn1MSX4V8h7567cK2Zk2Z1VcfNf0aYgm2hXVNTyfgApccXTmp7AD71Pm6o
dePOJuRCiQZDvVahIvosuHzJOtn1CVk4EwqwA3GiSNaS7DALqSkAGC0LLgOGZjvqgDw6BmphDNP+
M3spBZ8MLDsQX9eauzhSuVty3TFl4pC1towpRECW8n8WZAN9cOURk/vl/niuTMuAvJ26xCeHdGd9
V+eAe8JxYjJGWwYWN49L4v6XgiCD4iL7qbsBwfxVWCy+KfWREQyw7DrPO95+mQQ9oUwbMJEJm5qG
qsBXiXLila3IXMjoOlm0JRNSW3X9tBqsyvbZPW0Izhn0yOE10j9YjNbu+UOVava6zFeoozip5gb0
e5zfF/goR16Cm7FS8dqK4ZJYNP3vxRH4qXATqfH8W3am6un9MtIwXtjJiPLRiF77mBZKQymcUzLH
cnC0PrgAVFqWAddhRNglIvTvT3wH9nLKu8gwUj3lTCyKadcrZ0r6qwtxNio5LBOEJcoJORGis5EG
PstgWT8q6qHUFzol5XcnOqWLbs83eNRVtathD/aOReKcGpaX4J0RFeUDlV0xkXvZYQUU7CEIsTZr
XaP/YV2b38u8Vs48SwKtIglR0p4VzV8E6oE0CSgStW7XeBRcEsllB8oJk1LOlVnLuE2TuWUflmWL
3R8XH7Qm9f2wOiwkAJ2sX2uqn7VOErpsz4W6ZRpyF4ApcaAFDHUWaO0iT4O0NBZpvLGeL21IAbgX
iiwet419WilYaVRkmvGmGL6EHypW2MbURwUWFSLsa1a4DWOKeWN9QMouG4caxGUmAeBDDXlpb7LF
Azz7huGZd0r4QmYvrHb9czfl8Jk/YKwsWS9CCU/3iSQwK7TeslfJhJza5aBhLSKzon4RRrBI0/hl
tWZi8iiYslT8E5LKI9QzWYEasT6MLANILfyIK4cRrDNmO0m8wdzxI7b2xeZAq+UsfPO1+QTBDCvt
onMLJVQhm5M8Fzntt0LympIzm5a74DcLlAf5UndKpBAojIRYRbG1gQw9pBV7WfcCtZ+fRER4e6Nx
WHm8Mhknzu2U49QuZGYjSf9p2UCWMzslkrZhJ6FAeUbADDlzgkHamWVJcXrQvFds9Eh59VuZl6L5
PoI+9MOEJwcSKGeWboteGO0KswugdOSGKHZgVYB9mytHhx/ebuktWc09D4wamG6naOtwWAuTJxI6
D52SxkQSMXBa+h1wZwI5DLeQnwMsLjaWv82IxVqe0k/mDEuKK2MnmuGpcgV/2zmbETsHjyikszjd
8NDYeTKKVnQQMaSXKNRymi8KQtigOO8EbcOvg97Db8ZeBiBEzVpmF9KRbayLDrVJnTG2OVBQG7OB
N+NdOfsIlvElY4hxxmoRR3zUExkczSJsvyQZeKz8VRbSmEPN+MGSOOxoyYlHQJHqO2Qe8pmLvcdL
YYIkPltIOkOVX6AJcUJ0uGf2hwM0uQ1rhnhaqny9UhNASgZLjLs3ftjkT8RGcdbxV5fjm8oTwp9U
FsEDXcoM2oaqvw2VFgSTOZxrIkzAn2cU4AXJ9MwR0KHdQKOBas/moVlIvoUVfepK1Y4M5vK1UOdk
i3pNj3l5NtiqmpttV1cyVcIxFpI+vMxmShNl3hpbDfZLqMSouiRUciIIE/mlriIrMCpbAE/K1lpU
L8SYIqpczTY0rN3jljaKrJ3kbQJgHNRGshGHJ4lugaaWSK8Rrq4TsOzoHGzDLgjBOssIoeWDIto9
eBMmO4GzWpcGOCOoP0W64EkzTwS61XXQh9QOg8agsWJc8HKqAtjgUqkmjtQCYjAX6IIxa791Fn4N
AYdMqXA6P+fM7ww3xq4JQxM2AUXTq6G1gBcZ0ttoIqWKFtL//nmg65MXJObx71t1omQYOeLb30tn
CGasRyI3+dIWlMtju80aQG5DFTFkXb+PZIook//3QQ5nCjH/vm6fBsWgcglmp2Lh1mpZbcPk+X8f
lMbXtIKjZJgqzA3x9b+/EOvxjznpHXpfOUmg5UPdT/QU//frv896EJrQP7LNtDAqoj9Gxd+nqVhQ
0AgnOIZqM++EispOIaknFHHGmu4ngzUSUe/vtAHaT39XawpUhNZV0iLVt3z6983//OHy11R28pP/
frNMgk1f44O1UG/tGrUeaA9cxN8HAM3gCv8u5+/Tv29qZXWzRDKJo0K3UpiJoMpUTjrg7//7YVi+
/P++9/fTv+/JqEorsR75igF+HYUUL+/DilKXCiF04G/GMxTYAar3WpQbUH5PA5gI7QVhMzhir2m2
rFNlbu272NSRhzYKvwEpiZSkOFMspplLeDsmMpCP/4Ak1Xh+wTfojRSLoNoWgdW6Q6WRGJmpaYsJ
ocUGMIOyz8NjvsgzKuqM67c00j0bYp6g6zDJGzqbFmEmcF8QdruFezOcypYDuRc1BNPTkprmCZco
Rfx06SY01QR2LSIT1mh+Z81brREQ1Gopv4ikQmDGg0XNUPg2qxh1sJJECEEStdbPkyyd4HkVvqJS
+FoNwaodMU8mag59rYaeAeNCxyUgPldMnvIE6xupHGlF37021FWWRK3MBJW/Mus2kObFSFJIwtWV
E4wdWUMTXwsC/bpJB+JQpepaNPe52chIhxNt3nBFawBETm3skxBo/JRUv2MncECD6gcBPqDlTjI9
FhKy9RxC9B4aNlmFJxJweIVoS5DHRjodKA+D2pvO0BMftUSUrQYqQjIJDwOi93shthvq6SMd/HsR
4z8XhhFtpJkapIIos0mAUB9g5qHCcu8LBq2uBpXI67ti4TvkI9amCNyLZkWnz+hoG+/0BwL3MHoq
/pXVU3l+VBMgiWf3DGGrFqqfFpAbiABpUqKtRwXpujLFeHzmJGA6glV6QD5qJrYjRqjHdnoc0tLU
5Yeskt8QaXB0WiE2JiFESr3ooDWoPLLgcoD5q3vB8MXn8Fl0XLEgJBQFCua+a0ftReTsMjrExUe0
9NSIYs/ymXwaLdaoqH1bsaXtw44DLtNoNC2j8CbpeIbUMSOiKqP2+uxHNAjzfGcpPY0SiHn1hlY4
qbSY91IRuOGQpwfawYZi6KE09Mohl8vzPHRUSJHopQVl3kmG9lHJCqUEveCXXQQHZ0BVyUTjMQzP
Q35sFN26RUsIUXMtyHW7bAQoHhUtSsYaSLqy2GlCfTAMbVgnSCfooSZ5w1BRq8LitSvBOHdSxLkX
oXudhma0TCL8nMjoieYYv3k5D3D96W2LVfW3AjkvhKDBWh17ROjzHKUqg2IGhJYgN4m7p4HiHeQn
J57RNCkMFLeluPtE04Qs0NwmXixx/k7qrxEaw3qoaeyj7eNF6RN5q0AmDYsU638KvjQFQUQhGRBU
D2FRX7LK8HpVsvZ1We3pp2l39K2A2pP+KVNDA01J4IwjgFwDBUnoAWmaFPtC3AP7p/Mok6qtOL+2
Os2zDXS2bU5xBG1+G7M3qGKTJ5ykMl7kevRmS4cU+qKB9gsbOPOzQvcDKeUkqJvrUOf3QU9paesk
f1bSl2Wm06lria4mpDIiZtO3mZQIL0VP13zS8jbQolJJjT9if6vWWlCk9RABBBN1Wm1yi1qPeh7g
53COWG0fOXNAszcSsHDftIoyEKOiA7bSjI3QYW9pMgx1OTS2GQo4dPkEk5N0T5TCw2YjicK8GZR8
OqvP5zoutR1TJPtOA/lgog8lt8V4RRTBNzra3PSBzNrQEDZ81p9qM65VsxV2c0SZBthEGsDGGSiE
2VwnMR03iqjsKx4NIUeqv8Mnes6d8tAG/Bs6rkB9WFhFkjS9jOR3BwBvsLq0+aipyq22pIbIxxxt
ahDdhBYJRIHoxyekCUsvoXYJdT9uCgm1meJJFhmCDHRup1Bo0xEr/W2i/3U7hergRwGA3knO8+2M
IaOnxaLxpZy7Kr4EklV5bMbJRo6veliIL21Q7q1wVnYy+Sw9ieRLO/UkdSjFamoAIAipjZP1C5oI
mtkQ/ZueKLTJyvNaOCEtp5vCvAvR3O+tsjgE1ZT6MCAiugfELzBqePMB+SyzrPdiieZIIj3R5erx
88hkTKl0kISZbdPsB09IjKcrZeU7s9QuK6GES9jinveQvwRLS92oEcgChtqbigJKOmu6S0vpIx6D
fdzICuW0WWrPJWZnMURwEfF204S0S6WSBjITSd91QX9p0YjchHTokHhYQiT0Dod1HB2ipPJUI/vX
GBL9ARIyP8BtwmAYFgGQBHiOfGuzcHCfqjb6Q18CBzf6TaVNHLWqrHvagHtkIEeZiem71CvUaDTT
WTBCkmIKKsMZmndWUeQ0PqK3J4+gACu2lk7tZW8Q5W6PhsgJ/tznWLTHOmuIESSjAnKu30MoDv02
evbEoAfkqKfmGBs2g1f4gpwhDtSGhmPoGrKPyUSJi4DkVSAHG3nsU1wLod62Gg1JjU5QoWrl9EL7
z3GYxj04sBch1qHrzxldEBj0VQmYSqNZEuEsIiixkP/mCEimseZiv6tfgUjvM5P9NVclQuWGuYmw
0NfobSz6id0e7verRBtymNdo+YlmTgG3g6ZTvC775moteNYeOij6mDhbc2j+RDPWZmF2lMroxKlq
OdzoIiHNJDe0Dfp9k+UlI86h1FNq0j6pNC1aYnNmxZoRpc5XjYIq87g/0PU4Jvk/GvehCuvaVzl/
VHVv2mEERj/vuX+djpd5tqLD9DyaWkZtQ/cJ5Y5i1glvQN5Nc7xrq3rc18DAqRv+DTUdwzys2/en
8DqgGukkVlPBS+x/I+CubxaZJbGIOnACpnkIw/4nbIzAFzaKVq6RNIDL1Y6EAeZiU2WY9ImU7Z41
wkha0vxIbe/XMuZGZRIEr835A8XERVQDv2+aWMZ3o2lcNZxbV5N60s1SwBE0Jy/SeJiU6LnvSlKo
Zqx4g2SRIDRwcnDDoSfi8C6gWUh4MIeexmcdWZtB7j45cF51YMCIlkCUQLSXderCOdP2JXqTozS3
dJsvMSaxeButqNjE1MFN6chNyjT4agToFUslPdgo9D/r0F2rvYYK4hGwanUATEBYHxy5RYTAfPbI
yozlUZEAZyUWqdeRRpzkCfZliOeAvSn5Nosg3tdBR3VQnPi6rhFyHTUID4OITrHhPGUHH0nbSSNA
WGOSbpBAj3M36Acprd9pW+ecNKnejGlIl2W2nHEiuDfl1inReZSAIqhqkhVQPk/ynOJQOrp0JmLW
phmkmRZ9nlnMD7naxETAW2J1eqm5adhs476v3hvKFr2S/Dp0h1ddrwlfqCWPLMWg60Wy9JWEENFc
o3QYpaDG4w53GEAj+kfaBmCnvFEtC3ovCMgOQM9ifBM5M5r+gmta+g1t2JQD82VmpmhtJdp9guSD
5nG9G2gyJmgp3Wu1OmYLM7Ob59ZeFo+eTGAwQwZX09WlJheTVPgf9s5rOXYs266/cn8AFdjwUCj0
kJlIpLf0LwiSh4T3Hl+vAVa16nSrpSu934juU8k0sBvbrDXXmOk6M4ZxDbRQpx6baYREz5Rg0tDn
xEG8SHvLmfs6aip/pRVMyUHuwWqC7dyH8KRtHtJC8enGVBr4bJKT9K3Yel2KbWUOcN6gm8x6Ki1U
i1pZr37Adcw64hiK7bKSb/JwLkNA8JkJXewHbzrJcic2CnCIDetptZ/mWQHS9djH1ESbkDMiCGNB
vRNxFV/b0I7coCW5juFCtclzE8iYMaoH2YsB8HUGUbPQw5592Bo95UeW2bLog4awS5IuYLyKiUkB
UdTEpDI9cS01GSn9Hv0nC4LtcorBfEe5ePFfEpMS/IhJ/cowp/hQw8ylCC5jzFNk7zSa8VwvQPrE
05NHWSYuYmhCXAqLYliNqQ3G8jgeDbVFpbwKC0Iz/TUywMgtvAmbySbfU8f4VY5muLOnPCRygjWB
UWwnCcZz2iT9esrFzqtQbttmne0qwmiZz8nKln9uVG7ubBBUyhMLQx3sV2/JyMhGtBlShKFqntUv
kgQCT1U6mzlLVG2rETk6qwhCTiGq/2ZqdhP1L3VzkpTOP1pydFa0Xnpguasydn5OVV0utXrfGSER
G4tcYyvd8syEbsZCwWzJasoew3fSkEXPzBOLoVUWq599HBjomvE9jLQ0I+0Anj1tXjpveCLsoLN8
sujl9HqTm1VJAYVdHLxW7UlIJNuYxf3OLCr6ljLY1WT6pUr23LiMO2oiuZ2UNLvSlGYL7PvmVajc
sSxXEU765Axbps5ZgjJUqFSfiD7dmmmjXrS+23aERzpc0I7BKCFtxxvkRPukO43UCSwxtlbM05hu
G9IvhcqCvSXClyFkWJUDnkZaCw80U9jZiixbVyJf18hea0E3OhoYZha+ZvGF6jVXexXsZ/Um9zpY
sDDkES0KMjnTiwjlxyAiVTh1pOUtG/yvkpDq90acDKWsfAtCoNvq4JOkRGteF8j/g5LsRxB0LLvS
+DSE6l0y+86V7dEk74FL1EfvI78egwKphgSMu1Hx36iCazKNT9M0UkJmEwBu8/SU1fXjFGQbKfH9
e6I/1133OUQ2ItqApWRBmAMsKY5iCrFbpZZ39ZBSHYKCBPw/egVr11nxMagOqpDfqgkkQ6raexPa
AO5thoX2trvVdtpdY7n/UnvKSCxM8wAq2PqiNuP4js/di9E/FXmu/5q0exbG13SowNJmE2mgaJiT
zmSCaptwa6wdBwYkmLbNd1fa3aaxyeXBrekY6SfbhaAEmkygaITf8i5NZBYEaO4Or+qVhIbPEfEz
HVa3biPMUwkTRfuiCz/DPPlVmH5JVLe8VMJrDxlayo5R1ZysX3YtC1ykNPKRzfT03lpiOMmthIsE
FwluRe6WqocOwIGFr1xE1W3MOGVN0zfrjB582Yrh0HU4wim+yoQ/OE4pdDm7M0ldFNNmgK6xHMaR
soMWcERobFNljrnMhYl9RRBjbAoC4m0Jcm5iMqUUZ2p8SV3gc4R2VnvJbPtLTaV8HbX1R2Zwx5XQ
K9xxMs5qIohIR+a6lpgVmaztCotSGk2iGrDNSkr0EYwPGiQQm7ot7jqPjxas6sFE6xHrhAq6QKHD
plRAikfv1NnFr5A0ZdOk37oHDLI1qEHFWlCip/Fs+V1KkRMJHwLkmJBHDknGSRpwyrr6yARVUBgT
jHWZbystp3vVWMp5XfDc1vXL0E3TOdEvdkqlMTT6xIX5kaFdBKokScyYa2LpNtuQkvraxBVOn33d
Lv4L9JY1YTP+J6A3m0XK/43ztqJHq8LP5j/y7/+gu2rTj/D9d+bbn7//C/lmAmkjnmRbmmWoYI9/
o76Z5h9CgIIDrUmU5J+ob6r1h820z7ZsVViWZhoA4f5BfbP+sKBsKXwIYV9R+Oh//PfP4b/5X8Ch
ftCd9b/8/U+IT6Bzv7MF4QkSWdZgeyoaMQ11PvPfCZ+jAP0fjIMMowk9LKwE/1uf9q3vr2W6dJFS
C8mzF1n4wYovnTBB3d1bOQBC/0uRUBDJnhMO6AYh1Pb9pQeuGZ6b8kXM+ofw8ttl/uvg/+lgrX93
tKphCFXl8mD6AI/v96PNdYhcloVMnNXETgQW4c+0uMimMgFWehkZJPH9cnzmQrq5kVL5ZgK9LqbT
aHWbUmo+lJS6HE3ZTClVdYB3NOKdYW6h8ze2I3mYnklcmEO9RFxon031C1zWIqbOOfDObKbMKAbw
kCxmxWXe3Eia15vf4xvxrHIv88/5O12MoqGgy2J3UHY2vU1xBnOQeVeNT3hDPVjYfc9vzV+ZN1kW
SCc4AosSwHlTvV7saqt15OJTY+v/OKhSY/HOMc0H+HPAJbxgmTIGcp3zd0I2RwAB23Zjhd3Lqs4l
uqJqoYBtn1+XvK57b+kxHVHSmOgX9ZOWfJ6/E6QGggB8QvgpH88OBzPfu5y/6vMe6a2xRMHdnLV4
2CptCt+N/2OjPf8a99iNnHpvRl0mzryNkFxiGWCSjD6w5LflD1nLZQ0HP8BGdIrAINrj94szFWVK
/BmH/bXk23kzUnLAbvtG/lasCll5Sz991uu9xpyCX8QZG2AfP8fFzktBr/7Xqc77q6WBamLIIDKT
LmLWfKSpwc9/Ec7KH3WEELxsnZ8TYDsa80ZPCt358sznPu98PgfGBrxRY8gr7ItL6M2v+aye3T+o
KY8fZA5tVLMnjeynUgUUbiVE1RUylyna3lbj0VDIS/K6yy+R8uAZKfa7NAeqv8jMGjr6dv6cv1wL
1N+1tRkZiGQceIFcAEKbh2dKotpsP7/vYTrWYf8aTW8h+5i3W8fdOowJUbC5eRMKr+3GpJIBcQJH
ZShi+Y+fWgpQvmiubyD6H2oIbyHdstly3qxTaJwZW8M6AB2uaO5ygtsoP5+PYP5ZTy7EfhUqUxHD
23TluO7sjMqOjnLdCP2+AbmNuGlaMnQWB+J/S1kNVu8dC3ZcFm6D5D3YPonVRC3e4joFRs5oOKoX
L02e+sJAbctCG/8jlzX/vh5NkvAkRv12CRR+aQbKEWMZRF9WK8iouPh3UQRnWQ8xdmfMNEmPeLOL
mzVyTv1nppG1COZUOYt/oLsBdjWqQzyXdkY4tW+uOGEsCxCWeNNyBdUznZj/J7v1v2Cp/8kYKjTL
Un7r3f93WGr2K3zP/mnc/Os3/2Clan+YtqYyxDHSyZph0df/hUu1rD9kG/NTTRaWrv/50T9wqeIP
U2dElckoCM3QLMC9/xg4zT9MPrBphYyrCkzr/5+BkyjMzAD+jREMLpXBmc3ZuqoQ41H+ZTBqFZxg
pmCQwKQ6k9a6uIDOYv8wPXtjEONZLi8TFuGnOiKOYkTkXbWRJP4okBRpkbJSB80lPtgjpcPOE9dh
g7rDxE3JIBEkfm/qFLZgrHwYJsxGLRPXylC0XReH76UZBGRRAioQWJDt85wEXZK21GSkqIF7A20e
c1xnyhEaMR7V22Z4aVoAZDK16EWrdvux93FgU6pVnJaAuU0WCWqaH+wkYyo5docOa2tqL1HCJ5Z8
1AHQok1C/F+W0Qeuq/BdcUxZ1gP+tB4L4KJpbxKE78rW6oUZEmDwUmTqLcY6japaS08BLx/gvTrq
5lsuDcF6TKlYK6pkT05nwVeoY/d7V/IpBWg7QTV77VRVTiGhhmmnob9GdIYkrQsnnorvjjyyWCNV
SPZtTsaFubO9UgJSUFFquqxdMSmXkB7hzMglHpA+YY1Jukc4CUkqIPdwPfIi3crde9DaXxjJUDVu
HtKEsolMnGU/UdySGTaWOOWTzphXFDEe6E0AA2hoTlrUHqqWATwMgwt2lghNc+3D14LmHGgG+M7Y
KDe5L9+lexoIIho1VEcV9+mqydqdFQiHNIJ9sr1Bvpbtd9ScbUXxn3sIW6sU15CVaiqfrWaauI8w
8JUUgBA7nE4aTKJ0Mm9jiEJmTDXjXCbXGM6h2YkIAWvCumCikruGRbZNG+kmqTjClHn8yyhRoHUT
6kIbazGSsL3vhmZ6yzsKZgMhJhSIBHkjkIIrYarX2qIMA1IgS80i+fRyO8EAo3DhyMkL0ffACk2p
3mDh9xiCGLOzSr0GAbV+bZfC3Rr9jHgIB50hLKuf8iE3tgp1nsTsxUrN+3rrmaRlFKM4iKFy7Noj
L66WGIWiW1X0sWeo6/0T6Snbab2xBUJg3Ps4L55ZYo7UaFuJ366KJNcIQUKU6nxtQpScNKsJp9CJ
YBYJy5Gik7bfNFL4FBf5vZ6Yd3gDeAelrtdSYlINLEOSNexRWYo4K9esImVdo3xIlVrsWjTKAoPp
ZMAj77XhoUVXbnusQCdfGbcRw7PVSvJqVCS3ZqEMmrY8m6RJl0NWINZOkY8ppnkQebwGt4bDaJr0
q15Og0Mo1+/hZLDOGymB7iOocO2bEhE6H9FGWiHFmXFT3CTL1w9JeTX7yDrFETrnKErw1+jkaNWZ
X7EfRts+7bC0IkAnNBPsQON/SBTExfUYuPaUfsKAPQWqNLoZJtEK95uSgoCeBmaeqhPXlEmjZ9Rs
xAWoIIGMSRWRQcRXI2fd44Ckt8ZlzGRwGVqOYx2mves+XPYNaidAzy/RWO6j1qKiHG1ta02fWWJp
UKSMI8YcFBwMBdUMfnNt9fYrln288JQGVWU4wkKUBiAORKkbJksJ4OtbeVS5XBreqxSdt7AJVezt
yOko9ckXgDr98dSUHcj1mDx7CoTHxBwyyAHGmsUcgdN9yyG1vema6CipYDpVowB+1uHDI0PTKESO
6DvFH6PtD4LWsR2yYUNhGGXFvkG+OIPwlJnjssO1dtFC3QW8fNQSuvYQZ7BFQ1C4E+pNLsxXrKo8
FjzpvpeeE6UNgT3Fz5JGBoYlfofXKqbAUwx32C59uj9Y0TH8A3tArCE3GX2EQd22bL8E/aA7GAMX
BPU6yyXM8+6XyqkLA4I0cQ57ujDRfeLhFMTgovrwS+R5f7XtDAjpZD2kneStNamx7jnlaz6yEBeX
k4s3tbchpPDaN4Baiqrpdzb9uCDEQZkXs7iWpIRtffsiRJOrtI9FM6dPwi+rGRoXE6VF0eulE0mD
7kZa+zKllBBNxgsZ6mMuJzeWXrdGLn9pFt4AYZc2a7O3Dl7CkBeObbMbhzPmSmtLyEjRioE4mVR0
lB4MEG5a159ksvBICgr51NdhcW6F+ZgFYjpaAsuIqUDwqJavmayRlRbSQY0xmIjz6X0oo8KdRPCl
TvlwiMxvoo3gq+xtJuG5weJ7OxbCySLRXk01oWp/OqteNN00jz5UiT2nxXWMqxCNm2oCMF3WISid
Xj9H9qizXBwpHUigo0wV4OCaFAU+RcsBooUP9lrBn/xsNB7+ODopl6QlAddKWO7IU3morend07LZ
bjp+Mky5P9mFDjGXLKJeDMUtHQg3xRYV5Bq9AWoRRAu+jr19du2VgNKtmngRhrP5Iqsw16vl4quw
M/lQxQq9P7btRBthpVRGtRuptrNSJTqiJ4PTZSmtq7fE7hO4chGM1rWhq+NSeHa+V+X+Y1LRkUSl
9KQaldNq9kdH6tRpSmbYZqSgaEk1Ku/y7CLpxk74jLehPf2Ku/YjGluNAjHYHyXWj3s6pV3kq4zj
aYDDu34fI3tYSZ5MaQaqkGU7CehlTclyiCkOcS/oXyqwV4E2dUAFt1KyCRuMmSLRJJciZSyUxnqW
I8lwVsRDgGve0h7pzppiiI7VzIE1JGM7VCmKzigYl0U8Gx1EgPkG8a0MVeFahXE0GxnLR9NYjYiV
QGMXixgfqxN2KJMYN7Hqk8ArDGZfqmy6UctA6gcxsJjGQrOVIYQZX+oKWjUGmUBp/RjXR4pImD/t
CZpffHKCgDg6LDTAl27NTnn3yppaTrM1j35HFESrJeHiXYaZttb8Er4+HErS+Ss9SVEocybRQ17a
Beaw1a8BMdE6F/mjoZVvTaEicKkZRnxNNcC77Ma8Se5hU1F3r90sgcwG475not0aVTxwZMeEAtqO
1daAqRqa+UFyFGn6CGt4vyLKTnhJURujU/spQu1JaYSCIiFk/sYarXoiSOJJbm6lyIDBh65EgQeN
1QCUi7rEaX14P3I+fQY94gmFmR5siRZJPGCGwkzp4QtMmoq4dIuROtt0Eq9Si3nymFZ0bLGPQjih
MHEkV2qH45IHBRdcyqAmARkglwrqTDsZVjUEiJziZIaIdtvpYb/EF56eVibQIDEHyafoyVJL6Fnp
MZDsexg35H3DpiPJODpa2cN5q/dpZE27Zgwp15yQqQ4EZm3C+HT0A0hTtKT9Gne9dScEsAIpUtYV
MjGqBpkFmqDGGoSv28Y7BnlanHAcI6GAE9bILH+h434LExGDg70X6KU7SDIixuyumKhFh8yCWKFW
SBzNEeGorcgAuwvM6ZwBAkQqiRxRSIWkufUeQi14CD0C8WNXdeiaZsspS6uwPMqBQFhe2O6M+R99
tgReo7b86++fN5lji21c3dR+NpGqNKsANUBnym8jyjU4XykPkafo2oAEvCf69vNxFjbyWm+xHGy1
YscoUu5+Xv27P//de0OHQ40dozP/+W1SJRXFNEax/D9u5ed7Xilg1RhDm1BlhVnT39/W4xTu8N9/
N8zhV/i8I+H++5PfXv59UL6hTniqYjr+968lANcL38+xoLWYTP253f/XsxQ+BDQdR7Ulj8DbWBrA
uf7XVfrzDH42FRfwMlJVsv/c8c97eZWhajZjC501OFMbSUjZ5OrmB1xqVipF6T8f5HML+HlVJ+TB
0SyPv32A3BGXtLmVJZheL0XTzMnniSYV2HHEbZ4t7n7+8aIMfmeMVQXxid3c1f32z897tjoEqEFi
ZZFm0eQ2bbJRZhRqO/stx8kAYAP/UOboSoKIKSsxiE2TR2W+odgQUm4yu9/Z6ZDu5Nnw++fVv7yn
aRYFu13rjibzlr1S6pmLLcROGxNmgHoB0mn2ATfmZ+dPH3C5YvUbZABWAugnXRgC0sj9jpoN9vP3
Pz+W4jk54d/eyw3y10i4SWljZ/jjaO5PnQQGIz78mKH//X7XDfZ6zBWoHLgxtmbBipsM0fLnR3Zg
3AKRUcevazbGG35JDvvnE9WEbap01ebngIv5Wv+8+pc/lXFs15O2p0UffqTz8xEkdQMCcJZA/y1+
/lsgHeAugk8SFWpGPZa7apZ8/+i4f/788z3aHXV3CzfeXsb1tMOOa3GJKhoapRTa+lm2F25C4LkO
bpVD9PeQLczj87DDymc7rstVvaLmFVy5uenbZaSvL9PuuV+7CBwWBnovp0jIWx1sbMWmrXd3u3iX
HhJr6Xr3ytGvQIHXB7D8S7hESxQZ7rSrV4jRndd5Zwc6Z/Bdl7haPUfW8jDDGZ8zc/VsSWvjPH7y
Rrtih7B67jphjvyXgBAW33mw3fTw7N2bhPAB1MkWxuASsO2WWfCVY6Ocnp27bJu2/U3GGZaG2E1L
nKMWXU9geJVXq8K+pxMODVwL0n6cXf8SlkctO3NZ0O/XE77Qn1yeEQLPNG1t/SVhHo1y7pzZPYQC
CueUXVlDp3fQNMvSGlO2jnLDEdvVi0EOHvjgtEVpwyTnxL69Y9L4TsJMnVTFmlsiYEsgGosOSbyh
WKP7hr9KzMKcnWuXMpySHgK2Gx9ai2zyAlxpNZJhX8AzYVBABM5pETnFnrTFG853eMGftrYuJnzf
lkNAhGDRpI52DihA6fdIeVKcsEgGF0vDPlosmD9RwyiIDnuWwxvxhrEq7+rEJXvqqVdVfO8bCEDE
VetdmKzN7MTkf97ZcBKoQ5JF/jJpa/oPwtDsHTK+ROR9a/gUHy/UZCWfJ8a1I1IwOwQmwHSjXWaj
YyC/JOeL5sW6W+dya1nnBBM3b3D4j/acO4pLf6dcZzIgapdkNTVu/DSOQEXVMwW+xRK0MQqBW3Yk
PNwdg53EmUKJXMBIgZ6Iit76kIEhUimG6MINPuRL0mAMs+q+ymCZvXF10vHJu9ErLmwFjMt760zr
4KFbhfFy/NjUD/LaGehZD/CUqmMzJ5i/ipzCxm26VIHlJR9Zeox6FIPxE2rzCklgXB7lW7sAcrqS
F/Y3psNwqbhf0/JUHANAKKfsMSkO0vZb48Ep+9duOwCZUjYmhL2tTo9ReED4Blp0FyCexhs4VVUK
UzC13Knfw7fKkePkF73P5m46vnfmFs3DKnLaO6Rj/B6W1ZOItlZD7H9ZwIpA1/VkFFd7LggpHkTq
+uW1zl75eUNSQ5mvh3bGtAI7Eu66YI0NMBdBeoK5yJn2yC1rl8/TTv50+bB9IVbyJqINDgws3hN8
PxwaUjJtsm+b4lhKiG6iAF57Zt84hFgEBb+5/QVcB54bTOjEVSuONC4/WAXmvEsURpN1z6Zj8MTJ
sUkeiIAba9a3BqwTxC942SolqJCnwTIj7OrwZoXAw1KF8py9JqEwvY/KtwR3pWnfacl1tcWD2ZYO
gX+kUSbYzKDs0Na8CVyeg9lb9S75uUozlcx6LIsHu/hs1V8IialuxQxjm1dbmbpuAlvVmk2G0UGq
PuCYa2xAx2azIitx6JjcdyDeM+GKftyI9l31Lp3KFBBsRnmNR0BJw1uZvcoy+vL8ohRH6z6JXUmh
nMQd6XGs5PkWGRVd0bZjLQ65mk0E+a9nyqnyJ6SCfsVEbMWzRyxQX1Q8k/HaWnDfWzw+l9qnRSKC
dN22nS72m3XmDisgmVt62/dwaZ2bxSkMbro7fvIEG2L2jOQxoVvoqw06JHOT2udec97VK+WHFGJS
WAD6GVdm4fKK22G63a5z5r6bPvaVpsQ+XLFrP+lXBxZFs7KAXjf71vnD4VAO2RNxphHNzJKSNM7U
t98L0M136asiUPfGo1JTZfIprwsH+kG10WLm5CeEbnfjTHX3T9eEe7dKwCB11B2NkCMZduML+LIT
14C4G1EMd9JeWrEyfMc7j+teWfgP9JzhgRsH6JqrZbaPHILGl3Vz2TlocvEBXY/rhNzMJ70PXenA
s9YimmRY9DZiJ9x55CBnA3F3iUEGbp9PdJbIJOaGSpQvQjDFOZiuFR4MPJAYSWn10qPWuNm39JYz
uEvrbsfNIoyjnA0BNcBJtzCF+X0avb1qd+n4hRZT/uTStSuOYhQrniQex3nz0TORFLpdPdxSxMMT
zKd01T+7V1NXMpf5wSyW7+YbvkIL6dG8Nov+BWzCm3ll+OM+mi4XKHjvP3nhotet5lGEKjpEj+hr
GIcZ2GVu9DwSatSzYkYpPXYBd4q2oWaXQqFFIkMGGrWerhN3lKbFscILXKYHFvY0B4xTuR3U4rlM
JWM87LFFlD/faXkMF+aSqp9deWD8ss7cJfvKUz8xEtfraYn9yDVle4wH7rP5xjLsULDhoAdsu6JT
UF35LB2lR7HjJvG/5+hpWH5yEYz7zHPAaYuBhCvOS86f06LxM4R2u/k51feFQ8FZthBXhhdcUfX8
KXlS7tzG/MDw7N3NI5lOShfoo1w7osviWplHRj/9ylMG58aHix5ke4X7t1R8Rxo37HFyGcpgUIBd
cHubNkNjYU3KL+kqibOu6UXrl1d+zBwlpUnb6Z6u0t9m0yY8cOPpfJInukGx48kjX3LgzOgDXhjc
9SOFIQv1jbNBMsgYypWFAOvgbsauzLfXqj6EDKhv/EPEc6RUdOU/0OzT7eg7FK5INGhsN+cbpOKx
9J7p+5pxcts4GqiFubGS8+EATJcrnFYrFQbi/KthbqR4OtHMkm8Oi8GfXbAUnzZttSm8S/3JY+2Z
LncFRxiG7BEVM/Xa9KtHKqzDLbMo6cAvR+jZ1n1upRrJVFehoR9UGTwqNUangcmCtgZO+U0s3mK2
599MOMpooYY78YOAwGv7OEvp6VPLNzyfF7reX7gE+SG8RCN0Tbel5gqOPIXeGUZE2zmmT6tvQCtg
60ylJewnE9VUe5RulIfAG+cS6+Af7fpA8KMjVhLUNd+r2rXWGfskCDcThfTptjHXJLUwlyjqS0Ux
q/FQkD5IFMAaYqkf3607i/QFJUR0DcPcySmkl5c9nmPm42UsXzJ4/0gO3mZ6s0w0YOkDr4wloFR4
GzTN1vSmw3zxRfYzRVuH/f05SYksrpk2FQ7DqtXtKc8SByM900WZhCX6z2GHwYQdzkGAYklG5JXh
tGczfQgbIZpJDwdcuxxvndvHIn/Sj/ifgSdLSIgI1/MwHz7Zg6N1czOw8mMByYk9Pfq1wA4F5NN6
HC/MzOUectIxoLkyI9ZABsug8ej8mblyf27+ESM+FVl7+mWx1n9iaDUfI1aUNGDfUXlOQcWeS+Y0
cwM7kGxn5/dP2uwsGEbiATRhM9ir/kLlRP3a4YvMzF9fCNlN9DVWYRjDbkGK0Jm3m0hDP7xmDKRS
LLBODX9eB+sk5GXcLzp7ZaiO67p0ck11kx4rAHaak7/QX9ECBuqsiWkP69Y+4oLMYYXFUQtXgPPd
nLoAegG6FUoJCIDhNGcgI5pnK8NSBiXhqrIjyQ99t+eAWXHQttyA6kTWOwyvsymCUiysB0qHiDsy
SWfEqNuNOOEIw9wgYZ7CRLhngFqqx2GkWn6VHurPof4G3m9IV7J7yNipudJ3yoN4K1c8lKbrQYLF
Qa7ao6qzmBrTIUMvoHDTI8qeyMOlJCJNSezG/LCRHtRa8FoqQDHffSwWWMqE9j2JQK8/xS4/9Fmi
Yrdzm6o9l8Lapm/QdAdzp+krLLOCdhE0S2Q5CbVi5/AqOcwtHZ3GtWFiWzk0wKZKWDwdZCYk6rF+
bXjccQ2xsIVcNDcDJ2xycFjKLFGenqDefPLI5ZHDQxxRMIanNmXus5MxVjYNEzmbav8tka8B1Bvx
ppF4PLgmokOfzTfDlLm3MwfFhISZIQIQHBHdJj7m0crHsF0s02N/JPhIsrO+yuFySvEFWZQ7Mi1k
T4K1TACRqUsqocdYyFhuGw7VUJVjkBLrCdein5IWbQ+xeKhI1J4s9SK/ltLchAYeZbwX21+WHSzQ
TcEjWqe4nvBGcAHPl7VPPZluHVzMC2Xl1LYP6lEqsVzZjay8n/J+oZ/GbA16QqPnxzZheBl01EPN
sl7JLZyIL2oJFuNrqy9F4UYUdfMJ2SPMorK1jDNGe22CM4JMEuqcChXERbbxmT0bKzN3DHmN0Pjh
Zi8xaz/9TEwUVm0gN3FiQfR6s3U3/fIfxwsDno2aONxrMk4wDzmy2NjfdMQFGHVTqnXa7BCpTENc
eKG/fIL0txbjhH3GMAgqFocNG9eDB1yMi5lX0wZqvsqNZCdHJgTPpifZc9VvNYFhbRXBF2l4klAw
1eWbSf9TvmGPyL1m5RTAAWYOu7CrpX7zriia1V8outMn702T6DKwUAJJdkeuni30m93ir/5BvVuX
bQtkMyQjgTwvVKwy7aN48w72rSnFMseTjGbZbSLALuobt1nrtqFrKQevoX8ZdvQ/NAVMWJiqSmh4
NqV50JtTRaK92o/dNdQvfv8wJS9a5+TB6AbBq8oBENFdQFJLtZJSZ0QHBwEe7px8TuqqvWav/Rt6
MYqRGIHpJffolfB3Hlejt7B39YFRGRODDrfuD/4bnJOz8thcSMQABwH5RDDa6M7Q3pE9eNoKruVA
fxE50jFVVmHjlETaEB6802NgNRth0gdNjxBtTV2PA1TvAJ3HHXezGp66Me9tWg8H/RDQu2H34Qt6
QtT6TA/eLffob6YHMHOUHduYL/tckW5LnaxvvKFegNICxW1HDQFzZdZ7yyl4p5QXaSLPVLHVlvmb
vRZr+kwGc6d88q2VdTQeCbI4CqFh+ajprDB20PpBPAIdo7adTDuBO/Ko9po6kYL11SZYC+YoEMGk
RZVQXTebY+x9JvT2Wdrvx3RLGsO4+nv8FR6VdlPCdXSpKdYJzJ3pTbXX+Djs4VepG4B56gaUy81G
/RUcArozKmUXeMudxYqIN71CzNeGQ56R63yHkY/fULasXrItrK8IjmLpyrOFkTvrz3eFq2E3jh6/
vNy9E3Cog3mWCCkszHPu5Ht5XAx3anYkJ2AWqhzS74HlHaYVq+EhdBCVUdg3vRiv/lv7iLxdDnb4
BsBZ2dD7HLlZoEYB0uJjUc7E3OJZ3PCzyeGHnnJln1tOVd+50aD66D2wh4Ccm4VrUlu9tKkopvGZ
bLn5EU7Z3CeCbqHPPxVQ8LemU79Ez/SiUGOxK3ap0WvUbYjgtdrnoPzN2QCkLd+K8MEIVzzF4lZq
l7GYvYgmbWuJb2ZdVrVhjiBX1D0DeWHxj4cs0VB58crSieGPGYLUzYuYNEf0UUE4IiU8/zcHCCwx
KVpFB8uhrNTxwcZtIcXF9Jn7YFgkxFU4Fn+bYshiUVYOs27ZHvoXEwkCc1rrOT1gF6NbYE5Gt3pG
o5DDhE0opsJVp5D2JLNYVZHSIdVmIQzCzHnRXjVrNR4VwBgkZijbMBYyhKVmm7UbpIqV6faCpzV6
ZLrJCn18iSHJjA5T/cIxbZycroT65W02r9lRkjghOwF2LK2JZkjHcf1OK1CgNjMKuKRtxugNmXCy
pKb4FGz6X6T+WDXBvDXJmyz8RySG2t2EVIpfEhKLRfjUmiC+Ntoxh4s6997+IzBc+qv18BJ/h88t
jraLnPD7SnzqRE9W9gY3Kw800Qh2/xCPbwAvUTKrKCboxzE64HQgi199/DMW9HGoC5hxHESJ3Qu0
tYVSHwgHKIRRAqdcJFvSTOiDCB+gAGKGQC+PogMOdvRS3MET1i4OFvrG2jLJv08lsEuIU3Nt59or
3vMrLGLAMka8nzGd08o+BWcQniLbJM/IebEVmqkG5sL7FWXCibep1R5qVVeXXMYMGusufEXVT6QI
iTATiKdOuC1cF9wAbhTqQr8a7fK1eCKk+tlEV2Zakptql7ZZ+drJzneiJiQMYSmfNnQd8c7u0LVG
y27bn8SzBSN2gWkRy3tIuFzQ7t48G68BvSgpcaxKIFIAIhw2fnSJW9RrmMOwcv/iCrAK/E5PSv6l
w0JttIN6G5hPPJpIXbtj/K6w7sUziiZCJQzuGsiiK4ckQU56+bn4KD7yT/uo7ypW9sQ1zsgFUAuo
5T3hgW5BQy8Gh6nKV0TRJaYC4QUQ735WPW8on7Jc/TwUV5/4wq7Zyf+TvfNYjhxJs/WrjM16UBda
LO4mtKKWyQ2MTJLQWuPp7+fOrIys7Oq+0/tus0I7RAQjIgEX5z9C+/RPLaFV5VO5FrOyK/8+N3YB
kff4yBoLbUSK5n9UDS57tugMGJJSLK31BxdS60e7IEht3gXYyGfOWnfWyprQLJbo4p+FJeO2f2vJ
n8G5F6+2XUjR7Tju2t0IF2EpfkfSp8iuYXp74V1iiopBenGZOM/YALobPF9RaSwgb9zdepfBC/Wq
kBwe9Zt6B8b2+EoByBa97WP4xBQKDQ6k8SXJVBWBWVhTYGkLc5luv8e8HacGcPErg548WXiAn2Tr
6KzjcXa0nsZ3HeD3xbgtHvw91pzOU3QY77kTP6r4ukfJUsWPZnBwbu9NOOeL79UyesAcSkSi4DKk
XCYHhPeMyNwK/jXBFpgyb3v8j4XLNJTFxVUS7khl0NVnDHGX5JzjwEAEhH7TDv4uGfatd+8UyqlV
gutAFIACmZ4nm4ORYNJTT8whVUIWgqEwoDoTeDOIStPUKQ4Er57Sx0AFSB7zquhYwuPZJqKEFU5z
TmlUsLr0GkgyngdCMX6eyUTrvGsGsHlj9b5Vc/zWRHVOvl5u5KWtiTSRXt8KYVtW9AN/fX2i19o+
GA6RioVPK6Ib5SYQu/KYX4pcyNC1XhF4AJuzHBaeHOdLf3ulPGGJbMTzJUWNfX2aNHeW5UL+q8M1
hdodov6KRFw2gcyelE2Lgr22lk1XRjs6GHjgnIrt+M/L+58f83wMUnVFheav12RpTVTGFGx+O37e
/WqFWYgPk3jX85nEDA0YMgxN5xOu0fJH5H4xMC/TytJbyZf88ufl14YRigmriNlMyNt0dZ7prPT6
NcwowC+B4Yp4zr7EhqUmqjzuq51lOeGGyr661Q3SzjNqXlEMdjUb95oM/hzuGswwOxEImhjmXkEJ
u0IXtahxQm9bhnabFNEoUPC/aIlsJF3UabdTDo+yVYHRFKztOpJijHpYGpQsPIXEjVCElU4KedVw
eXNU1tgjRrG77TNNAzHuzU2P6FatoRUkvuPtDAuabJg8pSIc1W6sPRJGOHjqfSm5PkmPAZo5Phie
JvSA8R3OA8fMZ3qmEr5KBmusYUXtEaTB3JIQizh7DgLmKaAcA4s3y/X2SoNhXQHbPhxSgmFqslTJ
fA3JfjU1zGUN0mDnV9U1D06HWZAVKwczqx/KSHlVyZDNLeI6grehN6gF5ayb6XBInJ1l9GyCxlop
iKO1yaV1OrRj9gyoQ2LtKKJrRzJsoZoh4KxLDN0S2JGsAKi+MorgLBsEkPVKE0AHtxjlIkwvB1Jy
p3ZE9l7q7zBJLtTAIeEaCqtOsu6YfNe0QzCk33MRu4simEmAiOLNus8wd98oI+fHTiWstxCxvaHI
71V2M9msgFAsp1sdmm6bPzkk/mqthi/VdIBMss8y6iyzfxoj/RbPmusJG5OI5GBcxgj1pSJUkxxB
snBGql892MzF6O79GlajqT903rZ3720RTFyguu6seavZ7jEA8yS/mJ/prYH0p5FrrOnxm8lsKx29
cTFrhBiYSwQKdCD8ZgbJyGXcEf1CVPI4m8z2GOMxMxZRyhOZyq0IV1ZqYpbDmZCxluTzSUQweyKM
uRxvKhHOPIuUZtKaMU57zsoaHNTrQFNJdHZIdtYC1DdhpxwHMp9Hs8hxz3G2o4iDtghrccmHnk0m
lkivJ3SP8XuBVkR31FWQDQ+ly+g6tZZwoGvGfZ8QFQgfCF9dYmSUGpGXmpaXUaN+m0vcWCvdVVa9
wXoy0x/HTiv2TTa/oPenS9E1uDJNTag1sSVwA7+x1qf6hDMtGdlORESKR2o2d9Ja09pHnzTtllRt
n6r0LGK2Z3V8GMf+2JO/XdsYtbt9FpBdejE5wZ0T5odMM1oQK+APY9Bvx8daRHqnItw7ppZZ6i2+
pJH5YIgA8MrSX6vvquF9VklGPnjBzzVWPYPsdNQtzd8MFW/uTRODF0HUrYUvkVKROR5aaMWUy1n1
NzB8/UvIr0ePkHJNppWzeEhL+wE2eQ0RE/btVAUXc2+92jn0hbFgHk1FbM68Ch87nACdqXiPcRea
fKO7StTCJbTpEvLzlVYlzD9q3DXMwP/0jSE+Dd2zpdHNkV5/sFLbXmsG1e1w0rAkrD0yIbLPGpV+
6w2M4q57U4tId/ytVRLeTZLeYTuTERmITE4fm/OYPHgb24ioY3WR6QMhCDB6qVhT7EhdrN/Lx1TL
cLq25stSUR5DEThfUTaPbA9rbEX9VpFJ78pseuyPuy5+mQbtqQ+hf+l1G2xVhRVzFFqIE0i5bxOs
enwRstQQXuJqBCFgrGZM6mUWpsxUh+C6+Ojr8t1vqfNYFCCzgxHO6qoyI5K9HPyzdH/Z2fgQ6T1+
7I6liykhFRd/QtDvdviyUv20FGBPhb4HFzTcBKBLXodp9WKVzUOVD5f85pdzre8qJrRjF1M1VdSn
wAX0Srx7H41yNs9bpSyvIyReCyVnYKidWV34WfRpjndGMZJLYtiII4rwWjeNBGpwCiKvYoPsIUDS
YZguFauH0WWr2IomyNn79LtSuES9zO2naQNvVSm2nGbylgjlc2uEb249x3uowePR8Vny03+nFc66
ZYJDDn3S5LR3TRd9trgmXGuYbNZzAFvd9LBMEaMgtIdik7l9BDzYYW7VVM/JWBLL0eZXxrUBEkKG
9yLIPqxM15fvtkm5oAq/pe2bHc486ipGOsWk4iOLfwJE/YOe3Sh+Tf5X1VzCrhasUgB1rcDdVfdr
4o0I7PHb7FEJuzcLnw98Y0WpS2B1JimiWZoSFZWj9puGh8iecdeiNgntUydWHn8x6p4lFjQDGZAp
jpKjg29ZgaAvx/NnKEDMyxYQxIXbO5bFtZFT+4KKS2SAP+Ce6U2LyCRBqPCxXR31Bk619aTWKjN2
Neeu7VqAkBox3ax/LzCgKJrugNnSGADWlhazpxRyiaMlMAgm2zoZMUh6y+ozBBFbFxn2Ob2f9vvc
xEJiIMHXOCjdyTF8yk0qZYYAfSL9brrDwM2/CIAcvQzSp2NM370UdEptgIyyDIi2B9BP3MusK/xV
2Hcen5Y6SZ6PEzMdDaC9JMC1IZKwN3EitRsgAFc/qD7GB1o0jqvIx2ii1kirgie4brryu5bYO6mT
+o+k7P8nKbM1XftXkrLja968Nr8qsbWvl/xQlHnmH8yhEIaprmWanq55PxVlmqr/QdevqzY6bc1E
Cv3f//Wnokz9QxX/c2zdQwRmGXyGPxVlaLs91dVcVTdsV8O65N9RlAndwV8VZci6sRV1XEODpu2i
7P5NjA3jxE3jYLSPmu/vjTjFYt3s1JPTDuNhxrcvUCN7m08luEpXkUDcpRWlxLFI6VrdEjqc0BbN
USFsqZhHiGOJuEa2+qirftkt9AxctbZ28mTuv0S+We4Hsf7SxCpJtgzRqrvO2DNHPx8+n5PHsNGA
aHc+3RZNsi2N5FhLBiIGU8MmohhvgfQCk3/rs4IMTW/R+5Wyn8XCMFHpdQ27Js+zCXmvTjAUc72P
wD0KzIHtqtzVnppS81Dv82AkGNZUVkOohMdUj8a1bduffdtVW0frQ/NUZ5ixdzXr8cxSCaBn0/jC
htNNn7QMOchkjEClKr/3vqRqJX8j8oDQUihbJEkwLgX3kr9Xwir+y+5YAo0z80NpNV45KSIVK4RW
ns7dRdpA5tWgqTBRbITOeTzITWqZAJJuBiGDmT/GGxS+kWHhFc8yU26UWXiryqaldqSB8Z0LHIlW
fs8c5vwx5GeZxQeSLbnhc7SbRh0o9WP7Wwlq43kjj7XEZo9D2u5y9F27qgW9Eqv2mCqTXTCuuUsb
D8m1qRgo8VxhXmwrDgVqsVGxnGEp0+/GFmZbm5WgPG2qbOY+FH5WI9GdVnSY1U2k1SOcStiP8JOn
IewPzFjQnaNrX3VYFULEYxlosvbfulSH1XjoDhFOjgPc6t14FSi9h7UwM3M0SP0674BejcIvVmrT
U2VRYRbCG9My2MlYm6gHs2ROBLUeS30fL/lBw8KzrDR8Ot1T7Br5wS/6HxuE6upOdbFiF4eiAg2+
24UXcZGCBQaCRio3fvRnq5iwP9XSW382WX9MzHt5qlB6ugCbrBeInER2Qv586Ee73OHO9OIOI3Sc
h2M7pXKhdA1keexQksJElaUazSF0KQi2uvfpVRBLUBpgUj3DSSi/ri6zgHFaXmk2H2PzzaeQ3qjG
ro9Nn18XyLbzzY2GvnWNadt3pTEmbtF6XBWaI4RhaHzgNA+HLpsnxIpYEGRlTJy0X1PnEz+HPbk8
S5Xg7MqfwUo0MjfK8va3754LXCbwnXDb+rVCaY+CQytoxdADckANNvLZFFT5H48ppVMqsrm161B+
G723NyPlve5hHSvZyW5wS9Fbl9p946EzDz2PEi/1T5/Jy3rGw4pERYbssKf+YnchKTJdeW+P5FzO
vWMfnLp/SBXcmZPOQ5maV1s8kwD1x82o+wQktoN6GCj2Q73fNioLRPwZibFFMcH924uQVMEYdycA
aG5ynWo+8zc3h/LhT0CUWCrh9x6H9arqrWHnqNmq1ob6YJpY96SIkBat2C2zEc0m/tKZsH+ug7I9
6LXIwhuDNwydqkXRe0zDWtz2+sjdJX2EwxYgB1mLDbNx0nM1fr+DITaRof9oyWPuoPWo6ePv8ul3
Bc24qoQH81wE2bq3yZmCYsxM1FKRbjSsDSpsrdaqRpHNranAfH0kWN+7qm9Xsg+ShxyPlZWpaEzu
0letG4eDITbokChYLhIzxjg8L5ti51QW+HLOP6e8F76aZgXdqSO0zBOUbC2hfJVHxjox/PaQeCy7
A33f6TM4JEa25ooFB55IiTeiEuovw5IeQlc7LAAD0sMN99rTSiJ/5C+LXHMivWmIxGLZCh5s/WbO
qCIUgPhtFnorNYVrKPtf2b/liHFG046/+mU3xFULbTEjXh3lO1UrlS36kxuckQn/pTBgliWOHtSC
yqjDHNeHTsqUYFoadYEx5RzBqR2damXF9UnR7WErFRdnAQZre2hWJHJknUfBTCB5GiWyQyggQbmL
lPkdN78O/gGWVZP4U9hI0u3hFjIlZCEVERZ/A6D6EXC444GzAgbeMU5Bz2RTbhxx8KulE1zi23Sb
dVAQ62eT9Rwi8YXfYmA1kprFHmfQ7DiraXactC47YtdHDLdSEJfV4u2HGy248UQ3M1ZdvPcJwfEC
0aG0fhgf4NjMRuYdMJDzDgF3EUFU2W3eQKxriUGtWHUC0aCJQ/OcFW17MOKGbEYHuEIXY4E8Ntkl
6Q8pE/ZsoJ9vXGfaaqq1d3KxsK16D6N6nvit75VXeTo4+8hOL3qUSrthGGeECcDiU4yLlG/iXdFg
xuUbVrDGQHTvojqZfTPYVlx1jEu9P3owQqpxjcXhCr9DnyCcQiEtQQhmslr9VSoTMhHaGg6EKm+Z
tfOAFhfxI0Wu2Ea0FfXBrqvMkKJea6QHr2GNxiMgN/i/xhujzB87ARtHYtqTismO3CBkJQalzEjn
JvbMkXD01wmcoXD0bLP0ox6Hq8whyFbXIvqvFlsJHd1UU2u3cQEjcnT6Vx0cphYoZZn2T1FQvE4N
kzdjqMHDlQ4e9aRuR1Nbu5NzB0IqiKwEc2J8ccCzau2Pw2NqUYxGwRhDx3makrRZW52PmWbZgwzC
IfHEI63Qv6Dz3dVW9YS5333ijwnBEc28dcPpzUrLdUP5eOBhhMUWXbSY8W31kMqOa+rbFMx5aUXe
Y6ZFp3aYpx0uQSz2jM9Gty+Labb2nU/2WQ+y12rR/Fh7AeQIE+PKOfbpoKtHu4d1FaWPDs6clxlz
PAN+QB4JtXIMjoxk/bJJ1JMaFTiVBOGLU7TVYgYJNZg/rVnDUfXLs13soOeyRxa1zBh3aYULf+pg
K16M5L81ZC8r9mtZ4GOrlBXYa6GTT1Sttd2YtPo1Di0PWY7Hp7Jwwqy88qOB/MhWjD4eQ8vcowFA
b790Tc/eMF3toNHgtohDNJw2M7uPdI90h2iAATCP2mPDmOT26qdtIqT1UuV7qxp4tqfVqq5jEZxh
w4f2mf2N9rvW8/+R195rGrGgLUrxLbpXkp1Ru8czkwxvnO11Nkfromi3AS6elasFR/Kz/BhsNA1s
CJ4qfJvGeJ7AY256IPklyE03QrWwdVJQJ4jMVhECc9V7b0I4h9shdsyOc6WD9O7NYeLn9fxXt7AO
JlrlhePgClpkUboyru2si28T4QykG4gIu8zZGy6UutFS2/WIjtS2qG/C1xvtDKCJicNGsQAPpxYW
QUU+AzcBcU45iHNLXAuj6gYeOJFnuW1s0tFchTMe81GYkz8GWTuKGfLicJ07tUY1GU4aBQZoo0r/
4nbwy7xQfRwsiDSxjQFsme3Mwv2Gxy6MAMtE3gAw31zYOvYKYDWwncZiuOgg6+Zdv3LKSVuohtsS
EOF9S93hAhNjiC33HUU5OzqGdlss6engaoc1Xm1T+GC6BNaWjUrOaguBLiquW0MjZC4BlDAHLh/R
RIOENC8O/w0x2STQmqyS8jtecQ8kQpD6M8enlsSAhdFgEFtSCMTAEL2i3t9MQRivnAnyZk0RdLS8
9yao6QhNhP1m4eDB2vvqVlFHGwfl3ejbV31ceDzFcKXSDD9EBdu31qngJHUjxXmSTHyN9MIJMyfV
d6ZVGPjQagq0AsQsZuTGZta7opTbUuOLqw0ZYzj5B17xFIz5WxBiAjIPbof8WREWpw4CVid8KxyC
lJ2++6apZvqGf+xrD7FhYLmMThtdgQfJ0nYQF7c56e6B5axAwcMJEp1WMNGW8q2yslkzSf1WPxIC
bzJssMSycLuF1/SPIq/zsVy+8iz6ku9xPi1b//6xDF2Ip5TRCEjZGsyOZAHSECOuNvpUIb9qk2Kp
E8kq5c/NV5FSnraZM250z7mo/RyB18xkT7ZaWy33gUoZK7EvlIw1gzwsN5m46nzp+Zhsgc8ye/un
p89vExfWjz823SU90+7zG6mKhfQrxExQfKrzhb/8gfP79IkvpoumnbA6/vkFsA3tt37a7vFx9tYz
0RuxGOMwV2UGT02KLGIKF6lcbcuDcnO+5nysmMTq/rz/2zVODy8Qr9NvoJBQgMX7nzfnaxO5YDjv
y2tkofZ8LO/KGJ66vPJvP1nnka6VuDk08PPbYVDTbjC0uinNGs15MTjXmhsMm1xjot2jxfxlY4tZ
lzxWTWR7DT61b5IHmGv1pYBRzue/9v/+nPnzXeT12C+KtK+CtSwZvszJ+XQgyVGvAkfKpXCak5dz
JZuz6bCoGCt4kiItxRIZNLJ13kQiPOW8q1YoiOlMd+dDspUrVOnsZhyWyV9fIF//d8d4YtCbnt/+
fA2uSTclVXg0dIaG+UnPps4/8EpFxVQq7vY/EOb/xlnSoNzq/CsI82liTM6DXzHMH6/5gWHSPwNU
4jtlWirv5RhAiD9csUg44BTW0pgjuqbh4J34J4Rp/aFSWLKxqrJVgXzizPUDwjRVIEzPAYt0DTBO
/Cn/HQhTOF794oiF8Npi4Wl4lqab/B1D2Dd+f73lGzX/97+1/9FmvUlqrxoujeoZ7rNjkZiKtnGk
qnKtZl/2pH+xsvzVDdLAA/Nf/jVx/pe/VgWA++PAX/Mvpk+09jZOQyseYv8G1hZ1YOupgB15YWyL
+4i13DPmvx/YHu1hHyPOIEd3GZ6GR+00rpw9ITrFkqkgLrsA98Xxl3/EvzGu1GwVbPmvH1ZzXf7d
dMMwUR9b6m/Q7qQ1WmqlpnbhNIwqpYjgwh2pwZrFAA0xBdZGsoVDHUUnmDO/d8D1SESfeqSGFQOF
XDzLVhx4zL9Hht6Qqie1NiSUuNAkR7nptRkiGrYGEnrEKhaxkDYPyywu8UQRmGSON+RCs6dyVcWg
MUnUREu/qvrN7MLNkxCP3Hwhsfncx2tTw8dQYsGRzJWKLNZMcr8XnZjcLdX+OhdIr+xVbAu4qdCQ
RErQ47xheMbGxIntTTBDnRLIq9xktY/ozQp250O1JjrmmboPzuboGSQcIMFQdN9og7quTNbt6EBT
EB2g5Qz6Lq/gHYo+lekm6M8XBiQPwKQBGDKpuIUpa/zBrf2t0fcbHOgB0XssE5SYZbxseaIld5v6
VFA631tC3J0ZIUTBRki85YaEqYq5hlKuiElj0S1Ss3zVqw9ObmLKct4vzNQjV8N/ooxI3rOqb3uK
WSxmWW7PFtn1UetjWMGhdlZUhEjUG9a+G31z1ao5BG3y6fYxcbpiTx6Sm/OuVsXPluDkKDgTLOTX
lQNL3AaEwMlvLv9V3Do4OU0Wbc/fUrb83oCeIJsq+TGbbI7vzt+QXA+gC7lPJQI+lGp07/j0NDCV
wEfcseQmPX9Z2dLMNN3xOKwlGiqRTdmKqqLf9iIPaaxIDHWsR3kujfxg35Rku+sQ92ylYXgU5Yow
F6iJp7cBmG3x+LVrCECT8HGBzsOp+gHWy7tDt1R9NxBhJ4/LQ/yLu6LAzvxQGi18geN+2uH+ErbK
wm162C+B4hxar7JAqFtSmcMKPEniZcPg0AzyCX73nBP6LkBvCXYPprNMCnRm5zrLucTSz91NZvnt
5pf7tYwd7lr5oRqBQjd+fSE/TfFX0F6i82c0328MBu1itnb9xB3iu3QVEpSRu3IzihPn3d8uSU1K
yXUDkC0BLHXiDg0wlgaOymH72l6xlRiXPAu4/gPyOu/mPhVtz2PSiAjKWjWpgeDNgBuyltdgY+Fg
QtA9n99etoSlBK55aEUEjIY3Kk/dCJ9HOpoMYmIGLFsdZEsem+QcLK8j4pzhJHxZn8wa8gWrwpn+
6/QvV7bqh9IrEMjEpDMR01vZGs24rJ9lEyc6bcbKivNyg/PRa8iQsW4ChYX5+YR8dXU+eH43eY3i
ZhomS24M1ZlnNhEb+Xvb5qDx2Om3xCAN+4pxlojCgQJNYIkuSsMKdTfMaODlV5Ogn/y+cqOTO7X1
AvX4dda0Z/q7L+jv63yIHi6qjadiGnMcJI2TPzlrCRp+XSuvkvuFmOyed2VLHvt6u19ekytdtp0I
7tVq3UGEhRzxDE3+9jbnt9bJ9pqXcETeAR5Iz/Ra9HGsrNwBAFJLnVe5F4tDqrhf0xD1lzw2aFSk
ZOu8+f2Y5I9SE0Xtw6+R4XCOPFu8Lp/Dz0l8+b99rXzZ+UwhX3fel63f/5T4hOdjQWfixMbPMOn9
slb1z4LebN2LAdeg6OOMJancufps+pFFoC2jntwMYtSrSCZzUkUfy22vQxypgMUSLDfRu0U1Vbt2
alYy0FBuXPIdjTirN78lOBKK+SPg8Xwij6oPrNEQdIu/o5YFYZmYiC5llCJO+phXt4TPYFFGHok0
fZGbswfM78fEqFcnFcsmWfSKQTTX2OOi1x0aIcsnCrSx5l0MgYrFMKSGFKuqpG5f+DmIRtTUU2yH
6TaynREnjYOlZv1BUfs7EyfoJPnynelFydaRT1CFz9lqTDKkQtgxkeLOz1PXyXoiUmyXR+hy9BaG
qC/Gyz5r4NvLZqjRMclN3YYQym2C79wJ56Vh8ok6+i5/IMtQciQd5MLtG3wjxMAvfyWZ3Jk4pDh5
c4x/cGOts8H67GKjOnaseqbRfa2aMGCRFuw8LBJ3HmnbGtoQ9AVhzMPbiPLEKKYnnkPJcNmX/i2I
ZbWRx8TtYOhmuqvHmA/cKLNHANBp0BhCmorAXMrWN7bmPbbMdSmPJNCjjkWtJSw3M3trBSG5VoF+
0MQCS26wjL0iFALjkXZChl+4l8SiLEIdo7TM7zdQzA79UN5GGhMcynz1SuRNsex3bmKzLlG/jdpK
+vfIzW/+PV8nIkIbkhTbVumWIzdfd4BsRnbCJDgZehhfOALqjnLphA7+Ss1cr2rK6IOPH5ajkyrS
zs2+dwcyVUYLBuKQMF/WmbfanUNmKvWtUrV6BtRM+2xGFZ9JWTSXhWo5SnvE0MpjuYGgYbbdbV6Y
7+WoXZNEQj3KVfqDbFUx1QuyPGq8HXkIM77BDzDll31PpbPDJVPiMF5IeVVciy38sbfqdJv8PCSv
+HqPDL9W/tlEcYUATGvZSFstsQHYhyhbiWaHsyv5ytTRHJNszoUqHbjkpaVw4JIXydYoRi7ZOp+Q
1329ZB6j95RQtLU85lSVh0qIaPFS+L+KjTrnJj+faHKzawttzjErmamuyWOOYnK6rPHh1ay9PCRP
hgFlc9kqlCRY9hVGWIQSBZAH1XU9+C4iHusalNH8wqtMPdyntT9sBzsAHpKgEZFGH4Eb1Gu9pBwp
D1mZpiBCJk6rFYDT+cR5d7gC0vYIGSMhZsTBZw1nlBsAdZ2z1dz+Mt0G8aY1jli2Wu56eMo/XA1J
6crHKkHf4jh0T1oh8ikFs3higWGc3U4wXEegYiqrcNSOlc30fDXVt81wqqNLsUoS2qfD1D92+muP
JCdMtuRoJDoqskczviJhkdCpTDkW8ZUTb1udZwYCyNHtyWD2eb5PeXxZjaduPMEr8D3K4UcM5ahF
23gOqIvBQ1K9T7J9MhXLetxQdO839iE/udhrMmIv2+8zXgfr7BPqQd1uYVo6ygt6V4vvf9c6ewuf
YXW6gtCeJU86avN4EazCBxvJ7ZuG4zxUTv2+I35cZOMscbyA3aAvBdeNaCVj66gbOyMncw0JHGpb
ZV65yDwe6vi6Ud/SCyw6FifrUL4i5bwcF+jVUMdg9mEcrCW8zVOzij8Jcn2lEIDecqVcU4dvcvJM
SX5BjKy/Y8WwHvbJs7oqH+HmrcYdoDuakh1JMTg1RNfOGiGhfc2iE/na3l1lF9qufItYWLaX1J1b
/CdMNM8E4e5RT9onFKNlt9GYYVOUIVdg9QYb9CrfW5v5Hq0UEpEb5TL4mN7Dx/KzOFWnkZX/sl5n
z0ixbZbZD0QPWpf6ffNsrj7a3Xzcdy/+nk8VYZgRLfnAzEkPxfXBGHcOXoNEHKzVgLIJgufVjCfn
Ns/WdvXcxjt8VUhc0UU9ZmOT3L7xYCqg8CctB6nzEmUWJQeYnO9mgTXxcvoWFPjsYQSJlm014t5f
4ze1wzsPPdDoLGLAgfFAHTVuSIVDmN8i4Xupj3hmoLG6yffkP9/Z48Elq2ZN3CxSN/9JlACCLdo4
esiZm+MBUrZ/Cnfejb7KL4LN+NIiKn7XT9SHUDQk3i6I4CGuprsUkZK3aZEWeevB32OzWdi3CMzz
V6M8qvPmG9ZFsX6TJ7uyuBw26vdSWZfzeh0ykor/oBZMb847lKZ+QEZ4TAiHV48+U2HkDVcQFZPH
aloerfteQWGobcpV8WS9h4yD8Isb7qSTfxuoK+cbms7JX6YvXrvCQIGT2BGYu/5lwpPnpJs79cTc
6yZ90T4w0QGZUN8Ea/nQv6rclRX2xktmP9uc0tnSC/YpcxR7GY5LTEAj7G7Chf6Ub/FvDNBtP9pv
/U127T5X+/ECiWSJ0Wx+4vFX+r3rr4Y7SnQZWfXvwbL+8Hh8cHMl9wn6O2SxYoOTN5+Qt8fluh2X
2oVxMPAaoXyDOmo3UIH7UC+GV+V7eo1DwZJF2r3+HLwn95StoHt03dJeQB24TJ6qJxSpwtoq2ITr
7kgZhTrnLiU17Dndm5eP0611R1TndfyRVwtIzDBErZX6GeUr+zBuKJkLGuq2fmi3/Y2+M4/qHhkJ
4XmIZV5ZHSf7ZjUiIFae0aw6Gx/Ds27V3WPRS1+IrgSi17TosTbEXiYEzd5z0ys3/Uu2r+FLYRlF
KhqSkROOK9vgydRgawR38FH56sUaHX2/0Fn9Dgt9oW/cXX7jfUtW3iP1mxVq2Zdsa63RXkbuFWYB
BHYhk96mq+CQN1iv2SYGMcWJxy3eANIh8wAk4z48URnDg2ANJIFUMVjo8Xa+jDGmGTfWdrz57u+C
EyvPXb6beVBTxHLX7U7dU5Xq643pCQ80aE04pOmr6o7fdI9qDlvplV4sqZ9PwS7iO4Biq6uYx/ra
e4aUgN8uou3K2JBViWkTOszq0tn51tLlPqRyscAreI3h/Db+NlwU9QNrr1hZBryjt7GeNHI7uffw
Aju5q2BfnfxNdrAfTT7zVlmImvDyikgU51iVm3JnMKYsTUZ1bELIdyXPYv0xXSUn79W8Th6Ci2Ab
ksi0tC7HNBuW5+EPohCAjxwiDbqNrIdEB3h0UE2n3oaGf6m5TGxasVLxC9h3plgbdQMx0lFDeHuk
u882nheNtTNtKAFGWWJDKApUvXiJbMkqlGwNltHmu6+mp0bqOk77Y0KS4laWr1K5uvnnr5bCu6qB
F+60VryCvIMRSkFKrPMZkkfHgir0ukP3c0NYcXdQDNhAsiVPNE35ohSU0pTKrUgSq/G4mLFlSxJ9
34BcuYNCHsds0lPKJrX6edEQfkxSqtngFkZ0AEp6HyWh24+HsHQw085ybEttAwwilvu+wyksmlcT
yao7u/aYTqPfAwp1Ic7JFg61HDzv14TZU2BWj3ZvYt8iCUKCl6SKjSOIe7Kl/zymef2wzeru2ldx
lNO4+e2Jf2CWJ8BJVY417RRrCpZJV5hkqwfXSZmD2Lm2hwpGlLtYyshNm1iX1aQQWS3QhfOGWHiW
kT+P6UPIr4TF7bmiIlt1KTxjzwdNGzkHqplwLWlqNv7OqjmbOwkHtwL/ky3JvIwSXd3Bh1pqtnaX
qoa/cT2gqXJETDmVDBMQ5apjrWrahvwcHA4eRxEcPESE/lqjtz0DSKqbCwchWzyMETKuCAroAaIg
Vey2plf3ED2HOjPPjgDo0YKXInfVIeqXLlMlr/fvnaBRqQuNA3O2Wbsva7faUAOAeCM2lI+NrQHz
LZjFv3htWk/ZVLrrPh0LGLwCrzMTo4dJ45YrV9AwJa3svDkf63sVu23/JImIWl87TJW6Alalibl0
01w6rHoMx7d3vQDiJEQnqiBLq+/p9QSc/EWI/gKPz2CyrvcviAzpWJXCxBR0NA751B5Z+yK/t6u3
qU08nhEsojdFYzz1jauxcmOjwonI1QHpdo1rrIRVz4W4867bFhFfkoWhMKeV/7yaWNork6OxMEKE
g1vb4C6myQXkqQTo/LURGLJV1hwMIMtlHvaJRtX6yy9OsERYJTXwa99Vx2z9n2Lc/6YYB1/fpQrz
f/5MS/uHiJrjR95235Pp12rcjxf9qMa52h8eMVI6iTO2ZeuUu37U4lzvD8vRHVuzDMsWcgJEAz+K
cYb3h2YSXYakgCQzXROVorOewCSaRtTPTEpIxM3+O8U4g6reryUn09VVzdZdy6MgiBBC/63kRNpb
SASyHxyGcR1LID2RbGybyJqi9C98L6BoMteH1DHvsxJ/ztnNw5063kQKeR/KMO7zFiTLq2OEcwS9
ErRejDhFMGG3B3wOTCOD+lmClaQjYQxJfJcorbUexgzjURsyqk8g+eBF/h7I9aPWIYl3M5FAP/9J
/qa0piNt+ofvyS+FqEPVyb9ByfFbDs/YWJOV6K699+sZGxurJTcyyVBYgzrLcgwqViiAHoHesjYR
CJwpKFxz6VTNqk/mdJdr6mPuG6IYA7OmtjKCd2ICCGqomLa/rj2DodPTHuzWaZZkDd/livoGsdC8
lhvc3m3yfkaVxS2RDFjWjfqwjwgRTp2yEqSafI0nflZspjkZjkpa7KdZ+X/snVmWpEi2ZafyJsBb
IICA/GqvpmpqjVvj5j8sb2kEEPpu9LWxzKoXGbVWZg2gPlIzwsM9Qk0buHLvuXv3p3QpavSsKz0k
EuBhW3z0U+p91y631EbPCkJW8xJaiUOamQfFYO6ugL1sl0DP1ofPADR0uAAl7tP//LIKmnVlMS73
WefuWgXcApEAZ8f1IUkJK6KsB+35f8Zvn5MLN4qeJsKz2Ho7ThgOcbCDidwPc6oC8XswwC9mj5qR
6213F0NhM3aq9tl670h6XrNSBdD81xtqZcXxsZTqRqyXCnDqQ59rde1vYz9ffjoesYLOPOV60nfL
mIRAtPJnmQ+sTpgCzCfVwp47LP3J9W+XzlZ/efj8NasKdq03B6eK8uKYuu3jtP6ulo8fOpYVZJIA
7CBFtTG5yx66INMVOPzmDTnjGKgnqMReeXd1Pvh3n381r3n89p1Z13DoyEvTJGB8E5ck3xjaVfES
0kT83GtQ83CHk7zbjRZTZzzBkqTaolivq78L3Tt7m1YwjUwCubPrPNkdv7TY4lBgrbkqCTBPJANe
0vWhkszF3dikl8HyU2xG7XQAQv72+UufD3E88Q+LxYJq7T4tdoJ1MUfie/f5UIV/HIM2IS8V4j/v
W6XZgzPjVfp8qNg6DXbpAlcoqWjpeSO9Ox3DG26WS+qqnka3e2lMsyKuzZblzm+h/LD7Vu+nxKZu
XxcZPsdzFQOvjXFBcVlEgcBZZ+eu8qAppBArqxJKypLdNcPlsyKKA8SsZgipp1v1pmRWHKIy46NK
mLgrFnlusw6JxBxL1OfpS5w1BPT8HNnGY08GFUiIvke6ucr46KZMdXgSyh8R08WnIGND0crXKoR0
BGkjCaldT918tLr8mttWAy0N1KrVUAmx0tR7vcORHCFcui6efM6eP0fRkx1DbKlBSiEnerLWzRl8
7XRfLclByrzz54Mzb5e4W9hF2DR+P+2Tmox9NxNuTHzvLlN8RYuB1p1t2E0XNQNKWHqeQmwj24uu
TboTVffWpN13OqTW3US3YQlxgIfTtuyDgRQ3RS1+hy9xNQ8XJLcVQ+iDNZavdbFgf6jYMGw7Dz85
sSKvQCAbg/iTefXhjol7EGvpW/scleIErrvlUnTzEvEpVjAUHK54Tl2+lZ0sDpPOl/MQ/zSzDO7q
9SEH+TVSaGly+1uVm3b7eaHkhlmfvGJgsIv+YJmKpzbog11ha9xlHhDponxp8rbmZA8zsTNrezms
wDdOkw/3EWS7W+UPn9sphhn2WdFar6i0Jl1eJFNsFcN3m6mtdYRCUAy/M2MfxoXOYSiyKw14dkZy
xDiBty2JuxwQcb3hizLnZKyILkd0scLAJYOYRHdhapF7yCSeNJdNlIo2clJbYpvV+mWk3xDW7msp
8rtlZqeL1bCb6Wu6hWH0m7C1F5ff2Iat92x/fX7M55zod0rtL/EDlLYt93UeL3ex8qA+lgGM1LUA
pgT8asmFZwmLJQu8js8DBTWBsmjXJ4wi4CNgbG0PcSveotRqTlwnngP3rXUawLa51R6UodLjA/G8
OkKFAJy6CFBDPJl9hWqJJSHa1JZdnpEcn7JE2zsV2TS/6t6/OYA6PNgU2Ipss5tBPvPmjL72Tynn
hi2epX1uuXSq1CJgsAgAbU139no+XqX7TFJ32pXSvi8S98ODwYpakinTbzlDvQstdGxtJtmOqM/K
Kf17CbuRUG5NuwjbjQ7Zcqn4E+7cBTcMkMneTRFuRXpZx4Ko3wzNBsga1SFkOXgTaQEgbFY/psxg
dNfR0xI3/cYGmbBT/vCAYBpDjT7XLI0cWJv6R2Gtk7o8tQLZEVDhrppPWQFaylERKDFaZiat34WT
sL+m6Ki5gNqblPIlGZofQUPeyI1dsHjkMdgyzLo9bublrC25ap5OiTvO+5D0yqZMeudkouV+ahhv
IE1nsgJ00iUG4FbttCc4y/VoyY9RxyYl4vUUIEFN5LqHB7LgozEz8N/UEAAvLeuJIx3/PKOFVAg6
58s2BN9tyZ9RFPP/FXiSVpCSlfx+p6vo1A/pfArqat9r5pq5L1oEYFy3gpANbGjVqU1lNj6z+4xo
xrgIv8PocZSi/iKr/N4LsKHludo26ET2jcv0lkvZwe3MwyRk8cpJrxX6XSoOM1qOwyYVvtwPTfO4
GDRJRt8lC3CwUoM4oL0+BoCDl6l/sm0GJ1ZfmUvPOanz39IcBQcb7wHLgnwsHU8zIegc9rHVgqoP
6H3aj3vT8fZXaebCtJH9ocZK69kgM2osbdeaiu09Nw9+8hyBaHkY4/ADG2Gza5ei39M116haHBV8
zRWha6+0cBS1rncUM6PmIAy+ZkIBmO7BkSWFdB5JC4jHIhmPnom+JmkRHqtqfKnHLNu5g/cn56ho
5hQCWGgfMlwQSAnqfjev4pfc8We4oqU8Z+za7do/lu68S0+eA2vSsQt9MEC9uy/LgsWE1DPfOQOC
fe0G2ooyU6eJNR+sJRE4przVzBwogfuoYhUs7q6BqrmFvHiiECdZFTjt6vtQ8MKkWa2Asp/Z8YJi
q9jut+Px2wzsbwzntxDofDj1kAZ7C8h8y+fUX3aDrIJLwJCaAPavNgTn3i7lV/YmCeYDPJSeue9y
gCKl1bI/l4aM4LU771WQyO8BOB0arUtMMt1jfRby7ufUl/PztQoizREdwFtPTqjw17BQ1RT3kCXr
rv9qmuJHqELaZ9TuWfuLN/2LcfHU+/hqVF48rlzJPC/KQysyZqPKK7aV89p+1nlxBqrZ2U1zCWhd
zT+WFVTp6ORY+u6hrqOtjL2nYIFEUwbOqShtZ6s1XCY9qYc4KoG7ufuhnzIODCEE/nIIaQKWv5nE
O3Usn5YplLu+FPcWef9Q6uZguoZMT6IOIurB14TUUvorgqSNFWTfZUezL/Hc82B1h46nvNPSQ/xU
tI+OieC5jbEPLYP8vV3Z/ZHhRtlH9cakIqVwSGjQ5D2ty8a8d/OvucQFF5fyNteqQQ7J6Crr61ch
pjfcYF/LKvpiBOoj1QEOo29zCJaiOanprSqhPk9YVNw5onVlbcuM+REis23QnLueb3DqluzMOcXO
bQn+r+27zeixiUGhn/J16g7+LLI9WQV7R8PhNlTxKeZdPpRhXh40hIa4XvWIkIp9xMjukr/VdXUj
MbqPYlYRbMTzewb/V6+MQSmUorw4aBITFf42/fexFa/cb46uKuRO+v0f9q7O9TLxeU2JSrXLApN7
sf7gUhwPcQH0ZqQ1bEl1r0x8sfQTO9Djc0s5ZtxG7sp0eXZE+sw+C05jO+52if9zKT8gOxRAESiD
BgHJlsKUXMxzAqDRyu3XImKOzKoVho4cIlqVvdc29Gk5MGyKw+VcZpDCWNOEo0twoocOsalhOCYx
762zXLjvV0+RvjEhrWMYN7Jyf4yOfm6wfR0LHMPkCdP7aA7ng6/lo+i8cT+ONdfh2hVcUugfLiPD
gfg8of87LZKl3jGwODjVejrW7GNstA9kJnKY87EotOmS9Cw0y2lzDi81Amy6c23H7NJ4AA1GG03E
NM0nm0IyDrPXOjdPrj+O58Z5HDX1eMPP7KPJOXplAAgSQKVkdmPBT1pq1pPj9VTlYywEocHOVwqU
s2UZBmPbNLnLjnUrBlNJ+zUw8cMEDi7ClVgXFDFNwg89FR7CVq6Fnb3ke5Wrb55biXvWpZaF3jPs
yQWE+0M51W+iiNFRQwnZNrHPlZyMHXfM3711mt11C6qMFOTvYVNW2MSU7RH6UNZzEtnNgR4jDXbV
FAc6fdW2abwXXa8vKddCGabbNmJqpyZa7SVkF63BX1ulfDAWwf0ppybu2+YW9piIph66FU7t73E5
THuigg/lwtWLlUCUsP4rMt17uwl/Rix3BjSOtzLnKuHlIt9r/TNzAn/H1tmH78HMsxNM5soAAf/M
DFHv2g0g8GVNnwH6dRkzVCBUc0+aA2czMHvecOPiuMRUjrEDijXtbnnpUgrO1daa/vRz+jGmMJJj
4byphh7I3NI6H39WXV6dLbIjrpce1ehHG415b99lqblE41qUAJcArpz/7Nvkqgr104CcdnuOiCY3
MV35M+OBDPwYa1WKy59w3EvA0qZj/ox5O79YFjWHLdiabc9ujKymKGRzbHLz049IWmk5P1rSdukA
+HunBdmU+CvTfJFHOTEgDbm+z71gyhiRTmr61GN6AccmzVKWSKGYJzbT+0gRqaVpNZH+oIQPCuZj
rq9T3Lr62HUJg61pgqimmidLxq8lnV1QOfBMtH6uyuq3K2FCchaBPSb29sEL5m/D1AIqzgK+9OO3
vA+/pCx/DZa+iWzgOeTEsV2j6GrKb4TaCVa43MKmABJLZH3N2+XUehwc8qDcek39hX8xZVPGBawN
mV+34x79H53wiY13guwsChudHLoOUobpPtJ8LM9s0ANvtwSsCII9EDctO75KHQQAAuaAoii+9Zzl
ttlY9ZsyN7sqYQE5Y6g223AGDZJdAFrwgwYOl6zxw8KNR5hwVNi+YtsSAzRDlalnSrhUL3bMnpQs
SCI4GdDMBNV6Hi239X8FcICU1atJs4NZVvrQ+R90EPm4Tin+para9BQkc7+cEzv5ahC2kp01F/BN
IR6pTV7RQAfpoakY+DpQFvTAvbGeV0XA1399IYE6vYfXoVp4MQIJVZmNVF9E7dbWAPn9duIS4DLD
UeKbtzDmjDSzzdFUZM0B0VW5+oOr80sFcS3Jf1v0AurJzzaZK2DeeP4jiweM44YOK4W/gEcq7DO1
/VtmgmPoR6/KlfN+UpDZKSK3bhNhwTTRE+ConTvB9/E5FmHcyFEwhb8iK2X9+FkNipmbcxfNRNnq
kbGunYGzLXUbsTEEF9PLmSIyUhSD2bY0Hrk5/kzxk+6MAAThBTX8Zi04y3OfgP4xnSLJ6xaNLOgT
nIJRFUXbcfaY7IuaEzlrAZupluQSencFAbvBdvST+Bi1al+5zJ6VrH6wJhGR9E2fo/UbyVom+P0q
uyQwAY5zlNA+EdyQsrcq9t5ywtnHSdXXarR+jiOjrqj7liYsD6FoNd1w3/hkVud7riFDb32B+QUU
Li1e5vihkh6g244AyqD4beNJ9NGtmSIadiiodOh+W4XPpO/1PP6htEis+tnPyLyGPtlt9tiwbrK8
V+sQcoLlcg65NGypzi4vIFX+6+SUWOeW1SrIFDbne5VJ3rsmZsLWcRFdIq50KSeBvIY4FxqEHmP0
h7pqQLA8PzNqiE+5jpCGsQxQW81d37SnVhmm/1TzUBCJjTjLq1tPX1gbe+hCz94lMvldMZCXgF5Y
7Paf/bxm9uo9kZ5w/f7N+N5DyxixL4rNRE0RTPnFC/SXzuXbMlD1J4V4RogBVdHsy4JoThSDk504
tS74i8D2ijz6iDjdWH1KqwpodWmtKbXfTjNyarFLrrREZ0x/Ulb3YK/fNdf8rpvy3QScJRaWUv2B
+A5OPrDigOI5lT92fUu2kz3dBhps5HyxJFsNnrH+tN18H8Yh26EWzAA+PdMuLwruvM30E934KVhI
AQzkfCE2fEcK2QGhtya+Ge4PCrbtmLJd3bfx11qm57lPAw7Rvb3phvSRLXuZyT9i0LfAgN2vnPh7
4qrHiBNnaqoHWXp/LKv4Ytaf2Rq7VwmPv+i5kIc2I/nAwW7CO7UNMuJgIid0WoaQmwmRJ+NhWJWj
3nSGKGNulX0/xamAGlSdNWXqtmzC6NDg0D4ENhJezsEHVr3Hw9TQOKO/zwkkX92ZM0vX7WrTzFev
5kwluXo2fcjNIiW5kawOzniVcXJWcHFz0up7syJsneBHmCUu7PjWYPLZFOvRtS5sErfVIba1/RCX
1XYIMI5Gntn5qxM0RA46IQklB480D27DZloNotHqEs0X5wOiGXiI1TOqEY6a1TyaChykk91eIiCD
G0psWpjL+LPogPsOvd6HhmWfauRsLouwoUVAfKK1OdPdRq9+0wdWUFAZrTZUO/XeQp+KxhpsuSXZ
e6s1YRYXiWq+2lRnPkabdMCw6qyu1XDAjpNiX1WLfm+zJtxZ7XMd5S4YxCT/Mtl3XIjkPl8drmv3
6QT+7ZvpilfVGHNIgAR61Lpb6ymXyb1TsZM9k2wnWjVM1zBpfnVJrLZe6jlH0t34510d3EcU+dRa
yI4LNbEdnns3b+GDUIczlDtvuSh8J/gOs3uE9DjEgJiJmXsIV9ACpW2yum31arkNwEwdTYX5Nnfj
cRst2HCbU766cdPVkrs40E9Xb27YwcYZvXvRa6hSOYozU+xUV+LpnmlUdpSW/NwQb1ogeP26JB6t
ll61eLBUzIuw+2i3eLkELsiOVTFkj7OFiTCKp5eRySZ8GgzAdMf30eoE5hoXMn7nz1UjfqQyQpQt
8V9Pq024QCusVr9wivAjQThcreZhqmQuX3OPjThofqTF9KuiLcOGjX/HEtBjXkKtH5aBlEdkYzWW
ctxHWfADFMK+DcLorQzdG7H7HxO9n0ttFkgg0m3JFFsb1ZLWiVg053JPdC9s2uy+pkaSJFXv6MR/
zzQWgkFMPf5efDJtWPzOZj/fRy5dKRFyIvAisNFWlT/hAfbu1w1cj/b1QWcOhAU+vd2UV89jw5d7
QlCdDiyr2VbyFpVWSg50+t5ldX1tYFFAd69wKa926WDVTK++6QTx9DytzUpM1LazcTsCpbZIWBxv
qOJcdjEYJ7sPaR2Ux1JkkBSdYDr1Afh1ggN7j4z4Nsu8+Xk2D9aAJzizq/4pLe293QDYlB0cFPuc
lJ5/Lps/TWyNV968X2ONaTtDub2SEZnZWdfAHtJLEH51mYkcW02JH1j1ct+3/usoXPOgqlvpip3H
wZlV8KNtM04oYs2GuWHUFCZtdTeRFEK1U4c5QaI84vrtyyut2fbgrh5x2D2/gn5+jufsuZqT+w7h
uM3dQyMg16uJvB55RwPOoOrTUp7+rldreSX6V47LEVsxfwZY5Tm7/BsoyjUFcI0pWY9IWnqzn1cf
uoUY3UOQTutoPHIpBDyJ8atcLeo+OvVo9aqL1bDeolpPUa53nJHgiXKLH9GxjyledsNX0lHt91K7
IbYv/NfpanFPbQVj07w4q989wpi6AQa06Vf3exxx4rC197SsXnhOdQNDMOERM07fK6YEh3h+jxd9
6WKaqEsVfPQOcSV084AQLGo7DPTj6qKnguhXN328WupTdPWZa6NTTBHDETQ4CfjU52G8Bh19zNwn
KlWFQEWTCJ2W1sm+EazJB05yT5oe2nIc7sOqBQwOeXufk8vYOQVpRu0fKqL5uyYfb6NY+E7WN//O
8hR2jqgm4dpx5mQt9Vrda8YSz62HiIa0PKUip8lET7sFti0s9SDEUtL+9iyeZwJQwgwZ2grbu28c
uqFDuPwsyK3qPkxObmQupaq/euPqYIrorxTyQLzZ55rYJievl4/+OBuGS96yE04mGeQ51jbTVOVJ
qfGLoKQxMNXABhU24FWDuS5gZuf03ky/Tt+ipfjJ4So5At464OD9PlUI6EVlBK3Enoxxmp2D5nc+
DkDZU7JqtmDF0rU8OOzRY1O43tWuy2etOeDp2eXrmQ0Poeq/xdhGhnYmzGaF73UxfDfJmFw10+6d
yph2CnzvLq/WUNQNc4+K5k5nD/TLzYPm2Lyv2whEi7R3LstYg9vNZ2iXhOrwOPDmTS+B/00nyy0t
vPzA+K2/c3yPiDCxSl3Wh0DNAsClL09xwVjabdsVSAWefanKXV6ZL72VvlX9eFLe7G1oLOa7gSXQ
rKA9k/Vr336Fk7Bo7x10xLheTuQ4P9CIm/dk8PjTbb9vbOgBhIbiW2FX46XrMNM0KwV7lNzpR1xY
2lwLZ2x3YAdbSMSkGkU6PgObkWf90uWa9as6IS8AwQhS2HTo7ATvpGOJJxzyezmrV5177WlKG8KD
NswDazZHIWwmN3b6k7Jh2XUh0g4RuE+6jtodgBHydQ4VSDUYjnBB8QwhnOLeV2hHlx6kaQ0fCt7T
r9gj9FV21nMH4prXJYgfA01+NBwcmo2AaJsc+JQnH5a0EqjWgme/4G6g0uXmcSDkoo1P1gswOgUC
kDWF+jSBwYmEiN9199D0fyJq86dFlOrWWgvKAAL8C6GHWUOx6UXPx+0J9sYXd5iJz0W05cbYbR96
2/lRzHO+T7X10PagTqj4r5bD7ZmIYXJfV/okMTHZ3li/NUSrnRg601g6wJX0sRHBNR8S2tvqt06+
jwEWCZtvU+XV7j5GSh4Y7xSP1IC9M3rHWZTIkUKL4j8rCOsniC49rXadycKd57X5JbSdQ/+eLdWf
siGOPnT5Nm/cD+Wb8pcrizu/2KPuNPdZEuBUcftjsDj1sbG4vFQNdqvC2VXWlBwWP+BQFFF6jwhf
phCDLJeLggTN1lpsuRtMSEc6xR00js8m4vLT4ZiKfQwvc0tOInXjH8GcgfUZHLGDBXGvrZY2/Kz0
gUWQqy/j5JBNxbXvdb8JOTgw3piAU8fWOa/64eLo5dj3Pr7e6WtTtu3ZpjYicJ+CuUnsqy5InBYF
fb0KMNeu8sLuAs084Uga8E7N1jdaxsAEi+VJjnreDePyg2oD2U7zPe8ldJRxnQqViErsdF2IXq29
k3cEpsbNb3aKJ3etbyRyV7tt0n01ZsFN0i6HNccBG7b3wxQtAT2G7ohGTWh5Yrb2M1tZscBysm0G
Phac5bRzVqKsCsVdAGJ2XFmz/OfbQ1Xmz2m7PC6DHh56iyaFF/B2ZvXyg3HlPayd7PcS2GfOeNzM
4v2c8FNQ4LTP85xc7ardVWTgfmQtIYA+xB5pm/jmez33vgXzSwy9LNMuyiyR3nPXYBFn6R5wa/H2
OXylEew2Kf9NwbWitcMdTQIf/lyPWzWhdRKklrvP6xAIXlSdmLozNBZ0tcsJ4bnim2s55YfKygff
FIjeWJjIOszLk6O/BFA60ym/fj5YVlZc/SDiZDGIXVLxWWjJcFDEwgXyNbl+RYegTDN2ZwyH+bQQ
KZOj0FwWWNoiD4ZDUMlvqQmY3SaL+6jsmqsmc0VSA0wi2tq+sMf0Ne7KC5SbYZcl8UPpZ8V7kfNe
dwzfSwl3M+58ciTrpNNhXiUGKV5JaLrzQ8OIkLQqBdes8JAaGvj8mw1Aeyk3Kq1f3J49zbZS1o5O
HSS5O6ul6RX64lj7EtfUYLptOlpb0ifBxg309KjFsnUnPIa+mR5kmJujbqFsKnfc15SBFHG/p3Jh
bkkfc+z7Ye8qpgeyijHaSHSBlYNMMpkpUBDNE50fL+RSlqPCJxeLIbuxl/es7YKu9TJYlMmKxl3n
0fwCmHQiUwqgdZ0cYiZvKw3zQ4qzaqP69vlgB9k+ZQFyYEPz7FXeTNM/sY/VxGWWnhw7Iipr3hMq
KjkPiK4jujh14qJDC6Nbzz7o45T3KNtXVplLy9Ud2Mgoo27chAGibN9VVxdr31KWzWM8kNef5J2R
1E5TxwSE+HhYluLgkCeY4+XSZflbXPv+VSQppK1WsDNr599h/rKqk1ea2U4MrnmGHifG7N0w2Jxz
BOL1IFhI4cJkqvpsvWUe2Y3KKoYDfefxlMKA3gg34ksG2/SYOxOTN1Sc8UTlHY9DyBh6WJ7dvAvR
+rjXuNfBF1UsP8ON6oX3VrmUtRWqvpK9hln2xTXrwrt+NQ65WrE6WRR3UNEfP9ewRFjvlYuUiDiy
dfKn6o+r019BbYeH2pZw74PG2/vpHNBB8fgKLKY6LnyajPB/5IUiaFOwqFYSP7Ot4No2RFHKODiH
Wn6wXkl3CesRKND4S8bgMcONQlnMlTF/rZ12vBH+EhmKbz8GWe9yoitDdKHUA0Bo1zHsyirHHlGt
zUJMtKgSpm1bZKdK8Ka3nBY2+cBALW34I30cHsQkD90SP/YMyGjfza11bGvigSXJWe5iNzwMONj6
9hIv4hDRLNz0NkTLJqGHUnVwLGh35/CQj2Rl84PoJ56pR/etmM+MARlWUx5YTHYPjXmO02g5qDRl
M6XET2XN5YcMXyBciI096KvJQY5EJd0N+uoKfJ9bFt+KXHDaXoPO3fzMkT86dxnTGEcRcGgiAdy8
aZ5ZoOOs1J7ptiAoyEZeM+HfjUbRimccwRkZw71m22tJIBdn+ZNpS05KU3KXEOc7Km/diR/bgSko
h15J3i+ExCUdjJeZPe+cvPuQrDmebMw+UZ9aD7UPvj/yue4uBW0zO5R7UBTJyyBHjMXV8uRNbYrt
MyKFaVjj6X08aMWiLkWfRqe15T1VGdi1zvulZs72uSpPw2icY+k1wKLz+S4rnTftZGBKV1ysWh8+
/8pbyZydTGDPLTa7chOIf3rrLCit27SfD5+5ZqIJ7HRixWQInZAxatxsjTavqAxOHAx8UkPBmnCe
Ih1WIofZ0o1mLsQ/+vznnw/tynnorPCVp75altcsuJpKWp9O+/iJpv38pZh2NBjJ8ZSt0TZg0a9J
HrD0ky8Mqbhm0IjX3YGqc78YteOijJJ7ffgkoiSZb3MOY09nmvvhjg53/4+Ht7zjhw7X9FlpZS9B
03eHbJDLP35JKeiz/z9L/f+SpSZQJv8tm/32e/yvD9Pov2ap//mH/pmlDpz/JmYhwiBEZaNkGPxP
mjpQ/x1wNrSlpzyH/1uD1n9FG/ksz9sycNxQBv+CNvIUDCLluADf1QpE+t9R73/mitu//f1/lX3x
aNKyW2lF/Dj/mqbmzuwFvuv6tq9C+Xc2uzPIerDtmOQuqbSHwc6754hOKlN9bsgFAjBqNkwcHpfE
6A9r3UTx8jHc/fu0s/M3QrwX8ixCwuO8TLwWMIV4ln9hHg2tbS3QI7Ewkkk6VH70ZVAFtpLZufkL
wMy5aO4biXI9EczQHWsf+92feapQ7PgswXpEtf4DhkkAsPr7C+PZnkAuE5Brd9dM/V+fUmO5IqhC
Emti5kSuc6vb2T1B7DwPfjH3sB9zoo+1absj+iIa5oEhqSblzgnFpvStZzbag31fjoBc/XWgmnPb
CGi6bktb+NvAtmjWuMzboYZCjK0ifwfb7gQ0+jQKJ7qz4un1P7zIfwNLrS+yz+SMLD4fqNDx/vYi
15bNAK5tyCWoxb6Al4XQmhiEdmlEREx5J4waKX2wSZycivIfnFTrbqXpqms4lS8UngyzRfgeCVvt
/8Nz46P+91fb54MOzYtQfxisn/e/vtpd22XNGAYYtMlfQHLaja6dM6CTtDpsTDOtos83u/UHOqHu
jngZu9VjfaYJPW1d0noPhfUQE8z7T8/r//pgsutg2zwrTyqbN+pvMK7MtmiqtI2CZHCuu5IsnU3e
xbc4BFQOa55+R3CDbdfFKbOjiMe3qhix35YIABd/ce6J0v6HD6b/NxqZxyWEOWfIdobivaQB9q8v
1dw6KKyiaTi5mTMefA5XFwwDdFBDC4992nzJo3st3PiJgUf2UjoSQMWUbCEpou1eO6x2VE0o1E0A
39vqGeDmHolu3PJmsd8beJywD5v7xc0XUixWsPW19yLnCaf4AKGekQTN6ebemR6y0PfPE/YtGnx0
1dJ12hBOhJ6i+YfpS9asLDUdgAJdvXY9tFQtlYv5SLoOjvAnToVCDkHTDXSwdTCmmW9NCRtj/kPE
jEo+kZgjgwo+qgdsrevZiWV4n6KEJgUwluOAkiZ8+fefRMFKyt8/i4Hv0K5z+N7bMBe8v73AZaHC
OCu6/iTGHk5tYW5uzB5/qdRFZC4+1HptmNXhAJFguk0lA4yFdYDHLCkfrZ6hh+wsvSsdK76oofnd
FMF8gEWy7Ob+15gYfva5ji46WiKmssHPql7rnXRWvL6CRKXHQmtgVR8Rrq8kCUltopY5mkgEd6Ng
sTMUL2pOhnPSBvbNanj4/CsNHJvyp38clKy3bjLLPd375OHzIU/UzYlCw26rE3EMMpegLZ95G/tb
Tsr5xIKB8zJ45fyURA/TJugfy65wjrZmKW5p+61uG0zTWQVbcrYtICtm2bXxTgr87n5XZEdAGc3W
caqYk15bH5LYIGUus7PHqP6+U5W+p8YnwlHSanLie5En9mFZ+vzMDW5nA4Jm8lunW1s0+pTMrXeV
jISyq3ZMd5Uhz546LL1fkdSFiOOnInuf6eOduLWRFXGW+VI2g3MrmbBa83yTgf0Y+jX6r4oBl0Mf
6zomdXP2fENInPUBDEKVc+bGvuaKCijeHp1YJ+xRRyRELXvMP1m3UFgivsOiWh3yondPzPW/l8Pw
GlYmvPt8jxjXN+uZ0IG43HYH17U//ERhiKvZh54QQXJcgnNewA9g7LMPiIJcuaueVR2kT0EXXoqu
cBEz6/Qpsob0ySbgSeS4vsF1r4+WVTtf+jKIuDKHNNkx2jtCxle/4mesw3K+jRafFuGxdNzn81UE
hLdJt9ZPStL7JcJmH/uKiX4Xl9eWifpuVn1LJtfbKu2jdwowC7szd/nMgsofDky/5JRnV299oAHs
IlhKbpr+AxwCkiSJcbjMhtNzNpblneU76cNkA5/5X5Sd15LjSLZlf2V+AD2QDsfYtXmg1qEYkRn5
AksRBa0cGl8/C8jurqrsmao7Zmk0khHJAEnAxTl7r40YhlDDlpZeLlR67EJreizySH/0xdxtRKVT
je3XQVUjXghteOxIbPKS5Dy1jXWYcFk+23qlPUQg95dHlq3fc/SRJ2EU3sMIhliUtXfCZHNsA899
WG6cQEVHTyKYWB5OXi5//iBxeB9N18vt8lwYRz2xxuWwz8xiuiy/bOFEJpkwtzHZR3KX0QlaU3QI
ntR8k2JUOHKRzOh6Ho4VgympncPVVmK/PGXr1KHWPc4aC2e1jsKU2m4SvCR56BJtautrBhgN7SA3
eoxRJR2nmz7/Rij19pDKuRlWAk204FTMNw3WyhNKj+/LowyD2423R0Sewdhc07PtIrqzy83Q+e9y
cvMdTbJgVbdzsVGL2c67jb1VdPhPExKbRy9lI4ZjtnmhtbJlgp0uGt3nuLW8NyPSXZD3dU+MWEcQ
SoCuM3MPuB/GQ+vEDWJFiuQU8WIKQDWpqjWFyXbC9w6BuHyXyPoi8QMpWfTajJzEbLfQujhvBtYY
tBiQuA0bxSmQendTmcP3tGi9RwXIwsWLQ5jGIwG3fju+taI524LCK/uwg0C7m5NNdxgbNl6+51DN
99IzTbXjwHWx1Wp6YG2fHp107oL2eKKizLm0yoez7ipFvTI1tth08GJIVawQt4/7NEsm4lp1GCgx
VH69jH4zGdp2XtnbjFyt3KQ944TCZ7eG4INuaR1a+SZDyfIUptmXxmrDHcJs85Ch7qSOLG+F1oRg
MrDu6B1NwTK2Sb42X+NmLgeMdfUowvwp0vu7P2hi2wcEVCJI8PEGF/QvUi8EgRhc05DK1PJppvZE
XBDFbIMAsyNJaz3RHZ8gaTePeiM2cUXzfBmfJog+95FzWdWfpa6VT8xUt8ya+jPKLCLT5PDiij7a
t855YBGxn9g7z0t3gaB+KE99P3yxkdTs7Ki+tciF123PICEk5fLJg+hRUh2w4+kQSkmXCfVYxwu8
B+n0IoLAvkQBMqM8t6jhEcSiD7231b1IO1Vo+Y1arb3QyM58f48ygBHVBO6ji5aLkBvf3VZjotEw
dQ9OWpAhSfmgZSm8p1NOVU+CSuCtEY1CX24zECiAWBgYstKMb7qWK9ar7baMiQ/t87Y4U3CO+a0m
vAyWcW5C2V8IYbKMfLoZFMvzItY+TdNh9HBx0i0YD5jVE3yC5W1qZb5jQ0ZMXjUnqWshNr0RDgAp
BrPpRw7+XWdTTjHLeUmottktjRtOR+0toCKEa4uKSNu5GwI+pkdZPSlnVn/Vc/utHEr+vEkuciOZ
WLvpLAeVHMMRmtAATO9Bz6Q4eel0JX1uHfghCJsqg4MjM1bgATPrWBbeJZzXAYSODw3oJ/Tlzmmq
6XzOwrziuy7nsI++jMEplNcqNYub7n2EPR4h37c+s6hxsD6pjyguKMLqtOa1xnswWss9OeOk4I5k
zjZI455mujU8kxhqnHPXZjqWc3KBmZB+1wzqUbU+7p9c2PgFZPkeueFbl/RYHWv06b1dIndNM20t
DMvChhOgKvCRyapyL+sUjU/UJUe9EjdQ7G5JQyGvMYlodXbIkSsbcVagtMUHVhbHyqPn3riF3Lhx
jFTB9dVxOXitCeqnsvWuRVBqJ70iY8kZC33dtJF+9bJkPwWZsQu9e9dVimGgQwfaDMz+0g4PROy+
V+GoXZukXtm8s1FTzYMdh/WqtqPsPITYegk38ncFa9Sq7SyEr9UD6gMFjHpX11p5LLqyO3TDh3Ly
4toXst8Qt/pbOUmLVhcTeIwGJpuqoxFDApbQ1Qi3Ip+PSS3f2nx5a8+AiSACUCshas1NTUt50/rD
J7MrkYGMvAWiC7JNohXa0Yw5m+bXaHykI3luVHvOoKPVWs4K7BtZ8WbQbC1E/kGfONsBAe2accXb
9am4ZDndSr/U6J016WZSTrJpa3fLaWJuGurxsfhI7Wh6DBuUT657NBtP7hV6gtQeqeSWLZrxSELj
oFZBNzVmq9Wl97bfYDmU9N1UdUbU4hahdVetgaADOd7QFp9Q4pa7JvLuCP8UgimsYn2FPiKvAC14
udpJpKWv7aj/ppwAMRRw3GfVZhzcaIG90iaARNmc3omoIkSeStekK89pxN9JndmA3SZMTU18E7XL
2tSiUquFcwr6/JBWwXBhZuEj7uQ5bJijOicZXlDmHRPNwwHaiyuu7/6MUwmN4Cj8K8tUk3jIJPts
hP6j1sfdh+XWR2oPV6nKYW3ahBSoLBdnU3oOruW23eqdeRrYxi3PRH0vztJMxxXqxWQbpxGAqeUn
GHD5X215VjhI0A+7WHPyqL+oNgCcgn51nWdNfxbuCNQ3ZJtkK3zRQvN/4MJPd31fkjTmZEC4Ou3c
BVFwWe4tN25IUbnXXZqp5MXM7ldbowacUUnubDpF/I86Sk5D1Wj7YfJ+cxt00tAmbpoTW/irhfnz
Jk/59qqu8jdRR3w7pBLU3+Q7oJUp0gc5Re96RTyVpt8MtnRPdkV3Q4hHkP2IbP3yWU9N50Apf+7z
jah/5uda7LjrQHVyD+RWYymtYQkeQ/WMjnktm6Z6XB75honTG9YvZkd+GBycPMDNTqNqU4ks2grp
lFtOGTrhwrSexoS+eELM9zqcRpDWVFuOFZkXZAgZw03vm0urB/hL+RtMG8+uIYMTLjASN2wORymj
ukgveTX83r0YROFJu3c3tl4GGC9D47lJDP05FMbarjlAv/HsXdHr7MDMYEtpCgJRO18+Mt+aSGTY
bhQXyfi7dmgco63RHoyapLZxwg/eT8WEIXV+7JY2URTwLwCBiFXMBumsjXOrOEvHdU0RDXRz8Gy1
Uu0na5Bngjj6U8fCrl2ShOYbIJZITn5/HNLd5Hoj6dfkc2bKHMVHZNTktRsH4VYhoePO09wgPrlc
RGfW5fC6knCVZSSY8z/isxsGaj/U1c2k8bozI+ezpk9cDq6e47voj0Mu4m0eyXTbBtkFi+ZnVYhv
vtLxwqTqQHI47KosunQ44vligye9j2/eRCtGsR1poMBV9iE22tsQcaijgas0JfqYZnp6aZgFpIMe
LZ5TXpBmr2fhsYa02ZhQ+sdxdBc5Wy9lHS3WaB1wPzyZBURP7AXOZH9FnnroZfeq4Wxcd9N7Rhb4
RuRRtg7uYUk6Q9fExT4fZreAxPnRA+KlD3SI7eaJxckncqyKY2r3e1ibtQ5SrawOphEfg/RoqvAx
yQVyShrYuom91chxTvtExTJWBBfNHo898Mu66uC+6l+L9pl1Pvo/DICriSQdJLMuVB1gwWsHJXFn
2+CoOs04pIJrqjJQ9+qFovvRohVy2x393a8DmtsVrPpPZiGaI23OwWeFLoMURQl+EoiQm5iaEqmW
DJfLTeZshAoFvS7vo554n3FLACOqRQN949a2nScRDQjMyV0ygZKvNKQ4JAHhPe5A7iWWpqE2MA+x
0J41GN+7ourcLXkQ3wavZRE/l3cyuUaC/YYyCIKhQCtc1SDJBcG/K4dAOOxjs0ca+08EJ4HkHeM3
n4+67P18MxElTO+bhUCTVF+TdyS62WOp0/4LqiHbzRVkcKbNDwaOB4ahcFVapvcgNZr0ee9WB9SG
v/UOwfB+7NAGHTznLRDWDVr1sYgamsuBMKBnhkiXvdB6Jer5M86P9BSVbIFtj+Z76JFFbVb1ua5K
9ylx59VXrr5EeVF+4iu5aqn/pqoOAbSqvooWqVkqqmlf9060Fl3qI73GqeUwhrBpT5ByG8NKpjDK
R9cKb1i2N+Qcq1uTpO6ubrS3juEnj9i1x2Mnt2XJ9CX9UtHos9TaVz7CyFTz9pP+7E23toyKfe2W
5VMUUTFUwyprExhogozhthQzK31EsOFnly4tTTZLr7rREHfUE2LMKVyzF6r4EE11RrOjzqUCEeWk
qlobIGqPntN8ySkcrXpZnwBthzvGPcYvR3+wUsN9DClQ55p4nION7FH/Wup9hZ7Mtc8xVsZDrOdf
KtZS+6STT/okkNNjE0wcInqkQQM57TyH8JGu2ab3nqLyQYvibkOVunooqujFtZHPAiDAE+p169ih
noTR3p2Dz7YyRmrrYko52wlX/9EdEpw8nQuJb543As189UbHOrJQuBRopTdJzdGndvwkRe+/FnG+
K8rxjZy/nu4v3C99bCsK1SQbTFGcb4w+eTI0j3ELgO3JwDVt4E6OzB6ixeyXaOdEUiuoHrqiviVa
ViK65edoXpF1677Ptqg69DVsYD/3of1Fx75JBtBJE9Ld2dUPB4V5M6NN57vTq3QAqM6laxzQ8916
offXPlqtpiT5KfVXg34voLdpSY+KrZ/hSiW9WeAU7ClLIAdp9Y3EuW8xBYrTxBoQuqHpSFALPCYM
djWEUXgUM8G5nInpar5ZHi43tjEB2/p//tifIQ+//3bvevUOnseLNPO9QfJ21Yl3N6lQQWAyE5Ax
iYkYATDCWPUOav4FKlOnqZAxs8m4Up7CX4HE+bTcdPFo7ABfsge39PXAYu0CYj46phr6TPHQlnRr
2qh7yv3ykngx7yezUFmV2dcxA0KpWbXktKf1iUu2zryWnaYmiShTwOwEWv8giKdnv4JfQthltjP6
4Mndq9rPXiK3e1WYovYLgFl3SNMdAm81KGWSFohtcF96vfvSKtoqXidJ486Ku4cT5z655YosXTTv
/VErRHJCgDneAIYjC3Y12sFFif09NfhoUkA6oX4IGq3ki2upZIz5cbJ9jYp2k5mz6T47SVyVFFft
l4GBC4H6ySumH3zZLkO25hztPsfhZMYNppnxM+H13g1smrVPMeOwUSQVlRB1R9UFO8ARjWghKeum
VFbaNMBEHtdXWaCxqdp873EmE6yae/xWRIFoCA2oxVvyCpPPCC3UGeAIw2VU51hmpuoCA/lmGYX2
Vnqy38Hbkce0Cbonb/Zx035ovg+4ld0J49vU2C+uGxZ7LoH84Idh/lbk/jnPY+3rYrYlP7q7DVgA
bkzRbJS8DktVFH6lg/3KrmuN3M9+J8rjibxC9wO7+qZr1NpkjAFiYHWXPIirldLHQ2XX4luWW8QC
N3gYXJ1CetqGz2CEqAy2FHnZULubIqiTo6n11oak9unQItXaTzBwNqOFF2HSGhiPFCYLxGZ7vRr2
lDjqUw0vHLtqK25BFaTUAwu0EqJFya00iBe1Z+N5RO1f1TBVYnEU6EBWgZs/JEZn3KmzoXCbOTOZ
N56dGQRhFeGLavx2Oz9yUXmu2wwQREOPFw/HRPag3TZbe8zvIXuEddyyCw5UFgF/64q9DTxU+GO8
gcCiPQ3BdYwd9xqrgnkIVIKS9Xh0vuRD09ww2BnDoAFs0c1zSUAjvUADDVw8aDtVdu61V9lVxnl0
MVIPxYE+nOlOFkfGzCuqzvbJzMTXxGZJbKfZpqDi+xjrxEmYIZOUMczyvPa5rZmMCXGGiSunHzXK
3YPtY8fVKK6u6FvlO6HTwFUKuaEKULYNUX21QGVv5thigZhxhT5QHdp2fA9DrNpDrwx8yJSlPMfa
0zYSz4b+tbIAuuQFMmPcdJ9FmZSo2UIL0AhWTZyAu5bEyIM/IPxOguktGqFfmGP/wrc1HkXusQdK
ummXm629cuWI9t1tzX0SAIg1OMEYIki1jbFsJ1SH64LfDy31yWvcFN9Nt6pGvT2jJ71Q5nQug/Hu
thk6t1o9hRMS3lwEDdFmRAXbTGmqr4e9M76PXn/zck+/BEmzdfh4T2OUf04n2Z87Ic4xxJVbPvaf
glwrHtvKv7hhyxXYCyQaAy2bZBTYAVKNNEyBUyeoHyZK24FLx8bu22g3FVV4bqL2eRIJlXTnR2UN
29wxcXUFGottlG5bIg3nnTqY2kqTrI+Rn/a4poVwsAL1zXe9H8PzBC9pU3dDAc4YIFVEeOnQXkNU
XuuUAOOtNl37Sjqg/ZW10csy3C6VgxpD7QZSE67LAM6Ii44GMWULMLUyDmPCxwHREMW1dN/VK2rO
OcTjgXQABYc6eQkGM7rFY2mek8bYiMrWt8PoOaskLIurr60Nj10kxkJx0OwIExAbz5CCHoo9fT+R
90Fvriw/MdqzCtfj3WTF+ZdmOo5RdGqxFN+ERq+ZRVItwA/7+kMUsBJy6Tw9hjhhcVs22iVWGi9q
Bo89OlvG+ekqbd84tDXmC4NNyDagK7EmS2KWsGviHBayBSzlvfYYGPeVqfy1oXLr1cUuycAzW6Qa
B3x963V0VGLzPPjxB1pVsSvTWDvl7XM0yPZzN+qf24YZ1s2nfB8afMW4NsnsUVMIPCMc5wxUUN60
xtDoE7qEDmjd63p3E4itSihBftzYF/wB7tEbijfbiMOLU5sVwniTdJzSt+DN1AEnIXgByUtsIjmA
+LFif6+H+xZFbDe4B4SI2bluQqC83oj/lzWj31A4Sjqz2bPDra6OpuOhBxaeO4VxjULxpmd2e2Cs
eqNVgV0rLyocQPPSwlA0fE1ZU18yOftMCVHWG/FNDE0fbZkdNOC9QULhhHSibs6ZtmeCWmkn3d6O
xovBguJizTeRyYisghYbOCvCUoef2tKWOoGouoKQMe59ljZ7P9aijVadqaRm58BCnV732m8p8Uv0
J/zybtmye9CSZO/Idx2s3b3WlLhPFP2bPgEN0zVXNzXUhRDYg9sbOltEMlj5RCbqdNEdezG80mqi
nydhhfoUzs5ZamfnMEgljsDAXldQoc6DZrJBzIarFrPkC3ViylNHtMPGDKIPEVfpjiRu+yT0VB69
5i0LCjoHRgzIw01qzB5M7JRbTe6qmZIUJWRV+JQsVsiChxMHOMAbpiuAxcrYDV1A0c+NR3ttakF3
hMq2UkBi1aFs64qIewcSMFoKQDPML5MJvYIZsexvoSONHRBcWhJ582paUX/Iex94cp/TYsKv318D
7NgeQ3JSuw+qUvVDM98sw07KFYwOJTm4wwNNS9bqVSPzmzu3qe0BKbEzPJiBEx5kzAgf54h6xtFI
HsL5HlLmjwSuGrK2Xhx64CaG6XWbTqU85+dXUXT1xY7TvWQZe1YCC1CJ1foYxhk7hRC8mXLZgXog
qFTKNGnr+laz/ZiZOxDXvhniQ5/pV9Bl6PLyDF9fQj6EnnYHxr0Jca8hKMZm9T7FhhW6EAx0mXkv
rRFdQTLqWGOnfIMaLt/qk/EIa6Cdde0lGpQErWZU5XtbFdqp1NMvvQGYOum9c5k70NeF7b55M3E6
K0+ubgV31RhnPEzjOXBapKax264Q+XwfQ1vhiyv6rRaa55C+0Tukoc0k8DUplqQ3owz8qz3EwO4d
In4ooBBX4a4NtzC+4YDZTVFG94BFKO42KqGtpuhtmlR29p2FDyKrau8e53BqUWb2rF0vQ0o9oQOi
ZBiqeiBi+4ESPbAHs/w6dPoHWTTfMSQUB9+rx3tJeZrSAsFuVgSOnuLScj4sZ4avl3ubJccWWkOx
MbPMB+WG556TmzO+Tl5BDBAETDljVrOqp5yd6RiaPrlWY4MmG0PR4HzpQqyiBvPGima8AuFu3GmA
65D26OeQ4YrWauJvpLQ7121Uw/PK7GNVUKmIB/A3HRn1b7nnfBDDzFNpqu9ZZ5qvU8uqNZ/MiUh4
BmGroKsUSdZ0ztB875GlXDNV6/uxqyB8zYZRFZvavtVc5zrV7ltIhPA91z37GlrmW1I9Cfr/LyJx
oruHtQpDVGTsw9hDJjAHOdk9GDnKAtxdHltzEtNyb5pToJaH4Wgjs4pgFmROw5QQxd6REDuXJM5/
4yHzvP9kKKT3AxIM3GBEZSwRbH9It0poax/78UqxGZvyfPN7jtVyT28jZg+IUf6GSx4/xCwFRbVN
8DyNULiCP+/nkYhwXuMUR6KQHv2Z7rzAgJcbT0ZgnkR1NppKP9YEkSUzxi0GDjc70YE0N3PY03KP
1HrBGC4+xa4T4q+iaHb6eXcB+C6hcRXk51VYY7ukr/xP3eqiYF0e/n7juGG0rRJ6tUvY3fICywv+
fKkZB73cU7a3wWZUHMghwMueJqm/dYb+bfkhDBieW14g+ZmjNwtuf3lB3JUEY7vO24IHLlADT+sl
iu7nYwqnpyAEfdcjysCBYZFTneb5uu7Y5NO7g0E33/v9oR+CoWuxfP3y/PLx//Lc7w9////YytDt
/v7KKQhPageAxpZXWCS8P7+55THRxHNabA1x3nN0GpeRffJtZZ/SPsT60DgZggwv2fe99Cgdviy/
oNnQGOryOLhYJ8/ejPFeXtedcs6O5a7/b2r0cs8IJV7YuPm+/PLy1HKzgKSXe7Un6/3oFtDs/vVy
y/M/X7MYKPzZJfq5zGQQpoLXnGLSYX7eWx4uP2gjduBpAhYgKl+8WfDclBCxxg5k3QKTTSvI5ayL
YP9Y6XH5msPldPv9a02TXTdfVMvltMTaLTcLctUWY0KXJAq3S1TjEtBozkjt5eHvN8tzWTixM9So
mieNT1RjmhFVOb+RIOYiWW5GVwXbIFEDchGZv3pxh9QJvUA6B9mjcwHjia6JbGsLjJYroJGMEeU+
TweOhzkMNDGKLXnXZKsASoh9nOUDU7TYZVX1I4vCVyPPn62EEixQ4ZFWPmnrgQZJx0B2MMKNcc0z
JnuY6wnZt+zwVrQOX+GEPuBaxyowJj+kx36HRvirgChiZc3cWeSaJtbpkxytY5fX0B99aB21ZV1t
TrcVKrBrElSoj5zhzaycB2whwSWwyW+Y5mJz5F/8RIQnlwNcwb8f62/U4uiV0xhdIQBLSp9vhhdE
k7GqoT1sG6g82VjZVDebbQjXDFFLAkAYXoZvg9y02ivgQm0NvmpVi/hBd72zPdY+dvVz11T0SNtx
49TtJztVj1TM9q3/aujwu8NRfi+dT1A3If403rEOku+M1huagLyfgOAFTaLXqsbv00T33s6Gk0lj
VmIkWgWl82r27ldN3+v4LYglab7Lhj7L6Ln4wgz6BX6dYPUf6eCEJpsFpvEIMETotDnsc8JaNIK9
WmpA18CPvlQRkvy+TUkXModjgdgipnPTYasQvv8YQSxfByNL+dz2V27pAgLdWCk2B7o5FGSkNHc9
BVS7waaBHmVi62Y0SB3kS5qS5GPxydXsxE446I9aACaNvkI4M2Xon3uwHMQesjzwo4wlfqn8Xd35
T3CW8mK0tkWWrG2vxfbOumbTWOuOPW1ag9hh+UUjUNActIy9j9gGkEvV0rGiKmliS/OU9TI2pgdl
tWnXaCOeKVFdee/1qhwjFMUR+yoXF/9AqPkKop65KkX+xtX5m9Fsmok6aVzT4GaBf7QDTi6DPBt/
sulhWOF+6iJiNlv9GxuImkvWNBSOZsyirA9BBlHgIiaoKT+NDXaPsoi+RSVWRzTRGxSS/hYDJDie
zHgeXeeHL3BC9oREYUFUDZ9xq3Rz62NroYmS+Xs12LBWsU3rKHd2ulaBCgqb4dXEK7UbNG3csko2
93mY6xtFbCYYS1AqdtjY92GEtQAF5Tx5IWqALHPuU27UT3TVMWGybVieChIAmW1vPOv5qDELOd62
rqZ3ExvqNZswxLpxkq1jm3LBFJjuESOme9cIMqSD7us7+ooIOh3/PqAuPoJoBM1W5VygVuRSPHDI
HSgwJ/m8g9ou8ydb5NNLGBI1o+ICpQ+x99RwcOug8UPXgl7Joo1GZaLu7viwYoh28SsTRXdfbprh
NAy1/hIXl8jnleLK+lFJrGGG8Pu7S+TZJtYDpsLpI42i9oTLOHqMLA3POPzL0jcZq1Lv4LrTfJlo
0TNpuicwgJeCxqzsnO5cTQ49gqbVsKQ+W43lPg9GtBvTqXvUW/OlytX3UM88fgT2YRit/EGQlcVG
3eiP0kgsRg2F2KYw8GdmCsiop/aFXVs3zD37rsibM8Lvr5SZk11MGZG63xCxXLQx5cdvWRkDDMh7
tfVhjEL7viP0aHDTQJEwpMfSqWRZmOrXSkj76pijfc1N5IoDuoad0EbBlRw7a6rYWMHBoUVBaFxs
w36quo7ukoASR7mKHCHtkzV04mo18jKguwIIXEWbLAsHOFbkXsAjntXqWbhFH/4xpibMdmp7DeX5
0IdeIvrzONXeiwM/M3SST5kx9hcfCMI11oznRXVTKaqSUQEAZVKHTvDn/1pZbMyOgT/ESNsSiq/j
AoBwTTD45q9Wi6kzYy9yrfKQGDI59B1N7ybDGotm8FUiWnwZMiiiaoLrN4s7BtFEf3MI5n+4PTgG
BlTdcAydRuCSPf0Hn4Xnh00bI+g/ZBpyJ781H9yAEUDrQ7DOsXxPTdbnCAJKuHNdeLM97Lom9kqt
LLp1XVkZyrggPM9iU70zsodOBveG5vKR7ap+m1WgSzXqrz84cxZc//LBSVfH8S/Q4duo3v+seMfN
kFpxMfDBeQ1oGseQx6AjpcaakL2Drtg7Hfb1oTOOHdTfPdum5H2yDsBdv0X9ePFrGzYCXlIZfhOm
/lZQzKH443wgUHFsxi+WwFRjHuvCiVYZ/tLT3xz/f5gb+NQ9ExeBJKhcdxbB+R8+9bGO8cwYomCo
y1m62xpsxabmTTiKJtuoH1Fl4OcOanBZqfu5ExHDg32NG6/ZFmZBWJgpL7385iSxgucoP3tzBQSc
yTtX3mM8lOUetiIc1iwE4x1D12ngji9v4n9+H/5X8FE8/vy4fzqHvtNfU1xozS8P//e9yPj3X/P/
+ffvLF6j3x9do++qqIvfmr/8rf1HcfuafdS//tKfXpm//s+jmyMs/vRgu5i3ntoPNT5/1G3a/Mvx
NP/mf/eH/+Pjv2MBM3BYWH/4vv8jTuNSsA2OvuYEPPx8weMPbFY//9e/8jTkPySRFR5uSWm7c6TG
vxM1PPsfOokW/MP9ZPATzp1/JWpY/+B7ZYIVUpiuZ3o4lP6ZqGHygh7Ucs81TU/XqZv8f3nAfo2a
MBgSbNOyDcclosN1lgvwDydoNKq+LbA7HnOng0QR1nOu43ivJpg/I/hLYQpE/yGG35Gpwhmyfmem
QHyrbqOHEHOo2+5Gl1qUJ5KLNJxxn1fXoWmdJ+Vnr3g18e33Bm0LqYHwbGqEaVLST0Aqlg/hMTPA
+dnAAyCfnYSp3lO7yna1Irw2KrVqQ5OvXatP8qEOq2TvqrpbzZNMWXxORUQjIba6NbbZY9zBuB7Q
CLNgdC9zBW03TGBbyjmlrkLrK6lXy5yqn6c4iCr7WrEwPAhb3VVFfJwClrYudNLtOmIzV7Zh7gNg
RBBiMBEQMPzRuJ2OAr08oN4Ntu4cKVRq4w7+REOJIv1aZryAKkfUWCOFlMrDszRUA84CcPczi1/2
D2qsD9BV6aZ6lralSYk+Y/hRy/fQYC3AkjhAhCtQy8II3CUFwMoMDR9acyvYBLiJ0POqXUZDHVSA
CedTk3TPCPOQAVaIWNpfxsSxDn84o/957f/JJTjbr/4wAnOC2LYwbYTzFuccU9ifR+AYQXWHJLI8
lpZ31xtiypabVNbookRNJ2Rsadik7QNLDiCcqQ5v2v3nh/nXx0KOzH8cimfpTAQ6RjGmsT8fikls
LxDxpDz2mqIJX+bvFlIudSi09jEws1fNyz/YPfzdJ/DLHDR/Ai6cd3xzkgUFQfV//rNTK4ypDkV6
ZA0GNicByoPCjOJ9GKsthiaqiloc0UgDv4lmkqZb3ed7FD4n3oaggja9/fXn8OtcvhwR9SrdEFyw
knnlz0cUU+jrs7wm2y/kgyBCAv2Uh7Nq7Jv9UBTWSmtJSxFQzLYiTs59nk7EEEBKjyeU55Yw1wQv
fHRDSXComIy9V6T75aWET1KGZRKe7Mcvf33Q1i9T4XLQDpYr3LASqcuvRk/E8H2EgZ6D9tS0i8gr
bmLJxrXTkLXHguhfl/6X1VfvwsCTUQVch5HPptf29GKrzB8ViWfs54knblEpClgpYVS90oLeVoMJ
wSEEY5Pgmarib01Blz01a7KKCc3BXT1+w/5yg6LDB2FGPwZtaMiEKSBmheYz8IJmC8D6/jfv+Bc3
2fyOPZZ9rP0sdsT/4bockiCF46tHR2ruR0sDAaAqashB/xrKybxYnkT6SJMWI1p8AmWtrzXN8Ffp
RL2wnAEupQXDpOsy6hrsO3XlwLSgiTSw5TMHFNDgGSGs3FofMJkoGQS8kmSDPPW/eqUBk6itkpOD
5nGXO+3Xqhimg9IgxBV6vq38ecVtb+3O/7vr5Rf7LG/b0RGDujY1BG7dX66X1KhdYhYsElWUdy+8
lvg2c3pQfvpNa/12X/2Wj8UmN7HyDqAVNpCu4P5v3TpgZ1WTKgEDt4ERuc5gQ93+5iv5vx0bx2ea
KHakbf+aIKUqL7UaRdpLNR50lbinKS0+F4DyNlUt7qUG1IQ27HaZDswOdrcgFYYOBzjztCUJsNtq
gCFWSKe/1G74zZ7GZNsE4onTst60XSWpkTgxPA31m2PrkhDI++SNJyc/S+k8VoGBz9fs9W0BV3wj
odDXGKg2WhDBni+zE36pL5Hti+tfv+1fTdbLV0J2l0GXRXiz8/zPAwaYrz4KRBkfJ0H8KFCdR7ue
vLUOMG9NuM0Tyu2NnTf7nrxjz+fBxDJxZVThc5zZqPcjiiF/c0i/zCu253AYAAl0ljJsSX61WtqR
1htd6EXH0CelOdWnB0yf9h4VNk5w1z6GDTuloNPPpiedTeOqW+QCmKkz4++OZJ42/jDDLUcy+/Rt
/LW6/R9rdPyeQlMal2mDG9qxf9TItP8PYWfW2zaTbdFfRIBzFV81j56n5IVw4oRkcS7O/PV3UWmg
v84Ful+E2FZkmSJZp87Ze+3jEm20S9RAeCb3oRREO0KmeGGIbMoyrg5tXiEkQIVP5KB4zaRNDxLl
286zvW3p2//jPTp/byCXo+Vh/Q18Vj7uJsvR/EeZ1vkZSS3lyK2k8e6C1gpOGqOpG5RvBsPe73Db
58jMzyKpw0MV/xA9glNvsM07L8nvKCi/UoUpQVZfqReo59GCV6wHjFEyf2AmETFYBWJaBm6xlXPe
I4owXjv6JutysptrNlLtSQ1KTlT/8+j/tSwsR98KcH+zMgg2xn9fkfj806QmnetoupPBRBPQft1P
50TSVWwb5nq4O7iMwMm1FgqiMiPqNMS5ePKakh6iGE5DcRCpMv7HNeP9VW0sb8wWbDl9vOnU4n+b
rXu4KeUcCkSCKtiLFjRVo0rFWj+9eIih16Mi+idJ5ycZYgLlAMb0GxJ758KUt6HlzMSzrTRYz00z
EsngBQmSJkccXXuyICk0OxpcjJ8H/EF9DvuuJ2StTyQ+CwJeEgDZL85C6ulmdFplXuGfxmqXTe3X
mLrVFgNPtw7d7jK4NpMTL3/s6jLeTSXMIljimIDwP62DctCXWLZfIXlb57Tr7go7hbnW8zm26aH2
qvZTzuo62gisMsJP4uwQ4F/tgijYG+mMR7YES3sbWYW8kcf/fhO4efv/uvQ8TuaAzMGAZfzvvgjl
ajjMwjAOLuUHfRGg43UeAyTnD89gKjw4ef8YBn5Ix6IvdjWwTaxiJOD6FjkNVkQOu86cVZCO3lEw
8/fiXD1MNC+nvqyOuix+lY5b78Aiv4dZ0By4nuU6CrRHdxOu9BAMyVG2LvygNAwgFVX3Va/dbxXx
oCHtU9em15ZlOz0HH8zUceRp5LpOEYbHqXdKFAMuZQfp1ZkxIQfDlYCM9DwATQVS+HtoUL56A5yA
yEUL6jO0XA3gd22u5c+4AbyTDdNaS/YLjiCXpwmiQ5vCfEkMJshRqCFJ1u3BkojKKt/oNwMRCB4q
2kc6zve8YxLWdblDjK1O7kySd+UFf7b+/7Hz/4/q/6/1kotAmpz/Jjs3alX/7w/IDAoSdzOOkkGX
jdg/pAhhYcLXYg4xWdNeefQpBsZptWToYsKK8DMwa0KSUY50FhCnDfIOq7iT0s8GYNdu//sp9P8s
+8s7ZB2n3rBprYu/NwWJYXMSGQ0Yr6UWrof+OUenvi1N1nYpOeJcZhiRiV8KSzrymvonqsvvU0KZ
LCaH/iIxJO4sIMDObMD+x7ujX/DX2iJNIaTN1gHGSvA3SmSSjdcgKeAs07aL0cQM1lFHnoAS6S60
8cwDdp/OhttiY88TB2riIZ+Vvfqz6MWAS//7G3L+7Oj/85qTmNGFiW7PdHhrf+2iMl0Zdl/b4WF0
MqADTpM+MdoFESWPRV8YH/yItn1SXCLU6/u8+hVkCBaAN8CQMpm4OfpnB1rKMGJCymcZn93yF+UM
OiGkZ0Sj0M6NE+chzOdxi/Ve7nDAcl33XBU9nDHmLVgqQxKjsaX16Rg9aJGwpeKqPvJRXtXYfJVV
qa6+KqsD3uUHoDRc57T9ToIjCWAgkus56J29r5MfWsW4QT0AwWmpibJXVMFe4J8cJR6YFBChFvA+
e/QQjSt/mhP9aXynujq5zhgc6iKio8lLEQbR7Dyw/Cta8k+Bjwsc8ukA83fBlId5cqpUiGO+nMd9
3De/+bibdY0flQGg/HJ0RfBVpvmjmHK1C+m8IJXqYKKctqFAn8sogRMQu+rFlt842PHVKYCdmG64
E0iGN1GbpmufDTSLnIS2wWhiG2YwRUL4YV0DMjEo9CbZ+5G9kXalzyyo3w0xzI8O0mRX0JLw5ilb
50PsnbKlcxFN6BqsMvsmLGM8J8hwVwOe6RXbpuI09+63HOwZtV6ySQOxYaSDEWCU4zlH176qWX0P
QeezYnXZuAriMN6XOvQ/ZsSarr3Xcc/YOLd/T3NqP3WZwrEzDfSBJgMjKDS90V/WEF/ufWIxNh/c
BO9ylPtXsiWO2LfDO+SX4L4LaFxqHPgkZb+zAwwrTpjT0advv61EMJDMOtZrVKHxQ2XnZNO4iEvt
RaKH33aP2w3jcNFhoXZVtXEYFW7iUrxFFmTOqSrumgGJbeI7JDSYEDnpMn+T7Zyt6cWWpylBk+4P
8ieyWjStYkgv9ICWjMEMcQ84tRe2zfnOh4rH/4RDYGF62YU953JclO3R18PXIEBtRwaGMukhuQGi
QRIXEHyaF1fXg5KRCOjzI9GtSPBe3RlRHEUV8IwZ9kpttauGyn3b20S/ZBWuiaChLTQ0ZNY1Ym+7
+mqqLIZLjGTAVumu8wtjY1nAQSIa5gz78/HgJ+6jzeRyJ4qROrUDBziXxG+pMYFqF+bRaczx4nXL
r/DFRWSl+WjW1jnu2Ta2N9IKRbcuwp0KunlTW2jf6boLYmAsPCyxfSzR9G9Cjb/eQPdTYYvdSlS7
Wy2ccY/KhaxTN3sPLVADuDDSdUqO9UOWMVybG5YvR76VEBAftWUwMEwzslhLs78G1mS9OSEXZGy/
oqJjDL5wD90GrLVNwUSOBcAnlHb2DiLBPg2j8AL9l/2YBPvv1Oxrx+e+mPwrNVCl8pDcBG8mM8a9
D5gdXc38Z28O/gpJv7cZEfFfxfKmkwZXdAbLOS5JP8BPSgnGLnmXOjOm9ziqN0HMKANiRO3E0Z09
/fRhwU7Iw68Ilw38UGW+1i5ER0MV3sVEts5m0Ir2ydy/uLl9iAksuvQjmVWmwVIemDiDGpB5xBRe
emu8hv6AG7eIzUdj7DaAYsY3ksqGvdVLvWUIP77Jqk0hvs+vqWVfqB+NA8FO+l7avLkUWuB73M5v
CLYDkOWBdZ0lDg9CcI4dJr99PszOWyVwbTED68/4m00S3ba4nbI1l9Wuarzi4juaxIIkdd8LO/I3
DprdM0I2Z10ajfmtDl3kXfi1G5j4e7buHCdJf8ICWpiksByZLy90PfmzxH6OUcclwVS1gOJ98aSJ
In7GaUKrY0J4a3nqOzHMQC25XCkl7yaxeD5pKY/1/OFqbj2YsEEjwD7W4a+8p2vArvHLXvSsted0
R6cx+vtkxgOJdP+xTxufsw/QDttsdjhFdOgC8tMLwtS5LA+Iml7yYdT3JqqyjUsgGftxYrPS4SrC
ez7K7GgNZCsGo0e316qOBPugbDN65442yYdFIYNkrDkN+HKueQGCIrEX19Dj4hJblRqnK4KSkXt9
06+1ahpEQCNSa0hfevgsSvetZYh9TRUObJLe4Zm5CGZTBTHKA9myvOrYCLU2ExluUzT2W3wuUCas
7/hXuVcNXoFDxNwT7tugETUrJHIkYNxSqRnVGzbs4soOToTLcIoTUbSS1lAgUTjPSunHepLlSjak
Pluoe9uuf9a5r3ZZ5NRrZrv+brIUQPPSf2IMZN3HtMNFJ7s1U4oMR2s7rxLAMUcrKHHGRIAUDRO1
5IBdTvpEHWV+dp6SCtgZTdewdInAKeoJj7x+JRWaGtrpP7Lus81p3rBjcVZapndjjDJfaT7ghFjt
Ifd8MukyveN+QZ5TpogQKtR9qb1L4fsKWE+OpTwZ4Go60FxxE7OqsQjWeek8x1BFXetsBMQDmkB9
lFFuhyKXl6Y/FJYjDm690NzRFGWx/TEHwrrEwsRRHJ9M0dZbK6cEdALW6CooW7aRXXsIivRcyRd8
hoyTp/aUG421chOWW9P0PfKUZLdsQcUWLABw8rzTZ9NfsPca22RsW6tiqhg4khuIg0JYhGvIV2IA
Yf/HxTVw4UzkNLk6VXWkxZH1k4bTeR4avTd6tTXTuGMX7vnsY7p1ycz7PnMXCekA7aj/3bSmekhn
4ylzdbxtcmYoUxrXmyydsJf16Uk3HskI40yam5qPLmnme8EMZ8U0Jd7JvAR4DA3gCMz2TSbD98F4
H3Mfd1ZCmFI3rWsZQrtYBh7cxzGc4NxJAipDT4ev+MM0FhtQdgdEiRNaU9e62BgcZPKcdLQZueQa
Ft2EiEpSOxjrzHtnqPZ+2n6a5FmMrMTjlN8b9L9X7PxoOxFzaGT1bpKIJkbSfafGf4swUi/UeI+e
Wfgo6uCU5mS4+K1hkBKE8G4ao13XVneO6BjTUDvttOWi8fCeKak3duIPl47QvgiDw27q5442TPZj
2oZF96OKCMUGcozb3fkWCaKkxjA7SDd90bRGMOp0H91ATFPPMnAcgOyuUEKhKHaWiOzJb9ZGSNlm
p2cNPGaTzwJwA+nC5rz4naYCS1rahaC2Eu/g2GayFgRlj+QW9Wa/qd6HHnJvTXdjU2UszYgzX4b5
w0aAtU2jLtm4AHjIlHTR5oq83Q719FUNDoG2mf9ludWbGjTm0bFBDmaonSEpJ4iV2RGNvs2k+Q1a
wq5OCRLLdEMMABJGOqx42YDlxfZ4IbPUWM+D8eG2S6r09MneHuxvLfdxw3Y7G49yMSDGKRJYkiih
7jjNa8wGjrJCbHneDlBDuYni6oflO2fh4yOZWORowMTXvqBlp9DSOSRjNXWcb7UKkEf6ZG8zuJuj
GcmwcQ8QI5hRdsCyXwmkbOtU1Bz2LvXWYx4+DCEGZpzc8LYyvKCzhWidzv+K1eveifagusJJp6uR
jVMXA4hfmkFBZX8mCwFlwinUQurXRvbTJlUliC6T78LpmVDeWSY4MCq3OyIoWpZrba7j8Ecqsydf
5M+VD3Gor15b+g2rmbbGpsZTu3Lh+qZEGRe5eQgibnwBbZlVmHG5kB/yM23tTT4U9CYI6MCsjr3N
tTYACNmaGMERPKa1+d4gMHjMZXCIuRVs/JSsRbV0A83e7ve6ip8rvbjlQ09fGQFySdSjsYHP8p3i
iCUbkMXGj4NXPzFZOq0ClTTS32Z5uHkhJclv64R8eDIakn/94PaU25d/HhbFcAJfjGXt9s8h7Let
9D5vz/PzgXXs9sSA8eG/nnP7eqpNCJBs425f/XmiFZjBDvfe5c+X//hVy0sPqYxmEGhheLAMsnRK
/HpVjfT/r1e2WxCB23++7NTYGxrxuGGXP+P2Pm//+vM///yyf7xKFNjPhDQhE7L7BELzcjxMjxw2
FSksNMt7uf33v97fP17yr+fcjui/n3371z8OzZ+fLC8bdShOG5pRU3Ql+4j5LMy4o9c0/T1T4UOv
UAcMYvwMMrLQ+6jbjyQxrisZzyfwfAQvQPRYE58ABZ072k7hxCXSsR8eHEmBr/LhI487KETJZ58W
1wzT17GpPHOdtzvtps5Gt/Hb0I4+p3ont2abtqukBghjjf17FBfBVRBuW5tDSJoRHj+HCTHweNjw
RVo1i6LxwZxTTWll5EdM6ieYPsWlZPbuiwq4Xp4/OMFx9GVK0ANbMDYgmMpiOPWIZX43cRA9KfOH
HqCi22kiD4V2yfEM3HEnj3NBfW6M86dOssd0jLfR0K8tsxoxLANLp9u3cSR3U5XhbPHUcMwsWEB6
MM8K2ofGiLHxQmLa5Xhp0R9XSWYeyn4W63rK2ErJttv7Qu9j14flnxGdOY1r4UH5blxo5tJ46Oyu
xq9cbAqnz1ZDJRiQO4cITMdTtNXs2NZR6Ybr2gDGWhNFum1Cg+kmWBpsXg+Z+ZzQ6kZzJX7KvoMa
5wQEjsQtwR5Hn1NnJeyvjJpt8YP6LYZly6uQ5YssYuTWXhFOOGthG8l+LDqNtjah7umJ9wP4l491
cG/IY50PV/oan6bV70uz20QpBO28YR8UDxiuRfsKRkJe4iDfJZqj5wTTt8oKHjymSXB6LDq58KD6
oYWFOWh0dp1K6NGmjxUJMysBDu8whtODm3FDRVZ8ju1y1/v6bii87FiEA3MsB+oQolq/pxCpRVry
bmmnO6q5aHbU95Lkuqi+E2ZIqu4Ec8jirF+Npaz3YY5mG6fuZpwnxf9FOsoNdJdUI8jYyXxNkX2u
5WwkhzknHayomeT4LsYl7AcWvYfQGuS+wDk7+5M+yo6WR8wkcyLLUhQLXKRjDZyMrkcxS0LtrV6E
FdGTlmI1GwBX4cabo+RQWckXueLFLjedLxy38X6clvTp1pd3McQuq+cdozMhSUfgnJ666oE/rbnm
TBMK5sp3APJoaIhfTYbABXgb53LSWWvled2hi9WW9JSiAq0fAvBcOTVgp2QkvocTS0L7fBbjlwsI
5Mh/ilftSFp6vsQvlf53AFTDWRM+MT8Djs8ONTELfeI010muqz7R2xnMDQCn+dNzqSShAt1nRfiS
Ru4XUyRXY4OIxQS2yzghzuNN5ll46IU0cPriK6kiyUA39BxiXAL0gmn5MXYFp75DeCmRHSFdo/re
UURi0Tki/TdNL6FVbmPNRMD0BAvxIhiean223ZIcjPkHMBtMc9bWyRExaCJ3dmYm3knVhg1PdB7r
pvvSNOnjMh6YoNGwakOOdZLmJW1gT3o/CBZFWT0ZD3pG1xLn5DCLJfQ5mwiZM82RiPqov9dEE60z
G2u/NCvrUNc4oTvBTQN5Mqg7cCsiQTNiD4RQOFX7QbD2uYXAse+c+ctUCz9+erarYZ/87sLIWpNK
d+q7oNlCzP7NCTishzGjhlDumyXgrlPnE2LiYqo14K0Gjk3A6DwdQgetMc1FdlTZmiCbYMc2mVy6
yaI9Z2f5FhoKYuw2Ss4oCU+zjwEU+gjZ1OxfIls/BZDXVtww3jIPEHWavAWms6psXDXk8YHNUtYV
bzwOe/sEQYouqtsfvSl5MRJDr5kpRhtRI/KUiOL3mgDyYesDW1hkSvOmUCAVjdwBFJ33L4q2hVOr
37khH2VrcqKF7rieZ3ebPDUYFXZZjf29nLLHPM2vk2ebW4YFjrC+Wsext03bXvKofg8mYtxUhBqg
G/KXaiY1UOUKMS1BO5xKKCjHudqRCJ3tRDlTz0CC0i7NBKvd+ha/Jp2a8gHFWnQFBoXu/K2qGqYT
zvAZIpsgr9FKCXqdGF3P0ZtK3V92PaGDX1pP8+zD56ekaDJboDiOd8JZgwqst14tnEvDFRBr40ej
uD8M4sPQBRsWkhuvPbColee9CasD90aYvAnD1g57bn7TMWqMBxhwNWwSAlVS/MaU4fU6FMzO4lB3
e6OQb3E0JufazL/5FHp1a9o7OE6U8ITSYerwX+Z5OFghAbINV2g6E2HvG2qN4Nddw5FhP5szJy3V
eDAhnfgZmRFJF37GbmxC0mn7Q5eV16Tzvnc0cHdBiwh9Erj8wo/eapNzGti//JHndnAT55JNYhIu
SEUFdWWgLywTzsw48PCj2DDhEOShwbV3fsF+QyYTyJ6uKXa9OJEnSWQIcRIbyvxa4mRJk3S6DDgt
VtZQRjCI2ifbp6dRu9lL0+0M33BWDndPtqogJbNeHzNlW2cdL1u8prFPLd66KmBfLztslF2Fr9EB
5bxPXCp+lqqT2QQjIJSJ/aCGtKcKsYExkx28NvoNA+WIUAUqB+ZgsjyZbM8NIchRi6XCpJu4WjpU
Az4GJMMsnGY8nUeVH0ossVUB53PEamIefYKGNgU+9A2BzK8EdcBBt0fwWMn4AL+W1N2epjBe2B2q
/KvL7XsgH9So+3QtIoeAh8Xphile+2hiwcPhTQeL1i8XKQ6FbMtvJIwoJ04E72xgYoKS0SFVcc6B
VWRWWeTdyIlAHfLjvW3u0QGhWYGxeYDp0Q2XOvpVJBn4WS3kVtkVyTsyfVJEvew7q5o2hF3NpVN8
0RfP6tiEfUg0OGCW5D1Ko/fOxTFEzAbFkVWfjZExelEdw9mjBiKnxQNucU8AFpAGQ5y5iL68MpLM
RVLnNBWwSWvHvjMGxOthVHNr6O2PCAm/RImeuwd2OzTqmup73gDAtsvqLsHOdFcL/6hV1OOYCIYd
LOhiwV3spDq0Va9OGzZu5GDmpjgHtrpOMbiXyZyexhA+bWpsG4CpvtI92xmi+5Lv+A7ItNrCMOHw
WFhYiKp7ylvcwdrBgZtV7lsdDEQuNm91zDi7jv33rhrtnTHfd25I9rXdXs2YksTN2ysq7rMZOQ8G
XNBaD2I1tPG9z+W/ZuB+p7w+52IHRSeXfmfTvIedj1t6AtMG8XbNncTc1OzHOEcIrGkhoHkNojVh
Ff3Jii7l2L4wJ1ALXzzf0Pd/wi3c6nyRbKJ4qluQEe6EH1PxdjogbrOhL+gD3W0/9pRcAXGZnl/f
4aiNr14+PHVWT++zpB/J5N0y7sc2eM4X29wtjYnWLU1pDJzRVlV0U/58s+sZr2vEQbYoGSxl47DK
DaNiia2c18hmRtVFhoEvS9lMZLDTtDP8184tSzawbOYPfiy25RyYp9uDiIwR+R2lk2rJE1oe/HAu
N7ikQRx1WP/F8kCW0UnATzs0BSCTsus+UPqFq6oQ9mnIDIrFtrI27dAk58F/bZOYOYGRzd9Q525T
pxMHKw3GUzVqFGhOeQkNLLS3B8PEOHv7F8uVz9bBlevb94iL98ZanVJb6T9QoGT5FzFHDFEB9rT7
0oKC00wYOGlLnYbbX/jvr50uB5gaSSauuXC6s9cp0kcrzFHT4lz1Z6aARcL+AdoGGUirVkbv9uIv
pSU0KSxuNxBRAb+Mny1gotuvT+i+NSQsH1TuDyda1gpXfjHrXTcbz24HW6/5xqBZn+Ll57cnjSOK
t9E2UBY4ITfotjHIf0+XXPTCW/uL/zESZrW9+fxhRxasinQjdD9BL8UzglkUOGet3E2RcDIWZt/C
eKCs4AwgG8ZcHsAIEPB3J5c/KscYn+Hjp/MCre4YhGLa0w46/Pnhsn/ng2RQOP6YpQPCSi1u27p1
Iv7OnL+EYffjuOw/bw+KpQKsi8sQSMNfmJKuPuVKbVD73ikfhmxbtWpDFUc+fVRqYEk8pEaDZIZx
eXvQitjLdrJPhM7iODSk/S3FuX2USXpAy03sbBp91n5tbB3821ELI7mbyAW7PdDP3lidoFQearBH
2cLNKtt//fD2r2z5UsuKSUobkILVMfSMjYlFfOmtiX58g6LOKKdeRdbSwbFjLJrda+k7E600wu7T
6Rt3QNIIVwigENH0kGSZ9iMXSBfipPk7Kvn23A+PmYSdb75B6WCaGfZ0ec23mX3tCsnqgz0679Am
37weVHxLgHOQ+09h0u+meYxpnXdHauJfZUTd/B0ywEeNyQxVHy+Nk/ReGMMjCsy3ZiGQhMbr6FOB
iP7T7AN+t1XDMKt/CNf9RHz5OGqYdkFljms0S8dcFmeDJv9a4vrH0kcuJMG2PTtKrl+XwOw+p2Tk
rlQSAD1dyL9kU7d8698PDf0ohg5dfCymdnX7fgaTaI9N+nT72V9PTbLl5Lu95O3HZteKLfa797+e
1wc9+vrbN2/PmxtP7szavZZpzlSoyItDBHVpzajhN/FNmFNRu9RB8kG0O0Z9uk15NRmvggpgJfKg
PfXa3EjjnKsQSERnIDvF4EUanr9mLvhoNPI+1OAUNGnYeIZaiLl8IPmAybwPn1yYYOvMM3b4+NjD
kgHoOfyokYw2sCkyNm4r8cwlZ5m/OxLl7kGzJsU4bL2S0AluHhdfAABIso1MY4D2vXqCJAi9bKK4
KcpUnfxRnccmH++8mMtKL727KANZbVTtjxqZ575E8lnb+YFGgn0wyvqFbb+gpqv3ngd922vNnY1G
eZMnxYxt0nqG8juS2ArgyQtZiwFco7LO473jA+oPDmNcNw/jnO3rxmxPcWgftRcL+PI46ZQcDzFb
FkpFFNcxInMYFiZ7/db6LUB2nVJ4NU3KJEk56qMaS1o07rwVrPngiExLQvcs008rydqd7fs/m0xe
hd88kofw4LfRl+sV5tmMjU0UXSqW8tchtcltaLwjvvX1YFL8Ts2+9WR/ZDv7ClneZjbMoM7Kpy/w
zm81USG7ehkENKW44+p4TYIYvYEVtavckTvZxj9UM3xwt+dPLI+uY7OXiOMXNxgfhIfIiXn/nI0Y
eFOusxYqcF/WAzOXudsj+fplfLHPGi5K+i+WHw1bRKhig3fiBcdJe/LcCRBAm8VrPxK/cTGRxDyT
3dYgW9POiTlmDppSNDhtvXR+dtms5J5t7a383fHdnwJiPJcusw/matN20UK3TGNx3BM8GCaLlqpK
1h1DpI70xn2i8wdavVS5bM6deDsY9kIYuhTjXO48SKN4l/u1ayYPhmN9hwL5MET9g0IM4GVsKAcX
3FYYgkAegprWdboByoOha9lpglHwz1NF6KrD8CpFSWKDs6GBNL5EFkPgQsdfhoNv16mNc1E3CJNw
Y+fjN5cAQwhXw0Naikft06tovSdz6N/jrP8o4pj8y/Gg6Nl7qiKibcq/S4H+bIYd6xhcFu5QXsqi
+OTTT3GHRI+EUvyk1prXXhEfsaZfuNGbzJW+/Ka8dP7wa7TcXx0jeW7Qn0B+N6rxBmYn3cNc5KR4
kBWwxh5wEfn0I2/kb5L/KIhBUWttcnVaD07zhQbmR2/53+2XtmsU7R1ulHNd/pxMn6Mf/xplSvMs
9IZ1NKq7OHe+pfPSCrCZWTT92xTYI3sihVhARlyipOjUjlghcP/GeZlslSlospfO3RSZb630441C
J0wf3tzVy+ugF9EU9eSwTGN6dqR+BokK6ZZpIq2TfO2FjUm087DIAAmw8c11YBY2s1v8Apk9Xxzh
MKTnjacNWdfk0b6ouq32IKAY9cMx6tpvbWYWjP7fE5mmxHBaq9zKafb1YXDWo71ONaQCw7uPRwda
d2HTBq3pUaAhtyCpbAZQoQ5uxBUCAzV16b7X9cXHucoYqryPI7DS03212Ibc+lXT5PUj79JO9K6A
5q+17TUrGPFHM3ZXPjMpWmvuz8FEhmOrGhO7FcM0AqY9m92LbNQTUQ4rQhmsEa6L6qDYFgatX5w8
3K04ARWUaUQ/9cHQ8sBVuuiEj2poHjvH+AwD+cQRnqhEFqThwxRx68mrLebcTUdugdG1910ansrI
O5Q2na/Bxug+vNFgcoT5G/Fz0WFXDUT6VJbTc9/O79VQUY5Z2Ykc74sm/WFl8PH0HvpHiwaWlfxE
GJJmziO4BlKx2uAHboIGxizZSvHg7BrIpJHhkclRJM2eyAFUrg1Sks8ILR24x/D7jId/a/E+Mq7K
2HjwyEVPzRlBDfPKzgG4GZ1nD5+SG1Y/23aEaEC2dgWArJx+VR0yNO0vHAjh7Y22eYsT/5WpBU20
jg5ykg2/2rJmzbTkI5G4+67+FpohhnBh3pm5cVUWAZlJ8DYuqSlMChHEbcPWmykaijcDoMyqDKqf
UaxoBVakc2AI2vUytGDLVx6RDGxP3eaDYZK7HpSsDlgVsHn1Pbo226R6GKejbfdfYcv+Je3mB+2b
hCrGublBNkOzvPht0hZlce0fiVfnokRNMKmaRMSYuJ6fRoLtqIOWsbLb9mz1IScRgn5CbJ5zbWEc
qxG1lTEe0aGnBCbge4pEck0CDf/OahbcVXAf0U1dMUv+YTEUOOB+SuDsl/kx5l7iGgwiECbkGwOn
22Y2OJ4qhMUKmTM7zDbu9Jk+qymmetPH5l2wyOjNKjxF0ruTo+8+1xPh0SlKvRJ5hYUaDx6dYk7h
b/kr0f0s7aVO+D9Dihoc7kCVywGvSBcO+7mLgAezEYMjChgjcyJrFVbI10uf/aVpmhbj5+Z3ag2H
LED2lKQ591fbrjbQgCjjNNIqEvPaEyRfdzfKql57VvASyqx6blVKC8Vt+j3lZoKXvKMB3abJufCm
x5p53iVwW3Hxk9re4S2JEYp55cXKg2oTWfY1sLMfEXT1S4iP4jgyExsCUV+65UECNd6OFh8v3j3/
RNCROBEOcS5HWuRmNRfnxGGDmKZLZ2nJC9FZF+wWG+YEU/tA/+zeV6jnbg+ymylmcWPXXrBPiW05
JY2DJoi2fuQPoEU6FlHL7eDRpg39MZaSu9uDNaHcM6C2Cnd+kAzuSfYdFlcios+V1QbgXaE2ZP6I
s1DlMdGbyRFPuHsZWQyJFIWf4pbjtB47mAbUqv2zICvTnJ+llwLWND377HfwEsOW6VefD/qltYBB
44qgSlTK3kvFKRe1nvHolK9RVxIdu3zhR9a0s5YZfmmQFO96wOpsLq+Na6PoTptmvovhxa1Sn2qm
MknbDVoOj28X7iXui1+NCyrRsbV/yWacVZZODj4TurVfN/PajBH/iBC2tBiRzXWhsfVTbBEZneC1
KwZ3Ow9Q9myb7V6rZn819MS3ToHBcD1vebWewfBcMuXHq62xZd+Ncj841fTMq+Cbbw+EVzHpVqTE
u71VIsPrx7U/+LzmPkwS6xJNLHGNnSJmtI2KDxkUKHMStgwx3vmpMw9hT1pHgMUoppzIlKXOHTj3
UvsHFdRP7ezENAKJvFh8lpjoGGLMxnXUXreRMbW7T0zUFnkMIYUVl7tow4MxqpmTtJ4QjG4XgNwm
afjPjhntfA7ZHow2hN6KvmLTtHIz9KgvEA9gogRtlCCobJyGWlGcosx9KHt1tGj8UUEZxNbab9Jk
73Ez9HYVWFIzagipZ+c3OIBsHRbQrSvV1nKj6Yj94BqNtbjGasz2c6vvqxliYpMXuxH+WtobX4E7
uGhJod9Hi7ylzNgQ5BwI9DpsXcP0nBWYjykC85UcucPM3Q+XDKy5L54B8aTMPAlBKpslo4UaDqor
fi1MLYkAEKKjBAjQFAG1dn+n4aAPLd08JE7j/7F3Ht2NI1u2/i89x214M+gJCXpRonyKE6yUMgVv
AiZgfn1/wap+Va+61+r15m9w81YqZSgCiDhxzt7fvvey6KT+tzjsvpk3riMRiHci0FzGmkk7kiEf
mS8AWOYHfwQHJFn/rcaHopF8EI/7VHfaijizCCFLjsJrLrhGlCk2s7MwBSWxthVKBAEU3JBqYW48
gM/w488iI1o7sGZaA3O9nLP0q6ic4MBhnwaq28GYb2dgbxUyzDTCUqy5zjmvBCfiFkt2HNAEa/Mj
jdcOrVZGyEfEjMeJdGZk7jsumexCjOIPEVF+JMOwr2IObAus9CDryo0s7dM8DcoyHUwYjom3NkjL
jnMrpprpk701cbLOSihwQ0lqgBijo+UWPJUqHNSCK5PZv6I8SKjBUVxPjFZPUZZcBkdqB3IJ3/vY
END6KnxKiXHqsskPa7AQRDqAPC3pEap7HKCPRWt4CXJxmntjKyo2jHnyD8nQkPiD+Qo2A8MeuTwW
RnFJROnuqwDAKPOO9K5yGm2VT94D++GrPjUfPEL6IdHQevpLGxw8A2isCiszzfrNZAq1c4f+s8qy
8Tg46ROqYuU2me7mzD67Q+pzCqa+6KrxrYV3v7gjqhNmHpNLc9YFg5/U8JzcjAnJslyFbEnDapy7
Tsc+YDecqIhOQJdEThpWyuzI/QVOLmkuDly0SQyYf7wG93llH4YFKU0Mm0/a+Medk0+2toNomamE
816giLBgWeAwkRi6K/vTWAxtW+WwsDomEpt0asIo6D9v1vjbO1ZWvdzk6QO8nC7qsIUur42z13W6
do3vnTre2rBq6y6sbUrEwiBLKqeyQmGO+xOFCH1gmhS+Tdxb4DzKgRSkm4XiZvbTx945udzg68iZ
hpXnOMseJud039hPt89q+xaFZoCnFUwBYu+KGkQmHQqoRARcdEIanB4hgunvvNENdtgwqAoyH3RH
V4eBIA7brrIz7A+ywlyEI7lvrAPEcec66Cy+FrxAL7Y3a6Yea5/xXL5w1mdmtiR7Zi+n3MgpNnHT
1PlnMsb63nBpBneLsQEd+FnZiFiRtJAcorz2hrS348gAtyqRMEU8AU2KuspdemhRGxX+vS4VSgAD
OCZNZHqaTVBAcbUasrISZKObGqoZdWDPtcE8F3vwUlqQwE36QhC5XBdWIwk/gMsIgTBEF3UsMVqt
Ohywg4tmNi1ebDHxo3OsxvRM9nYjL4NFxVV0fHkSoZaMIPB0QTSsbp/p5Rxob0tq7giCL+zoI5PR
S9zPrHTMkJCvcdodZrhlgfZtSRmsS1GVxGUwockxULdYQ9BZrRckRpogMFzg0Omy/GI09OLMsbLA
9PAzcgGjKkEKMZrASTJ5lzrWT89gPcr19p7wH8bGDTZdk3U+YX6MnJFnwXnQRpuLZDpPgptk5lX5
nfYyFXjKm2z+AEpU0lll6qOlXGy70TfJTJwbrbVE72BT8c4wjFRsNoq7btLS9YTCgwbnzkNcaJWF
Hw5G8nnbTxbhAbysDnN2kabzlTQcHZqAL7m171oLTRCfOlFLTpX8kSxcO9jopMvXFXZoRChg7vJ7
M3uwDavauc1UngBKGvsWA0E39NO2TDjk+iblvF+M2qubwG4aDZvQG/1+6dzu3IqhP9fM3Etmpgcv
r6aDqoFdIuQuhaWy42f7Y4hH+yIpI/XJbDH8FRuShOUl79WEZwmZtVUhUWzZvhrcjy5ui9PtD00O
1yTR4uOsNc6mqNM74GN6BMoMebXBIeRULd57MmrIZ53ZPM+TngL4wgnOOvrEsF3uFlN/apze3bKW
OCdriE6IUaiHiEBvOOLvhS+ucO/NteiMx2TgFu0BaI0EWW7UTaUrrEMy2D80j2Fi1qv3j/ba0Zlx
ptnRcbFpgvJb3k3BgWFPsFNn/nnqPbCBHCd7f++JItjR5HdXaBEY3AmwoqPeHuYcx9NNdmsM0lob
JnSEgatHYSBXAWXCqE5qZgvGjfQEnIuM/ngQ4wOxMz8yiRI093AzUD8+Onlz700xlrIFhKh36UoP
tWmbci+N2n1NJYPEgaKpcPNnxZ9HhvMbh50fuhYCbIPT+spDO8Rra+Z13YqNGN23vvFbjkGUSzHq
nqoTby2V8VpMrEG3hYj2Sg1cwQpWTcd2HBWaw8P+uVTqNDp4nP3TFEYvT7/HXILZPcWtWIkp5XBr
VYfSY+pPZ408tPKh1EGWjNEs9uQtQZ1muZemjaIjnan3AlbjoZPvhobhOqIsI5ua/jfHQ6Nv1n3R
HnG9oLaVbKq398l1f2igvJh84Zk3cQzdXjDBe8sqptrSx/h1oRAMKV3Z62GgGITdpwzRtwm3AMIU
4zcxQ1PIMxlqtY0ba0As4Y8RRetEIxNXHR0FntVUJ/4orjJ6BixYpsFSkyP36Xs5UPUwdEgaZqbe
oc4Z46VNcmy95FOZ//uuIA+AuwkhLWJvQwtN4mUg/8rn2OjfZm4rPEqQVP68BfWWoXeG5zu2hxcj
lDkrVj6zPlbbthL3eTCzP/qH1Eh+4KLvwmrEiAYVgrKET6p7bzeXsJcJswYrl+u/dQzsdMv8UG9Z
8qP7cplZk93xTOt6XnvgYGCXEpUZIzJBH9CtVNt77WN1MconzvH3WoxB0DMQzKn1SnZgL3VU28Qt
IRDmwJfz6XCJfUaWrGKemX2C8j3fWurYSKxVySkemURNCy6bQ8127zzVp2RpX7ZRoygXOcE53nBO
WWQgGH/2xkBsXMRvQ5zOZqnAWxORUEZdEjq0z1ckCvnhH2viMB41Ix+3wZh9Fgyt1sLCLAPYOTWl
dSoyBBTOGBAhzNPuzw+cSZJ7wRRqVdK3fZcyEbhF6nhbePH8TkDaSif4inbG8DulobMXk6Nf/Fr/
PU3PcVCbVxoVKJ6rZblLbTfbO9ZCABhm9VCjQVXrenGsRX1IHXM4W5M8lJLDH0EH5llS45QFsUKy
hisZuERT+hGElAr5Jtp+bucG5MEKcC3fcCzCtO0E893q06kMAB4Fz6O6Q1pj+OqD+ZWEgTNMgfux
BgcStUSLYXo/6K19oPfNIWcwGOvRZx7V3ePogkWKKlFXK8EU5GyzLCpWoUFuLXji7Ni/LsN89Ap8
zq6dv6v1kOcE1YG3aZL0M/GilxoscbXYP/o5+QUqcp+MFata5gwruhprRDOSS+o9C8pra6RDaKWq
s19Q7hIo0rEa8INAjFHcO8oKWTYPcZOssfpyezeUHfhu+9Uy03zTWZEDOIVh4e1vG3bE2ZbcCExz
xFkAqg0zBh5DdpIns/U/G90/5HaAO9A8JEaKPatvviKSV6DnAOoZnJfJZ05ul2v8zFUAqLESLNEz
IuClYvP1Jbe2zSCFzS/7dDFTr+Il2Ktn18y6ZVvycibNf5l6lrtWz4CaaiRa6NSKgyonJiva2gK3
sl8/RA0Pg17hlu5odTuxfV+jw1vdXnkrcWln7vwgfO15kLbGOB77G1VEswT3pvIGzwsbgeVh3+wD
FrkEr9Xk3Yuc2/8Goro9LnEWEF5YnTW00/QWub4xJoRhIFfTaViWIsTxGDbeXPVhngdA62QlYCxh
dcBfG5aAP2ojWM+zfa+JgnfB9loWMD36Tm1CANTHdaBtK0pX8mElUiEkQ20kuJI2E9P5bI/REN5+
lvrcjgUOPNKKrEqYOeq403i6uTYtnqQhPeOIUl16Np2k6sBBW4qqSzuk0piWuCy2zcBN4eNpKtyW
i1eyhw1l8WmW1rHNfexjipOVpdW+8OgoRrES2JGYzdkpm0kmODk+fKpEne1L0iHy2vlyGk4qUcn+
nNCC9pIm2BWa7m6ofN4kQE+tVYhvdENFgWXgZs31SSTmBlKdwomYihz+ecdRnPQ6ljQ/CD3gRwx3
MGSQ2fIsTFB5yNtcdvFWtSsIqtM4Cqhtk5ujxpO+7LBoaJtF4D7LcW1U4lpz5TZZHrx2GGuMVHtM
OwBKaRkwNbVJKEJ3R4yWre8MkfKLdt0z2RpvvTplFa136qU146Bgm/Z1xuXJeMnwdofFkn6OJg99
a7s7YmU5seWUtQIXBwaklnQfVLVMo5CULAEtY3U/jjc+Ui2J7tW+b2s3XjoaDQYK9qney76aqRu5
ZJNlPfuiye692f5dlJ9gzKYfjEH12bvDRYcQv0DTi5OZELt0Pgpo4rifoWU7XtaskTXkDxm9h3WR
NTRhXIUiLgNm4LX/zDhnXY2JGfItIP4qUSLuO4Mn6ACCfzMG02s+zEkYtARhQg1jxK/3KaBRdwyR
9Gz00YjO2sKKZXrzi2+hieLhx60hGa2IYNnLrrsYvMZT5iFkmx3yz1MI9u380NHxWtAt+VkENd9o
Dw22HHQ47k7GuAaXBp4GzAgjTXOspkG77a2BPTamAMLcUJPkWy3bSfQXsEeYWua8eDIslDc1yzdG
Gomozxyyc8cJfm3RxKsINbpMnBafFgScA3qSP5A+/59O+DI3v//j337CoOZ80vUtk5G/cwaBSvrQ
Gv797/zDPzGECrD4H/92/tnOxc/q1//wRX/CCT0HAqHn6WwvxDVY8Df+D5zQC/6FQh+hueOQS2iY
UFv+i00Y/IvhkQEODTqiywYOaPRPNqHl/Uuxrgw4h57t6Z5u/T+xCf8bewKDHXAzHy5GEJjuPwlB
lT4ASUryZd8sA5m0knblYHdE1+tsuZwu64mRFHIhZ30TjMmJblWRe0RyCXpAs/sL5/8d3Xg0kl72
v2En/olTDXTdg55AV5tfE57ZPygKPWHePU/gvNe64WgiDFlZ0oCI148PwJzRZpQt9a23s0tJs4zJ
UuNSvv3tel7+YDb8nc6hrsL/TZfg3VFQPvIeXdswTUUN+hsVqHfIIRdOMpGbLtKdLmdE5A0C97nh
TaFuaTBulLF1jybj92fGYXjj4LBdae96zkssCDK3A+O5Zs+lk03YIv536s7iWvRXG+r9mk4MJWfi
F/8LFsN0nP/+0hUIV4F/MJdygf8JNBqAS8rZ66kjPRpbw7v0imZjWta+iGIYzhMDHb9MyTHN9DAG
fRbqgozi5SPV+S17rbiME4v77b1ecomtLGtXpot2l5+3zx1qcmssX6Whv0xm0h5TmA5rGX3wJlko
x/qTR+znGs7FI0LHcd9IdrUJxGSsU4CXg4nhUfjpPoUZuVr2BgoYfJYYyHWLuJa5zhCCF2SX+s0T
UwoCBW0j37oLWPQkGzezp/XrIC5CNC6ogOFQVvl5whEQ6SUreIR3zZC0Hii61jhhZBg7FXHazXMc
axdtihsUcHxOUXIoMKtug8HDx7Bt7vOWXx4NFn3oorl6TY0jwRGhRxo9XVvUYwsOMidAQAhngIai
eifVZ7eM5t3s0gTQx/tlUNB2NB45Zv51Z6PyMfL41HjWxtD0gHrC9TdW8SOuvHSfJOylBXkHJBfG
30FcZ4exRMM5+E6yM6PhSs/jR+1T8Ql1g0cmar8irfSVFlDYBllzHdFZr8ocC2HzVejER1qZn+P8
INIvcR74chAANgNfQbs5RHiwnhbUdi66OPhbb0hvBBgFjZAUeux2bYGeBjPZLc1FYJVbaZTZK7KV
dlWAUT0KMHl2VwwkVuI/2DZAKQHEH2WKroZdFIkM5fMeB0LXoNr2YG33WsT3pfk4R+BNbk+p0pxp
1Lq4pS5E2Fwp8l8E6F5Sysd34PlX1BX3DaI8LcivLYW2hYJhHZX0+tQBWSRIYzxKWuWWQsWwpw/J
M9nGp5HYgZQykbo5e5+c/Hr7l9LgMslx3E6O/TwLrnkwlOthKZo1cHxzk+NAlolsme9p7aoau1db
78aQBvabFucIX6JiKyu5z+2qRhkFTljw3sG/56UsybfXxHdTVrxCkly5msOYfUCHCmqMIU6bbnM/
IKKIwsjrH+h94QtBu7FuYRCRAYZQ1uBG5Jy9Gg0Xu5VNnVJU+gFkwEQpxcBd0t6+/QZx6sVkI8xU
bhyP44A7NWsdHkyZXnJ13ReGMEi793Y73lnZiBu2LNaaIRCJcenq3F0z7N0ZDctSS6jNE7GlSUR7
Qku8Q0X3NozAn1aUIxTSzaXjVLUBvRMGTnTGFsg77NtVaOdiM9TqxpBejP3UxsQSl5zP2poQ1XGh
iTrDdNPNaj0l8mFJiSnoJj4/3gzzInam5zTbSPiMR7T5QS7FW0Y06tEcrU/TwAIh5pkxTFm/tq27
ZuX4HQ+0bYmHs1BVjG/V7HTrRnNwJyyoC8FpbzIYLhyruXtTULgoSMvXvhzxGEDi2cCj3rdooMAP
BlxSH+XBbRmvdQ4GHT3kLYwYnK4IfcCpMPNhEkPaFyyZmBQFtdGIgMOYFpkPsfYGcfBrcCDWFLZ/
1wpq39ZYe32xdYLhbVCtBT9DRXW7Ns3A/VEHxZXQH6bu/q62MlRsZqN4FvjpyPdYFTE/IHGZHBiN
cdYN+5MAxJJpzmxufJ6dYSYEjVNPHmYP0hv7ddaz/do5j/btigw9C/M4Jht60L+dKXlqJ9aIGc2t
b/OqpyIr1+neN/DGF8rtVEULum9GrlPBd0/GfEfUEXM9rlFtZt+3+t3rXe7jnjelqUvGhG041a/L
mPyy6dAvY35FcdWgheQHUaXwRE9HZ8AjI7jZd4WevnW+wDXF9nK7TdgbTKyL8dNidilOKx4NyTzI
CH5mY0JHI/5xu0WWkdWs0OPvrqYDju6URlq89Q1Ozl76lIy8Qq+p6LG2+XY08m9TZwNqOjaPIZvI
jDbJJZBG8eA4tBNl6myI0SBnUl1Ay0Vx04Z5HcD0knQkzKleoffAyjCGWkl+kWF+xRaDEkJVyrW6
96HksBDYRc3vwO/p6xP/2GNoGO33rjAmdoXocLsxo5nNm8y9b/zFOtq9ajPDo9nWS/cJ7bBBjduG
Qg7Pt7vIClhW7Hj5aSX5Q9uS1optEnU/l1OoG7zLOTLaS3k30wOkAYDozMXTiSIBLlTLvY0poWRi
WV9NlWQJq3fbkkFbcemgCjggKNRz3qJGLl1jpc/VkcGmz2vg3xrSu0hE+YKIHwBWKujYpl10xD7k
lyzFS0FvIeA91Xr1jSSxJ1X65qqfPNdNDljmobSqa8O2upIMP1UXR+pcFafUMDTQZFG+1Q5fHLth
ozaOQIptXyz0SmP2nYwhiIGfwbArzm5Z9suO+BzZiNeO9zbySXn2hrzZCIe/9iZGBLY+l2gIlLHK
5tTpa7pm4W3HBqich0OQ/M4I3iaIaaRVQXyHU1pbYDSvUuU1Sr+83uoAbeK+n3S2Sa4JxjeT9b5C
+6Z0Tx4tK2t67wWbSpZbPPBd/p03w0dje5fSYXxY93czjvvMYHVZsvy7ml7MukaNJqIrXhTWRK9R
pTMx7hOoDOKg4XTvypiR+dCwkJlLeah0gg6pWkL1niER+Il1cX/7RbRmkwsapYXGLkQ0GCfrFurL
egKdRCIz7+4y8p6mpgmZW0jVIWc/vZUgRoq3XHD8C1jHmo7bovexSjRusPGyB/yrOxfGNVMPQmJG
oZRjb0C7Jh5o7JH3FuSAtEEHCGKWQnZynLUMxN5GDHgTLBA6xcgRLUdNyzBy8nOLXFBovziUSJ5O
HhXYRsSy+wSuwsjk2DC9xwWtkkYtq0bCFps3vDtt3VyDmNVOWHwh+TMdHg8rWVjPeC+6Qc/DpkTx
TsJQtga3hY+B+spyaM5n0zGZ8FjeHlkTA02cOQKbtlLPxXwz25t/xT6+TNdmIe05iqwpxBziorTf
gZ2T0T5Me7xojAAiVequ9QX1v2kUE2mX2ls9Ft+ez9bqBNw/daqhtwq+OW9snSZIwpYteK7MH327
92ai4nQvfiQDBoWL3s67RdXxk91ty76AaQvz2Jr5Jas63ifDfOhMVmXN8dyQzK5tP+MzKnk/84QF
VM5pzL0WP9SuXq3Mkhum6sqvbhieTEFXWqQ85haRSE3mvNOE86W13JvDR6fW2ywjeM+vvbU9DfNu
GN/ygYGQkN9RwaOz2IIR/oQNxGdNSsz+oafQQ9iZfPvq55cS+ROKf1cfgVq45WVoi2uWVZdG+yym
VKzNKHios9s+WqNyIL3Zo81mu/m1GJgWVsQrh1oLwSVLEPzVRNOUA3qHFH6XPenbGICRygnRaWRQ
Iua1Grqx+ki7DjstLGtkSov4WS7xhoeSyTRP+q2eq6fyciuDUvODMAcGc2oxzgz/5VaD3BbxrGNz
NTL9MbJw8g45QZZ63l7NOAKPWHwPQ/catCU7nMEjYlX+S1Oml6nqrlnDqYY4XW+ClPNq4eCJF8qM
IGZ3LhXGgoCkr1vt67nguiKNPdxCgC+pwYEL1XvWA0KHiD7WG16VKriLLv8ION6gNqOEdHXiNIf0
m/yqK45J1ku3fITxhPywW9f20ZjbC76UbT3M7H8+J23cbA1ok57MUErURS3/Sw6LVzDgYj+i2vBb
dIfGB9MSjhat3Cedc81LNlJ7dp+LIH8krBp+UVpcmbghMmnXlqXO7mRaj/7LkDL6rSzWyB7S8+xc
b7vjAmeIA9xwj1vgKCjBOVCkfZg5F9surinkhFXtEW2sxHyqii/K6MWM+ZXV7z6NyV2AXJthAVe0
pHsXdzxUdfZ9671j5qYNm0Pe4Bcy1BYQgA6h80ERIO5a+q+TKv7j1PlpVr+HlEUCSNKpKsxLvmu0
/Pft3qf7lu7SiFjB22cUIFyolddyoIqphu65FO3Zq9T+ki8ULekPVS+QBvhC/mLGu8E9Y7mIaNV7
44/LGXTlhMFKftb9NUdKsb5d5iV5pPeHNi+Dh42Z4BIb/l6zC8hIrD1iqK7A33Xc2xiQrcbbdWlQ
b5vuS48w76cGi3X2rY5IIT0VFrTncWG1u93Hah8Wtr3XZ15WyRwJL/FFjuSLGI+zPoEHziiRZnP4
Tal5tV132HYADkun+O4tiXNL0nNu1Tl3TBgKqkQCjnzHVJue0J/bh7G/Y2iVnglKP2kNF8IGmCdc
orSJjf2wUue11/2fSRDcQ6G7IDSkajCUNMUtflXMSHcZd+72IddZYgQZSouLAzYZyaVFHsdjr6tT
Slqb+hoS4zKGJuzRaQloqXu4z+FTuUEArkAVlaoHYHQc12vUK2s1IL0dOpl2uWUSUOZREBpN+pY7
0Q+vnu8G5Bv4WigtTDd6ddkgV8QxoPrN2SSXiLFYWac7AaunFua8I/32bmjgB+oRo39GfwBfYuuh
KoJviddrlTPFynIn3wafkMwIyZU8NUMcbScJJggX/x2bNbhBKrEOWJUZj5By2oWH3XERhlUTNHtj
/snUkiEE97nnyYOQmYdCDB+AX/bPPIzEUarYyv4WWzkV8BLqGpCCjqlH+TW8Osx8vNaBV8hjbuHb
Gy9VkdQ6KjBSaIHk3bsqXPGvPxoKz6NeTfhtRxMVSRPXKUZvbEuMktd26SECTytoZUK+WupH315E
ZFKs7Fv1tbcPDhEg5Bql1sacwGwWMn0QsJS3Ouazo6QQO3pODxIXnhNebBVyecOt3P7QDQh9OLL2
f33oj0/xb9wazGrV8fZPqJ35Qt1MOQEr+bdAtPrX19z+669P/usfbhiYm6fu9rHbX2//9dfHIKD8
10u6ffCvz/nrE//xsX98V/g8dKro1Pz56zF05jtKJwMu99fPub28zmMs1/fIE27/cPsjYpCaZHNN
11Bru9Ptm+d9AIX9r98jD37VQTodkBrMR0Ov8ZC4Wg7hsrQRXrYWgsP2lp4px6g75T6xpLe/x577
ODS+2EYqQTKIOnM3FqAO+wrrfXIdeq/f8l6Ox4ikkzXoqWmN0cw9Dp6NscD1e8TLyjB4++DtDyGK
JLTiTGMSZ2lHumAxp7h8wd0xKflo5h9v/8Vy6h1TkltNXCR7x+guPWLVLegwE1JOYx4TGjLHaJaP
JsITnO2cMLtWfOWUvk3EgeMQM97rpoHTl1cCKyAi1SAtckXo+I7nll8Qyg42XDydkVvt64Dg4cQC
CFlBVk1Jc8P7a78Wmhv8GuZNNjNga5Gox5nfgVrGP2E25cZxSyZlWXqWNUf5Q+AgePd1EE8CVNYc
RaoG0QjIYmbaJ/dOB7MpqZil8UYeeVYtHvqUAgIDCv3ElyyXj42svZXRVfeaX3Trqg1wHtcbL32N
9RjXbq9hVRoyFjRCAzsIaOAyte2sKejneEf4UM4gGOdXlF8aC7YPcFgozAruTuULkyfG3+4s1OFR
/IAq6NEa4suC/wM9x7BfBvMZKzv5H0Uas9H5AIIs/zdBbF9+5TH/Ehp4tLH8FXT4QmF1folyh016
wgyNrk9zmh3C9YuTDfddY1AFl9NdnMwcV1wWXuyCYTPY/oExARHOYyi7mkMp8+9wHH4Vxiyfuq6z
NhYjcE53SJTJUaQJ6R99Ztt1ZJAt6oxM4TPctqjmHqYSsAM3EPP62NuXbYocqDHyfQl+vXexATi+
hx2n9kg1b5OnqXRdipbcPulO669QyhOyaw+AUDpc/yNDtj43qQXmH2Yi2aClRWgRFWjqdzBpAqCw
Y2zT8y3ne1lqxp447y4cBXJUNU1G6s/Piz+EkMEGU8ApCAiXrBlDHiR4og5jlE73FmqavBo2AfQa
XdwxeDZT2tAj9bE5SoO+7XjX9JaPQ9cn2bwS+8ZC0Fm6HDKbqP/FK+C8YkQI+a3m5OQx8beQc0Ua
LRytEh8Wzs7Wk2Me6D4otrbnZWSbMs0PkHH6lyww6/t88e5kH1b4IDDM1j/px+HIsP2N1HvnEAgv
tGQfoSxqvjga7hlUX222RpCY/gtuEMS4Ua7YjfQQs5YfJZBMZ24CZhlIrO7795LeNTcQhocWMocQ
6dbU5d5xl9Aba3vrdOA7Bse4+k4Rr9rYftDHaFt1Ws99jxSjt8Y3+EkX2givbgRTwWKxcBNxqd3g
XBreSxTREmn9iHo1fei0cSZHUP/k4EpLxUULr9XvSJmTNRKmS9NN9LKMEaNGw0g/lTCrA/FZjNne
GJVRd7YGZJ/uPcYiHF6j5GkBXxXG4O6khZ9FfCZLdpaGddIKl5uhunfv7SQbtlBSiT1Uloe42fld
dIfIm3UmJXtg0h67Eh/m0NCQ7WJu24imjXFfTSAYevJWlfFiWVX6yNYs5b4V3vs8ecWDidlWdecq
d+nQHYjfZYAGWx06FhMfcEUXoQSSHQUp2OllIpgzci+t1bR7MVjb2Uxe+qY8BxnR0jN0V1p9xsMo
5XnOxoHgkmlnpXm7pvHNg0raoZP5ByiBmyXCbj2MuHYGVCYdk+6F3sIhcbpdlOv6XVVkydkc5wOM
PlRcZX4ZsUqydhrDpnaT9vRoSfCKCNtw27lyGyXRRe8JtBriotj0s/vm2M7rpFQ8nF7qjkwUMBG9
Ob7Nc3ChkgsDCZ44dRzkJkREpt3PaAG2kL3gJiEXyX9JMSHJhd5fHb17DPcAe5nvvaTfK5x971rH
QGKiN6e1RazXSkVd53Wch2BMn5sSeTOjoGje92m9ZXjKhIMzYsmsL0mRXjTyxfbdcDG9C5Cebp2z
ifnO9Fh0yZdly00a1fczGQP+MK9w5BQCiawwijA3kP35xW4U1Cr28JUlE70JUUMLKIO7QTifwPKZ
htFhpLXOpEQL4fQyJUMgap6bunnpXeOKbv9hUOV71x/IXPgMmBA66pbGsLi9k76W3PU4xrQuCkfM
A60s7/oGpln3gQFjM3naJW3aB9+2zuSdvcway0ZQ12e4NLY0PxOTMtgU7b7SjbcxNh89V2xj5BuO
Fc+0tRyBGJCyvEvS+6kTpzyLmQOQNSuxPCmaeVvv08X8gVnwYhBOD/njwXTpHzgejfalNo/IABEl
lI+eXty1MbUagg6yLuIsF6vFqNArJbSpbKUqLLwnizMXQ//hgtJ0lSbTJmvbN023TiX9CCTYb+rS
qG9FdMtesLIBMWDxPmf+D+R5a07sSAha+RH57hcukZcuJEKXNXkiUYXLMaDbmnmGxmXZ+MarEyWf
TufuA5JBosJh4kV4OTDnQwx6qNHKY2BAVM6xnrv2eKYHj2bHwEZl8I36gzZdp1nWKItRrfhikydx
aE/xT/opT/PTHBecGXUID3Q87chWlpF4lyzBk1YyoWBZ6ndFITiqnhatWsKRN34uWNlS77Hzy5/V
EgPbufg0dUh3ODiZuGoZTi0r0X52rGR9VpON5pdgZgwD4cxcnC3N2bXnfgKho2GgajO9wVOWP03O
/Jue2DulSiia5qtNTz5u9TWgZQ7oUPrn2sg3dnmaynIPtou+aHciEzXaugacniD3H0G1XL3RSThh
j/uhta1NhUNpXRjexYY6sx44StIULe8iD+gMmTgnl/Yaao8jjn503SeSubxNVdxTV8chJNQldNLo
KibxuwGk7vZKcmOAjtaNjSg15zTN+j5rAIGRGaumTE3Y+9Nnl4tPt2PXr2xuQh1dPnvqBvJgaUwg
DJmnJbMitt9N3fidyKbcVUiUQdpGq6hqOEY58cdIPG44LgSsAABBzI+JXJNxCFQfQfXQYwX2EkQ9
rjhoXvZqzZyPRGnuYHFxvEiQf2sTR6qyLd7s0fJOrkHnONOe6HA/Qk+y1lnBRu9O9GhN4Ir2PB6N
zHiaKZJU5wUNjA1VI+I4mHjrGibaPtMgGE65vWP1+zKM6I1EjnQHeOdjqLDT01+aVu00XGsGqMnE
JU0vdb18QFaF0FKxpzezvLPHcudo7Ng2hO26fpcm98iYle9DQOM0t1xnCy4OhintNjbXszkTARiN
w8ecJNtBmYG9WqDWQfhAFqD2ik+L96QQr5qcz26K2V/vQ8/0JmR1bbvqx4FIH2c3wiEoZ5MMD/om
no67ZawhCiacoRHQfpPWVKxCh1nXCuLGCwbDy1j6rzY9OStXWVerklrP9ehKzSVn4bxMH7NJ7MaI
3Gez+ZDDA3najm98ioXJK/+b0UVQr6+HUdmmx63ryGed6TtJRAAVcQIz46UrJkA0lA6WEDJZ9DHf
qC8Dykh2wh//RuIZfipGkwVt9Iy5k18C2GL95kdAdF2r75bWnMQbYyeTn61EaPznl0IbYTVCLKI+
JWB2NZW3H1c7wV59C4h6qzyK1rM3bGa+HZW8+itWgNBKX5flor5vDJvC5P//k73zWI4cW9L0u8we
bdBiMZsIhiaZZFJzA2MmM6C1xtPP5ye7Z+zea91tvZ9FVbEoIhAQ57j7r+SXQ95jiH3MaY2MlZCj
mq3ydYX1n2TPZNG2qDJqZmf4Su8NNqSa2Jiary0thU/K1/Iz/qmDdoOE4WDVw0Z9nyLVaIZdmzKw
0H9Nx7bSNpYVq/9ip3Wkq4COc2g1bkbMpgP+Xn6lNry9fC2PI0YT5HoHd+3YHa0KWhfOfz9Yh7YG
E7ux16/y5mW/ZECUjHmT6bHGosiyYCPyFwgPsVbajkXACKfkwTnUEMvkN+T96rg+x6hU5VidjgDs
tQg/rSQ4ypvX7bCr5QMAXFvZfAJLnpFdyMvJccnbavJxSrTh8tl5jcY5RHRb8texr/9oQbKNgokJ
P26ncCunRz6enML/+KgBR2XOVHPMzZqVZsKiggNYq2Z7x/q9x6BnU/C9DgRs8ZDI8rX8TgXer7u/
dNoWHIrOOr/aZX9/PYmIpif2K+TlsiCEBtvjgkDRTrZO7O3lW1jub3HLQHHB5ySXeR3oUHTEsEb+
W15Kx1+zMDgahu5L2/6aqvJBXlJ+J6hIuvghvyHHVFZ/4vv/OKiIb8oBE393krfiLe4mLMFLmue0
M9Tbycu503DkZSyckGlRfkLuwyKd6iXduWV1W7TvegWI5Zew7EwGi220nnvUsBgMphucSVFhmyAd
kZVcPYpti6cqnTSDlDu3PsQRJiFJvjwoAB8XoSvb7bM2c7sWTrNf4+I5Sk38vLBEHkDMzQltpJvq
3EsSHVFyK/pxf5eG4XyAjnCtiViaZ9DsFfkG4rUQM1WnwU7cgB6S4rT2lTLQY7MxH+kWfglFHMDd
+6FoEHbDjTqSVibj20FAEbt5tivkkmbhdURiLBWNfEc83HqMzSI+WRES0LF8Dlcftk5v0DdNmD91
+bmrxkf5pwgac1cLTUyoYB2kIcVqHveG14FgsYngHRJf9XCs9on3W8MHZts6yxux6Nj3OIyo9YTJ
N24UO8eCbmC13ou1ph9WSYKE27RbSUaa8NUe68/F6Z+yiHqITHaeVNjZN9bCnmGPtHH6yZtL57TI
hoWxq6woTClFiLT1I/1Zjbt9m2m6ViU48N20RXGrCV6JJQZnuwAwaTG3NhPruGh2cgzaCrtohJCu
xVB4KZaHnmiNTYpRYZRT2LoCmek9DIquzH7biGR2VUT3aE4cP6FY+L5i7kY4DJZ3utZTMQHun6bW
OOoFAJKZ6NlWD3cYY7yVtVFi8pfByq0h/lr2fiXDnP19qLb2oD/V6G1uANM+Q7JiMAIp/Y2AFPgs
JUdIwdhFCThJ7XwsPWYHZcyg24TXh8WldVhDyN64+27TgKHKMi0Hy63KvTmPF73O7VPd6pdWRIbL
RDjSJGCmY6K6lxF+fioqDlMxryqoYhsd7mrOc51gBoJWj1m2ITD0ZMB7y6unKKRIVTe676F6Gcjj
bo3A2dlzOOwLOpnFG5ND2QH6lUXdUWGBOw9yy9eaR5DI5KR7ByePxbFOi8ZVHZCzTyhbwUNw/3MW
MiaoloBVnB+ETwWV9rqG829cho1dEqR79dYNoUuQlLUENbjYeNuo2nACg/9F1h57Kj2ZVd1/0wpK
XylaVh5WaG5CByvLu3RNphu0zpcC40hmX+5rPvvttp4YnA65sx8D6pY1QRtbLYdk4S+91Nk6OhUV
jLBnS5gZE2s0FnX9rBmKyXAonea5KBk1x5NHot6C5tc2kRXirzVwbZM3fJr9TcN0w51Jbi2NuDxM
828qTrFpW8wDnIZL3xETN5vvugE4EU85Ol3QlWVGtDxM5YMVV7/Bu+MNzJtghzbmPITNw9DFt8g2
r35+FwSURkTv2NtFY+osz0I4cG9rxfwC12XY1i5rgJG5G3OkiTD0/jYwTkbEnHCOYW8hM8LMDZz5
L5wqgKJiSRUVx0ORt+3W5NOdrDuDet/LoYj0E+URGoYUCtmpYGwTBzGGn4Ie2+4E1IUOKc2T84Bl
q8BFCjRoc3A5yo9PdAmAv8JckP/T7erBWZ2fBQxCwB6AGx7goTbv+8F6xWvqjoxerJmqz2ysbke3
2bEd7PXUBfOZBpLAPBCBaijRv+2z8GHWBwa4Pl4tK7y40qIqkzeZQKLL0HjL6+qzywluwCmUVhQW
j+DuE2AZclamQzzAhcttlmPXHBb6H8HPFDFnHVmHedML2h19w6wYpVIITkuPZsfZjZ8QpMWzqjD7
mcQqKK3+pUmzT9PAKLzmXsBHCq82/PE6QG143t4+n3BaxdEn7gcdQ282/H4NhtuupwPV57c46j5Q
BdNhjjB5kthpUVjCkYGE8myszIiIHd+2M0Zfg5g5p4R7Id6BWImZ5zcEMTSqqVFiiEMcYYSKgwoc
QV87Hachx0oF1eEtnrn72jFvMSn9uQJ9MzrkBnFHmnU0HSDx2MCyjrY75EndzidGpO6C5gzIhix0
mJHAw/SoUiyzAxcX3sr5TF3zdz10v3SClnfWSg1Q6ijtRy5BYNNfRFvD8/7CjKQViutXC6lunDD4
pv6NspYgCUwSNuqOGVq6B3vw9x6YVAE410bdKwEhh9ThzLUemLbXX8vUf/5Lnpq6r7K+atNjUp1K
e7hkufBiBfLLEzK6TAPre25zhJ6Qn7Ea6xMk93E9QqjBvX8bRuWnIHaugOwz4M1uWZKrgIKuX792
5vSUoX/ppd8YySHYMghOiFp3H7lvfpatttE1m8JVsLMBlkhdBe8tsRXTzAJUpWCfTRCzCKMmvxnz
9PBfE5qtf0pMhghsuAY5oFCrPd+Cd/6PhObW5EGDA9sfldoHwwsBRUF+fT8tb9hBnxA3coE7xog2
qrIUMaHiLqQDJ6nEN05RA3WRs85s7MJVahLuhqqtHjRhMnoRZRGG0Sf1f044y+2ef3JOmnMcuQcz
7t27xaLD0etzmg/0byNwZCAAXoPvIg3ozzXivP3XH9z5Vzr5349teaQiel7wT5nJ0LiqAsfg/kib
dsQu8X5ejbvAgzyqsTVjCnGX1dcKk4Qb03CcTeMbaOQN4VxUKQ8EnRysAMqVCv7dIjSfGCYAnuHp
lSLkC9UvBdga/PIb0Zz6+8Hh7KldlAEbQjTtgumidTLj4mlsQx4EKMihllylbIrlPs2EijxbXI+/
XHshOJQlo6CwWR6osj6mlhVbVrjCNWmJ4vHk601yxNm7/tMkxD8Tf/3fnDTrXxJauVv4oKblossH
3P2nk+Z7fuaNmoUpSWJBgEMjuIJRelISKSx3bp96E1hMkSkVPQLU5VTZjONka6FhufWqAMdTR3vB
BOc+wtpHkWMUrWldWTw8d6lo4/JLhhXszehyC8V6/MiY9OMvm822XkYTHHelRRJyQzRhiJ+1j/04
s6nGZJDuo5ihtDyB//U94/3rPWM5LBqoMHyYjP8iQYjILTODJOrwfOjMPa6IWoijmhezTRSoySFm
oDUUMr1upswEfWzOhaSnidA1KYQELmzycAl/ODW+aI23Y/E7ri5LXTGeuhqKpSoY5mZ5nGEa4NhJ
I2EXn4vPmSmD4JmAPN7QYNwCB4L1R7uExQRGFCBMksLVSVEGoxO85rUe4Vbc7SaPZKDIh0mVzjA8
8vmIe/ExXRfFQ0on4rKcrj65fgO3UPY2OzaCg5PYp0qIWH401lsjBwayGB8ltOCHoIX9mX3qIdyj
aHnJoCasXueiB2B3Ba7CmdzJGvjkXHEzDW7gcTMAs08NTKz/JlzT1L1/XcA8y0S0YiHMsFzvn9NI
nUGz6nzBaIacOFZIitVD76fzjWnD2Smne3d1LYx6PbbSZji7boNHzBhf2ZPrAWKz2Ucvi3DqauFZ
4VxwiYPizncid6tV/JGWlG9o5RkugF/9XZQ642S7w6Ybm3SnGeaXPq3f5EF+wj3b4wX8bAb51c9Y
OArtiTkLG2qLgZWwyrIWczycH+9Se/hci7reLaRHIxf6aITHaYfMhrQxTjBuyHcoQV/E2UnUw9OP
wJt3/dpftAbDzGwklLItnUtpTM7Fge6aZVZxbIFJYl76dizmcxiMLd8pjVM4IXsrmh8dszr8ZnJM
VygQxMJHh00Od/amnhg35sifWdoQb1SfwsH3GpdhJwueMMMUnc3qYaA71rcQYluMYhSnx23zax5E
e9Ko4P/aVIGKSaV+blLIWa32qI/RtUTiq6UWOQDdtyooo6J+cDUQzLYcMEqRJ0OIW63nPK9heyt9
cVQn717anoIqfGGl/JTWlC4aN2OZDcV5/z4FznuIq2DmDFB6R8Tfa9AeGEPeNkQaM7ahRlirEY1t
9SHEICp+DNWw3ITDeLXH+RFP2oupx7ippnDoE4sqfA2+lzJ6xS2CSDaYqn38VUXDL82U18LyaBvY
KNmRRDhFMdNuIq3NuFPWGMROJ6lCy+hEk6a8bV3vOdNg8AqrSyrODtMZIYNg/8qI3s/jkx85m1D/
y28bpO8oRx46vRjoI9vmmMAh9RkieDGjDiHQ2TGwU0baqV1yuCbZjajaTbj3dv08GPD5mw5PFWmF
qWR3RKTp2G1Yj35YvSu5vbfy5nrfvCaN+a4e8LitUbqX82OcjjAA6ggBTGM+1OmMC2FLj98xeIhA
9BK/ffOj6cGxNBYb+p6NQ/yQQ0/uEy93CgrKPyOgLTI8/efcVD/rpHpYRDdBqDjKeOzIOzZ/PSR6
KrHDZ0I8s5uQOMjWQuau2u5eY3AyGowCVsp7Q+iPlcYfpvMpTkgdi76Y9Guaum3j+GIYLbsHmFFu
+ZfaheGf9lZyaTnJ9oqjSVSW79iA7BofIVs2AVyDjL8MWWVcBuhpjlZtpylLHlJzOmGnMh0rE7dA
3yswJVvHcI8gjZHFgNViObKfkO97sNf4waG3PGmZm9/UIWpw359up2X95WSL+ZStzJKz8VaL0YKt
iFiIqvfjhuWoJYvP65k4JfA99ZgcHK8W9TjizqRP7H0Zd+Z2Mq0Rc8OA0ASEFcOQH9weA6HZxX6y
wnaLKWlPp2oD3PU1xB5ImkSxd85OEYPE4HIhUoArsZvF1Q5W2dnKalImNCJo14SY01m3cJFa70ym
5uTqahBZSkwzxKx6Dda7uLSzHRKYB20wcGKy8ccs1uywYtQMoeu9JpeTzbuJ9pPTXWeT7zoaM4bK
NKyzstj3PMIQ1VfAhkYWFmfN1B9XwzX30NeOtW6ZN7FrPbtBtZ6D/nVqEpf5ElSUaWkcYpTkyx4w
aMBjroqzGb4iHq6m116gPMzHJly1S+Kl3rldr+p/OvmO+gpFHSAoymTO3pLu2MdJE7T8uxXy+tG2
veASku1+8EvrLWmC7HaOsKm28OEJjMIBmlqwweiqu4H+51hN633keekxT3MD5QiS3ISk9Euuldq2
wmmSrCOMX+LRxLG2cw7qKNVRWF7Hx7C6axXCYQmrsoX8kACp+AueF7Sh22qyyA31x4MZLTFpDTjK
9U12ixlgsHUS3k6vMEHU9f5Yi5WyAXi4swx4vB0MwYtfvDYD9DrTiU6Z17qXWooQcmjg083dfEBs
9mjjKX6cHJygDEYqGXUnQMv8GqT6fk0WvEvMb2tKs106mO3Fbvr2MsfG7wZy+r6Yq+ES11hQwZCJ
iIJddtk8GifPLgFzmBJeJtP2CAIDNmQtfgoj/xUjtgSRnQ6dJUR0hDf1UNJDWlZ6mZZHp1/uy47H
JQ6MB5N0Fp+JCfxBfOSPOF2Uq3H2k/PKAQxrROoQ5pYHSE7jocPUNBqW/qAXLl1ygzXl2dG8jkmG
tRlXQJRtuhgPZFv0Zwj26SmtQrjHKBeYERr4qdMWZohMzj4rNRtPSvapvEYElfc4IcvYmh7+AHkS
k/IgOKloVGjGCKuhNCs746wYwFmHEqWqephZWrltCZ9D3hrjvAk5Eid2JsDZeI1c+DrwxW7VqlVK
2Qe9+juP3Re7wCdMqotiXKobcLKDUtBHffc+RrAdfeA+mNz5p7+wTK0zHk+iZ3BwDIdWQpRIuFPU
6HzG6SxGULU41X5qs1+Yx14UPRvPZ3frUUgD15EyYiJam1ztHn7UXh2lIkzLiGgNi4c5voHUeDZi
497ASYKHtNuu2Dvi/vqs6qR2YfuYouIQp9Ct8jBot9pAd8aYxmDgvcUB+lG2T8UhR/wCq79l7edT
iNvVzzVk+lt02ScRCWxl0M4p09vntSk+hQ8r7HPXgoGOsAkocZb45s8EESRh8XjeMDWfIiJAIMaS
fsor1aSxwL267Yg5Z9KBFCcDh6sbDHHyc8pccTMMvE8P9TlrIJ1pQ0NrxXeUSGaNan3zqbj9RJj0
iZfsvRwqapFNB2OYntc+waubICe8/eK7Np+qvd6R60HdrQjCc4uMoBX3jRGe/c4TzT1EyqtFVtQG
8Rx6Mov+tplXgjyJijV6lK9pJRrUwDzOWnPf6sFz5KxgleYD3S3aEHd6dmDuFnlyXZucZxUIatCe
s5mJg+uiHWiXz9GHodLrzc5cmofGs4/kLiM0cY6qgfaEbTx03g/YEj+morP2YweLq/faU66maaIH
DDQMhdoHZcNSRAuSCJfpanXu8E9dc+spl4FmLeoaPO+Djd4ElykeKFqsW8eEN0WnP3YoX/hvMjGr
XLwy3ACEblOd+OYmZIpmzmcrtDIAGVRUUfhnjCfqYrkj1thiFkkZuUlNTH0EVFXDljmkP/HG/M0L
ejI023ekaacIfAVdcTZhV0d2R8pBd6digK5iz1RPZURd5CIYsIZ1RaJbfHaatu9y7U29QeSQ1yls
ZauciVF2umcR7disD6y2zZvUnmp+ENpUIo0T3Uh93jXtUwZ0jUiG2hfToF1K7uxNrFW3mG7WeDJ5
P/PFum+0/i7xeNAxOMqUhZoeJZBqwW/x7qDA1MkbStJ7x3SZj3No4gAzOTisR/ObTmb6zvQ4HT1B
tZvISUx4CPwisTjlFlcLrDiFz4+hNIYxRAP3rvvHH4NqN7pJcNuLFDURKVKoWxyaDU6nWkSNlwi8
+M4fo28tuqvQnDOtftGt8FprKwGu8Ccr5Ds3s1dRk0/rw1RyrES5kX8Ue/3WHqsfhEHesPogdZnx
OtSiX0bJOZQqlQ175y4ets/N57Fagg+9KK6GiVhAntveiB9dv8C2o/6TkWFryACkYPKLrlc/ZUv7
PTI5teQYZ+pfrJbwNwvWnkPEhigt6T4K7F3Pa1ufCoLDtr1r6zQax0nj0QlC27nRtOkmHi3EjUNj
H5wYtq41p1c1EfFhOkRa2GEqVsQ3NqC7+rYWL1hJGU9+5n/5c3DPDGon9VI8Djt99LFDklGVkg5V
0Wfp2CgkhwyPoJV8C1qvv2tZxIWeqvQzmLMvP4r/lLHbMI2uUVIP5U3ohZioGvslppOHJM5y2KGb
wNpstiaKautQVwMNjmjuOg1K49h4exGtSD8uLYmz0F5Tk/EmGeZR8GeWChc/pa9PrS88TREMisJD
9Ud1zK6N0RfiGckVGYNnJZxSCgxDbioSWV/IkcW6jKpaBnBqbm1K1SwJRnk/ob7BUAFeaYTkl8Kv
ED6VPZXZ1uJBzRhEHocZs/WZcAcFACh9jo7OcRPC/jK8ESqtdB226W+Tbj/hyOviiCSV/WhoNtrn
Rze4H9b+UFQmoYBwT05JZ0DGcn1QnCQnAYWUzDJ5GWyXi+FcUjs6GbbpbK2OjOnUdenHIP4j0tXu
x9X92ddluHVEVab1uAt21u9FVtmMHnTqW+y9W4jn9Gvoydyah6g8ko1Zx1Ba9cT1dvgXmz1XUSli
dcxSbooy2CGnnXOj2xoljT4ZTO5WHYKdsuJOYfNB7hj6dCyYNFLhurlkd2VFSguaxQZXS04Ua1xH
cZBhX4zT64OxYFVoo7oY1qA8WbXuYXWOkAixxlkJRKfoaDsDrVF/g9RTK38ogFM1ueaIbs/ybgct
A2dn+t4W1YdFVmlUrffdxIOqVLehB17pNPOwt37hHfscaN1809sI1JIZb9NUxxk+c78rZBD7vvBu
61LMAT0G+fWiW6cq/GXjJLkxMEfKo/CobDqWQVvuTPs1jxwSTye8fNXEB+coNH+dX94ymz7j1xrB
RM+u7TJdq0yD/+llPHRVus3zhzSBJeRTNVUiMVSaZaU8idfmxIr2HNjNh4LcloW9zu+XD3yAblN9
fRyLFQ9Jn4qjCzJhKZQ3TZB+qLGVGjlH8fDLC9cfM7ztqfKe+2YmeKbEedx9Jnvmrq2cgy/968Co
AtYYmi3xdQgjMskLUXkJ3Ow2iGU5eNVPajp+DZNGckFcZYx8kgrCOR5PHfud2vnSun3oBtBj0My9
KBDV05VZy95uuotfmlCXshc74qNUaXMKBjh0YY9BEtVc07M8q0euEERGgRoCFA3jLw/nfSbgenPI
l9fcpncXfy8rfUgc/bsceC41Ld6PLitnUOB2IJNj34PrqhOmpQ7Mz6JfGt6rCsL8C0kb7bSBEuWK
JorgJeKknCeF9KprCNUCrD5l6NwC5rfY+g6eGPl7zwBN7CxSI1U6K9OAYyL4tnaa5yLFzj++arr2
Z7TH9z6cHhmHAThkEQalR4K+KRAYYKi7gbS6eqeeCzVD0ABYgHx4QeaTB1zUfkrNDGkzu1HIhQKw
eucr9PsnpSUKkDZvNEiNzpp2hCtFC4PE9TWeNSgNYbwvqYeZPXKsNkNDMcvCjlN4FBkjqCbH0QIz
Y9QDPB8MErExkKHqvN5GckPWxMlSNoJ8Wvgp0IOeSDt8CHzR9rLwGjmLL47gSKg0GA+wvSmE5qMl
O54P5RMpd/4g9ZhVzTcF1jWiF8QbQmZfUmkZlJ7qLKex/TZRd/ozAx8l8TJevNXFKC7TwSXJ+YZZ
iHEjrW84XBY7ugrWl8TwU9bmvh7Tg3otR1DdtQZJTdvmmcb/WmoMmnB3Pvtc+a0SFotvrqz6jO0O
eZcc1AyIWNYHNW+eIwPCKZiEoC7wz4jmo9oDwa33KdrDZurXvUCYUM3AvHwuS9E+IG9+72huCWR8
QfoAcMEsA0a9eZfl8bt6hhrDmPbe3CJY8apdVJGh2KMwEY8akcS5c8Xt70cPSkjriwBf1Lye9p0z
pEDFFBzQllBmyJPpj/kngyN9pQ9WK8UAoG0s846QgM8Zf3pOxquCONYCU4LafVril+GPQ9TrhmRP
CF/ePbqcz5KWmkAUrnwHyNuU+dXyys+kmB6SYEFuGRkK/7Y9PNHgHiv9pOZT3Zo1O2fRlbeLmAkU
mMjua4Lf0ANUNn2D3KzYjUM8kemUlC1gZETkdj2m8qwnUs8lYoVA5tFDLxpFRRtxiCbN7ZSRcQOo
DX0KtaZGNGi1dVEF7cqEqBomnTzkPFjAPmdnth/NCLxM15ZpbyN2nmr7aEXVVREGoNiDmZb9zWRF
/c1n22oGjPLigeAzCpTI/UQLc5RTxkr3rgfLXtqZRLS1dlc8xB47v4DfsuqlNfmuKV1qhr3ZhszW
b5lBTgM1pFJws3+8Rnjp4OTAfe1nSIN1tD5Sp9eMfgd0omvonCZXfNDlI8TjzNi7XDdNFbvwwp8U
gqE8nWcfb2TxHMmQWbNHwv7toyO5jZ9ZrQ/bzDE/g4V2Kee5Sirm6WSX/yStu940uBfxc7wFaENq
E71q1GkuZGA0LTb2+LQQEl3W/Fxyt6HjpfmT5OKgRh87OJtRQ0jMbaGKFZRQD2VJxq4fX+WMyrvF
VktHJoqOzgQSkZl0gTU86Fm9cZzstmSCvDr4Jqoxv05jKr7dBXmTyZ1UTmtGiUZtu8/TBFVxyb0D
rPKqG4xhQjSihTGR0rO+NQMCXHyb0diwUmL+bODfsV7UmtGJLj1NITRl6CexV7QuYTvvGYvvOFwa
PcD0v7J4Kpt58GidfWa5Bg5LrcuYtCIEeku1kSGpoNvF102cLxgTAe+IwqFo+z86gIeGjcnWHFlI
iivUUYa7oXcajIB5Ch2YLYJbpx9v4JKlaEAygirq8Tfmvge53dWamKUJbzeke4WHuDqq/9wDUqIE
U2WmHvtQ+Z3ffoUEYihuUzuOt75fhmcwze3UaC5+5xoOh2yHfuLs6aPulVWBIaL4eGHKWzmIpQpq
SPX8xJaHgIMxLx6lhbVr1+hWai/bAw+to/V+nrIQf8IWFp/3sjQdSZP+ixomqDmG1hEvMIzmkzLH
aPMFtm3WwfZEDzRmLKN+ENNDW945zqtHK+bOWdlsXJNkn+55tdm6swxlVuEPyDWui40BUqYhPW0c
50kiH8jzWY+z+G+WJRu7HozGvsqOg9i8FF51R7YlHiTu8uVPf5RKPWwy6CUB53xgVuPTpDp1chuj
1PX9ka1gRdcVTGaDCWZy7emINt5KyufIAl+FjCFj1iErbNiu8RN1inNsDOBoxKyDvuse08dRtrqp
fu1ZkmWyUhDyw914bOiMPCzchTx8VQ10v3ZPljW8jtNsb02uT5blCekTPMohcIkGajthYz1Pc0x7
Dvl2osHw3OxPVlenhRSmW6QzG9sTqq8M6mGXfSxJ8WXGLBGgcyPBEzprHZQt04OcoSHSSZqdXUPk
mnL3koT6AqXOfiyE8ZFP433Tmit4TXJv+3Cw2hUeXCHkqTqieHd4KhnO7ka2lmhxCeNYmb41TElv
9CC8UZSL3vXpPJ3o1qVI2TYB63G4/vEobOHmoHopiSXDoYtqVF+L96JBjeG0uAC1Hq83p86Nclan
iNwp8lDswqVbItrTLmRRIn/vfXYsxWLojPEr7bvtkHDIXvtJJjKGnVByt7KTCyamnHcSFwCkcbBr
12ztqpGuoAYoXOqGquRNmaskWXOnVeOT7JsNHHQG98MFhypk5NLCp6BDnsFj3kX572p4U0uoWs/K
9JPsU2wbariU9lsekOueMB9wRyzk57a988Be97T5n8Rk7oyifoybP6M/fNUNuLqfcs1yk5ItgVW3
nT0EmFZ220mSm8B4yiqEYrzG+XjL/PVTursyCo5+MmEWbD1ZpJxv9OjQrLfmGIs9QMe8Bv7y3q6D
i6aFh8LIfilTjkJjhStkNI2GYNMK6SMK/eegpwILLSown+Vcpl8epgCK0zGt8Xnyk3cYhwz35o0a
c9ZAPVv0hIdg9JKjMoZSTK+p2ZDO2TDP4+kQ8C9zIdH6UfYHyhOVUUjem91kf5SxkOOyowQVyV6x
9Tak9p+0y1/EwEi2Tb3CmZmAu2+/6u4gUX4ruA6232Hp6rfVpw7CdafG20V8G5hyCmdo7GFbdiC7
sTx8bV89I9E8KQDY8EDsGNBAsQwe8AL8EUL32yHKYKmN4Lz34ZO0T/NMeV9hyAQkyTBv9MTBiuqw
EIrfYBd3LjnW27XU/qjhsEmOErY2I+OpYQtCApHV4bobHUz4siW5muYABhFpiDr4HKKiYT9CfpPg
bnhCUkI4o7stOty9AeJ/DjHsWTn73NyQuAAgi76+ZUx4K1wl1AtHVfup3q3S7pOCDFgfTDN38eVH
94n+q4X4CDHbwqAJim5ymO3s0KfuG0koyE6i8FcslFrif3ZBZwKRUodYLfFm9LTnZKzfesNvboB3
toHb38M1gwgvVmLSpc1iiYTej5iC5ENmvmORYx2gMfyU8XrVPXc2nGvV3vTiNKZg1GEgzNkuCfZ1
vnNnRlEodhLS2ch0lLjBa9nhx2DNHrJEWracH3sinxUqiA01JB39H4SX3MXVClXAoj+zneaMW6d4
w3tf8kCkBdQ0E12NVNGKAJd1VFremnw0P9KWhqKQDxpLBdAPP7Sj2xZY+M5YB/tG96j8u7KV7Trx
9/DmfTpAE+8+4NadCzW8q6yYZzkkaIRQy78mkDWGvYbpPst0fK2871Jrv8TRSnpGgI8XNC3HJidb
iyOqEud2ZejBEJmaUfKb2+AJ29J3VIToMFnJWe5YVx6KVX9W3oe5HH6g3c466YlNhoa4Ezc6nESK
Q2hB0+0uDDG/1JTFmFk5YkKcOr19qZjzIzxNoAEm1o2cwmXNag55/OnLM1lVoQWAAgmGVsvKy1ec
dQUWUBRKaTzVk7uKu570YGr2xIzibFG95HbxmxgheKJ8Jr9e74raP3s1cN3q/i6mBpkMFF29uC7i
eeTZ32Yyk3WaflqOm+1j4E2We8AAEubkamgMmcBsMB6fB66p3fxEwseGDownPzYp0WZUGptGKis5
zaoilnG66q9nyURRbkXy2wvucLDFKZlVB9hjr4DyOLssslDIDo7mKOtx3hvmFJIEnt6Ecopuk8k2
wSfkpRcHuoZPdMkfTsfCq7UuBTc+NZyJVUptX8b3eF3+cAkOUCzPdYBx3Tb+T7WTjLB8sDvSKeXB
99OaSoRb9MPFsLBYi7NNLKp8iHEgp2j4kLVG7f1OuN5bEI928ETtZS9WbAN0nI0ZJVeigqhQ9eRi
1HgbJmX93ldPi+U8KwcpKXpda/3My+CCAk/sB61ks0bRW3+vd/FHrVnf9aO9x1ffuWlrLqhUFWqz
0ci0I4tkDyUSi3lKVQEUzPsOs4SNPY6ntJxOyKR+QNF/7bBZ3qCufy6nn3EBkowk4rkxTQsgEV96
ChtV3+Jur22LcJN0zkvVNtPfaZwhsYqOg7LRjKy/LMj/72j83zkam74Lxe8/dzS+//Or/eqyr39w
NP77R//uaBw4/2YZtm1DnnFc3bHl9aY/Xf+//xcDdfvfdDjn7FVwVCzci/+vpbFt/RuMLWhbrgXF
F3EtP/p3S2Nb/x9ZGJveP3EUdd92dMewSRHWLRerd/sfGa25NWj6EsbjbTnaPeFh2yZs77ASLwha
g46gvvp///qffy9KeZXATzzC6eVV/9OXbu1Y21f4ypFvZ1hFulfvVTUuOJz6o9EWlyIvsZe6AKvL
H6m4q0serANBotOhQUKWkfz+HE+v6EfMU7lO3m7E0YitxvgoNPPEa7FTOflwLsv2jaXBA3GoG2SV
X+yLJZH3LGKJu7HcYTzoYKWrNa6HKahJYIzf6wFyQEv702vWS4/gv+ia4cGpfQshGJyCqa2Wc1iO
d0RbvPqlgIutizq+pdMPUudcT97JhN+1j0Ms/2qMbgwiTLAZjDAQLl7h3H5NU2Oh7p1DYM9yWy94
kjj6hJ20qX0UbkA11CMqGMRpb7C+jd5lPD9uSt5ng4UkVefMMEOPqrtA8wk1QyyNNaA3/NCrEAld
AsXLBeezFwwoUqMj+2vvkUawJQEE+LQuX800OjK4H062Nl4nO0ZtPJVPmU5FOAzYCeHCUOwJJInJ
+WQqn79GXKid558zOzRvKmvyjwQcAYXAeGUyq6ESncr7cswR0cwzs545P5TLdxhPwX70Mb6zUzvf
E3F36zn+axAVwbaCWrkb22cyEb6ZrpJTB7Pjbkn0mSl3/tDGTXwY+j1Ju9OutYK3MTWeVrdy9rZd
HzqveFxr/4OU5w7iWoZbZ9QgXR5GNImEvmC62p3mTLsDsj5ZDdNTK7B+S7T3bpq5DxgTfaYBqtpw
wqc3d1/1CZliVeouYg0CEAYPzWvM6CoFptO8iG3UwLxah6oGgZGQF2zz6oAGDrwd9HAG7Wz04Gt0
0ROXdWzuQ3L12roP0Yf8rsaxxD7sS0MgvGdGX98kLvmabUYg58iWZvNAgie1JDXkGVevqn8QOE1A
qJ/CCjHihqgF+8c6l+65cGiXLFgbRW+dhuT/sHcmzXEq6d7/LndPB2MCi7upWaXSVLZk+2wI2ZaY
ZxISPv39JT7ddrtP9Il41+/CBFWWVAXk8Az/YUKzbaL/Hov6par9Bm4cqCY5jtMBIdgbQRmhb8u9
20KutmGFqBk0RpzUW7vAndDxZqaAws6n7eCA+dTfZ1kj0FKjL1MK7S9jQxOModtahaFtzSgSozez
s1r/a9GVBLqSGgd6i6PrX7OheDOp5G0T70ZWjdgLb27Ohvta+QSqfo/U6IjYRDh5N/28fM9GFe2d
4ckdHZuaWr1TeRE8YSPDvgxkIcn3pqW+LsX4JVHoDOC7XW9Ahb0GzYywMtxMONPPgZYXlxPPyrBb
b5+BAw2/Kqv5oNdXStguKjcQefyxugtbUFKDpNym4UdQy81jpaLmdojSd5GXV5bH/RLG2bGWcb1P
8asxBL0DvBFolexdrMKJfj92eYWpJTXtVcrox8EHcF26n9JylrssBffUiad8MMIdMBFsXfuFBqAM
zLOwjxlQ9kc/H4+TG9q0Bc1bKkJyi1bJWdXMCR8+N5KKgQdh8o4i2cehRP+B2eUa+DWNPDHriqDO
xoE5VdqWe9sa0ELgRS06nRpgPmUtcL+5x9C2RB0mPaPhJw+eM3lkP9N8yZbpyLV8X+LRvXOwp1cp
gpI2uAZayliiqse2IJXy494/+aWTbv38GTOwZhP7DcZ+oXcX+8FXvzWnS+ed0NvNTiYxLVFecK1T
aD4xPoebiZaHJ1ER85wHM1Uw79BL38d5MO8ND4Mdd+nnp3Scqoeo1exA1DDR9hZ29sXF66tsHFzm
jJlSC9TpDF2+LYC7Ccp3dKAYCDJneWtK7yRGOR0Rd6r2tuv+0VDh7uVdh6RSi9NK49Kba2ZywKRE
uC/dSKvz8cJANNGetMhQ7pVQWdOrJeS2nbGpDyTS7t1ifJVuQJDXIAAAqgcYFOapO3uk0toEiIpE
u2gE017UkHAHB/agT8ncwqd6n6gSYXdJaTcx0TNNBoAZcNPnLDroqaWQF7kUnsaNZd/t0ryJPBew
np1sLVHBM62Nt3YaP7Mg8W42HkJpXeqk/o4d/QObASIYAaiRhEU3cYunEB9M2hC4aYKd6qZ3pE8J
4cvuLREkiLSs2CqH9zma5bnPExg9fXMaZburLQq1gxjeMzUozReEP+m7OO01nysPx0I/BU1kpHIn
hMUoz1ABBcz/vgwQoKrEo0OPJVo/jCfQlBQEWnQvQtQUoPxBNUTJzfE8MCsqqe8S1/qKBdG1m+cL
TqDyJhnn6gJ8dIhjMi+7eLEG1zpXuTMehwpRF1qoj0FUPbfQeTdg/pg7mW6LAZGcoxJPpKaEfRnd
DW1NURgsSjTtnNxT+xrTcJxm3kIMNHfoxBI72IAFF/c2zJnLVaC+ADQxsWhyXjHQ2bqSvx378n1V
obfd9FIPYsEMNn2ay5fAjq0zGxDmxO0WyZB4n8/i3SuUfwgctOhGe0QCouM2ef6VP3lsZc6iN5m0
MU1o+RaavDnl38soE7ijYYUMRBKe3FzB/6a3kwNFFW073wbDFYtyYBJ9twM548OBJMUwmU+bVmIN
ldbjvZxDjPMs602rP4VIG2wn0VDMw8lszKp3SrAUY8jXB0I6avc0kUOaDZiu4PpUjhOao6gVdz5q
LN3YEV10wdZCwTUHQrgLNCZasLDFuBukcW0cEPEhl0AvT0sTAtd9JI4EKKOoFYcVGZPDcrzv0+mE
psYrxuB0KOveP4wO4uNnA8TLCZIvnpuL8cXOMiojvS9viRXEZkAmic0+DLkYZ9i1iuJWkbdfrUKH
eAE0K0PkF8Msb6EQat8KdBWdMtzJ2Nz7FLh2ssTPxg2X4xyXA2h9eqs40Wx7HhYSdz1kPrfZmXPW
4MWdsH97SbbNgvZNShYMx6Gn4qe+h9g/FdxytjAg8xwGStuSjjlGdhz8sr4bKPpaVuVvJFQnik6Q
VUanfPNnaoUqlaxFJ3NKvyO3BIcJYwZ3Lqcbf07hNxQhUhIqmi+T3zm6gUJLxbCZRoYNmWFG8WJh
Z21in+ZHbmuxH2wA8GOo5r4FUF3ZeAdWBUCGcoNSpElS71Dfx9Dq0AmrO45Zcq2aLr+g1WHD0Cdg
cIW8YwwQgxQ37WIivx9HDM9q/O73+fclM7/2nf8hShT65K4iZJbyjzZZgv0sEc7rMuq0M/s7eO/5
2WjS7CSqUt11kfMxXKaGMgaw3EY7+o7fXRXujQFsNos6aqoFh25OjuxhE8JU9S31q290yD3YGOm+
DJ3hKBrjY1kGzZOXYQzs3WCEAkkS+CfGwcFdW6doQlps5OAQx50ToASzODFkTV8dYPUj7tX73a5o
U+O2mJdtUkzlg4es1RGtYCSoNC4Oo1v/EC/GCDjFe6i77p5ebXyyHLc+mQW9x4p9zYxqpJ0BwQwR
NNCsBlWDthDVLyOxzsJAjd9sLCZvTZMhT4hsHAqlgLEAwFnIUV7MLB4PNE/ezBCL4D5z2tv1DDL2
g+OZ1o1tKMJGf6Lf7E80phLPAQA9fTLm0jhO+XwB7eLdJz4T20ux6M5meTOxbW6yoKiOmTkae4L0
e1Xmzo0f6LDdDzWXnlAOKoe5RVTybrakQga68Q4QvzeZO0cnNopL1/vDbRHNFIej5WkGpXFSeeQD
aPLPyh8crIlbFBhGAHsjchUhheibKGvNF6RTHjMLR1ZrHva5HSd7EMD7GXEhbFucW9mo7K6NgruS
hURa9aWvF/NRAS51rDlBoFR8oecLVt/FWj5X9UfczaGBN+0HTyMozco/2eW1N4PlcTGR/mqXsj0E
FYXUMKyrY2oLAVQy8g9TsGRnKYwPJkK76L65iLWNaKgWpvUJbsVI5LZBlmq6n+yqfqigc0UTkNyA
4LSuWuIEfUCc7s/Db+8FefEtjYk4Iroz5yYY2RZxXUeAw+hydCX1u2bjo7bMeobKiDoLpHeR5KiQ
xP75eiwBTQuYJE5oU6Iayxlzzip+p1lAurYYsj+vB0hWGmo52rdxC2RtcORWQJqlytX2wPfCUp+a
WtdofT20r3HjLHvRz+3ZynGAI0OCg5YildShL3Re/2M9pE4L+i2WJ+lCZrxlIQftmuFsqsoJ2Gds
I1DmRhmNDH06lnGwp6/9ieZZfXa1TunPw9QPf743G8ZT62K4JXuK9jKuYiyI0Vdd/8Z6MFnYSUD8
48+3fnxAh1eghXbcbhUJXf94REcfUSn9YT/fDEHR0eKdjyM23FCFaeARa0Xzdj3twni5ia1LWRfM
BhDV1A4G+5+nqypom6cKUKHxMGgFURIPY9kPvRJHRf0g78VwDmUEXySh7QTpwzJRrYkHMn4N52nj
ZjjXkUdPUSYSn2Ju/Xow9F0Slxy3IkAwCxFjZIaH3EaWNtSPZj1TpaO1EgC0s2uff0rKrmeN6Y34
qCv/M9J2Lv40EHSFFzTnupFLfYKTCOY3xGwlhaabODYM76rgAa+vbXyFz8Qny8nB+FHFdXcGfNtB
ReTM7XJ58pCjldbUnXt9WM+KbnD3g62+jPpHI3M3DLC9U1i3PwbfepYGuiEwKvzgrKzA7V2PNnQo
sZtbL5yHpAdig6267+T7VF/xoIeaDD0q6VNZAGy3xDHGbOW8HrwRdYTGbdrzpA0QzLg6rm8tWtI3
JA3d5NWzZ4zofUCWac6rQq+lz9aXaG11e+XI715gDsgPDk/tQOuKugwjMzPr5J+n+vWcZOkuD0vr
h3puGBuMhd5o/5TZXRVn15eLAZzH66qwukiqvqhooilrLvJCEhf9kJM1SBn2SVR+ThKhmzT6CtYL
Wq9FXWWNm2dLEZlnUiUF3Tx/bM4sCBCt7QpbZinOKyHCNyBVdCleGifcyVlK7KvnTuB65AyLIoPk
QB7AIWeiILeUWUjUM9bXA3P6z7NZDFzLz9frf4NL481wzKc9ShmvP39PmLm5QLLg7wzSRlXnt7+2
9E5502OG2iiurXUZdz9OXYS7WcXhDK5vZiOmn2iXss7//MkRBMlZ6cN6tv7gqNiHqd7MNBYYEnaG
gBLys6f1lRkyaNaz0Ok+t+jy7tdXHWbZOKzHSPNPS+PtGqNKMQQd7Y1DOPvjNzx99ttLYVXHULCq
wPrpgef+6887DkD2HOjoj3u73tYw0JwWfavXw/Svs/Xlbz9C78o7jRUruqfnImUmhiF2CXSh406c
fAqepNlu+VAnLJ7KaoEmxzFjsNeri+8hKfnjtMXYGiKVOITqsZ496ONI+5yjdXGCEFWdg/WUMm4L
DIA9YaifjPVpSv3Qfjld9JoXdGTSKaydcF0k2cJZKuuwwhrMRRhU8iwcMQb7xjA/sfU1559ff32Z
6p9Yz9ZD0rRfFqAKewjXVFcaxLdHlizG8L9eR9NsHgNpHNcrQ/IaboM+AN/Yq9FOT5SJOzTLsYRY
318PXt8pQI0dvuDxTIY3U/vT6wsTKOlO66kynBpf1ADCj158UcVkDuiz9aWKOzLQMs3keShek8ka
b0a3k6zbHBx2fdYmfTpZxj263L8PQj0mBUTy8zomPepvB2tyH38Z3+vpkFIKzcFhAUDmATeo5x0L
y7r95efWkQ3u+97yDOfwy+Bff+bnZ7QWItDo6yR4SvK5aRIznypFBJu6wZ9fcP2VXjQ4tgHaR9oA
TvMuW4W5s3mpUJxnkif67LeX6384OQ4Ua5vh/3dk/q4jQwvF+W8dmbvXvn/9lsj+bRj6f2vL/PjN
P9syIvxHCOUE1LPrC09oH8M/uzK+8w+PjjayF75juzY/8bMrY/8jCAIwjiIQHh6Hv3ZlrH9goRuG
JiIh2oIS48p/2mD+aZvY//b6VxvF330mA/pBJhsnPl74vP2HFWHozIinN0ZzMrvpvnbNnQ6B/aRx
DlT5afwx/P7GuPGvPtE2TdcxfeFARv1N5qSo3MpdKJiepn2PgvRmCZpnW6CyBT5rihL5N0IZv4sS
6Avkg0LHdNGLcAPtxfiLTWSMxR38lrw5WcUB0yikjfz5pVnyV9EuL788/r+wpPyLj0K3xXbptAmu
zv6t3YWJowW2ZWlOGv+ZF/m7VhFJnb1GkP/3T/rdQJKL4pO8wKWZJ8L/eGqDQIg20SFUZEwUaQIa
uPgUo1RCyeBv7p/FmP83n039WcIKQS6EHt1DS1/1rzewQVi/TrgqJ+8QSHTMl6DtKEyKW6SaEKpo
zRHQ243VDWwyc3uAqXLvxC2+etXdf7/q39qJ7vpNbDu0eZqW7lX++zfxoesbQzg1qC4aBzOP7oTU
4rXqhVroC6vutXf9twi59//+sesV/jAgvfn+v//DvNB3wBECEoCN0or32x0wLK92fKtmCBk5bI/h
huAN7Znp2g7qCl8Qkmp8oSzyQvUHAKCRvnZuB/cDY6TU7cjTA/ExE/nH/5ev5Tr41Pq+K9AN/Pfb
Ibpa0lOpmtPg9oB0C8rTFIKoEE/QcoLhO+gaJBB5I6MkrUkJQ108zXnZYnI3fgg8rDxBLk0ipuf8
r770X0yDv3xMiLOwPIHWYHn59++1yAw3HRR9TvA/O8xFbarFctzNM0CdyWVGQHujUvylsev2b9YW
63dZmPVR/fLZ+v9/GaxBELqjgR7SCazVw2TCB5WwFjaxQtutUy/K1OXOTJ0mIb6m6XPVRcPfjJa/
WgTEL9/gt6cy5WVC8MY3WBIwXKjQvgiVva6WpqRI7//9Vtum9Z93OwwYoYxLPBxsexVl+eWK66j0
ghI541NtNge/hRgOv2YyNffQBC3rYmuAGOlYwPvCPW5DckswFUxXr3NOA8nABkP724DfmYv5NowY
O44RnhVN1KY3X5o4Rf9tvMcZ9uo68lpnGHXWnzTQJUyzV2GhqdKP6mUpDiGKnE18lKIsqXjxd/TP
S6F9tQAnTfWxnp0P84y6aQ2msw8u0M1vW8EAzTGa2XhoqNFkuq+Wrt2AYGeseGByR4jdTCg1TlfX
FTejDXfNSk4oZJfoJcCyNsPqbuVjGC5Mn3Z+nXr1mNJZMmLnHNXqpsbIFw0zBDny6nHw1QR7BeGA
spSOhmHflG18miPn0GfLy9CaJ7f/nsvstfDN29zB8XMMD9Sx0IeYRiLg7F2D9jSeUY8nO2QIY23g
gON5crz+W6CXYn1nzBzV38TuDw0NU1/Z3wwfFyFTy90kqdb9vOv7PtpMXJelxAmW8MdikFRGEfrj
fq6LxyDULb4HAC+7xtiquXy1+Ey34wbZrHhTCAlvmuerlYKGMuXrZHBxwSJhz1OOHocE1gbjYBrC
YVtbig6/z2Op8bmfyxrmPguYvv2RBworz/d2bXz0sIdFbad8x6/rEHZwTP34zoZjj2hBibFYYt5G
Y/MN/+eNq7hUY2Lp8RbzZUzH+yx8U0GDNlcwvdCcoK2xIPscsi424blNrAdImdMmcvkmUbA8KQdd
ODbhMBivIdKuZYmIQz7y+2Ef7p9y7UeH/eZr6HELqqiFmPi9HdWtaxav+iPAYFwB/zHQqIbrz0vn
9o+e1nhoFK+I/N16+k4R/NyrBlOE3HzBZWungcJ5jaNBVr6OPnxdR73QGgFzm9BaiJ+c2gYB0VnX
DM8+SK2MqdgboLbJp7ys+eNOT7cJGwYoH1EJaO8yVpjQhEFy64qihZo6vyx8o21FIb1tUmPbt5mW
fkWrYm4fRDy+BSkfZzs8rE6E87HN7+u30tpbj56PWcVAz515dVm/vY9WykZZ41Xvu1nbo/v0quXr
lrZ9nZD1mGb3Eg5A4xXEKtwznQ32nC96KE96c3ZMcY98SIdHSnnKLJ5Nyl53xIwOM5fxxemy5tB3
dX+TZ/OzlVbdxVV8N1kkkgN6kFD1oq45tGakGB+ODeM+e1iHI/Tt90xPXGqt7QaFs8+OHT/5Q4Uf
tM9Hr0uJtiebBGoXBXOlPrHcwi+ZXpyEfQrjKATVIkwADRSw4jqCFREmr8NIHOHmNZMzzI/z/KFf
iAnXZWvUW32i+WWKIdTE1BlUIXS79gVJzHq3rWPzG1yTEV16c1HUTHx53cocG+C6aTcFYq+w/2JE
2PNnv8tfjdY9tenwhweNfGYOjAwXK4ZvbCAHY5qKqgxbVjgRAquAZgIdNue4/kAojzG8Lj4ANI5e
MweDr4U1DLfc4aMsPiViH9p1hnOP56qxDWZ04oHwIqDgL9gMu0jJdurW7FJqEGF0ZyKVuAmp6x4n
8+SF4151Poh8h3rkhMv7xkAT8uB1Cj0sWe9mZb8gT8DsEnXDH2o3YpAzAHlm+g+dBAtjhGawwj0Y
6F3dRsUuugML411gkcIwgg2xp38f1O50buweYE8ynR2nvfEHVtG+0dtkjQSiAcf+IEzjI3MLzTSh
/XnAGdpDfwfnGSu3pKJx3rgfwGaDiFBNuC+a7BlzEFQvK7fchwU3rrDMfWYwrwpsbZFFnl9WKYR1
QK7Bi5DZu94OzLJ4R+8LuAO3hiVuGLCTouv2vY3MD1lSIdZkPU1ReDtDkoHSUGOLTHHgxyOaBxTk
y6MqMRfSg1+WEx6NZ1AWSAunDKgqq14tK58xTyLv7kHSzy1apx7DOlFjvUfi/k2Cxt17tUAuLJxv
JpRMrNCpDikg3k2BhSew1giGS9w9t5I7EvfpIYDnOoSGv+ta66uQQJ+iJYeRHuYDqG24JiJD6Qzh
DQcYvXHEvAwejIJQ5tkGXFO63GmzoJWuRILEcHz2J748Wj6sMNGwG5FUwkd3qXdN3ezseUEwDjlt
ZO/mXWsFA/ot4U1aVc4mgaULZZLmfsok7ER9ByQGftBI2B7Mb20wYFbJujWzZwI6fhMmcOmy5SaN
OTLsNDG3MlDNwfH4sJHFvKX5hMPguEdDDqqhfnZ1wRwaFzQ73RcUNx+UYrgMZYfRTmi/4qKJXJJJ
EXtcWnSW4EAlBY/d961XfvFegxuOFXYYrgu0fI2JXFt9A8BGkhSiTzcbeP/lzrBtChjKtZfEEN3I
L5LJ2bnlYGyljmUjSadVvikTzS98zWuk1+hR1ddqEC+VYgokkfywVFBo9VruifvFpHntIeu5jSfn
s18NA94UPA5PopycWeU+aaCh+jb0nuZb03sv8AXeCsW0dQLz2Z98c7dUGZbWC/WbOg1BTU+c8VRo
nwbq0pIewMoozySaQDDcGMF/6AeDlPjc2d5uiCsMUpoUT+GB/myGHqvLvrhbZlGfNOcK8AAznMBA
MpeRvlPeRVZpsqk+2EMwfqha2DE2lAl7Cb7RAH6y/GD6msXBNsnFOYau8wcO3qZ/6Adj+pjV7mUc
Hdp5lkOFdEo/B/1o3pZhNl2MwLvN0yI6OnV2a7fjsUXY+i5uFZbLdB+3gx27O7dI5q0WLYbTCTIY
EdxjZezN1AJFxyINEHxrq+I5ZStFIxyKKoTzue3YBM3iaLYL4LEGJM6gqvTYl0ENEdowdwIk3G62
5z1m5zdd4twh3PihmgRmDH+sObnLsEcQYT9IX5sQWTiNK1TGnUuVQoTqPPsRsm61s+r6IRdIUnlG
cGpwIYaDV+2TIin36Ry8WOlc32Dps2vzga5IKR9NC0aUByChtPv41i1bSncSyJqgqi6GedzDK8UQ
oB2+G5O4lxWQM2UPhxR9/6NqylsPIj2TIr+G+DB7oDUQ5IFwyvxEu5fo1ezx+IJkC7Nd7MsIkVF6
Ve+e/21QbB+mnKwDWBBcvuuHzrGwHXGrbWp0NT2TnRkQb43K/ewatJTmmJUcW3sCrZjEpHVoqUrB
/J9D9zSWOToedXL0qVtvQwwqQAx52nmBLWC0JYKAaQD20mdcznsv7NCCnEN0p+a0QZFB7uIuNzFF
qUFxC+S98FzxTgn04smf20uCgAaGdJIdSR3k3I/HIOweYDzmkHGaeVcNIGeH3N/3/gywaxy/9Ckz
bVmAiBUjGA4nKEAPpmhS2uigBY25833KuFrVX/Of2n5qtmGMLvkksVI0sJnAtA4ZhSSad6IxAdfB
KULQM9xbRvQVdgzDSTOXXf3pYhiOg4c7lyfglna46YVjcVx3usqpSTLR8cUmDVEvFbs3S4dOWkyd
gOUsPEZVdbVb1z4uuoEVxM5Jhmi4sCscocDijmUndyGEafikz0XUlod57L8WrREdwH0kO2zosTMZ
QppunzGBBVNrjwec+QiKhjQ+uiDxgkF8DPw8PZC9CaDF452Y++cQ45rtjFv3Jkm1WDUmQyZQyc0i
g1OgYgLEijDdks62shgEaDMQvFv2eBxliB0a0utBaL0gbogxw0yYbhAme6mG5zbFq94wf1SXEKWK
geOmxD8ZEP0Ncx1+vvtp9Gw0TeB/Cx0U5P4yAmIzbmujZX+3ibPo+qDUjFgHunvYYSThcQ1b88TZ
xw21eBq6xQDSKyKbycahOXSwvFUooEb5CFJbim/q8IAmQ1fH1Xa9J4sTfKyr+pE16RO45fs11B0y
0kzMJdSmT7MXG+dPjK6HqwW02X4bZq4bfYbXEIgtkTJSbS9VgQy5DS1RVOZ4TE1gqqnxxWPtYBGM
Ngqd5/3iINfKP0zc8cDs4Ot00NBGkBfYYUQPRpGg6FDxVjOBxClbebAJ7bqKQEP7WFuQPk7oGAVd
d0kCEBFzdGjSDpUv6JijK/n7RBdQ1Fg28NqO0AKOfMQTDauFX8tjzHSyJXWtReq7kAQodcnUf476
7OtSmwifdwZikvmr7XL/p6Un4yRPM0SYnVue2KBt3gsykqNdcXM1+mtU94vvfSgDcY85yjutQ5al
YT8G7X0d6SnmLS8e+/S2SUHVZU2PIjgQCJ2GTEiKNyYee7T1i4MVYFqEn/etM6Ih5LvlIW4DvNZS
GKQuAknkl74H/Dci1yNdiQNSU7pmhHs5hx8h1VA9+ejaomVCBNZCJW36aBsubKg6LRVD+Ic9YM2b
8kwhW68jNJY9IPZwuaXNuQMnixcQejbr15YB6HiAgNvRIltAcvNkO+YDkvT1TgRaskMrYNnC/5AW
oXZ1RpSkHK/AscBgJtYpdqarM823aUdwTKNmjexJ0LBAgxoWhphvyfGat8Q9ZRGfY4BVosaU2sO8
ENm1l/UZSM2swx4UH3D9HfS6WtU6t9D5sZnMn1yIxLKUgH67FLGFKLQ2vgOnec2SnQImsm/cmx6h
ljApVi/MQ1ymGVz6S9g9DWqd2laivNPBFPcJzJBOVptsuZXes5+hCGeA469s+yJa5kTvzU8o0lx8
f74t8uHBpgwxW8sZEhVmPYDdaW5BNKP+4cUj3irPLm7SjZwx2GWMVE7yGFLSc2xxqmXwRzOCimws
dbHw7ICAlr46OkWfYkKy6NNaflu/vKX3nMZlvNolhYqMTQqjmfdB0Iir+U0jL6nzhvKGyrPOdxFy
7RnweSruo5JaiqUQPrSelAWbIXHUHaprcmt4D8aIFExZP+sFAzQ2DtDb3GS18RUqRKnTMUi5PUZL
ohMU/YVAgyCYXA9s2MZpP6zV5BYoC1v9H0YgKJ7ZpJe5O9/qfRmw12bAvqMbmdM6qR9rQnZp0a1A
x/oCLYYdYEi2Q4QrUQsihRAj3A9kwoxgTaR1wInFRwus/zprF10do5f6Hbsbb7uO+QCsVfNjoh0C
dcbW+o9ckYDohRYvkHT83rUjNgfyoJ9qssgT3IBXVSSvmfUNOS18t0WOMk/FMmM8zI59Z4b1vFtS
LluXIMae2RMrdfX8j7lMvuG3uVRUVTphx+zqN5FkyUBpgnU5elKL+qwvUxi6psyi2Azi3gsoZmrM
61q4lL1NNok5WpU928yOVlComBAs3OOOluzW3oAzQMWLBhjLUeRAiraWl9ZAL7Qpri3e2cuksIdh
+mN8THKfVDfIxRqguRGwsCD3d1hCZSZFr7H6PIsMDEpB3qELPl4Mzx1azVZMfOukN25o9RwtgkRf
D+31gBsDxalNqknyrZn2G3NOTqIQ90oxBPuWBhMNi72Y1KMvinm/FhaSjwUo/k1kY07bTgy8OCUB
H8Kyh9EG9hfRDRsAhY4EpLQsIjPq7DlVD9DnPyoeTognXSfvx8I+jNROhKdza0alDYYTeYsjLG6y
9bV8hpF46IAGCqK7CeLx3LOqh9yczOYyuUTVTV8pHu7bbtoXYH8AdRP4lVb5eRitu3U+DJHLI+zI
7HE/3qNhs8NJ9zv4eHKhduaT8+EQq13sBZ8cYZ+CYWGIr9Ovx5MoQkB6TbUjmMkYpJwtaoxjTc42
K+RIsZSIdHrPfj+28buIWbi9YtnLibRIBPlNN8lrMWFB1NhYK1L838yWGyPwRW9dR9QeVdg104p1
qaxQrAxVA4JgKINdoPdHGi6AA5jXpcGum1J0qzxc+UiPsoTVQMREbxU6y2ODZyNwVVbVgiEJGpWF
lMpdCUo3SZsT6amB9ukE8UYlIJRHctAQh5t2Tj/0osXz4WZyUCDr8sLAqRA1D6d+SnCUwZQL8duo
v7c19rpleR2z5yFGLw8Yl9gUHg7p3Wjdr7lntQhE/oJkV/TcIiC0z90AAjaDoz5H0tgWQ2ltabi+
+lZJxHAfO+69q8r3tUpjGFx0h3d924ANEBi8oq5ubr2ErQ0tqB+bHaEiwFZQ5qlHahx6WLZkGeEp
GoF+Av8z1CW5MnI1hCx4C3JS3g4C/qYBxrlWspsGsY3O4d7lIaz5ghgZJbrHOiv9g15KVj+bJqSH
lFjVJ1eJd6mwRdOUpZoqAuqX71nzWM5sIdlCRWmpP/fL8NAYpN5RnZNEAenfgPSinDDj7oHO8poz
Yz9MyVnvbbkgjB588dbi3bjRxepFl6Zsj4lZOTn6h/UDVYYNzepyI3q56+LwgBNMxo/AI3dl+ar1
84P5gF+rvFvncm/Y5KjN8rBGc+uFEnrNu8ZzWZtJ8qjMlqF+6M7AH3WN4xjb6VNstVeQ819DGozH
or2zZvNL5BFuNzQBImg3foqOmpM4ESUHvB4gnm+FS3Q9tTd1FSPPzahX+bXNsYk08HTfMUKOfTV/
QXmQ4M5P75fwafLBZDdJNNw6BXnoIGxAXHc9eylLaQdFvyrPGZd2dtWNGTQkBR1MMcf/ZLhVAzsA
lFmM7YwbzjAzwvIzvL1z3KAthHOc5pPPWqKmhDKRtN9gOYlD4j3gm3WDqtmXJQ58HPTIdaOhR98h
bm6q3Mf+T2TjDksZRHpT+06Zo/wwm+VzmUMFKj11yrWghRHCUFPXJkyMvU/5bpua8Pfk3MAxqo3u
pUecSnmgCjFgqBcHTVunyHA4cm8x+dlJBdPGHNt78HDTxgB0C6oQhwuB3CyqHtLDsKKA/2URNmRS
PfRYRVyAm6ElhC4LHs4UlaJoPMXZ9LGTjrgpU/TeCLdJj14hHru7KHj2UNzzSnj3fWP8MdShrpHG
2QkqHGp+Zv4J5QNkdCViPhby9tD4q8dqCmIL41nzKsBvHVZV4FLDdlYIJV5BLfx/lLpsbZOuD5HF
QX5B3Ns6MxbEnwev9s9DNhP+m6FBoQP1qcM4N09AG8V5PQhcms4eM2eK4/qm1whMr6gecIuJ9zNI
Z02XAomJQ3GXUC8WCSvNCtmcTFa7CNmHnaiRme2L4ltvGvZZluaXqqGhgOCQtS/RmN/Umlq6HtI8
+hJ2c7i3ndY7qyD59bC+lyFGu0/a/GuKZ/xc1PMNd9M9D+Xkntez3146iXSOMQjLtMbvwHWl2osQ
qzGjyszzz0MzARWzwibbj8CkvdtWpT18bgSGo2YPHFIC7UTciOE5teXGZxVw0kseOx9QWMRCNpQH
5Si1N5P0suqLrweZ5M656/W8ouC///kfWcQHFTkVDctwrPN6oNxv/ziT2uAAvjj/40+6NmnaLrM1
bR+Bm9Hca8xrn1vmtcZI4ZBXlAaTSNwkCPhccjt9dkTXXtwBL7jJSMuTUeAFz1O61kO8LZXZfDBF
d+G/1b2w4ME6eZHdhAWi70FapVsRoFwK/9V58izDfkoTs9mLDJuGMESMYrC8/uASEbDowGKh+RsM
DCj9kkJ7+zjxGesrNUE8osJv7KYQl2Yp+TrxNDfXxSmb6+y6PqVx6hTrez5p2BBK8egaDyo36yf0
4yiKQetHicI16+Ih3SlSQ+0QkoxU9xc3d9mI0HHvpSEof+tTr0q+WypGe0LLsldapX09G/VT+OU9
U/SHMXY/I4abIHIZyd1k+18M0x8OSjMC0P6ObyFCKWj951Ef1jM1Jh8onC2bvmEH93tTnWNRvGc0
2v+PvfNobpxJt/Rfmbh7dGQmEm5xN/QUjShbVdogVA7ee/z6ecDuifnMje6Y/WwYksqIoojEa855
zjZhbfhw/9L9QSTevz4tayLAnLRMAVll6ZFAL1haExdUCB9aPiU973JVtPhKUn2dnrzW79k28eBO
0w9uRxrvwOy/kIJWDPWLBazBx6eMcBWt4HIVO8vV2U6e2MNpOldZE/D2A8tk5O2OiTsUVslXVICE
s7LEth2vTlcnS0IXwZw1sOuIo2YTVkt9Wm+nViKMXi5xiFQ4FtpSQ73EEaEjApwQAfaJ7QLTXESC
d31g4Rf7KOm8vUm8oiSbyg8J6wuJR6Gn3KejuoZuvGWVqA5+uyudxN1ByyH0S5JBYfcexHL+Kxvx
+C7O3McubkMSqeS8juaxYApuoMS08x84XbuHaa87wVPQ6A2L5ckEilgCSkI+xCeP+88N4i2jiHGd
+xFoz1noh/tH9wdf1//6FFuc2mWey52zOxIED3FwMR2EtuabLM6D+0f3r1nBGzna85Hpsbfk9DIe
DyOsnw1Q2JUC97gFP6RJ32w+QH+drMjhFj31tzKMvqYhLmaMuJuwrKeDDNo3lTj85sdVOE0CnKmZ
MngYgrMfuQ+qA9But355Lj2LIZ0dHDUtD1nqcBxL8d139T52MKuIQ1iMH15Vvs9W+wUhu7+WkwmJ
kUGmQR3yMClK+GAy36x4YD8X1TEnSfgocmYYoKSZe+gPoWrmBH3zs6Iob+u0W/wA5fa3SeRjhMJy
MwyudQwnZW8lphX4LBsXpeSmSJBpe07zNbay743tfqcxWVmkXTLnD76Plf856RoQU/OcB3jdEO+y
Dxl3gREelx9A4PPHt+RySYwh6YwLeS6eKG47F7AIyovXlvAvhizrsg92EQcyOSWcbaQQS9O54gTa
JbX9EaXmt3rmP6lnyOojt7mhI2QsZNQorexLUAYFOw33VXnBd+hr381cMvd6ihIbIEdABYeCFxYR
Kmz4lefZfJgrxTJOse+1s3pnzQv6G7caNoboK6fQJREhSRyS9RQElL3qupuqSjDKYzcd5rRFkG3g
GOix+A0RN7gZ4BO7uH5VP5EpNmypZuvzbDMBZxX1G57T+M8pjza6TV6QQMmPES6NQBq/9k6NpYqd
sh4BF7Gv8zFQrOPikPn1kxQ9oFPap/tEL/aC38soiBgEGirBhMXN8nWrfFK2F5i+NbzXHlJuSyx8
H8YQrU8Daa4tGh1l0LfomBSkxqlvcOS2gBY+I0+8mBSLzA7pmd0MyKqTk5TMXABIElUjUoKOhW8a
pZ+qco3VAXn6w7/X29yJFX+SgnmCrgBZk8dWENrGX/RFzTwHumsYXy1pUflEr1JKEW4lztyRHYlT
Zt+p9Mikx9PMwI/5xDJq8lioIawnRzsmCYaqmwEFCYPZ0hncX8qAMaNeGIzDMVC0s5Q8y1i4uY6x
vTgLaS47n34bLM/QT79tkzdBF1MTCucQFRaMHqY9RWzLXVN9g/f8OaL5XhvDMjqAgcBxTckfb7LO
ONvIWP79iyIXQdffXhQ0pNLR1qJ//KsuLyA8w2Ukcqgz+d4hJ6oTWtblKWHEvkjnNA+HwKs34wio
9t9/b/U/fG8pbMU3lQigvL9mTjW6tzJG/emhXDbemc/EiG8kw3eLMYOhrGuhpmcbtcg0ynfXUUdv
wIlFF8Za9Nn3AnK1tVhRR7BSbkkd8I6jZuTz75+l/TdRGNl+wrE81xWeabI0/LMsLa9JFdZ2wtvG
5VmGLQ2i2zTDimOYZhL2GQIXSTC1DfIQBPHnIhmrhuT3IuaIIn6LGfl+KDLcXUFHjNbg01x6OTdF
/ekU+SfIyU+iNn7znthpRVEWxCERTRHF7e0uQQzE0rcv48C20tfqazwR4jgGNIV3nQZtApzawt44
KSmlPY28StJyH3PDDebxRG4x38wMyafHVc+9OL2MsSa3A/hvZvXPUxb+Ilfg8Ztnp89Lw8ac59Ou
h+e0xu+rxy9qGTJGdnW0cupbQpxmVo+1Ob2kY3j496+1NP8mjuXFtqSCP+WQ1/U3wWo5RoXhMvqA
mpyAohN6i0aV7nfRm9TLSaabRRWVlcc7w4CAGhBPkEKvstc7exQFtwMmyq4TURmnZUPaDX69pjf2
+PI1N2HmOXOWOtAhcfcx8O6ftc8CuMS4ODdetuvF/DvDJsrhRqapXU3wpZffScjEwgxgu4SfQWMg
hJPMq2GlfS4LxTxiSBYPnP0kuK8EGpWVmVF1KQaiZqwOpcP0jTEDtlNmbtxCQU/chpDFVCKBUWBq
++rMdMTstD8zBWwbLN26nDh5at+BQO9QFS5/HqY83PetnfErjYdyx8zBkC2I1Lz9AXJt2TJkmaJS
AEkG4DoU+WenWEdmJh6PsGXlRTxZHvRiHZvOshqJgt2QizcKPeZVTHw0ozl832eDIRcaBn5qy2uf
77P20iiu2kmOYWn8whW75PoGcoNp7pvELB75emYxktBgCXRlTdCsa9a9WJyGvZEpmxztqtyxLokJ
yiiP5acy4+lhQDa1TlLr3eIP2RA84Ib9roeQVPJ85+vuYpbOsVxEAnbEfaL27AOknI8AM+f9qVbH
oAh/GQMuraToHyc7JRZiCRnqu/Hd9HFwj1DQkqGtsV41b//h7bocjn85PKWlbClwAlge2c1/PhqC
Do2JNprkYC4/8nI3cPgaNZz302hPuRPTtOIjRZETkWC0LO+WhVmxKOn0omGosL78h6f0N8W3ZxJ9
oCyuI8VEcoFF/VFE2042jv9IRofUCr6VWXyjfD4uo+90gChaT0d/UZwVQ/++SK8g3X76ovpiutZ/
eG3+h8Pd9NBbKywSGknkX6XnXdQRaJwX0aEFvIfyhqsK2mrclGuULe0apfiPmlatn60fds3+JUBy
3izzDXvRj6GnWIN9yckUcV9FF70qHU5bJmH+OirH/6DE9f7+omnBmYNC3pM4vv+qw6XA1qzBh/Aw
JrG/IRuBNLhoI/omXvAvyzKbtn5OCUaw+LWRKXUKFeZfR+h6q/iHDKjPUxIN2y5ysy36CWetlmlU
hGXQNXW0Yc5qrkSDMK/ovHeQqQgexJDRPOaFASPCa45DMr5lU1zA+UYVqzJCl/A4bzzD8t49eiEl
nlX9YiRpDSln0eIZEXefej6oxNww6fO2/cBgLf1SWm1ySKscX14XhTsui3WLsvLNztTOzryrjQHp
4vXzKprYWxgm6b+6tB/imsvGJPoHzp8kTM0zvtRlkxKT0DNc9cTXKUWsa5iHZeZ4l4rmzNRcz3gN
WeAK7hGhCm+9zYE85/kLAaycmmY2bTLTOHrCuhFP+NsqRLe3zQP+4/oAuoGBdjHGu8qusVXN1bny
yvI5nUi1svHX77OpHQ91FP1qBwgA9yvl/1uj/pM1SiJk+MOhsvlsP//XL26D7XT9zH79939doh+c
+p/5n1xR//xH/3JFueofWirPkdrDqKyESSX9L1uUJ/6hBZeR9QeOXU6+Yfjf/6Xdf0jXIyXd9kxb
MKrhWfwfWJ38h+1ZAjMgphiOL8f6f7FFyQWW98dzGfcC7YY2IRO7QmtxT2v+g66+IgyhZXgqT4Yv
X9q6Ki7+3DOJNS2g7wvxCYgVEZMhJVMrtoVaYn6rKTx5M5uK5TM4Bu4DfJWniWD3pyzMvlbFDB5l
+cwiAwUpQZjtyJL+ockpz1XzVBiGPocMt9azLFOS8/zoQQ32tmMdfAoS21qxMkMgtCjXJyuTB7PK
q+dx7L+VaWKTjNM/N2SiPSq6hzc/Zs1kjKJ5UI6LCh6cBba1Gwqx8Tl3bFSdts+KBTcsqsMu808t
tggM6s2jVmwafbFnMBM8Setu3cghVVoNIkDgB59E5B0yLumdGfaCu6PMX8BfhyxgXFKSlkgUVD3s
vRxTP80cvBCC7VvvK+MlA0mGTF48jQxKTpFl8KSrH3YRDC9Opof9TOr0Js5YhFRq+giEQDPUcUY5
sdWvdGbXVLfjqVWhAcu+sbcTOIuXLCgP6Bu8s9sRIpiGSXaElzQf+PWx5zLpzd2pbzfSb6Cwyzg8
M455XFDSdd5OR9ka/ZUo9F2pg/wXZmbiYIbGe3FnovMUEbY9jGLYTbF4LJRvb+65G1GPXj6Imv5s
t/aLTRzGXukMtChm48e8wIhFcuV5bCcOqMg9Y0l4yBcIfGcxnS/461cC8GA61TcW76TuGbgsYuKW
FIHOa346lhSBfbNnfi2hFTy5g0gumUPEOwyJZxLL9pOt2isyblBJJgoEY7CsJ6S2+96K40vYGh8w
TOJt23rVyZ9c9n7VOxCb4iR7kOgMTZ+HyhvWlkOExNQn7mkkNABRH/1R7wbNwVVyu6BRwc0IeWu8
cVgj5EJLlvvcMEze2+XwH1rrv/rMFB0i9jyOBPYOlkXh8eeqw206hM71XJ8Gm6qS/FibG3d/Jum2
oByLLo3owqNlRi9tGMgjEXnfQFA0kKli9AsB0o4/HFi3f1ZgfzRGKqmW7/iH0oxnpIVcmlosYLbH
SfDnZ2QwyikN6HQnLwiHY5rAjbRY2azTcqBUzPRRMMrgmmwSSF72RyaF8eSX1qnu5arCvP6FoBp7
7Vdy26aZC+YMeh8alOBj0MPZpoWHTzt8A9RCsqsZB6/eD8Zr00YT0nLqOxZxEgfgSsvE3uex62/j
xlp17ErXfcu/KIrwwi59UxXkULQd/zCwIdsEHioT0rMGspCsbqUdGscWiM6jM8WXvssO5TQ5x6pH
ppiXjzLVNsmZaCOEbIGh18F41eLYmn723aCu2gjfcPa2QSCfnuPXoGvPkIyck+M77toVPcPlRJpH
Le1LYsjgQp2brNXCVe/KsL1kNQrWyfgYaLSf3drcLuxZvOP6XCxGb2Xo21z7+9CXIeStwd15Xr9p
41K9Cgg5CY4G2LtHGQzPY6niA91OSGub6qMOx6M0HLLPht+Zb7Z7ZrBvsra5uCPSpSrT6DeNF16n
xfjTOaI4sbM6E7aAji/7lmVtAG8vt7YaiNKGlfGnRz++Ktgu74EWfXFsJqOQfLH7DdWmzLz0SAZW
sHJKNggLtMfImnk7zdlJN3iJXEgahxqq2FPudFsq0CNPqTiQjFFvWRCzPwbqZkEDPENkU1uS3RDq
dFV3iB25UhJ8kjcU6yhGeUHK9FrKQG9V5sAtMRwi6OPiRGl5AE3QYJBxN01vEfa2bGrZW3yjIhV7
w2YWnQa2vddsgIF1zMbaMoiUK1kjImrjGqkt4zALVD+NP30h2RrHyxTv2l7jX6R1K1DFehmLDOWj
gkCa5qHlb1nc02ZofWIv8MrP9Dg7/otmNr6NNTrHRtrXdMbCkXajvN7jlRaiteO5gpq9ZdIIkmWn
fGSfUr33QKkwYAAQExMwHqeG3c4GYq0Krz2FQhwK1/TOlu8gC4iTXTwgzHDTzCGFwMMuZkWPtfSM
Veu+VSwkjqk3xZTG/qflgUQPvICsJRnu6Ybx6/svRkeLnUIbuegFDJ15yTNRf6GNUBL0m7f3xr7E
YFFLuOVuD1K92hZl89q0cnx2CQFxDO4AfkNM18TkPtdjfjQAYKHksV7MUULH7Gj5Z/PYmLi7Kjhp
48zPmUT+K+3BO8xuuD9mvmf8CpEoLorzhG2WzFk48uMt1chbpiS/lugEN74S3tbPo3f42DjObAgB
3IqTTRwT0eOEjCuaCWNUiRWnWEwdYZN18EajfL9YfiaXirt1SUnJctLsiOeEdlZbL8Rm1wfUPjiP
0idqkmabAwoGy1SxHJ0AbLlN8Rb003dddvVBmwEcSU+sWqQ6+0W6M7Jx21c6/WAqDy1wOXmquf4I
BfhPaDzLqLp+73PvrSF+ZCXLGfNFThTdsLwORW2dBCJJQlfIuE9ntbf8V6f7yrgkXlvy1grDowQa
ESN0QYvyBbkMdPptjEQGcQuAvBBzVpgacMxK/YMAO301f2SzKqgZsk0HjFpb8vcQZbwX0W9YTfgz
Qi+y9ZaLMff9W2jXB5nHEYikJacrCtf3M65MSLmpCXlkumyey7FvT1NLrzsi98+kVT3oof4ohiE+
GBBKSxwLtWg/yqyoNrWrEcNV+UKXVPtkYsbqTUSlxMuVq/TEegPoZDngQfOHnK35s4XIYNcBNlqx
xr+2Q+7s7lfkwrkMp7C4Og4s1IaCCrZWfehRLZG9Wj71tb8O9Fyfywl6XEWkMcrywEaL2P4ivaW5
Zl23k05nHHxCPf1aujfEet7NdScUgsFAINFA/EBvdmcQoRXPjaSOpVes2FBMfUEqlJk825Nx0uXU
nFKYd0URhcfWK6e1g3psyVdChGl7r35q2occMQQKSOfMAAJtjCIV1og3eZCrC1mW7Jhm6ExDaLAg
c+Nj5uK+y5PB2k2d83uAd8vMM5k3UC7Fqc/NX8RqxIC8oPFqSTqK7QXOzhr4G1QlPhRzKwcL5ZJM
2AU/Ey/JnwAzScYfxTfh6/ihNrunwkkYj3CYXOvUUqeIHDbkKa080z0cUz1ax1agcW0YkJFnxpQL
DWGRX3GnxLBsSETO0ocmVf520FNxajWGLHZen8bckThnY3zpZie4OYG38IEpyFK7OS/LHAbMLTej
xzwcp03YKNJYBUagqtMWSGfYeHk2YSWS5XUQYXWB8qBJjho+u5bcIyTjzbZvQY0R9Iec1W3PNmfa
zu2HGL9UAiCmJ5eqQUmyydyQG4SG4Y69hJ8N3A2jt8o6OjUkSCNmLpjDkj8b8fBkFJGzuX82JAZ0
YqeM9txq2Ihzi31JVXiw5lkcKgsnRJ4vTLFgXPEeSxhQcJbLYDySP+0/MXCzhNibrut/yUqk6VOP
IL4dxaMQiPDmGDHUbLmYY9kZ99gFtoSoEgPVYLXIA/021UBRvXZbLAdstBy1XUCgnj1bYu1xKR1l
N301szk8KxdqtC7lbmgUwsO4STZoRbjF13hPwvC5bd1fScp9Gzy1fG3QhXQeVVNKSUvdUv+UMTRO
15HX0pSvPJ34kCfRrzEQLfMD62hClFp1o53tg6B6a0ogU5Ful1m03+4H8HGbfvm1R2hzrmgg35Oh
KzccRYIBDPpw79pWxnHxa2oz+R0JzDRhOO0F71Wmn2zOwhA1Z8LNYJY/2LOj13erPQPyrcFFxkW4
4YmOKFB4cacYq5qTG8/culAYS7Sb4iY4dg8waVNCqDF+1GHqHC0v++akVX0iqONpDqv8Gfoid8Cx
09si6yrqzpIuzBufI6GarWTacjVTNgaJYWMWCOodO0XzDTPR1iMwJPKK9oaDBgmTHUc7gIP56f7Q
5eJnEcf8dSOkAauD6QQ4Nkj67BQD5uLuj6ZUzWzz2oq86VH7i66h9w4jvqR92zCyaW2rOP+zgawj
Z35GHRVFFq4nwhOOZTRnyAPxIUdUgxt2uw1DJlMvIvrxEM4+dgOIp4febx/TGkVgObTthoE3iRaA
ANfZZLcHBuy/fN8GiQxZmr+KasoOQn0EHsACgiBrL+rKb/d3ZYbZ4NYP4TkR4CDLqryF1SIvHa1y
p6zxe0iHtI7bGmpiLRRqGCrvUk8lG//qi6K7W7Iz2fU2FjyxqJDrPrf1J8+Mp9eSXRJQ08NMT7J9
3E/oRtMp3M0mo7vl6CebCsNBtyxwVILXfLBpQ8tNOA4+9y2zOBW5OW+cvGz3flgs7/T54BnZdwhw
zRW9Y0dA5bV2j5NIqq2ZUJqzYnk2jShGJpGeAsP7MXZKPOg6+oU48zstrmapWjkHQhgkBg53G5ds
Ssc6TjcDRoydF5rJxzCDGJ8sdx2QFMVNjkuZr9v7usXRYfsd2DBcC0QnMfML1NHsewk8Vn2XE1VO
oEGxTuSrdCWuRxY7M9sJPDNOhAm7DzUuBkFtZblAWgtCMIlUU0hICCfzNWEcesCF2TS9f7Y+ltSt
65DLZ6bbD4ZESpf6ebATAENSqyjerSIa134ucCjXjomdEFdBujWfoOO6h4ng6X2BTAMlCFtxcOBs
FJC3AndEAKKwffrmww9HjuKa9gERxF4FwdzmbFfdfIzI68LLEHyrMpeE6Va9tO6E1Kda8q0G52zy
Ym1p8BV2+YCkyEVO5QQx23itf/NbiR6qMpHAGomJCeqjnuWwKzo2vqppiqMVZk9dFb/7UWGvVY+E
PLaXq8CD26QlB4CXVd998urPVoeFoNHOSWKyvrYAw3L3kg6EzhEIacLdMZozG4JL0fkkmwzOpz/O
zpPlqww34LLTVJa4CGruXVJRWwf61hbA5aOmBqRacXmbWaTfqXJf0mnBENfHMW+v1ADJ2bWghEbN
4yTNEMliMt0EgxzpVOkDXhdzHebIYnhv0v+nFyury9Ngka2deePJAtV4kQk4gns1lysfVVkcXFLf
ETvLpnPAwdauWmr3bSZMMjGnxjsLrGtD7MrT/QESZ40a/dEP8f/WsUK13BZr1ykE4Fea2lgNPxPF
lYTzGiYCtdVohcbzkHfFaWBzuG+WsVtULoMvolCoFRjegNrHu17LI06K/lQX2l37blJwTtnhKRrj
6HT/qJIZ1GxSjz3d2ot11kDjXVRnKjT3YEr5GEUifmY+mT+yMaND4yBYBzHeAcXX8Cx0n6YfJzeu
leQ2IrHYmB3NY6mSnYMa5bFCmnX2VUveVi9HalEjTE+U+skJlLog5jMm41jM/kMNFGg9YJh2KdHj
HySUaiK/8uyZAag8yKmTW9UaAeuUdVShENa5/83vWizF4XJl5TYM4i52SfijjeidalzrWhmvQ5J/
odLtEDhBql5lqGV5S65Tr/C3UAemR5nN9eKEgto8V9kpYfYQEPUEy72YMFUm5lqQ44kwWZ7cUGWP
wzL0Mkbz2o9Ew3S5HeyjLoheA1QiDzhr0ZdGInzllJ7PUxH8BNgUOS+icpyXsGLPZ8gcld9k1eva
adWe23j8VEzJOlJmfxJFSqdSczZO8WZR4H0gZgU3bVnE1Nh9sUcKqG6d678A7BYI+Lz4AIMAI8JY
GEcyAo/3Hxo8PSkeKACnWl2wbsnL/b3SSnmkG8YYrspbiXV4dR9CluR4nWZGGRsCJH76NqBX6uT0
UPn94+xvJ5EPN7qvVTAnzYOM4RVHIAKpl50YlntAGdyQT1W9zU49n2umAZfasJ99kAzrypIrXRiC
rB1Pn6tL2/6K55DA+oFjyYEawXBPceOts3hfU3ptrChyToXl16Ajjp3lBReADiR1ZsnZUTHmOZeg
xbEbCXd2kdSUAT+SjEaIzQW/qcZtXjEts8cYk/bQ1PMVwSA259QfLqzEwIurKroaDSazFBX4xRQx
ZGq4AxsYGZleRch6595/ztgtnROt60PKgc7dFsZBOMtfeeaVp2ZI000Y0SalvTT2PtmEeexlp3Rs
fcauU7ga2CKf7g+6UO1+HoYXq1fOqV8Czfts7A73AsQ16oc5qLNN04yoLyUxfvMsj6x7g3WTi3Sz
OOD3VCnke8gNGphfpZc/j051GnIApZyon4HJNi9iNr5V3KF2XkuQSEJ8CEMPooxM92hYzH4A+Ti8
u/top02rYiF0xYDWAJuo3uoS+JEcvLc8uyhUv+jA4uCa5VJeLAOj5mg4B24ZClk/J2iVNO5tbtOY
etd96hys2R7klLMHyNtyI/NU1eVjHVrFaayar2ZJ1JfrDZf7OvnuOCXY9EFbxaufkVS6NJJFk9E3
drhEXAY6TUNza2QFysg2R4fIj99MTFILu/iMmvlXgXtw5zVfDEKoZjBUR9OMLn4gqt2EW4RsznFe
x7E97+eCcNYp7cLDXDzczbJ3uIQ59kdgjua5MPqnNg+jixXkX8PIGKg8vU9rafGydE0aoXwlQwW7
U5SxUYi3tU22AHf5h/zUWAMzhZheXVeKeZPPmzZbomI14+yOVc2OgwYtOcc4VKsWI3XE+t6xVLWn
j1M7F138hmjQbUel/BYj7ENGGa7swhSvgYWEtilz1vlLNM3990/pNmFRmj3k/uUXo2/zPbwYWqG0
j3cI1qmbzXeEJe3jlKXXnino2XNcuvtAneeU9QL5X3pbpo15mXJ3J7tB7w0YlzQVDDLrxGJmgksX
EQI2NO6Vj+x+hwQkE68jmey1GG9NzoVu1CVuALvdkO/2e1B2dWk4mZrOLXaSSScuBpR7oRishwxw
jnaz+MAsiVDugYOw7gC356a76uq83hhWjhfEJfuv9xlUlpH5ag+0M2PpEMZikNUadA4xAK7CdRPu
aRMGrPGI2awkrg/RxJMjwqUTBFI0fs6rEDDFpNKJHramFMFx6M2vbiLma63t5zxLauZ5wbsVknaY
ElUIuInpXouQGoaR/zPBfkA/vIj0s/owoiJaexYMeD9nzLVi2E4iaexw37UZL7lMhn87uazORhoY
Lx3LHbtA6H4fpnR+9ZW1x3M5Jv127tP+gHJtBcUAj5Kdxw/ZO05HfSSndliZNaWVtoufBF08TBNe
6c6ku8gNArWtqiU7N4Tfhvh1mYIiFw18ZGmFvE2VRxpf5lL+RxptLrkijs3YxtbMd5i/d5AqwmbT
lUO+NeyPZEBE3RScO6ij86d+qHZBaT1Qeeld6sf9VkDxxm/OKAjueL5Fn44U7jNs++HDa63XgpNj
zllExf7FhB8ALybY4JrAZJtUHm2mLL+5asBc6JEFlIOb2vQ9Oc6Rem1L6R0D3UansUOx4Q+z/cD7
9OvIOCtiCnqf3Ju8rx0ycK5mGz03No22N2e3oqXN9QryN8LI9957z73WyUzv4MMR6OvBOHUFkX/3
iURncoY7MdWWGyMTVOmAmZ79F0lwcdRAlxUQWF2sVmd3hiqDJzs6kGLlP8D0OrscX8y47PAFeQ2h
2ZWJ0d0nIMA2u/ClmYhCGAav2FqyLE/O8oA4+IIUv8UgSdESqvHJKRpj56WozRVvHRIkcZC7fouX
WDYxz9utTjFIi2UmgOXLs5OjxaeGp7KztzzktvFuF4WzauswWEsYLdei8nZdyFHdtqjLZRJuGvM3
TD/zkDv9B1AVl2kGoQph5czboVXTKm0C58SY9OYPGtJ3UlbnBh2QmMrgYY7tD2EE1b4oypjpweg/
NUP0hfv/96JqvRci8pAY43/caCrKQzLrBijTmL6iElgb2JgIdydiCc2f2pfsTSF680Rrpze/hHP7
I2lovqmKJHxiO9hovMz7MemAJ5NPlbmdSyCSbLiP26Qd1VO1icnTeZ1F9lApNzuSaILYbuzY//qs
WAn1td4ogQ49Pprt0PeEfKbCv8RdzXxGRQ/8z+a689z5tXEp+mOPtQEesQPqJvfWxtlHXQ670BXq
tdI/G+LcNk7giNscV+QbRemuUlGGUANerh6Ygplz+2Zbub8z65JhhxzMk1TFm3B5O3vmzEazI0Mx
GOevKbGQW9P6asLl4JY6lKxrM/JshxEz9USB4vXZPmMZ+CAQ3sTMNU0FzaNoWUeypT3Pnr4RBrWk
i4vxC5LT334y0w4ydSNratwJjtKveameg5jZTUJU1XYeuLHwKzL2URk1N8KEKVGsM1eHvMQRwmPf
b8mWzKlq54iQxHQhtxDd+zwGHhmmvQh2yLPLXTwibI3j8KvRTjhoUR5uZAqHvGxM46FPnZphHKek
11Jh2jkxoKNfld9KdJSQ7uZhc/9T7pnsRQWhOTo/20ZBnCbLx3U500/objW45vTYZTRpcVfsK2u6
gZ/pj6jG1aVHLRnb03DjOoz2XOqgr3AgACHt3vzwszImRErS1wgKGZrQEyG3Z8J60RbZPZ5HLd/l
Ic4qmAFfrOLnFJIFxTNgCO7rgTOiCk9BR6BTHGfjaRzoGI3KfaJ9YwjLCnCuJ8yz2awvud2CQ/Jj
xOqxwdXoCGcz1gTRI0tiZYNwKJoJR6mrunkcssw8C/lbeTCQlrV2ElPhe0n3SmBF/eIOX9Db3mzc
8quGY2QzRe6PPm2Zfkezu0K71L6M2DlPDHNuBqlaQ5e3z4G5ZYDvbSxdIQCfwTL3Mv6NS8ne1IQT
5Eq82gEJZJbwkt1m1AgeJ88ghjuYgnU7mo+QgXYtctd9FAePsdW9aEViJc3HFr83sn7e5rZt/PSD
Rm9CQyashGklKoue3GguLb0tr2Wzk8YBoR1pFA2XTyjkif4m4mXDLlLgYyMTotnDH6r9/slJ4hYJ
AIyDqc9+SiEDdg/rZZViyxkUNBk+G5mJj9agNGf57q7HeOKiJ0RqwZ1lzMQ7ZIEoctPygzQTxSVD
6aKTdVxa3soeqrPIgJRChPcu94+CwDgnJG8eISh0YmOmZn9A3/F1CFyMHEwJLHOJM67CgNU+D/eP
7g/G3IiHXhmHfKyDa5BnyMza8Gdlmvhom7QKr6U/HJuinxCoLF+D4B1eh4Zg5ZaQhxXbVnSE5Cvh
QHFKOItU4Nf7A5q2YNehx/nn1/x5kru6ZUPi6DG+isCNr5T+5CYE2Q0zfHz9v1+/fyQF0Ju5r4k+
c3aQnxindKUbP1h2cdaeS4dWVL+4kXPEVs601JAJYU+5sYn7Uez4/5110HcIoxkIbyp4wMxYEkFo
gP5QE5wheF3VWqAt740kpvzKi42aq3orF0agiKZ5C6cYLxdaupeE0eS5j8qNFN6zbc8BYeGEzChO
BL9l3scs/pbxyq4NDsHGTa9RzoTM9O2Pgc6L1MTof1N2ZjtuI2uzfSICnJLDrUSKmkpSDS676oaw
2zbnKTnz6f9FNXDQLm/YOGjAsHv3tlQSmcz8ImLFJyCaP8sxeTUw8nHyhyrPaLJxKYQBTHAW3Wxg
W04Yv0vzpE1IK4VBCU/VHe2qQJ4ev5flm2UNXzXEvz6S2n5sAl0jfZnbn3NNIKvRxycj6+zODIs5
27Frs3q5icvoqUVHzQSV9JFLd97C5GxD93pruzj+SAHMiktiWMTbKlO/grlqN/F7r32z0Ys4SZkk
FKmkKhsV1WaIAK+lGRW0pbM1BxBLZZ9DQE0pynJTXdtMw940q+lqSnIjpvW2aPlxth1ifVqBpcKx
H3MrR+Kt5UUsw45jK05MKC3M1sywQI52lUMY0uvQr5PoWPSPISPxLeZ2IrJ5f1H2E87uz4aobXwr
7A9SNo3kxZjjdfnZjvkL8TC8laRO1LlsWXYbijFI3ySLgGDD36nm66mw3WcKHSdl9S0fBJAvAS9k
WMrOU0IaXWjgxNroGVo2bewZNs23bHKpXKnidSNdgRLTLG07uhljmx2qFfvhgpJkvW85+q4/haSV
bgxhJ5gLrnfx7ILyT5bk+6QRbFvvC6nGdITFycas7X8WqKLEKTJKKxys7TXYxiJ8RDtucD3r5Nlp
v9lZMjzpBui+PnL91nTmLfabmTy5eHGQiVy7Y8RDIJU2bPHDzUCN2qimbbQO9AziLD2mUfBz+yIy
Zs8IaYaAwLKdx7by1b478l8/jwPRLdi6Jz2d3U1b0uU15uZzTMx4o1mt6tcptX06SKVJyM96lQWT
oO2GZ8cPYat7tu07PVPBGXbZgRWeYXy8wzTLN1BqAOGWBpOoaHbFInYOptXAUOxH1x5RFGjkY/5L
JfMQ1T7nTAKNxq2XTB/NsPQMiJe+KjqMV8kPe4XCtFCnECvBfE6p17tt5HUhDVqhLQNdlFfSkVvD
mixU+sLZdZn6jij5xuea1FdjUrjAsT5vKwhovtoh0FOXiGrNM6ZijFK35pqXYlev8P2EWCL8PqRc
Ws/aQ9y1e86cJSqbQISpGdpn9ESAhIM8RSBmnNMbiH3OpJmgcaqhI4wJGg8cfeXWGq18tnS2ze2w
K1MTAE9SoRuarVe2sBeXAmMSoE85RhKBnnKoeuJREdnNGbwV6ADIdaSwKYcnHNFYmoenzk+wN/mp
U29BSD9WTmpuQygOlPmQ30iQdeZeoQuRLgnfomZk62rGBTmUKJ+2kKTBjb0ZXfVbl2ck4Bq29rSm
IQiTRVPq7xh+jW1RM7Rf4MVT1/ypcvV9XjBLkYAoPQT3Z3JIVJXuisr8p4hy1JX5K86mrxkr2sYW
TbSJMdSAVLB2Y6i+NzMjHyYYm2YyXuGX0Tj4UvQasQcM9fCb9rbdPVQFUm1oMYgDDUtYqaIFg/2m
OYrukFgDSVI28aozZsFQv0ssL9uxg7TULO3zPCYR/S04KekwOoqEL9VSrZ3ZZgcOdp+pK/umxYAk
BItxKWffTcY4UB33ZZ5OjRG+6axEHkyTCUyL+aQyro8dhsumw8k3yb6QLolhWOn/1FX0ulIaU5fI
VZpNbNSr5b1w6Vcb2jqoK2C2ziGqJQW4feSBfEJqWM6VBFbDcIhhhJy8vujEblCGm9YCVUmVMAHr
on4rwrTzchPdvE4raH3Wd9wB71E1jAerc34Oi/sDzoHmN7myG6Wj/iVSdPe+/2pOs22Df+6xJ4Nk
0a/mtKYqDFq/6/BIHtsDfPe5tmpiECXWq3iklluHtcFYQjdZ+0M/y4nh0U2bcdD3iAknvgkkArOk
FQcRu6M/e+e0D4x/naoDW9AaoluYfG1K2X59c2a4xHaMlkBZh2Mc5Dr+styk29mx6TOiZ56fuw+u
0SfrRAvGgxPbuyWhABZhVtHYl40LtWJtoZ3pfFcDfX76yxtcc3ofPz3L5u2RLmApVD9Y+wZQfX3r
RuHR5JgXEaphN1FidF8SAJ28cYA24wRoDMXxjirNrS15wOry57fxm8eYj8lWVeKhmI1Bk3/4DjWi
hEqE9fCImwaRYsmAS1peVYj3ymLTma9fZg0DM6zy/C/2xvWv/vUDIIrm8M04hqphlv7gtmwi165x
B0NaWCXpFrkwTRLHFyMZniUfHcyE2PFbG3ban39mff3uP7yyJlg/uXJVy6SI6ddrQ3OqtCrzgs5q
km1XbF/HblQ8N2y1fRclwTwCT9Ha6aVcnJ+wcqXnmDfC/Oz2CuKDa3SvmPLMm4kfnGU5gddf+lOe
yuFBiOprYbGJx+vwN3vqx1QZlzSflKM6tm6YXDIf7alzwcjHZWcMT1YyX1GW47g6CCpEBy8zzOFm
aFuUArnHoGdC6tiG+pLDhUVCD5th3uFKTEe9OkN3PNkKBFLZt/OemNRj3dXdqQdk0Ev8e7ahBOjG
mMiX78XowANuUwQHpIlNgeHiTIAdr5xtbRlFp7gnUj1Amn5g4629/Pmb+v3qdITFgcxRbVtHZPzw
RVWl2ah80taxZ268abmBN6rR+M3Qf2kNdoKJZACs2elnaWXq7s+v/bv1lte2NeFyJhE6luBfL5I8
1Efc76111GAvlcvU7jBpkkaxQ89ex6Z/frXflytH2K7mCGERN/otg2V1FCvhlrSOia78GKv6kyRx
dZ/uZ1oBKyv88efX09fl5cM9ADXUUMlEcVkxE/j1x8uaomHyUYljFoY2pW8pyFoZaK1Zbqp+HXas
EkFSMfaPlKe6liU2L4OnbeUwBFzl0QaC9MGI6qe7abSoXfq0DE5VI9GjSpi7jAVrWesxo5YuOIVJ
7l9+gt8XUIcmVppVOIkZ/O7DFwQMLZzH3DKPcarYEOMZ36etvGm9Ex0n2532mqZ8MRDCLJe3i6Gq
37jFxIxttSNSw7iSBYM27Ck7NmcXOcN6ALv9qid19LKUn0LRLMGf3/L/uJxdneIQjY+d5/3Hz5zi
0ERdaqEfGTUw4BeoHcJpyj0OwIMWVppXrh0VjMKjQj39+aW1/7HmcSXblsEAmq6Oj89Dm+Etr13o
xzuytCnXenMH584A7UIzUPNDOcwPWudQwJp2aF2rp1ZOKjXPNs3Rf3k369X14eojIGM6dAcJQofG
+m7/E20Z1AR0oGtpx9yioOPuHlpWz8+N6y8OlvoTp3JuOPaHiq1Uf7mz70G4X1/dJaUjMNTZCDa/
LysrKZPSYvVYq+obM8Ea54gxfxFOUBj505IgQRuiYAQarhIOdah4kdfEf2y92wmkjlzRvknN3i99
Ja6DQRFfBCdE1hRpr5APqEu7BOHyOpnaDXR8EtSheYyotj7BMxnoOiNLrw9q0ImSkuAYya3GU3uJ
ksg3mLNsCIyIXQHvDc+tBT+9yqlVN4unwej2feOWJ0SJNUcqZh1KHSvY3iTaBpeOZK8Vg43LW7bp
rtR4lmnle6pGT2Cb2x1EBPMwauE+goXAheIldjSdo1S3gnENmEa1At1pmN+n0dgrYHxHpcie5IoZ
ZVN7bodxQRdzETtbTlRpry4gAwbnXNr5cxdlt76NNU5npfaXy+V/PLDJSHNkpXdH5wBxX8z+c7mU
cNCSWQnFMRpN57RkIsBp8C2NW+dx6NSTE2HDyGY8A/DcybKLbgWtv/QTHbzqIhGXGcFGDb5ivc8D
KLfMCfAyIpbU8tA34hNICzgd/aL/5Y2L3+94SrJYZYmzuo7hfIxkRvmAbYU94PFuExV4TBZl/tlH
kfhWFPLdUeZjngv7IVuWkOhTjiZd9rfONUFT1TxOsdAAykTIw/lwDoE/M302cA/KCT65Yhxo+mau
mL5GqFX+gMoXEHYmclSjNbTIWpr7xUihHG00pTAhk6HkW9jUj9pU3+47q45z/7m4kZhiYXQn3c91
yrNJn49gqo3HSUELyeU/kvzoyZtyuiSAvfb7hgmeHGeQbe+OURNKKRKD8nTUsoXdvcEnfC3CCcIz
abB91eHzEvr49pdF5EPelf0QsAVBOo4FlZv4nt39z1WhNm28DA6PsNzZuwx7LnQDNz52NvJF7pp2
78htaqtrNKtMWl4bW9tOMaaIzKUlRmZ/Wd213x6pdHyt6ysRItY28+P7aZIW4VLOCzh0MR7sFkuF
bftTpcpLYjJJ6B6zrqy2do3vEczULl5wqpc2wht05vbcJ1r8l53u76s+b4lUk0Gy2+Vp+XED5Sw6
nmyGh0c9TgxsprAMmVeE1BZAVNAYz+jY62xLnR+Y988HKydjrw76CdCG8ZdWIu23/f76XvAaa6qx
bl7FhzW/IJ0DwFedjyLSVhaPKA9t1wQJMiCAGr60UKdZO0L39DqL8nO7570pY32NshySWVPc0PVD
/j+96TWcdjlMJulpmZb3v1xX2m9PJ4sNxXooIdzEAeHj0QxybjJZtT0eFQmZkrSkeigi9Yw7Fk4l
suOeASxARTz/1zB094obNBW3tpsU8VlJnowFuMZoi09xJOUBjGG/kdIpzvk8PsS7CaPvU91MxRoe
vwD+rZ9ZIYoTiiWBo7H29Z5luMra2pvNTPpL5b6FZfeDPqViLTAKd4raFfis6tL14hJDuEhNhour
sTpuQtgPjsBZaLWBgVPfbG1xEI0BCHkubL/Tm5bqjag6CcrudZxpO+C3dtC3sFcHzS73DAsM7EEW
VMCKdlMKBuYr93TJVHI8MhsNsTdSv1EB2TtNBrLw/Ze6m7vdMFdmcD+AVAh6uF+N7ryQliQdUlrX
BUChN/hFb+uftJntfJpFn8BEvOUtR9woyX3F7LQDCc6fUsUPMhiLA5tBPkQxTFmr793rfRFNGRqe
VGd4npv+Ta0WshGKP+K0Oiea8tTqYPmjCS+FbUYPUf0ZwT8lc+C6RwvK1P0knYTy51TiYE9dup3W
EtdtuURUZ+YJz7gi3LemmP6y5/j94hcaJ33yxq4w4LCsp43/rFVJSUIGN1d7TDKD0xrouXUPXY++
QwZ4BxEdXWT+/7/7hcZtb9o0O3LDftxvdpGqd8MUy6OTAQxRKvMh7wf3lCplDv3QSrzFMYKuAzKy
urIKwjz/+hVEbznnP99U+ocDDjQCtlo6T0LCYEL97Z4qiX5ojRQm0rTy0thOeeYm4hEsGNhi+w2I
b5gHKw4fFLOfvTWvsRDTP8BfdF/TTNnFckQqc8aHJCm/sRFhcKxTeoDRcVIK9k4uUv4SPxrIf16F
M5sCMFBVWetX06T/baWnwPHXDazJz2IZlmXws4BcYAf76/dp5iiVJqbtYzw1iecosXZcCqEeCwhk
xeb+ZyKL2vH+O5qwt209J4fRDpdjSv8Bo+/1t06I5WmTO0W+mw3lFTj1crz/krCLx+I+sfGUAmoR
/17QiYX6VLEzaLrlqE8ZgkLXgYHCit6rjeFlGQGKaz8DylgQU1LLOCYiBdgS19P/+62KM0UBAUYr
RGUc09iZfWG1Pwt3ViBALhPP97bf0r0VCmCIVUwpwYBtKTeKvSmyfarU6NqpGR5z7NohbbRLMYHw
79bfzoSFECSO5frL/XcuaHbQmaXKr6ST2awa6mMpOsIyMn0GW0xaOqT9jLNovp8sM9AdFZvNFD83
PQ8tVjEcc81L0RUYjRWeArG+BHb8KS4iEdgNcTa0BPziipVsdBm/3JOZ/8av8AsSuaPkQEzkgfoZ
WabOzeYGylyDoxIaBQxFExRfJ2k4MohpgbaoIkBiYFEnvCQ64sZTqg3aS0mXeouXxZ/CDKkgR2DV
ZlOeXDJBQc4qvZ0LxznbBRUxo4Dib4LiWdfReaxvZgqnrY4g++VmF+87gmL3d4kG/lCivR9A0CVb
1S7Fcwed0nMzrgaOLyjzWIQ8i9aaMx3E/TnF/MThosZyrwOpkR2zpq4cbmHYqC9ppLpBhHdYmm74
TOZ/mzXcQ6rSGDyX2lrxYvA7uP3MB2rv82uTYpit4CBvIa1Yh3tch8eWsolGpCtFDpgpqAEjpEdc
nrTWnmswAjAWY141lDKIJ8l5oeU47Yqo2rXtP2Rn97CftZfRhBCeNZFCBpSR/FyJgmpKbXU7ibPI
cJ5B74sDUJFpQHKLyo2O85PbwBLLQusFw5jup7hrgqogD5kBw++cREH/iV6ZEV2JWjGG0sy9k8fa
QS/MfcRhH4/6ovuAqo9zMm6RPrKy0b6UhXg1y+KL00YYS/uYXCmp+IPey51C89reiDSifGBbLZWI
fx2T6pOD/hnjLHvnMjf9UZrJvo39kRdNezndeJsbqPrK4d8JpZphO3QkpFFc6gTJnu7B1Hm15U6N
+6Lj70KEYZYp2Pqdy6m/VhpQpFKhI8IZsVfRivgZJ2wTDA6X0T1dHOKwvZnwt7dKYiX/yPirGi1W
4LZaHowx/r5ZzSGug8Ym1spxnZQB1+uiPy44Y15GPOKA8vMYcxJ/zJv+gSCPxmqrWvhGmC7YPWDj
BWz+LZHs+o0BYhe9EOm+bdSzK5RybwzknuFR4dkj8OeblAGQwg6NJ/wCvPwi4W3mtqcCzKTXm7CX
5dBqz5N362RIntXBnK36GTJDtK1l0yOemPnWWFBYy3z1HxG9pXWFNjQipxgI8r0ZVS6moWh99M4R
ZlsVC6SMzwxLYjiPrEKtyg1RGr2yk0bWeh2uEW9AwHqwdHjBcANPLsTfBy6FgTdg4NAjWXAagzn7
QSFSdMLbV5/VJFmdKQROaM/Gx09hojZ2Z0a9uc8A0t02dmrsaCSzt7lSRQdnaNllWlHzwr52Wzml
+ciOiciK2z6UXa9dXENJyUQ8EdwpNoShWGPaFiry0LkMVMxpPPHzx+BxgGypznRLRTnfcFDFXAFw
oUe72Qkzdm5K1GrXmpup4Ti7jTBjHhNy8OsAdzwOjXJOYQ6GESJZr36p6omZXDm+ZLob8qScZ6+r
oysGYuc5y/7hwYDC2hoOyF9OPZwkm0gntomZ1ww6QhZDOGCEurmT1tIZI7Sd2sxww+MyP055dCqm
IxAgm2hJ9xWGjQySwoi2UZ3B6MaWdKoq5wm2KwRg92vcRweXnMwxczHBzZjfdwmy9sbKNZCIclhZ
05/61thOpK1OCW7y/TDUR1TG9KQIHnHSFSEZkBpfo22yraxZUp6ULNrVUMMpvHWvVUep1CRVGYRZ
+miWjPq6mhu/qkvTU1QyaT0O8wPce/UQzcUnHvksVHhU+bTXWiS37Qkk4W/bsid2iSBNg5cjBgdR
T5ManK67mprWuIhMpz3VWKeTDcBWpaHNl+nVxU2Nn1lkebNBnQu+AFLSYhJ+gmuqjNC7Mc5Wp7lg
u9yEnlWa72Ez6xtoCPqucwT75jy74rrna0hpJGohPaAAjyS/lCDKCQqQFlsuSJIM2mAmebSKuruY
2LJPKqYIwqUhK+HCTpXqg96rxoVjC141+DTXURok+bG14k2CvE/vZRVMnfQoZHDOGOh6vxJVvMO6
pdISx0ff5TQXNNl0EEZD5nz9qxGFk6220lqw7oBKs6fnO9HNZgl1WIOeGz1KQcb1E+aJmykM8dyw
VBYU0dyWuSqDcejG7SItAidDRsQn7GmpD1XN55OEbGsLspRUGhAZSc5A7HDlLZAFVffVyi50VNpv
FryNFlglea3K3KTTODzjUtvevb9VliCzxOJrYVu4CtM8PrhK5zehYj4UpTn7cpA3jpTf9aTZO0Au
D5rqmWylOBhN37FzkD4s2ke4XhQ/VJrYmz2Y1Cy66My4r3o7U0ZTh14e5We9Vd29Lgt1uxhYbWFV
UvAWjVrAFs3vk8Xat4QnNjajS2ZxnDpiCp+smTFD1w4A9VTrUGQNILnGfL7LMn1nZAdLkfSmpeW7
oeLg6AbrTJ3gyVzN1lNkALPJzlVqyoOe9cjJYUTQeuhMjHnjtDd4Fa2oxxN0rSCJYu0sBuu0OPn3
pkvdS4gtyGDAE3SLvDWTkfFjhDN9tUt/TLTQi5dTObv1BX8ZlmKzVg4oz0BeVAmvj48jAdLAKAiC
wJw+VZSHPgjiE9qsOedGWp5DsxHcvvHrPVkOd2njNEXsy6U9U+Pn0JAKQcbt6FFexZCuNpRNP2Re
02iaN2Ft9SewvGw4XN1Hz8fTqo5UfNax5xTaY810JO3/UcWuwYxgypD+QDwlmziEOShUAvdmSfTe
qom+j2uEkYQoOWFpINTF37AWT/u6M244WktvTmWNCaAPjxzy8MkTjd5qjSPBBvd1kOjiaxIaxoNY
2jWolB50Nf8STqO5Qw/VNnFBVMIm65OoZXeStvXs5vU2M1PlGK6tolbFCTSrx+fSaNVTb0YeIuq8
7WazZFjc7jVivzpb8ydmey/FrKunfMGvMobZAQqsQN4eBh9CWXzBTrIbF+LNAErss9Z3BE/GITky
f9To4mP1ZSxYcGAWN0tJXlnG5XFkeHSlNJgb0KoOhhOzgHTZpV+Ee2V0YiUYKBMUQQyWyH5NO7wz
/asfrcc74CTK7Ol234dimt7lrhGf2e8bLONYupWmk77CnQ8obgFZbUd4CnsuzoX2PbPrD5g8Wi8y
nOFRcceDSq75oeuVFie8gDIkLBr5YvuaqqYMlIJGqHDBeAezAKNKm3yzh2w5TGNPYtUtnqSW8UAr
lGcVSFuQGq3Lcg9MchEjYfAkPLhTUz+VNPYZGv2LPDmjfVjzWtOQfR6M9rkpKLHWxvCJaRF+qDrT
rwMha8ZDAGbmtMXMlznFvs04tZBtIpo3LKekVZer3gMeoDdMeZ+N/EoSqbcU+2cYQ0fGW/WV87Di
Sb07JxJ1tFmYgnaZdpBZyf7G5NrI11AVCbC2Jnk0WO14NsiH7q3G+QYdQCc5dmo6VLIlnItjVjW1
bwrXILgB3elfE3ALnADzKHIq4aINLM7xCMfnUyN0P3ZrOq7gpR+S2JmQAvpHxyjsryM3mLsQC+rz
tjxGmCOf6rWAkNXkkEQO8eOpTwmoh+szg6PWVMTH1PxiNQr7wbLFkly3teZ1WNaObd0kh7iYb1Gz
VDvTXMIvVozbZrI2Y5UOt2igR0SkrXGxF57KEuv3nMT6LTTMqyvA2mmjkZ/paYfakbsvMFhPCfa+
h74xmV/M8lG0dfs4DDgih3qBh8754X7djnjCt6OE4dL2OH9725ieplFql7Q33FeePq4vZvzwBH12
cw2QYMAf60m7l547zodF4ZzHCfvVdEfzpBQqAUtVLwO+mc+UMAo0uhXbmQL8d3GHlrKIHlekTA3p
djNnkwmgyZieiw5owZgNlP4Q7GZs6Dznzlu4CAAomvs8gl/5lyvCbS237UJF0F0u6HViT1xthBer
EBmxBNzSmiuiNJMbBmd4rsrpUKgdz0lpgqgZwFavnbZVz34gb+iscvJsCdwVkEvbq3nmUTPDh9Ax
INXlT0YZro+qAtBWFpRX6RNFDRqpiHASxi7FpPdAf8sOM092KhCbDp3dnfUpbo4TIosj5I2/DvNv
OmNhzrI66FysGpPaKYGc5y6oQvW5RAM4zQyk7+OtpY3/KQc0XJfk66bow/RMxJqlWbdekOBfxnK+
SIVUl8kObi7blMQjXGeljYEcSrKeWkBVQkvjDUyENhVggcngNG3e+uGaaiKq317rZmiDMnLJWWkO
bRLdEJCvdnY6wy8v6duvetcbIMmGBTUB585miNY1rJyVTyr25UhwMrBm1csd/YJYNr3lggjKvCvy
3GJrSzdFOGJvj2qawsyyvYxdlx3hLh+LLq9ODrUXUdeAyY0mEh0mKlhloIfdEUkd/lkf2xa1aBkt
J4ygLjBxdqVo5aORspEMU/ltjt2ZrTa+LFpnIVwWZD91dBcrmahSRmA4DVFnHItEMDCrBKT9yknO
oqC1a4kepiYed4QA3I1EKsECDubEQmQVMZ9hCTx6y9yCuNk0HnpbWvsknC4Rhsv9pOs/bTmLh0J1
zrNDLqI1yaQ0czruY2yZnqoY7yaOY9/iRMGhaVi2A5/f3pavo8PSoBs81vtxfLqDoNgbqdz47kaD
zHbHTGA11y7hnGyGJpYPiuhfKNkC1NNJSJ+ORX1VQw3WEGk5jVK7cKym8yimo8MZ4liDAOtx1vk4
fjOoWpY82al+1UanfeJ8zuW5BmSL5DI4xdHJXPNKLvdU9fmE6daMbszv1zLfxrejSPU6G1vlrMTN
WTY1laSyuWoUyn3ud3jKN7UayWuLER1Q6tYelpY+BnGKhphvHjzELhTV+yj5D+/RQzHCVp368poR
FfK0CPdlQ6pikznda9MbLwMxZGJGM7ATc2unIZgwGERbVv5vhRKTQcv15mHkNWFyi1elct/Zq2wa
08kDYrVscxlqBLksCdDk6UPTwk9fT5mynP8dlOa1ZRxKwMuthvS6CJ5d6jq1pBr00ugxG94+fw6N
HxowLuLhtM86i9jTSKd/dsKvUBS/RROZGdMeQz/W6drKNY79k244PjFLzQvbLtqRbNtHpGOyxWh9
c4AdE7vxA8nB7xCmiW4wGNhYWiPoWCMRhGGatJr+khmMxDStt74vdFi+K4sRPVRxyWnH0V5cOsvb
yHozBjFc9SQ/SNXOT2lTPEWSg5dpmHBfwumRbncFB5ZCIy7FFts2qZ1D0umnto9mvx0N8XXQEuEr
szhYWWlcOYueueQrq50O+AF0T6HuZ3PfwVWsrlqCepHgOuZHcr3cAsJoDyWeki4KFtX+GWvMo0hl
EvTusQWMM/cqzU3b2Ob8Wo0sO25rfGm51jdxNHcHYxkmklVK6bvq7LNMJLukG0/6jAQ6aM3lXxDk
aiAD/jR5aahSuGwwlZhSM/dsweQ9pMlwGHp8xmVFnIUmGrVIn10qMiHrYBzE7Rs4DS3D+N/qraGE
1LInoUVgJn0gNUaZXriUoHeICC3L9MO2gPMtauoyEZziNSu4Lujt9zpN5B6WCNHzYfmmBHB5SPy4
l1Hvx6M16uN2MuLBu+O7oArATpqw7Ud6Vx9HnWHt3TSJUJwdLYaXm0wAdBHRFJi2ZArLsc4p6zYw
R7bdbs5xikeQNeDnLQmWb7oh8/WoKo9Dl33tOyt5YCvfbKRl8Oxi33SIq+5x7FzjYLQ2j5RZvQ9N
meSt/06V81krtMgzRDnsonF4G03Z7cYuLykbo20Qjrv0XWfkoDetEZVuxGgTt+r+/sTvO0gSVTXs
JKetxiAXxjVJDBWo3ZQX4xer1Q+JSerZVi+EaFUxUV5FJR9LBHgxohrATacbFk97Y0uUUlX6U6/T
VMgiS6Vne1pU9XFxMu0ySgAh9BeS2B5H7h0Oos562Mm78JscoSY4sudqboBsOKKtNqo7pkcT9Nd2
cawgX8VElWwex6gRO33VBOgnxqEmHrRZIGbsw4VglRY27/xvhF/03u+SRDu3Y3PRx8k6KDMBcGbp
N/dYXbcQWyymRTSkjiRdDmmmtl6r1TReWu1znevtUy5T81CYHaNEpbjJizUK81Fk0Vk61T+qkzt+
PZhN4GBOYFDh9DsmvtpLw6PqUKJ6VLK65QKW25iQ5gt5IBAwP2Bpnp+SHLwFrXCrfyN5SJ/yhsIm
q881j+XjZlszuICxibZ6yhK9xLN1Zic6zFdmyJ4hYXik0E4f8awi0jXWTNHh2HI3ZvPVIOVGcJj2
PnKQxqPisNiaeuvsQyAz9IKSaOSsLJAi1iu3gQpD1LcPgJ8C6BJlhBDemtuKRy457JHGp0m3qTLu
ea4pOuNqN7Hexvm7E5POUigGu6TUfF9UAPWhW773gqHJnL+0ha5/0oeFtCn+R7Ae9UkXw3fO/LFH
aKpAs1jiK08rz6SG7dwCKtkZpLY3jLVhKkTmkxTCX1g4nysWozl2joJNE4VA5reassBX/AZfHK2m
3MWVPwTzzij75JSOce57NX4wWZA1PGVnvUc+cBi37EW5/ADuHBNtoMIOF7f5GoZvnIheCiZGT1UE
3TqJs2vX5ypKRjLvljgmYDomdARE4FlLxulKGs7Psla5fbpZkPFueiozRyrUFmZSsRW1j2S8XnW2
QA9GfVb0RA00GkBo5YmzHjWoec1E31I7Lps3Z40ihGM9XZumUh9HrfxCnq6+zVX7s+yhkeljmgfZ
qNifl1lfCXWLcqlmsh/ZuJg7naPXvu3dlA2U0l6i6dZDQaoCOw89w07XlpqMVPsYslbRwJQRTGqy
s8Q9fQyThQEgfVMLERnyPNhk6dEzGXS5lCrHevk8ptPnsFKmXQxC90xh48lYRyPWPAzstjnMFZWc
L/jo5ovOUuYp08RUt58/ZX1k3oaZv3hj8taaZmS3m3eI0H0zPMdENvfWoHJzrH+c67B/Vt2DaeXq
Nae1vLIr7VMUj76tq8WbRF0JcjAVO1lp3Se7KQ5s/L3BIu2+8UOyylyPEGpARSpftXp+G4GevMYu
MXDHdXyaZkXeZediwUbmFuJgd9CnOMU7Vnei0xf4MK9NAoTaByTplLwD+Lre8oMn/vnx4zZsaOHb
ZvzD89rHaxnArTpRCHRzXvLP1nemwXq9oaFjpOCshOSCbOR17CASL9kCYxe+yyoMHWDegzeW59G5
JuMzPvYaVrH0cM0Gpuf7F//ydiFZtvlKpcCWFit/8vWdODaH5Jbchlfni/ET7A273toCLMg4Z0tG
lD+mT03n9wLpw8+KnfNtQq7aq4f8NN/Gm/7SvoF2R4zMyETR4yG3DK5D+t4rGkB3/Rgwyye9ihOE
BIl6iedipmswfon7etcCRCMthVDZ1069B4Q4BGHam0Txpft/7J3ZjtvKlm1/pVDv3CAZbIGq+0CR
6pV9Y+cLkXamg33ff30Nynsfex8cVN0C7uMFDFlSUlRHMSLWmnNMEh1m5eCMxQ22u/LG6aOvY5lP
/FCtgL61+JYyEfCYziqgQVN7L4vynKXD+F5WwAD6SSkvM5K7u35UXxZZbNtxyF65kqBMKiVzzDh7
pZK8MRskCKkZ1XjLDeNVDBYVs4TpZlKcBIaPghfx+Aql3sNjM2/vutHHkXm8SwFXhY939j2+yroa
Ld9s5/p4vaiNqj7W4D5/3rSjhDpihesn0ZPmaENtO4Z12xyvN6/X0pZDo8/zs0Y77Ujn66xE55zK
7bbWp/LoVlZJv5xr/3SzoTuyX8zBTwgXPJa5DckjkjWXGv2y7ZQ5D9e/LKFlbmKzoUKs5cUxTMTZ
pkG4vf4xLIfiWA+yJHEwP4+jrvx2f1XYFOHw4BQj0YPXC5mEOT9uLn7dd70G1mY97TNmZ7iWtfU5
24LxOlzCetlcX7oZV6wr6elupFZhw+mrY9jKcjd35LOc1ErvdyV4t8U0/9x728bFz+f5p/uSGoCT
1mTNhj7p81LU0baxdYxMbRR3PgMaRCilLo6sfArC7zI4M8myQ8eoc+rRIxxCNKr1TP394nqftJuM
kl55UtZP/XpBP5baaeymXE7WBO5GQSIhVM76BF1D2Wq68piuTzTS3v+pHfz/ZP//kezPsv83ccm/
IPsXxWdbdmSKfF6B/4eP//x3nSAsHvUX2t/9A1E7KlnTQG6Nggu5zV9of/sPlk/4PhxLBfOEDeTf
/+0vtL/7h3Dg9IDb1ld9to2I5y+0v/jDcF2gT0i3Hep3/zu0P0/zd/mI6moo7qHe01SEm6JfFWi/
yYFElLp5Z5DAUahKGdXE5NhUt0+lAT8jmFtcrCe8VOITT+sCIYZwMYfEZmz/9lOd6Ln8YWtiND84
Ekvl2QipRr6MVdO1P+RsZOX7YotB+RggdjcE+HLKWcQCzmSqBno3teOwXPQY/uCnlpWVtY+Nac9k
QCP9eIl1Qt/B2VZRD22RQX09K2vl1oWKE343o36SG5KKpH6qoiG7TRVHVH44KtinhlIhd9dQAQSe
e9gCVEYLZsie6kQzKr4eb/WOZBtTJyIO7T4NMV2ST9JnxRuJZ1jAOpuIAb8hW7jckNngGh4IB4NZ
DhoI7VOfJ3rNLTjkCRmnzCsvqqduJd1gYqJA07fWGTBROkS3fYHsDFVYl7lty7Mls4olU5pYovMk
M2Pt3Y6aVB7AACWr7CNTITyPaUo+dJSPtBoj48EYMZgkYqlZz5a21q08wor2cxmm32CbE4CgGG4W
XTo55IAKMjukta0aRgaqYongZiEbcsOv2P3hCqhhuzCYmyIHaBpr85EGj0j8gYnD6n62Z/eux7A2
PovRqcUjG7rVhxVN0bN0x+y7isqx3bVpDbwlaZoKUIFJL24zm6J7s5j8hYEARXiTu5wcdT0UT4WG
TTvWmHIDfsZsR+UT4iG8wkk/poZu3BfkQWEBoBZRbyqtJDq+rUP7ubex8W+Loeqme7eH78g5L0kS
X9fB8B+bhrdKE1ogNfK1VqceaiydVd1hjzHjILZmhvumbqu1XaoTDw1WomRe3UdLO3uxMhR3oLEU
54dpj6L1FHcZQW5O1OPgmZS4Mzw7bmzm/kMsY+UE/AkLMqlLLNmNqlocaNnWQNQSRt6R0B18f84u
cUZqH1UGpjkI1TYHTkA5Sd+DqFmjYlhuqTdVNWiPeMn1hFKwOdaXDN2zvCiTnOyXwoQYs4f+4zjH
kDOKMGj8Wf2SBrFa8a2MHmWWkeUZybj6TFPTwlp7TBepfKmMfH4cbCEeNOgtAcZMhj7gzneqPcsz
vwA6JZ1pUuBSKVlNXRZ/ZGR7PykNcVJjAYEJWXT8rR5A3U2Kbp4o/1VUR42QBXVe7PRq6gIbDXbA
ErWsvEUtmiDKOnEyGq2+xGjaUdVQeFHSBQNbrExPWWPpuzF2ylNu1/Z5itR0R8Ba7kuNcM2wNvJD
Y8rx0apl6LOinDcg0JK97IV+UENpvqhzHUZe5MYmnjzxaeTj/I48tLkxlMG4J/QpvB8H0lEBmRX3
VTFIPo82ouw/tPdOKftvQ6ZVh16NxWPEohclTm9HFyeb2BDQy440Ru1LXrQx2SEJHdKZnwo4sXQr
3BhEjpPkLWybAilILFO0tczFgN7JsyzJAfUQSrKe5Qx5i9eieCsmIwnq3pV3ltUgY22SMLBNgmrh
hjvBMk8NrDq9pe9Lo8VFAYDloWsugkNxN0Cr2xqYCe4GI1Te9RjQed2X1Qv8hu7O6RNW3IUywy9L
oPWh4jpYiZpxbiD3yTRj4w6juQ6dLTLymxQ/gR8lifojV5Pisenz9kYjnRkIBxYYC9lGrh8IfVNe
kbYCCxnsjMLAPGNSVqMUXKzIcLgPlF6hoktfpwlE781FLjvQP0lKBF9UQ6j/CQIPoCjwM8cMPT0s
Vt1vrRDjn8VSDIMDrO59KHVno9N32KU5KdxOa4JGzykcePTbMXVQUPjea3rCEYKJuSHU4pFOv3XT
TGYLICkqg5DvZ48RyjyAk5sOetUpUEUSZUvCvDjWsbZmh48mvVx9uiiJnjFazdDTOnDMYe6uIGjT
/t6MBvHXSx2fVbGW8JsKUYMuqt3okKwhYreGxGk1N07T0Tmcq+g5bLP5EvVoEnVdJVBpmaZdB+Y7
cPEaH801cTOh9A6vzdJ9dHj6ro8MqFH57LygZEjgwCXmCUcNBY4Ugw3ymek+zBHg8xnYnJKLJGHN
W5Y7V137+ECZqWsgHHPJjdnNDTWlUl+qLTXA2C8aI9oqUisOtV5iJLDC7saeKzxb2dwfyXhZk+yg
v3ScN4NJ2hTpy0HbL9YQAv6TA5JOHE0MCA50BQNbulzCXV1VVAQNwlQ6CJIf1JrgWyQtTSwbukTh
lPkOeVC8qdIEeUsOTtFxxumgpJDmkqWng5VggBR2zzc+z8MhogO6L/IeJJIQLB9UG606ErBXG6Hb
c9o4+q0S2kRdRdLejW5ChnyHgzRUsGzz8+Yk2s0hJTJGC7RW87Y2hPMjMlR50mI13SqL0jxAiaOu
bYIJTUbYNygiUQ7kC4LTxSFidLboJsGjO/YLVtlk6MdbuMFVoPT5cKNx5tgtYEyDzLbCzTINcpcY
JPsWRKeCbSXBwFSgulJmiCdKIWLYxIVMjpjj28uaOIeHRfQrFDLzJzcUvihJlXF7bGtEmY3LSZYW
0/YlgumHDBCE3rAyxazl0CcU1a2FtAMbrKJPj5/KocYvIzeKmTTlpvWnwuUYjptm2yUJ0J1iBNyU
qP0uGvN1ABkR9jDe0VhQTRB6Gkdpnkg/m0L0UsmCGxXSQBIkg8oY2qjZOZ77/kFRgPKb+VLsF620
Dt2M61wxiWtmNYT2s+E00wpX2VO4NwNkFFMQF1a/W1JrILhwTtv3sqlgeamDsSvKSQCZmPoRh2Nd
RffEOFaHzHEiXBxO27yC8l+2YlyqG4MkxWwLWlO3/USynNu2aduGlylGVu+rpAX320izHHNPcNS4
nB0+JBqGNWl0T5OxVKyjwr7pfIPC3IVBPSs3QlvL1JYxUxIETtHH28RwtVr3EOLPZlh5jeyVWT33
JGJ9k8tg6LRjrlP7/9eroN1nucZ+tf+x7vh7Wc0Ngpju//z9Zvvztvws1zXF324E14XEff/ZzA+f
rAp5KDv6c8v/2z/+uRz5H9c3SMb/+/UNM0L+VVX89xXO9XF/rXCcPwjK0DRserZmkTaG8+yvFQ4x
ZAazP01n1fHn0kaYf9A3EZhlTfaCCRU9+59LG6H+QRnT1vCX4MW3bNP536SW6VBI/r62weVgugQQ
OlhohItCjjf7N6uDHddmWgHSyAZyE92xe+sN64b1DhLPYgqPDr8jF33GLp+w0iRxcZATlF6zi9R9
o+uEo1ZMyqHppIC+sMUst27YIdFVqvdsKpFAa/3nlIecqiXN6jQnAGmU44+hXEu9LDQYrzFZyXTZ
0iMDNAVSVc672W76IFKGG5F8Uedym8Ld9pm2EmDc2Kuw1liTun40lBK2kylPxpjD1L+j0QVCpGrf
8hqBDHVFezujX0C640X9dxmJaNM5xqNVTMOmidEvkK6a+uEC4UUNl30O/mrqK6Zga8gZrWJlb62q
xiRFLbAoRbFNQCa7SpjdpIqZ3jEC9xtjoYceo5/iDIddSsvld6XRXPrynXjqOhHvGXK+RiKJb9xy
iG7skGVUpzGg2VM4n5nujwjjBhVQWH7AxQe1uWgrHf61ogSti98MLbVK+AURiLDzeXE46QJTRHsH
4JQXz1l30TH0zy7cXDMdLjMn8X2JxiAP4/Eui5ZH0s5XmFOaPjrqt2koD7g+h88GzdzShjSIehRF
LmYCRQup/iN+8evRrxEMbMeSJBIUAbmfWvpLQey5r2vzk1YV885tG3ZU1iR/zDZKtiH0SV07OeM4
3S02X2glonlXTml5WLWL5qJkZ85HeLLYsXAUgVW2eRdRCQaBrecuujHLxT1N8UMeZicnNGoKO4rj
qewwyWuTBhGw8RGbPzCHpPREpbj7uUmPoas3O2zzxOAK7ThnlDJtRxIy28XfB+KQmGNwoUbjnxcU
nzAl/ePm9a/X7a73/aub1z+ERqKCRjLO11sKTulNPjBSNEm/yt7//hzX/VXXv1yvLjmVvFpaD7+e
9/oyjMTpyIjpX2vR5nA9/vZCr/skjJ4wlg7LyH//8q6PvT4CST9xbCqu9esjfv3helMmkq7v9epv
r+/nlsryYlr496RMSQD/teFvV68bXp9mAUyJzZccIz0vN9DS1fP1otV0SDeLgw9sZLwZSYpAcEMP
eZjT7kimLasHCa8jPyMSSH+7UDBngLdGZgnfq9zIzFhr29yHAFDbinBn1+PX62Ou9/YOtnjyxfHS
SuNoAgJiVC+DWtcpAoukbvfzcI4UVl5TWdAz41DS1Fw5h/BDztdrAo5UQEZeg9d46k4ojY+jOy4H
mlRjQKyRV6Rl7qnaHmiiOLPkFGdlvXDNWD/Tr5XMj30GqFc4WTg31j/pnQ5rlaC/0FbmU6GYfNQU
YLZDNRpnKS3jfL1GPzbELz4/rAr4lrV9qHBgLRDXzrJQhk2IGQx2yV/32fBsRU9Jelq3mJvwe+NG
NMpTsUf1ZJ2qvCCWbaTTp0UpurH1c1+mCPpZUiGujIh+cZMtkhmSLFoT/VvmqOfrVtcLFQn4z5uo
FpNdNaZfMFSVnDyz9zGs850gDcsL3bk4LjbUbsc1Ty0L4JYom31OckqnSbrzRvEdPgVArDrJt4Wq
VbDc0heiLMiRqMecrHkqB3OZ66DJkA2IBd2KbdnTeUbpuHPz8ikv5ulcrhdTouP20+gIw/2Yznpz
xzpWnAh9zI+jGd1Ed/FoWHDd4FqqQ2keSPEGJ1+gmlwvhimB90u4lToh2MzQGDutIHPDZodDzHTU
itPyIoo3nKXZmam+OuKuaOjFE02tLGdl1pazSrzguU3y9LDATYoW7rreD4609lTDIdNg3SxZj/zr
tW81uBfXIbkrO4wKmDTW/JynVn1r4Y59Rx+WICBDhb7d5dZGheKtxeiRB+LazqHLK5GLkuxpQuC6
eiTy0ks5b5znCRz6nI97g5iLyidyQQQFaj4AzhirKmG+XA+sRtCksyKCIpAFZpfaKPPL0mKaxKbR
sFbgJsHR7XbGde4N6pxfANSU/mgTJE6NY2O1ofTAad6DT7hrmHYFpQ1ksUyHwUsl/HgIw9mhT5EB
AltbKYNSu7VNfK64Ql5j+j17IhBuwadre32ts0/42Wh1mGl5nMhVPrK4Ko5zCJ5GNuOwXdDyBHUn
cFwl6zZjS4H+eu3nnb9uXx+YqGX055b/tPn1ps7XswURdXt9alvvbIDaMdS/dde/HvDbrn9eLWhM
tKEeEZT2j1dyfb7r0y85+DPM82G1kVYMWfXXi/ht+6ZotY2OVWsjVWIRPaWminu9cNY+0q+btCga
XIZ/u+/6134wop1h0GJ1dtBzCHUPAZwV0r4RfY1kJ5sC1JP84KxvVFm/IT6vfZXEEGux32hHDZc+
AS+WEmBB8/KLCWZs4t0csgkihWmAJVjBVj5Kmh3u0wGeaWr71WTxCB2lZmdkwbTENPuybD7klfZK
JedgUS+BNg+dCLadHmmS/M/qYbCKfVTMD50G8ApvOu9ZiW4V2u890dEpgZukZ2hgKgdEAUChAkvm
2gYrJKmB2kLWV4avLA67PWGrrR2WvqYd3aTF2UEx9YCwAyUv7b22Y/clomHLRqVrSv3LWBBUzerT
3mKNztH+X2y9xgXUtU944wGZvUZDP3mMy90eijy2VKOeqGg4Nwnm0jSNIOTmylte5QMOWoR9cnL2
dZTq2Dy03AekjTUU+/e5xxkIiYfRU4XjrJXawNd+QGvbe8XQurTHh3YD6TbemGV4SIHUMUWhoBrW
0wHjPkqNOIIaWbOCFuA6mEiKQ2QOM8V2dQq0ulU8iHPAuNtu8mrE1H7cjtA+mYGFq0YkFfa9wvfQ
xG2yh3oee3kqVX4jLVrdKOJDGLP3amgP6Wzueom1JRUf8WoeydVHSwOdiG77MiuCkkrefkGJgNUl
NIYgnlP0QpirwyxvDoRFkbStKGtkUvpU6Vi2poUGe7dYbywPJdSopt2OHJ7Mxay7mdiTM3Lat+LF
7okRXTJKQ0rZYqaA73Qllk/2t9FG8qMTS5Fi1NxVFlUcl14GHeLR10eFScUEeJnsIt599UbZKPLd
i+2MdxWl7CDsCc7UyEyi0rxHS1ttsgQtoNO9Qtz4jHp3j3Kw9m1W9DgirIO7CDLn6XU3hZw89aQB
m790HI5d7KrI210WDZQyWXuUXkZak1GqzTNA1cilLt6VP2wKs9DSevWEZ24ci/cSiJTfquW+IWiE
Nnh3dhPrTGE5uhBEsaO8yehmTRvMliBbAIQOKDlPIh6QKqLrrDXxNi3zfG9RL2+itLnEI8cSik3q
B8TrmR0HqFOpt40yPOb9Ed+OhiXTYvq8mOB8QyxilrGek91nN1L6oCaXDppzCEhdZLsYtYoQbKia
TulFSa6siXrST+V0TkdbwJZ2d5HJ/y4BB7p81mr7xUgaflKh3A+NKvb9qO+j3orhz1L2KOyLnIva
d9UjqvosKLWS2Fdeo4mcpDAl0CFi7nKZ9PtejHsNZKYImWUTRukLdT8ggXlxze4Zbdr7ZMENAf8l
qeroYgfUtRaG5SkdpxUTHz3lskhCHSH1AZuqHRDn+Dy1Art4S/pJlZEr1dTpDkWblfDZLgUQXH3c
mYXArUBE3pYegHFK0luLfFuvjiIHlx7xeRV5qhMGTBZHROi48kuIaucwttOXkW4Jvs3uJkI+fIbY
+9XpSO8B2ka+LpmsGsT4vTW5yvsUNdm2wDUTQqf385nXnWAH2Jh1Hgc5wcc5bOitKdMXMyNrWI/K
eKNXERmOLp9PP8/BLBIF9XhD80iNKj92pB6QY3ZZpziUDTeWmWU7yDudB9MfbhiiulLKVQI+LwgP
lQsyrDjktJ8qw1brSuy4o3xAg+ggzR2IrbA5HhVUnZRygKlrdomfDSsiM/listPN9O7IovCAPbh7
k3MIZV4SMQtSJYhUm71CR7AQNu7BUX+QzBTuYztHKCElRu+05r33ya2G44xFOB+tru2KNqO6bSPc
Vvg2EnOUGxFXH9I8J903R0BvN3Bd+0U8vbFipRMEvhv9IucqJ0KaydQu3C+Vi/YlLDmCxXBpbIJb
aRf4imGx11YVF63PPYLjB1IkF4Sn6fgQLfZXLAbIIAwHft16xmtXzUNXJ1+0oumCLESzw/xpkXW6
JghGK4ci58Sebch8XfOCwUqjpfyQ/dFZwvARbQMZWHc58ckkW0vHm6XxgyjGq9Cn36PPoxliHTlT
jZHnfhUrAyQjrY8+zpuuNMlxxu+DjoxTc/21KRiUjK77UcVY1XM+aNwvg+5H63I00gGGKOhClyx+
ItOIlUWe34k1qTFW8++hxgjoIrDVGjK1apNckBHIe0kg26rfkxCSBbozA/QXCrzeL1cQOVFgxSZv
8S9oBY2xjBQyh1z22Hmg+nmR6oMc+4uKNhNaq4JPRDZkXGacTlTjq9SzF/ztlLi1xHMnCugZ4R/L
QDi0NdJQIS6QlWdtEq9XmFXpQ9aHIwcpCjcMQJQwCebCejPyvtusao9Ea1el6HedZFq/N8YOE3h8
Cu262KitS9xFualTgVjEuiPLbdMrpKI0iWNTJNWq7V3llDQ3auuxcNT7tFgjkaNoBO/ffmSF3OM+
we86md8tisMPhvLp5MO+B3f0MNVm7C2shizCBEWt7Stz+NIkTCwctE26ZOafy/cCf/pGSevByyPJ
FHkBA7zGA2IcK7EGzDrxQksVf4618dXqqJtwEpmwJoUpgRRsHoanbE2fyqTOl0jYj+sgW2NgLHxr
4LRbrfb93Jk2cEBBIyfRVzvGa48byhMThS1dFE9RQdFGPlf58hEtVRqkxtxvgXN8WcAA7MtozV5d
bsuS7zWSkMdYNiD3md46lGw00WY83chhoukhrruNJovvVrH4TYKiuWKvyp4AqjfsEqlvdmvs0UCi
T9Ig409iROZYNPLUoDFuzMvNEDawF9PyDdYz8tP0YR4RlZu43+IOUM0wNzsaGiaVOPlMC4/c6HXK
pWPK8oyGAVpLWJ1m69p3MV3C81znaNdyB+YChZF5odVFl78G9eaaw7a2rHrrynjrpkCAiebbkEEV
B027vJKPXXmDxRJowopCOKJ7OzszMFdTnAYbMSU9PpzkbujVjbvsJmJwQDeEtJ2n23n8YYqu2U65
UkACTo2ts9DOJWr2tUdYSOXbeCx69WWOGrFzIpbwSX/BuiNOUhzRjY+HtzRdEPZZxEbHDQYvYGT6
NALC0fF/z0b9xbUZVHPT/lS68lMS/bjiiV2vimIa6W2ZBFGul8TD3JREiRIrRKlDcUPMrgarz8iJ
D4ZzMCrH2TsSF3NI7gqwhLE7N/dJu6h+HBNXlTnlglrAICCUkF27JumvJCriRHvgeS/U8q2yArlk
4qCMyV1sSND0xOltctTThYuqi7B2A/vPanNsu5D5dbinkS5vR0FHpxo2bd5Yj3Fv/NBBQXlTLE0U
jMDVOBUPsNvV9sy8rky1bxGTph5aAUzMxtwmte14GYvSLeFM03Lp8XTX/PqPSH6pO/DW52Tajb39
moYoO1I9H/we23OQirMGTTWHjXksl2YKinyMD3BxLqoin4uyRrS/OI3XoLbwbSv/qpjzYzfQQLam
GjWt23ylGG4dQA4l4IxS/XtPZcY39SU+dEJ/Gef61KBC9bVGOITL3mZoichwLBh1+5Ob9AyKikTH
URGoOuA6geHlEaVlBKKqSYlFiZuEJRltrj9PlsQ1N9MDxMvqDfXdoEcPqmvkvoOqb1NM3ZMqz5ZW
DDAeAT200xLkOj2oXFdMfKZkLsgcQrYxrRxZsBWUSl/bkCjVDm5marLCQUJ+Y7dUAmHg3Fo5ypSF
XnEqzTvETicz7y5axMthUnXhcyIeKLzVIwBQVue8zsgw/KlsXyp3fEgr46UWPTPezh38QkkfMo24
iKiazSALtBgQWPSW0bfHC5UNfpoQY4NihdLGbp5GsJ6hs6+U6KI6tX1a+sTyPfQOybF1oCroW1W0
BS4mfdwKQJKe1ZiHWhsIQOuLm6zFqbWeLaqKcA0pQrFvqfJH23HQv4AKSDYoEqKgEvrNVICYHKJU
MJWWTuAq+keFQ/PEIgjQP8X/Clmeu5glfPFDM7E7O6pOtC8dSC1IVvFTvQzUrl+tqKuOk3AWpIge
npDiQ2SPfZ3CsJfS2XVO+hDrxAPNDRleqEANv5KfJAyP51r2tF57WqvV5Ks2yTNO5bD4wsMVoJsu
+BaLfAsNaz/lDIpE2TIrWktY3d6hTh6w6rE2KXNiIyeBubZIH+6nch+2FBcsTh3Ad9PNEOlk/4a3
0jYuaeIMW45k2uvT+KRjwmyc1tmEMxTWzFWebFe24MhpkqftoUQO4y49s6PuMCb5Hr3+ySlB4KNa
yBla1ywyy8amZ/Tk5jaoU0fdZJpPiRSnqL1jWXkgLO1HqA7ZPsbWypkcuXcB/gBOFZOPxT3W/YLj
Cun0bmAspL2aTpvaxQDZl91T0rb6sY1Y9BDBo53yocFlD2DJUNGPSexOwA62ONWeNEsAkKq7h8mG
ZCmHld7cW9TicLF7K5gMy53fhgzvvX0c+rbY2vHMJHjNYMg4oDQyjuEf1qRPmNh5YiMPAOgwBFYJ
HkdAERj8kfgyWtYE/Xhwpj5tVY9xocqvcbJ3kBEx2BkJeiPzDTsg5w8yH7Q0xMhp2++zrLKNk/XM
g8lf6VGYu9SbNxJ/7mZGqaMaUHP4xFjaCMubl3E/TNZTE8K01Xpom1VHdK/JqR8xz1eJcesUFs6L
DJuez7igWrOmyYiexbNaILIikBfqQnRfaQsOD4ypk0qbeKnfBCVrrX1pMuzlKNfKyxIrM1/Rl3SO
WM02yreGIoWmTuLcajXMlAVkoNw6eW0/KBlEUqrvx66YKsqAc0gZwvh0F/kyt0Sb5RGMIH5D0JDE
Kolu85Ul8bLUN2BOMa5FRXkHkKLeLszNg6J5KcgbYzyhkGMr2bYzAJJk8I5JvUEdnSeOXy9quBvG
/EnIsA+mjmmprhavraAGvMCLXNKFSByUu7oaFDSNqjm7j/jGqHEnjPN3YmQK3anUIKaJsA7Xujfq
5Af23NshH55wm9mBbdHy0DpCovhVJiy4hkC8t+AjgXBYOKYRBPiLsJqNMcdPGSuzA6i1B2idx8Ke
drGjXxo1THb0/0hPxuKVxPggRL6lOflCVRTki9E9dOuPlHqkP7NeRKdvHEdY3ydkZOk3wmPWQ83A
MDfOtOlE6G5j3HhJryCciwy0WcveQdCGtJgEGbfjyHRpqe5Ue9yOifEyWpLQarNlVRYtPxa0bUGn
oLKocQzV30M57EQ0Pq5xKr2cPsyln3YRvK3GqUERoJnBJAPvXaxxSKH7A0TetK1q820RmbZn2ERC
n7XzhubJLYdFF+QzdgqU37B/cnyH7To6OrOCIAnsjFt/I7IME1H1JIBVbOMQtEgPNapp03tVNZ7G
bFpT6ducmr39WuspTUgkEV6uBTZpOJt4+aYZ8OimujlFjYsrzmSpKBtD94h7CDLDSs5I7MGzTKx0
xvKWiOaQ37ULNWcE7FSJ7EsjRBVElSZwNBqtp+lUbamxKJu6cN193oOGUGGESXs+iMZmaq2iWTA+
EOk8NVl/m6GFg041vReEIXna7NSBJTBwdu2F8qQPLifbK/nj0H5LcNwSyCDe8HmDHKH3qsU90DK1
VQ/W9MEcM3m0LbqNZj/AzigPKEeoAlYui/IxGKIkSE2TRVuMoEZSBfPwzLdrV/RzGdb8PwNDhs2M
vG5bKi/FHcgd14sgIvkA6XhpnLErELiQgEptbya8/UwVH6lEkINI/aODor1H3wszHGeYP/chjSum
l57NydObFMjKGSc0X+kU6pKygCBckqGGlVi15oaMSOaH+Gx3lSN3/IA8LRn7I6qY+ADfaOvE0KnS
DI9rUs/PcwdajH49LDnSvLu4xt02JKRAG/SgSqfeRT2vuDQX0xsKLT4byqWFVMz0Or81kvY8FxQP
GzvF5EPp+IiCmMNRvJY4kAISeOk/oNWKmb6aUIKMHndhp4zg1DR7zy+GqkGXIhlNGDPHpsGL3AFN
y5VtnWiro9TFkq65d12mfrVMddho4KuGoXTPwnrOYvwmWbsujxIwCIXa+5yfdrlavLOyuizqQV8U
53as3ZsJV4/vTspbV1ELG6gU7GYHUa3I2osC12AzgVoIZpOs6pLwLc8sbobiI8bX5JnjAaFix3si
GHEAcT64xvfY6nM/Kh9Fdjf2M2Z4lFFBFcouqBTgrUphhJvanEk5ocqgKA+O2KOBYh2KsIlJYO5T
BKJurt45VEt3BfGfHFAjk/pMXGLDesIbuTOdrt81c9b41bDYgPSx54EyZQV9tkLKndhPS19U2n3h
zCczQWxT4Ys9xNl00cGD+xUcXOJ7S6yxFdVoTFLtFAciLu6XVH+nN6V7Nrkx84TEDiuPlsZUoUf4
KbH6rYlc+cC5mXySkCKKS6N/DZreZiyUAiKsY6Tld3EO4gIvPqAsIGW9JPtTyQ/akjZ7XQx3dP5b
ujiIp5NEY9aAq2s7ZxSqhzrlt1iQLTYNryTed8HSpXzAaY8/qiNVp+6iF2Yiwtc5qPETbqI6iw9L
S0l1Vt5CEN9hawxf7NnaKeow3sUtoDDDQm04q2REIxaDRQwRYlc6EWkHxMJvaA/0O0bxVT41vdsc
CTQk9p0aDRwfLXoHI5MbSz+boOg8OZfP/donulpC+tVTYuakMf20iFxvX//SrI6RX9tcH+JIxUm9
6zbX27+2/nVfTBcb23es8lNgDwXC4GWTL6jsFEd//G03P5/1X+7SyQhdUudW939udN07o+GaVb6+
4N/2snqTgEcmzNLgXERhuB9SRzLhXd/ir9f3cz8FbiJSYlzYzOs7vv65aXryg9UY3uvf93y9/XPD
6ztpHfM9wlQaXHcdUXpiD/94ll9Pdf3grjejvIgIcodAdL356xNVTa3YxUI7xY3yHBKSRLeRWmWc
VG/A4CA1qRZZguggKd4NkTdkCiuXgRFz0nVWkimDrg5TKB9YFDNnvr+By6n6zqS7h0QQVqjCMZcd
lTAQJc//Rd15LMeOpdv5VRSa4wobbgODO0lvmIZM+gmC7sB7YMM8vT6wW32rW4p7QxGaaFCMQ54q
VpKZuc2/1vpWygoX4ya1RPDFlR/MSRFXpGe7nma9kWU+S6kxQr6Hman5XbwaRhzKTp4/eV21G038
LDb+YoWJmYytPWE4tbvkrOuzZDJCUBw1SUVWcEfu8qiq+GuWMOqRApm4K0+lOX3QAEflZ2Xf9Ya1
9fCSQPqk32hD4dzZzMgxphNlRiYOvRXdePHc07voM/+qmyyoscQhYNLUzf0IiNlUSmJNHAC9C9Ru
Zq5qxppCXou9A1y5bB2ZVruMnG2HFr/ICSMM0aSWjoOFGtT/sW+zT9BcxapA4jJLuQ502Cie2Ty1
ORjsIEGukbxoF2Y67NnYdlrpbhmkgUVyxg+TWd7Ya6/4dLRlYAx3WHOW1EJz73UplrKjeltijF+H
obkh//aGLYebQ7vBl0jjE2A8a2j8ddTXSOZW+ZylznfRm8NKVeN3LzO4r4nFwm0WahEH7IEgkbK1
ml7DwHgsUo63JSsZ4fySOsyXTmcKOlCGTZ8R3uBoSUrT3vVz8iEXEA/dGgE9jqYS35G7rXRyrDDT
fD8Sq3pkMmCZMFi7ltVUpVw3OinEvu0tbzFp3WvV050mreSx9zlXOGW8ROx5m0AiM0iTyFFwQVZB
l36ObGqQBeeqMFA+InJ68nTGKrKgojHirKhGhHSCKo/788wyBsAI84Ldahq+ZZsHX3mUBfj3cLBt
NDLCkkPjPPc0psJQdYACptWmHTf8LTITPVCEXotLO3nPpEcOICQ/siECu4ZqaYXAjwfipLZILbw8
kvai2fPklLJZ/MV9eP1bL8J/yzu6f6O8bYhSzYa9v9QloOM6BiwEi2wURyV8ff9s6At9DKBRx3CK
bgpzkSnNO8gEZSES6TXVcXdElv9okwdfa1lOn3kb+huQ/M426wqx1Mw9FnzK3MmSQLjqjiLTvHtr
GBdDKLNLwguhkM2NpSD4Lx74b4rqXx+4o/NyoOTEdJj7//MDn6K8dkZmtHuE4GSvOTZ2DcZ5iwGy
IF0BdME2sYumn4YXOw4pizbpCfzPf3n/SmCff3nMP/hntkK6nPL++TFEVRQ7Q5jB/u3a8ULwf5+I
ONxz8hNLD8TxrgAPCnDl5oJqPUWdfgCVDRHxv4Dl/2t50O/jAATtEZPTsfY6s2vzL4mzpBhHq05k
QObWJ5EDs2g/p8AbnUWwb+JXNRHHLFLnUbhBdYKngBubYYsqSSX7jXZSXlvdcaBf/EKYAwwz7Fcp
O7ogUG0FLNM4QsXJp6zZt2zAMT3+ba0xMLajh9MhUa1y4qHrgvCV4yq1GyAsJF4h734/RPOf2nR6
/c9//f+H1+4csbMEiL+5OUnOr+2//Nid3ro0bofB3hEGUHZQW+vYow1RBHJTEtgOrQmCRtVzt4Qn
YBvlno519P104tg+3OVZQNW43ls7YWdqD68Ygk5ArKMufbWFDWbsOqO/dT6opt9H/v/a+HwCAFs0
xZ/2n63Ov/bl//BB/39kjyalYOFb/h9/NWD/3Vg9O7z//b8//gwfzV+N0X//L/5ujPbMf0NvdV19
bm0yWbH4Zn83RlPU9G+OaRiSN4CBdc7gPfC//NEO+U6q2FyhI5vrxEL/4Y827H9zTWJfVAHwApqT
o/83/mhieP/SWyTwZVv42aRh8YBo8sK5/deXJIQuTVVFoQO2rdXOadStUlR/t3OisZDOyfFMf2H4
5UPGbInR38iR3AO/b6/VyL9ipOUdfItiaSPJ2279YNrZB+kzJpO63JXEAUJdPbIO4CvwGD/Z7q3n
KFgX4BzDyUbl4e6eT9YTrTvFMtGNhrNy/TFfujQ4ZhU14kNkoInLhRmJg4jx47Jm7Go33ciueZny
xOYOm98llOwu/Mq+x2d6tusBQm5OH2OHMLhgLbsCO2gwHk/EfZKNPbRHo2vpgJ9AV2tfMazGjZMY
ctGTTs+4whhyzldwjktTka0niVklZFeOwHC4cNQ60T1nQDQnAXHA9PKtpkWPzXyS7KVFf0QcQi/o
20XP2W6rByMwEqgFfvNeuYIWVYuQAgr3YIR7R/L7WJq9VAdRHwolx0OUVtmx6DUegBEALVZodlk2
6nCuYNLOn1lDZZx+/yTg5uxBF5+oWRJnyopnxknkbYskMPkprOaOE+9wbDSTECQ2O4AvnnbJ7SIA
qTcF1wI8WV4QwJhQ+NfQK4aVZ1f6NZjsae2yZf7t067wqytCTaJHHnXnY7iOyJw9SsUwtuCCvmA9
Ck+w6V6gXmkX3QvKTReg0EjN9S+/H2pmQpfSKG7K/EQBkhBsZGuApXOmcxYU3THPjC0jfb6mAxXT
fJ7lONIYh5rZDINIGq6ldkELLXPf8AgSgBkML28uO8mMLJGSo6+9CLUBboUaJC3wBeAJvg+DPBVe
h1pGZ5CvRIToO5/phoDldWPYckq/eo6unYDUdLcG3OB2DPBgdxKPYl6DwRH6WXn70BL1EwFpPujv
gTn5t99PYILgRy3UVXKkEn3sPKnMXcS5Fr3qKRwrMnLTEnR8/DqVOuKkDjoCvuErwsj4CInrmXJ1
9Rn3MJCGybLuleOLQ1Hlwzr0dUhMnd4dR17TUgu0HyaQvIAHtCFOeNxOXFpw9SA/eHlnP2JpPXtO
3J4dvZ8DY8YN/gT4GlgiQV922IRQPSFahm9Fz1s89WidsTAKuYPzEPZJ/C58oS16Ubi3MbZLzucy
hFjhcJ7N1bRPmdnuKp7n+8lH2I8S1353p2BfqsT/VAY1ttpw8QAuPdHlw4YVghjFlNqACivwNTgG
4OGhw0qGnjloVHd4Yx88I51YGyjN1todvOA5S6CNKTvQN79/6/XGVnRzhTgdCLtkJrPJRryMiVZQ
zmUGi4E54p7iArx7qPLf2Qe1Lv4DdUMz5bk6ppnyzs2QRYtA4B1KB5olQmFg2yCD8BgSdLJj/tdp
IzSSyZN6JKPeHBxlPJFPOVllGnxkWgSdKrCmayFopgmTkA77bGDkyZsNmdOkXN1FsEhTDy6I1g+3
3GAftumN7BsYVfH8dXStCUATXovff0M2tberVVMxPc+WSmbjfVLL4d622v5ESv3wH1/iuUy2gR4d
I4faarSfktCmmW2ZHhKfmD8dR0pNuH/zqLLgiPEUuzYt9z6lLfcMd5OnERC/k/Tv5PKnU1+F+SO3
Qrq+G1TW+bMh6Al5hmmwS3hPDOMA8gVjEKYTYsNjlOgvmQ5pFkrRI1Jcd60RuWydShxs1Q9MatL7
FvRyziSKaQlynh6nOHHrIT1pCQYQs4s5gBsYysrBRKYwHi3kgEPBsGdTSN++lZZTL0aaF35Cb9tV
MZ3lFYXRRGxo8E2T/JRjN73w/NEHoFS4laMP+8UrngPsvjctFxkoXF1fkQcpN5Ig0w4QHvgoFX27
rri4qa59DZsOUTaVwfiiQfM9YMTTl7+frgoVWqu6qwx6WS35mvKqguWfvIBg8I4Srgn0tMx97dFn
ljovLzicpYlMEBSv3Zotv37VKc0+plFVLUXZ/lEa7yfDAaHeZ+rZ0Uxto0eCoDOE+I3nNfHCCjT/
nkw8oJuG29Z8X8KZWVnXemzypdJ5C1eEL9EnMm6IXQ28xgrLZyrVqYSVbUSEJD/7jI0v/dRhDgpk
cOAhx0/STpFU0/HV8D2s11YQ3SCVgnFFyY0snR6L3mKt9p1yBwUNzHTc3iWVq65WQtYE/Fr3UtuA
VyLwbI7WRRjYKDqxZN7s4bZGTwYONnLo/ES/f8sYQtKlyLl02gNThDLkyHq62k53L4KpO/7ta/On
FAMV6zLTn/1yak/u/OH3T33O4+mVHa5bGqmPgzTU8fdP9PMGtP6Bjc1CMonkmHT6Hlie8GyCg47I
fkSGUQLazaAoeFkFP7XfyaT5I3RdbD01K80W2FPcVWyDTnqIcj/YCMpNFhO/BF4/LoULGbVDIdRs
r3rjytbvkyjYhane7bMi2iCAsrH3UEeNWvp3pU/6IG/js3Fg2nvNwEvca6yyqCiJ2GjOj5g4EKFD
FsyKSW4kRlMdVYLM50T6jVhPvBSxTyTX9J2VdGtvwyhzb5rVW+BlWyK6xhrAcL+z+/qTRXiiZErz
LiA0YFoV5GegDJ2UNXxYmIJJkHdLabM/dAnuynK8RSqlyAv6xMJswYIm6AoSpelgyi+JGjohf3n4
f0BjUF1aD/fChi7c1NUfhhKomLW+qhydaWkrrlrL/Nw01LcJBTatBxLwUgB50LixFlYM2zyW1tK2
mteJigE97mw2UiRTlLNqA/8NJT8EE+KVX0GTpAverc9aS8sg7xrPZrw4BghWkfdsVsYX1+9TK/Wz
pvtUjFhvbhlue+HedwUG4jjtfyR5fdBaQGkxuz8FXfOc4BrBj+vAOQT6VY4/DIQdYtAaE5XhhSDo
lyocvCFTcOSoIZm8rnQYru1Qz+7ie2J6GCY2eq+rNZmu98KDAJp/dxEYxaTtll5dNuD4fbXUa7Ft
DWszIsMt7dRmNh4FX0YCPV/P7HuApm2VfuFRegWTjStObfOx7jjzZVDE0kPVl7O/SLxQGnDzZfJQ
dJ63IRZhSf0P3Wd9Pz77o7kujQTx38Y8pdFF0F78CS1ulLAxAS1w/pvUlWDg0q3xMRmh9qBM7SPp
m3s90PcMt2ngdnajBFbASrxwjeHRNfBoFxpjcvBL+SLsGmY9qFpYiBOVPuQSlT+a8Iu5VLyRI1rx
7h8WVDd9UZkXblwqsvs63leGTfkjROOBieCCOecd/jes19VTIfFxeez19PiU1aUKLIUbuLnj/JRs
WdWY7jNPEcPZyHvImlaPhoW906e2xNN9pB9PXkj+LUyAZjlTWqBX/Gk+dkc6C0wWvNrw4s6pp95k
Vh0LCAF5q5dbYCuPONFpZKv7mF+jucuM6a4vK39hV7wRPZ0curDlMvfGqxghc5kxuPLW9RlQ8/TU
YXcbkwyuBZFOfHr1cjRR9Pya8NWA1Nq5DrVNgf6sFyYF98xWB8+M1pUdv00V6fQGe2vbkDL3ohhg
nzFwkFPPTWa+NfP3EcJ+C+qURIPfL0c3YQgc/lQW7xFTq76gv84OhCZeOk8y895ppvqM3W92gKtf
1zzUMsKugfWjcf+42fhpIRsYLakUPc/qZRh116QhlE/6D1P7+KFM93kU1o9y+p8xqu6s8qdpLIKO
RXZHa+nebnjK7TT8Cu3ovoUmg9ZWfhABL+5kiJ/BGUtQMzFsk/LdiXktsw9Adxzw8YUnDsyvolcv
QWc/NI5zdkvvPjXGa1GYOMuy4U13uxMtM0C0tCNHIzIAdfgdChJI8wsws0bsdUWzUV1cL6bSudSJ
c+ymcY17y9H0dSDTVeE2V3/GV/c11XHpBDrdBKXazyqeiK9xab3benQN2H8dLUcHx4a4UU13FzTW
rlJmuG6YTOsxCJrsqpRfbjvkLNhqxFmy7AIzhSWLGHmdhABcsWZXfbgq3XcrQdiupumnczGs1Ul1
bJyzluEIi31/yaHBhZ3qJDuzjy700LVbR6iri8mqSOt33+v2hSaZJitRLVPCRtBBgY+rYd22QsDA
J1BhVToAF3vdaAWGe6ejz2gQ6Iiafea+D3mhrDlvFNAYHO7HwuV3QDoVkiM+eIq9w6us/Ueyo39I
IkHbo3qOkTjpM8v9Ch7im9uZN8fLo8ekMF98n609aGhU0nzKWWwsFpyymj0+NNJ9HkUZk5FfrKp9
EWSK7/qa+bpPTmKT9OuhXlVc5Xae1p+aKtbxczxGWJYWhl1aK3oHQc+oCzc/axWMrCaBGsZV5UUH
Cy71RjguYqSK7a02uCFrt/McthG4Aze/SKoNNsqD/qj7mKd41o4aP2nThvvRhNFS6ulF03pjVdkI
qb3b7AI92zgxGT5h1d6q1Ntp5bL0L4l8vTtobnvuiXvA1T7sGdD6tZ1gsimMQ51xi6fX6BsQbc2b
XHPJFuDrLE28GwaUw1S01Ssmwk1buyixQ3uDDa0WsOg+DNMkqUWBzeLd1gxiGIzfdi3OCha7PlpU
Jo2yRSTvQ3wtXGtpEqndBwebG7YY81k3HLbLmrG8VmP8at0LSFHQzCzwMqUxqNPUOse1dvS0Y8/2
6oJDOjDo5IJewhdv0KY0ha+49qJXzPPpprb7U5/rf0KqAdjKIpqYkywgT2NxsQ68TdNZ5aF2aKyh
eWQOF/3j898vmp7zkhiTXP9+vc+wnzjN+L//e79/HevRgdtYtf39TzE58IMyjPiXb/n7l7rPidAa
yLnO3/L3S30FHLiS0wIOEFFOM8iPIIaaRZxhXLL6bWPa+74uzjF41jbvf5AoyA+P+isDjxNmXk1v
FobW7oumvVhtjWmfLGTUKmxvzqsdqc+knH4AKP9U8F9R+vBzgP41+/5nSqABFUX4yCZ2zMLZFkZY
JeOsYBuWvpgs42ccAQG74aouxakY0anV9zQVcpOm7ALKFncVPCgrwkhXdKa+lK2HZ8UtBStn29KZ
wIffHO/vn6YU+LnqK7k0OoKhXU/P04hj6vdD2LYU7fT2EyU22loZ0UcWps5Bp5BB9VbFdVXOsAxi
R0brLeLC6wlVwhwXULgOACwGtmu3aw6/n5fc8Q9lt0va9L6whb4ll4nbqin6hc80afTC8JAQXV6b
NqezycheUmsKkVlALlaTyBd5GL9PjJcXygSHpis0zt8Pxj/+RIEgDLOK8hL6PpOjq4xkj6WN8ER8
SzOCnLQuaNL+prwSf/GtNYJnLDTHBl9BG4mTZ9dfYeM/SdAoDJ5tYzhnzqpPoDWa+trQyD+Kbqvi
6WSKHtK8ZdwFlGxZ8H6oClpFhdpGzN2x/qdId2QVCNzipebBgusNqCQ01pnFVV9G96o01WEEaezI
detp75UI2BlkDkPb+y5HsN+Nv5iPCLbNcbbGz+Kl952wjzKvyVLcI7Geyrw6axH1XVjYhY5Fw4eZ
ifCSRNXaRuWruvBdTPrJrAg0NlOgmNH5TFNqqD4WDorcq1bhQ05D3M7s+rM3ABPTLA5S6WZqrKPa
wMAKaX0t7yw9hh5RZwitgn3fuBikRMksVZC98TUSqtgqLtQLLUr4MSWv4LxKH4uOwWWRHuw5U5I+
IohwMTT8FwEMCoMy94vh4BkXS9b9Rk/bT9/FtQRRihxNmV4N4Mo60WDLLP8kJQD4VDu4I5VRNBoc
UNCIYeVcfgavOJczTGLg1EKoam/kSF1pqcp9Y2frwSXh3nZ3VeY/wd7TiSYmF6zTxbIoL5TKuNva
ehtJmWhpiJmyCQ9FfO3skIbFBjU4tEObcyNlk127zfKJ82UTw1TIXsBdg7cx7WUahUxYw+ixtECL
SlhqCHMMqUpe+uQtyvo2cdxfuF5LNgh76pzlfQptFm9L1cFKq95Cxg7utPa5MS3A5HxZhTy0hHrW
cRR/xUXmrhjcMpkc5wDeyUrS9wFyzAHagEN6jL64vtzRkUcpUmn5i8IPv8fR7EA/c3o0wb0lbGOp
673ECcEzv+se42i2w3YANfP+FYcIPu70p3eaF2GN2ziZvloPMlOnkUO3DQhWht/vs+mGfQCSiN5p
2KmhQejakysTD2m0OIRjB+25s494HdI0eoB0dQk0rEXteK8CupBE+2pZzU5rXzoZHcwQhHZX7Ymh
PcT5iNNGwhMXOE3TigyLq+w/tWaeoFmsiyq+FNU4a/an1Ae9P5mjyQzl3KTqp5oi+uSvpqheaPyA
VldS1KvnjrnpHVY026Ykt6d4TvnBW1cWX4KaSbPR7garu/jBs8sb0VScQlwToJDr3wtv8OCApRtH
0IHT6C8WMAd7yG+Bka2atGePTo4EP5dNLW9ZXOMiLT6SiigSkHqBkdGD/p50b6Hl4cubrE8/drIF
jU24VOziMQyTWzaVf0IWCmOq/pQYWHW/vU911hwp7tDvJSPMzykaPn0WBSGyP64nTm1H16eU7yMe
jm4CX2zXq8ai2rosmP0rgYWtFywryQRNBCvqW20N8c6bpsfGFbe0wgdtrXl3PRV6fw/M6J3QTLRs
IlLhfYfhUDI1c+mK88anLmvdDTaeA6E9XiwUp7Rau9UNKLy4yp9qtoCOzLjlTVARYGaIMd8UE5AW
euhAXwYntr4N07b7VGCdsr8MtjC40EtewW+mOHec3pwxPxdUyLVDcB+r6cGxOJRNTIqp5HLtauX0
ydUqMDNHkXYZ2uwAnZH4k3WKMGMuIlPeqtiJl/W4x3O0YuLrMp0Wb73uPYQhJZluZKwlZ0M9MKZF
X2G8kCk/bpFCW9YTqgKMkRN0SqqZAw/pvvv5V9xlJS0NXrl0WBESJ9wYbfilcS9bjWXBMYcfIXyL
J8FMucnBQgsyMLH3ZAzi1Dt8kouJrq6a1TObKIBOs6sLuaSxx5MVIV/atvZKP9WbGcGEjGKPXork
uaaXdNE/9XMTgpNFl983Upvy0i//cPh4yiJZ4AxOV3Grc0dzr5VDNqMfPabtGgV7UhfcP2ptMerD
i3T4oQyfM7tGZIaJFNtkMp0Mwb3ISe6Qx/heuGFMXjHs6BD3UbuwKOqfPmlHkZCH6cVnKgkQdV51
DUTL+x63yVjAD04NfoHg89fufN0uRih6kAPunBKHtUi8M8/+HmQ/fZR0jyy0QQ8XgcXYaAb5BgQ6
4AJmS0c69cq3n+zKeR9sGKxSPPkgC5eq/8MZ95nqDkyjxSYayWoA8V/x2koXvgklAdmJfSVyNex/
YcA5cjz4NT1TXPr+2L0DgwBNPxnGB2oTeWo7RctaB3uhN4zPzHWqRdMfYhztJ7vrnvqUeEij00YL
IH3XNhEJRf0Ih2hapA4XbQCgxHVGm5Er59KG4ZPuLkIlEN3AbkRVAUYdUjg7OrFAQ7xN4iPr4+cR
CYaYt8+cYV4hq+ZNG9SHY+LkciHvO5kSd27KOZT6YWPBS6VeDAVN27bergafvVUNOXN3wzK5ndkj
+w/WRSlA9lkbpyNxVtsYk1UKFo6RdsCkDZdtiXloG4XBVWqhQzq8nUevZIBItG/6VNInEIVPdWcO
rFj1pm69l0kft2bffnUVLTNwyACc28FFpt59YzAlbc1bWw0vpemdVYCWQUbslYmtrZN4HMIi32Ua
I0onjNhn2dCiaPyMwnEXTYQ5ueb9mRzaE2pssDE633IccMa3ko0AFN6a+bq396NPxva0Do0Tw/R2
mZvGWzNPU9g2vgeCvVYmeeLChFhfuaQgRz4snKZVm9AonkOLjsWWB6BCcjqqZqo8AYgXWRHcaba7
AkypFqKY1U0FXqHKzG1lKXvTCu+L481TMHHLhQqJuWhSnEnGP0PYfuHi3LSR5OzqRXiuhcMF0t/o
uVmcRds9C4/7U9dchmzN03uUAfOksegvgITpv1AIwQ2VQ2mdPMHlZxi14rDUWWfpVMNR6QZT2qAQ
d2GGSSwO/PAZ+jbFo33grVHYyJo0H9bkVMtAkSb31QnEJskWl242goSM15oNy/O4snvu6WhQBxdu
xwwe1ZPyJAPWPK/ggpaE41565YdlICdhv2izgSGW+iGqvkVXecEEYyxAiz8NfTJuokpnCh/GG9uh
/SPRJ3Lj45mqgp9cq/DONebGYs4vymfRoks7kWSYF0Wf5XFoMnVwCa5oJTn1OTAF6Jvqi5+ucZn/
o+vljKs1bV4BMgsJul/z0LJNVmUQS1RGv2sOCKEMyAwZ3osz8BuvA0X6k64kv117Avtaa8KzQrFf
N42850L7GNKLSLZRLkYyuWbutttWN9/qTI5bSnhwzQz1OyhL1MkIew21EgksC2zwo7jYCIW2r1Nq
47LymVpy0sD5qiEkk8drMkFNWRs+WzpH9nLXSKybJXkQFFXSWFPDGd2Gcgi7dOM4371F+UAnSQB3
JiE7XTir2MEsqZr4u0Iyo2U+fpQp12aDSQD96TDvHYaA/J8NFIGVQuairbF5t/0wWgyET3H3QsOU
7lwKOj0HGp7srKMkrHdpQnMwKK86ffgi9oU7MjOu4PnjpTscApSXFYMxvjo8tHY3rWWIzSAsjspr
dmXtTQvfccmgCjLiGV2RpQGSiJH7w9hAKIB5E6zKKm/XhksHcx/ps6mAw6T94ksTsxi5dj9iSugK
d0XY5q3AGOx1zzBawa4SaNwBpxZHs96KnE5dy8DdXT9KCBQrxQJzyKb0zPKwiZD1nbOf8k5GeTJ3
scR2j6tY3/imMjfdwCZTOvXI/iN+Ii5/VNqw0Xo22OeCJXuhQYUDkjHehX3T77J0Suc8xH7Om7Ia
1nvO0iByEXviPjxpJmoDLu59lHhodDAEApAcu8nlGALBbymNCbt642+1DlNsbEabvOGIYNXDxlVd
wQbTQixwuJBPjfZa1PIQgfjflACiwDLqAT3AesBAxaxdEuVjbBxUqiAOJBNrUeGB5WnHTwPzxCnF
PYl6lq707CEKaCusNHmC9TYg0vLGCPR1UcTJHaiKm9/1HDxI0TGeZWpn2VSRCW1HeQnMzHm6UHcP
3GM33VzeLGKUWkUe/qDoKJ2iQ2PkVztHWCDDCgLITR/wa3svfntghlOUtvbNdA6XOH07yqBEnW3G
8pqLb7gKLICiA8N2P0JVsmoqjL8yQ463ymJjqvxzJnsUDfxNQNmssZrZUqzJryuIzzaBK7bQh1I6
eyVz0h4tIZDBKgoAFpw3fYCxtEh1DNvkF/6ffIdvd0afxC7Jyxi1pzHWheEjOjDx6dEjAyk+c3Im
x67ULhSqHEMpn9xRR3P3KfQl9mEDeCj5kXZBEYR7riVHzaIxfAoYh2CN2CeVAcScovZYz65jN92Z
EoYp4s5Cb5trVidIHSaJDkMqdoeKDg/VBohL3JhIxJCrCm+mS6lOFeTdNqVM9d71A6REzXyqvOJB
hYQKOmC9rGLmU+QT6bImeqMQHfdKAJmtvX49MfPf6E0G+CufrqkGw7nNt7zuTmainTEV4PwY6rMx
KeYS3OEw70S0V0zaRxXGT+4rA/1jqj3TZ7s3C657fWA75NzYevQfs1c0Vjbpc0LFyTwLQnHoPnQu
X06JQwh7wz35jnLhJTyTkzlwcnUzZ205GvKg2b8ow0V+y80NDs0Kc8u0o/T9Xo3U9ISBl68whoJ6
KRyXOZJ7Dj1LYVbktGfk4YmWHXnWEnkMYhsTlJkwWuve4LWSBildQpyZz6CC/F/4xnSQm0hbz6GA
ZWJ0MCBaN6e6IVyjfFjnFE91T/azcYGsZZmxzBCXySk5xIBag0k22+1RIdIty0Z9OoWlLWwLG7Gp
XlnbS/RJ8S0aF46TJBeamTrhUo9o7tb11Qrv887X8oY7L+ffpFMAPSCIVBxju4grFUP5ysyNFZpl
vuJO5y29BPY3JIF2YXeM1RWDbzDy7M++TyMOIAb27OwIi1Ztkg76N1aTnSXh/ouYMVdClUvtrubS
GVc55tqp6JfFEsM+sJGh9TlGPZ2e2sEQ8dqf7eyUHD61RXyLLcaW4AsP/tQ/EbdaGqp9H6OP1m7L
dYoPZR3qQCkcmW+sPAfrMuq81FU/P00UkZoZZl/8P/TNXX3PW9GyueG6n90SUquLcgrTrSpksGyL
5NsIUXnw/D/6/rDDNvHWIb+TGWEh8qrmY4rDHSdpXU5ylwa0UMui+INQ9TyB99K53VFKyYAu6J7J
n50auhLpcGNc1yuqm/MiI/2bfjjQ51k5jaNn6N++k3Oi5ezP+dZ9xJYcKtPZFHF/Hcfq7HktYc8o
3GGsmeHVebnsC6PZuknznYg+4fLJCZiCgOq+q6xjJG1vnbXJppKaf0iFcWvbnUJVQSjUSe+G/gvC
VL1hWMFzM2eYCyMmxlvWS3gM5BIoD46G7N1xJb7neVtyw4F13zvE7OPLLoWVl6lmDRp/AYaoX5WO
QwdT1vwgxRXcPjBeBTkiEnM66p3TQyDMA8SZTdEjdjHRtJaO4gXHt2ZliBtrWx/hXTHpsLybBq8a
80XzjbWLS1RKd6nh0BU6miagz4a2PdvQ6OvksCnE86Rr33UwWIe5n7YGlPng3rmPYgjzYwP1hPJY
h3lncHPMHyeNm2sRT/cBrfHLIlrRWzGcB3K33XzjapIavx3J1dGZIENUJ3/K1AlsTb11zRKWghvQ
uui0+bJqihfb1fVXp7EfatP+LOzkFdqXv7XocNiwqin5YDNg3Zq0spBFhhTI1R81LG/tk0O11yKx
3CVjpnqlSwAige3uh/IlaaZhT1y8OOh29Un9aHXIyple0F3b0mxZGDhiFnO0uKy1el3DtAgCexu2
WCTHpgzWVWUtsOdToakle6HG8SJkDIenpdMnqskaTvqFwQHTbNpmwC1RJUwOOCRU0lqi4V7Sgwhi
Qk89AOi0oG84YPfNXUHK/jvMkNgoQCai4m01x4cxj7600g1t3VVDv2I4AiTUP2tawJ5l8jJwydkD
j7+JwjcfKPygvrK2tkMgbhFa1G7Q84CjqX8obAfwDs0/CmH/IFzvpEnDX+mDeBJMCG1LTZvE16mh
osjnYJjuR1wydhxrixAhOfjABowErYxbSzuthdUBhMvKORDPNNvTo2cxNeHKd9uPJrX+J3vvkRs5
sEXbjogAvemm9/K2Q8jSkxFk0I7+LWZ93Loo3I83gdcRUql0YtKcOGfvtQFFcaYpXa1YQVKHPxmr
bWYNzRKHApq1LO9w4wXNHh2IzqnkPUdSsSxgI26YvddLkTAG4hbshUS/bSRZXGFvLKc2/+gcadzg
Dlr3xWeoO9kzzJ67hCwoJ3fXShQazViwRXW4zmSwaeP+PmdXQFGr6pV2Xf1qq9Bzv1WtXjTZkrbl
lpvQi0ntqExniyFvpYv6G6wchWng4RZR4gaUE1fKDuukAAcqEc53OqupMn7pU4hKmYW0rwjC7TCv
OL8TQFDk2SdvouK6DF/nCL2wxNSYHQp26h3BMwcdZdLektTWxKuC3l17FuXTGE3vMII2WP6WWE+y
tV4xxUjUK3kiyTrI1Ftj1iHMeKYmVMg/fS3IbWtwW5G+3syhD5L7KZDbfszW+EAKjf116tsG0S0J
p3rNhzVL4HRJQm5mmTKG8I6Ck41XkSrQSf1Fp7pfeV0Hu6JW5MPQJrarRKxa3P9FQsyYalwSsULH
WjlxOy48Tk5dmoWH0Skx7jbxUwkAhcxEG+0sjsFlDdp4o8ec+dCSyHVkjR+1Kn5VNgiEUt5tVev2
1oXqsMmZOywRrjxjWuR6OZXPmFRBSFnttMq96gJanR6vCcjOF/2j3iHSlyDhVyOJ4z4yhMbJloyo
9tgcB/5ROz6SIlJwlBMkdb1FPwWx5v/9PpPVO5Cw/zxwnF/h78sISqGlK2NVHkHZyOX1gdfHCOnO
5Lb5iTMChWz4/7xjmAn+dP09GWP+dH3Cf938+/p//oKJvDH9/f/vp/jzIf+8I9e7Zlr/9z2RHcK5
l3ZLHEMNmPr6Mtd3//NBru9mEhlU7P6+sQBxVOyuD5WZO9V/tt+fF7/e+/dVrrd0b6g5HthJSbl9
j1y7PfhFU+1Lohz3yiCrzPATcbjeCtE+/Ln19z5/mhJUXf95TIrIiq7afx55vRXNZ+q/9zVzsnWY
2rvr/X9e4frXP0/++15/n/fPyzjaLOsxYCQZLn30NXZvg7ohuvn7QaSpMYG4vtZ/3cR7Uevrv69W
wgXcmIPzlF1dlV2mk73a6jccheXh+iOdbZLx/OOf+/7+er1VKu/kZWWw+ef+6/Ov911f5O+vUMEV
a59S0W7hzf7+4e+b/b3v+pCcRhYd+PnR/7zW9b5/Xub6Ky4fuTAa4iDogGz/vt6ff/f6+/Wlylak
0/Kfl/nzoP/1stfnZJBGgqYVW7dy1aEpKcsMW+tYffGrFyaM0eYf//wK8ABGxT9/7vVNOgEWC+aO
i17/f0+6PvP645/79KqbqVoQm/6+wz9v8/e5/7zV/3qcQRIFA/D/fFr0hfJAytb17usTbNEzA/zn
Rf/r7/+8yfXXf/+sBYXYjWm7/p+b4H99rv/5MtcH/v2s18dc74tRkK2BPP600J4gBpMpERuM0BZl
rxh9GIVVq9tI9RAIr6fT3nrWnCYPp3Nsiqfr2aCihXeI4bftbSvzYq7gdB+KtZllGi1Flmyupc0X
MTCPhgHuDI8Z09/6OCJDOjrzLbp1tc0S2xXrzsgcmM3iYkJCITWseASXrO8CHIbZ0D3KNqHlqNHS
9ErQF0OD+q91ow1OrJvGqM7E2qAsa6mZm2K8HUX3bYcwlWL0BFaqWHswh6UHKGe57ghCU6JIM4Gb
FIb+jVf40RBBtokloohiqBAXQTMbjTBZA6qaNlF2LojGWdSJDulgEvHJRQV1homyjCurYQpSXAoD
LQBDbGcVuCWCgCtzrSYiK1NYPmW7B82IF7if9Dvbd80drkTQnyxXB++F0oSljcoMJOwUOiYe2k2i
5kqMGXhXsNRnm66ANdOxSW8g7rpLZj7aOtQUs1z6MZhaEPpPT5ad70shzqh0xRI//ZvsJSH1Y76h
gErW5AvAi2xPhLrR9oxpu7Fir1agnEB6nOhKsMZIaQNqOoHqUWosdIspQKjsZNNLtp2jrF3ox/Ej
uQjLSRBcreH3XQkW5o0/3hBr8Nt4bBi/C96YqTMe7YJTNBK4meS8DoEMB0MIqC2GfjI7PUb0lLJu
qeMX2f2mIQWkrlMRDJPjb+H2eJpQO2Uy/gaWi8/UZUvbtNNF09trauNnaslh00i9gnLVfHvJbREx
tEcXOMM7aCVvLQ0kuqlFqFrmsFimbkvSMt+bLojB/SFsEhoNAnCsNTQ4o9/aICt9NBpr0+YfB24w
kkl1NyRBvfMbPvQwofkEtKcd9JIvWmys2AswtuKM9CNfZ2zAsaRMVvax9qvCAt7ecJ73IDN11Zns
hB9G2JTJDeMBab8DlAEGZ7Zfkiilpcnht0QGCHZtRCoXx55Y2jpJQCHuGsYU/arGG2I3zbDKkW9Z
dqaRG4MZ21UgKmjIMsMx1UuYYLmEi7pAswapsACE4PNeuI8xqSgc4u3QjYe6ddDRaZsCmu/daKjF
JP1PkYOWifToY+y0jfIxLvcGdZlhneknxMe4xMoVxN/wpHP0gTF97WF6DSTRUy4eSe3HCzBGm4mV
7C1DJ9kiJZxbhT7hefkqjLvHEeBfrAen1qf6rjQ6r1lXk/eQfWXSaDeTpDCm8SgAKDzHcwXtpEWI
S6psya4u6YVo1WnikF72ivypxDBuooHuRMH0tdU/HGlT9owe3IL6ocnkE2L6fAkEYe0G4s1Q3YUZ
WrH0LbXJVfdcQXpa2k1KZzzUC5o0eHInY9AXAWFjyKcYd6RevHNsTadONu5dUD9gW6SNbY30Kdim
hdRXZSoOlm9Ea91od4aF4BLk9UsUdB8gtWumxtU3AO3JzHpkavEXIQrM7s0nX8ZPHe6DI5RYY9Mf
A2Oju13woYbWX9GuGkbEeHCm1cINzd8yR0+tu29p71zQZb50eXCyTR5WGP0Z6F+xUBNRaB2SFiXI
VEYfQmtq3GYxYaXJVMa78dMF0Rnmj1nZvhttyVxIjbd2qq36Fs+gSycRkwTnbptBmCQa1ihbGqx1
v4rYJ5Z11aKOSz86NhLuV4Qw2Cz2YsCChU1LLhVrxFinZgeMC+nwaJGrXDjhHWoURTx5kBI15D25
Q7ECPcaJQKPjkOevPbb6lRHkszKedgRUohfhgA1ySDrOB/z/EXHUK7fWacgMTMRQ2a8bLX92U/Ou
G+bm9EvnMvWVBGm7DYKIxPyutOy7SMyvRlp0OWpU7jrg4dYrcMy0lGsFqfKJgZDGz5lqxWP0aqBS
GAp0nf1YPeipvEhwSyQHnERLo7OhYQVpulnG5iZosN7pyqzXg+bS19TFDXOrRVK59sryItat0bDH
9R7zjZSZKzboRWYCgBstU2NfM1X3Gg/zUF5diozGluXtpXQ/GjLcq8G+jf28WNl6vosNDw5aqNSK
wD30H35/UEzWI7e0V5KrLtjkdAZddtnK1ZjdIO4b0TeUwwrK0pcvGfCF3bC1EovJQI9GyXOh+tWP
tjFtPVXY28o2t87Un7O4fCoHfWMbOUL0GHnIKPO3xGE306rXQK/I4lpGAMkx+N+jAX4snPx5nFS+
suvmMa6nr2pwX8wKXQ2t4QJwpxsN58lfeXAjlkaDlBU3+hkU2dKvGiapFUMZ1wY1HqJQgV3RJyQp
JCjV3pjavwdR/uiK9jSAQEv1HoFrvgMK85YN7BPwnzZmS21gkcJBllY+4nPTa5papCDcJhoZHTXH
JyBeJ9+x6kZ9mDPrS3oXiX01wk533kc1vEcNM0EvRxJKYOFCJUx8i+yr95InSw5vnZx+Uoa0XWSR
GZ3sW7t4ZL7KRE6v7gWu0jbRmI5nBj+s+MGeEKRUU9KtM4OksgLDqx1EH40P8bDFlkN3c00mPdIP
5f00UCFXiivsolVIGEp4gVxpOZbsnqxTvVyFs0dIlXfg2VklIYxYY4ragrjZvxUNGWWSsWY1MKbH
pBYtiTeBEpxwbdbMo8xb1sshgnabRPpZRy1FWC7w3x+V86VDHs/0/rXlQ+118ZKITIKdyZ+DWjty
5ntIagK92pbISDe6GMTcVY65VWmPUR8I666hhQwuyuEkgVQiwXK16BkTvscjg8HWE5fEn9ULqlnr
RAqQ1XbKquohby3UDGaJSYWjt/fDnzwfDlVGqH051C+oQk5moG5bP196bX8nVPTuFIgJ2oA2FHlm
bx6pvOhDKphHE00ty6Y3PLFvZNdURZoxsgYvValh7VtEZmAvtOHU7MGhhFVxwRuA2gYzEJ4ZDpf2
xVW05YgqGRakT9/kKQ0SXD5sTRs9p1VEj6TJ/YjZuFKonMSioH1KaMTv6pipCoIeD9cCHgN052XU
HZFuxQs0jO/YYMh8aoFwFnJDVMvZqoOzqiCXSOCuWp7g+WK0bmnoCrBQFxnqVD8iXciaHJr8FhvZ
YzN6Hg6CApXVqjW9YNHgYafPwmS1eEBPDXclQ8yEhnrhNHVyr7q1Cl31yAWOSvIu+IYH0p6MUS0b
VTlkOalHzR5ZzQXtO5rfxTgSbG/07XvdBJuo85lqJCTABkjmcpo0NVORvKrANOgaBw9FmEQTKCPG
Z8z6EKQW2a6YOn/vT/mLR1EvuIK3nUAHTm089hyeFZjRdAaLVdsu6m9AcbG7yOSe9B5v1RDugY4h
Y0woT1ECKr9JaI8bjMszi+RH/4Lg5NMYUKVMdUPpjUmIxM8N415YsvLoUixGNNm6ILpQgizS2jmb
SfZMrf0Mf0MsnchAH20OX3SlGLb43XDxAy417rjK/PYjAgGWeu6dFqW0x12JdBvEtQDZV9O7dbqC
aZObZwsw4d7Sze1NGiW/HRBBdXQqo14wdwf5MvRPTtWvDRNy5lhoXFs91sFue4sNlWGvlt1a9MaZ
uX7SEiu3jNlupJyYYk5xt0WXazXMtw2/fEJB9MlKWS6dTCJ7NZj4kyRz1oCpmx9Jle1Dl+lgEquj
sC+F0O1lEM9RgAWF6OQQR9RkPnG+6TKdnHPdBo+F1v4w2iGS7ZQMUHHEuBpxSkNjF2vVRbdpB1he
L+XbAIK8Laf7yaI504l3ac+Y/QDRGEkkT8JGMjqI8MnvEdBKaLYVDDvgxikGcB8tB1GIIeIUxivT
rnNJ9S2dj7Ql3rbrx6UduebGtsZHU8e8lHIExmzhzE6iWXL24yAoWeXkqLBGjA0XJcjwPg0H5j5P
ucdRWhS9XBcG28nu7Us0kEGGlXleJIHiGZtzkzkvGowBGxsZctXu1WyOmrFx9YExgKM92JW96WyW
Y5ykwD7qPj7Q8dmfvbuEQYos48SmWUcrbt662Po0XeJdQ7N70MnAHBW8+TEC+5jUVISkT6dYusZg
TWFC5mMM2IwaXyVI+qrM+rUYVyzcof1hqH09by4SCU9kNPW7BHU92dTeKguY3WsBe4nnmB+O7/8k
zJewClZ7ywQvOpoBkwfjXjoB0ikjQFRsYZ3LKmd+wjpJHEXwsr0b/IzBuDkuDUSRntH51AGpWBoB
Eh7EHa+pIfd1qI4aAkVZIfprcvGU5uUZttahq+VqqqifexUwgzdMuXDz2fKXrhYklFxoBbwK+3tE
kgRnPF0xsMIn1rR3Xtm/eU3/lRRqRwLF0jWNd/SdzkpY5GSWE+nOA9xnrLgMBNh5hP3QZd5dyzB0
MabFucOxpDGjXFRp8JY66E/QPz2G6r61dQahLN3JkfRzRn0h8aTlOXfsk20w+cwAybkTePla926I
fDt2gCWIANVvgWY/mZ32pAfwFaN4vMfh1oED9O7mPMCO9Ig9S61XP7j36bUjMim8RckcealUSoFN
gel6+JJSs1qNvXNANrbo6narvBj9EK7n/EniAD3oabhjn1zWxN2uh9RgJdYheMNvUK41ExKlf2gi
TJdGg88vSiawV3hPS2/dS/1Vy/ODX7cQj4Y5qy7cVF2O6UV6LZIq9RVLMJCOtae+wBNOgQEezKGq
ZPXV3+jZnkraAVWE8qRLAhQyncvbuGvqfQ3fR/BaSgsNnp9+j178Gqt4PY4YkrWutZZpYCK6Gl8q
O8nXobnNwZAsyg5uX4OrxU0Z7dnta0bGGGRxVv5hyrcGzBwtDIEUfk0qTeDteFg6i6/c7GkYuHqT
SONvBEGny47g44CQlQVDgBKRUACy+VtA/FlksbioKN5YmZNgeh2OIjM/AUHswpgUZYcmOM2Qr6Qf
nzJUbButglMqOeLBPXusDQMOpb5vLuSyBkTFjWNC4k2jJJOviFFoFUZLGa7tvBOLFJPdKg/phSTJ
dxXmJ91D08QSDLo2wXGLKWl28VCphU+dvagr87snL5cvlhDNcovw7d1DzeJNwAnHoNhnlviumAFt
vCr/TnOsvn3Xb6QZXyboaDO/nFz0eX6vTzegFHfe7cDVlEPxglP5IzHDjel0vyBZLiQGdkQnNmfD
q9dF5z0HxnAcaw0lh2QVX1n1TVfb6MqY/nlMr7LA3GpzKzwW4yl3dIIokrLdJAgYXYbNCyH6Z45R
1CCGQOTS2+66jsYtzwMu1pLQAkTKyPUnPKjaKmH692ybaEd6Gd6p+DsYXqRvvaCfefQIB14QzQvN
TshlAxJtgagDRRJaSmDQFgUvxyaaXXhMsnY31pvumvg/rOehaDU2aH1fsfFoClpkCIHTVrb12sH9
MKIeJhtaLb6ZIDphIXiMJndnzLo3mwwhSuEFFYDLnsXXYaI5k61V0IfD9diZt0Ec3YkfTrxhhJhP
WkSVd3e5zUrNrU10Oz30YFt/jevGJGyhujh5/zigU9iMcXKbet3JCtCRkTRM8m1EloMuTz0272G0
HowPpNQfHs7lRmfHzJxnL3YfTEJC8OefY3IBMoUFJR8PJOgytMI67Q+7xtJfW+V8at6M2QNBj6lq
gxuXZkzK9Z90Jmuhm91etpdMuueGE0BgJ8WyVsZbOC9efS06TTVaDaM6ZSbhPVrXfAk5zFqB57yV
aBli5Fo9QB1dJ4KiCNlbqGLasgp2k46bymGCXIXqs7S7OxG3pBylDmua9sHL7SMii2bJkIKaCqm9
z8SSD6ZpK5jsPxQABkMZqIZ2Wn3FRbxLnexQ4y3WM+cb2hd9qroWZIEY0WZItuYoLpkL5buW+V50
A34SXaxl5XxkRkNyD5NYEgnXaYb/NlUWqP/yrk6cNR/h2MY3HjSEZupPpQb9JnORbiTgL3rrPlQk
2ITh71Rqj+bsWcOx86hl7x0aBwd4txbpcP16E21nIVaWMr68Vu3NIHmAiBPtqzL7VuG8seP8fTS6
l6zEqlJaOI2biv856S9j1p+rNHnAQvFBCfGhzzJnr+o2jhjfW0FIqw95eqkRL7iMp8peTqaHvBlK
F53KYTtwylxZI61ZPTEPqNbpJsTvAZageaZ6KkDbooK+L/wesr6uvU1Rf9Kh9sVBeTY5hQNF2aqq
QmLQm6hqFHzD5DXJa3v5Kx3x5Vj5ZyhA1LZmdVdoxBiCk8fbgjsmxPzhyuNU9usQ26tLRy/PDHG0
8uIBMeSiJHPHLFG/jASe0IgPX4iTp6nXQn6Zeu+YTDbBTwIxvVZFW1eW/RLs6DQQlesl2WaKvGNe
Acy15TvS8ZuuCP11wn7KEfKC2wGWbbsKygrEHCxhs06XXt9Ga48oDCudLloIvjQnlFc68LpbSD9c
8rS1AzHd5OhCRdntnA6F+aynHnwsdvM/JSzSVDyaN2CaWJVT0bEXl2crf4Ygs4rz6raO1WsM6x1A
o9hMoySHkPJoE7nsKPTyL9j9tnTEX0NPXejc3oRNqLNKMHvOTsbaScUxt4sHFZtvxeDaLPRiytpe
bP1gWse24sJYJg+oF7gO6zRlaB6LHauxBzUWr0KlX6x+H3tfqb2HH8Qqp3AFQeDVEScAbm+UB+0+
jilRQuxuBHHaIHGx3yO2z0Axmbtas2nrpaNFySCjUzFqp8oT2oW15stQ0NudWm9Ti6RcobQA7q0Q
4mCooTNu59murM9lpTEg4AVgWGlfrHsXY9s92gnRCsOkXQSr8n1UZDQx/ejQJT2LRq3eWGOjEUSO
6J6shu3YFMYBkr2B61BGTCI8Fmp+rG+L0NiOYyD3juYjxx8Df4kDrLjXRvLkyfVtttdf/9wXFruU
45LxzcrLkwwtsDC5VikiW7yi2uZkf0bl8OrbyZnBT7shInPE7DnuK6/IcBx47y59ZAMD9cKzWm3H
/7OZDArVlmj7ujCKJUub5ymvm21HhV73XMO6mgZkoh7EUH20CgRU4nL1mbR+bxtdsPXCX88bgb3k
jIYkfeOpkXMwHiqCBm+K1o5kW1mU9m5v/OAG5qChwi7C8NNKCTugReSvoCrZARb5WEeCVbuclnx5
wDkyN881RJv+zgu9rzgwMb/Yi3TkJBy24d6akpNu07FSgfkSZJcWKQIe4bOc3y6ZJzCWS7BwH7/3
gf/s2xAx/JKwzAmZ+pieJt29L8SNSMEwoKx5KCMc7hiZ9rWwaWl6N3gYF7Xnf9eDQ1xRBMnLye/S
eXQQaAVtw6E+2nrU44KwOCKCcly3ujq0HbpHGUkA5SOSNYRuHNbWvuwg/OsOqzf4KejEJcGDKOhC
kIueaNizLG9hjhjvQEjd1Gn3OhQN5dCQYmu0it8+mZqzytQ2or2tO6yUrQjOJTsl8wELb2Csvyaj
dw6iX1RQBBrXsxeBBadI/JLTY/pQ9M+hhS2l81mjxRHy2Arr96AqVMIVyowgZe3sIcuDIbNNE914
gemI/UIBqctosUCDcrZGAjSc7ovb2RfW2I+uXrw0hZ+vtRqDQWeAoIjg6Ba+uU1mKVyKIpMvMWLR
ru9sOoc0qdBp0vbE+Etyvcl3bApNHibNvQxOlm1RBvEs82gxC9vovvsxYUgselqVYcdwpSMUZ9nM
jDcFXLbSLAhLZe4vMxembDh1j0T9UKhaEmcxpJ+FRcPKEd/kotzWQdnvcqJp0TLhGTHtvSpUi3SH
wVQz0XzyvOyjpcnH1abSMJvSMcureB+l3VxAm2+Oi/+VbmW05dH1rV6gWepN5G3z6Cl8l3RYMC5p
1K7qhHEA0yCGyiiHpkcxcheCeQEyR7Oz1bVg2106bUbQgNFfB6VTU/Mz9nC73t+3ko5fMrU98zJ2
mMCKMhgc9QrxHPC7OmvvZMEQqHEavpq+OtKXP0cOXAW47achR47c09aklhL7tMNCw2pqG8uZgd4m
+lkxdsdRyknMMz08NsmZ5NmbQNjW1tZbuenGOZg7xaCRkY5sgkmfIi4OpOw1x55+e+ZjaUiz4dkt
8YHq6ompGd9/OQGboyNLDHd6yCva6qxbC4yv7rG2ZkC9VS97WSYn5TE/lTVNe2EN2rFmL4YBBiyQ
mJ8lC4jXAPx66cz1Z6Wc49TtnYwzaZ5Uz6U7WYSLVMSe2dV4sJt5JlTr2qI1CnxbXlZT1+bOompp
qxGa6i+13jaPzBsLxYHGMst1QBhjG/OMMlz6RDWbUCIcQnqWNodoI4jsdMMbEuppQI8cwlZO6Jxt
2xYqOnnCX/uiXLZtaCgXyl6GhobDflUMz7XLfywd3pIoBjoxkctpjZEMlNQXoq0NpODFyacpeYyq
O50WCnsUg26+lXWcEWdngURYh7y3IcaNJTmFGnOV5THrWbs+SnByI3Y2C/eFrhVEDbZ2uWVYbMVO
uQmQYcYEzDWt/NBdYjIKM1x36fgCjuEkOq+DmpASvYP5EtQOI6IJgACQaR6k/dqFxhZwok9hue3K
89sDKSUTjcPADGoAFrTNXfFNCiSbaExvu9mp64f+cx53/g6fUreOpBALhQaVbFO5a8tjXbInOwRm
0MijfV+Ksz0qTjdDae49E2cnZYXDPmcL43uInA/d/O2G6bst5V0g0rXjyNupcfVDk2Asb0ISUGAu
MepwMXQ/hpClVoPglJlT8bha3116Zswu/qk07tZNrL0Fte0jVSDkhfMdkgJb89bkjn/Fmc1Mh7HX
EmUstcZELTJSsbKu3ZpE4y0L8v9WXLZhkofjwcWKs0hY+thlSzEbVcOG3PltLpIHpeX6pvZvTVuj
MNTH524AUNXodIWH+kl1TERckvCI/iUTuScqyh3yiU8fneNGveUuIzLrF878rc9qn0UwV8WuG15s
k+VAi19tQfYVNfuurpz4JqpwJVSk8khqlb5Bz1t1b8Aj0HSH56ydU9Tbb0JyW6oNWvBdpD0qmgKV
mQeLyCxdmh/WUxeyPExz4NxoQT40lu517I2QwxJ7X6TpnWYLIDQOdBtvEtWClEE6nB1rPqhxNP9F
+aNb/afqdCoWl8hPzj3brCSRtMo/cZSTROpgLtF8VsamV9/zH6XsVfiKauHk25ggF2LaVhkp1oUO
W6gOrVvZBOmhQpe8tCR8JLyAowiO7Efl0pB4bWLV9xeBNcuuEbIMoLPi9mMcqxuusCRilNYCU0kC
E7VEByIIJa+aE84yuv5BKm71SXynDVoQFacPpk4+WyxpvcaVA6FP0jjBQNfewOtOCu2LXnv/rhGA
Y6fI2DWbDDHGbNNQfnkefFDPZmlUNxc5O3NSQ5+2EVS7m2T+4dB9g4XtHa534VP56hw6DyIj90lr
/EfABcOuQCBOMAPByVgaN74GBt6tu3ElJOfhUBiPaZuk7Af6SyPifmWYpkfg1s538YzZU/ASJTFQ
mZqedtWQeFKHLGSKfqIWWtQgmPdyaB47T0xbEwPSmtTwy5CRW85JDod1ncstBw8uYh+LkvLx/hpM
4ijhOMe6qOxZeUF9t+qmvXTCv89LNmg54VcVRn1RAYGJWQKSkucjgNcU4w3Zpzd1ONLkp82Io/Cz
bw2YpB5j+bQ1ni1XkrLdvAtZhtt4wGBdgS6rvZs5sHiFhR05Mcr5UGibjhGrkWvNCoL2T4ppK3Q7
rOHVIatbojAKCTwsJOMpOkcuaxWWZehgBbxYjRTgykAPHQhBkTP8cMoFxub5t4ZV38k2ow3jQuIY
mX/aXJeiXLESwJsZdrdpiGs8caxuBRo+2mg5+Ddp+L+e0+E9VM+DQmlm15QbHmkiXoMV37Kmb5tg
6NqCzpr+ei476FTkX3KApKF7itpPQ/VfjtGxt8RTnSGmUOxcZvM4ZM0xqFH44NNcozN/MjK4Bh65
JXZH0pdnGaDlApPoRtM7mZEgf4/8lS4ixxjJz0Gkw5MxYeGLBNG8ecUG8OxvuAHblqRZnCL5ZiBj
cNWn+SOECOamHk5+ZORo8MabzmJ64NjhW3yLAoWzCqEEZFKQm6l19RnwWL5FlrEfu/BGNAyIPXoR
mUHAAD09gsHG8aUonZ96Gs42eAOq1FUcxkcMyQQouK6GIKjZZDY+LRLDB9YrmDfTGEt31mDY7Kyd
dNTegJjUFsODNk7GuUULZAqHy0Cyg0vhULxbP2ZmgTOGFaFVc17ZlHExYLuZcllIRE+1Hx8VszR6
bh8mOasn9J+c7f1xo6mZ/w5HObBj9pbkLgdNvow411f1trGNvTundGYAkte5QVaFO4f5DtiVTO0n
ctqPzM4+FURl9n5z20u+Fzvpl/igso07NeBqaUKmabHWNNLLWgs/n1mBBLFxsdFhYGLrsJk7NMsI
nzjDHlKVPvH933ufNX7JVUS/gDYtTf8m0PEdsqxyop+hGe4b0/sRuXrxx+aBKQQU0hR0vuYp5s64
y2TIcsA2ZvUOc1QNz7VrgzfS48BftMUkWfLrTJ1JYzoKaXwaYQ9mqUQnNk+zShUhfMl9YGGl2JN/
duzqw2iNW48jqES9V3DiJi7x1WqT39rEiQ3LethWgJr7EPd8/VN6zUsgIrrRZXUjCUsNuXJyTidZ
KdgVdnceAErgne0ZnqwJFUBSp9tiE1GoSuHla2e2uXDy+fbMHwaa/jqegvOAJG1VGvZXXkR3mIXj
Awyhw+BMV0P5WQAIo3AvTi6gwKwkmk+RabxGNudQXUBsLN2t0Q/RqVFCbqJG3uMDW+tOxeGf2Yea
RWmkpIZRHvRAEUjFGR4jWfoTQ1zDtKD2Vqnxf4NTJJxmg96bTOPMjdba2GOBiIMjnY3l0BBd5zsJ
yVle+RiL+tZqrRU0+SUfI1n1+GhXPt3yZU3PzwWYu5CMy5dE4BlLz8pOqSvvIli3C3MQTKwGhhhD
kdKsyrdSaQBKBFEQugG1udvgmgCvllGUiWZXkdWGdyVaJXN4rBrKNWk55wR+9TKMZbnWhTpEfroP
Ix2hOoojAwDjGn7NS8JiMR/wu3QNJYCK4MBR9AOA+I4Y6MkUsEIQacRTjeaHq+SNratdEeTjWhnU
u7nCHUJdPcepVbC2+1sVWZ/CJi6Vs+aQ9B7jsN8AjUNlOxAru+DHG9UHzS9b+s9MULZDGTEryY6k
hcFUpYwYIvPGS4ebuEdS3beoPYy9iAiONmgPuIV7S+zLLOWhHBVSP8CVAW1Wmy/NAO+GFMOFQ16H
ozpS5Er3Uk7WQ2il9zbnlI1PjFBWT9tAGIeQK7ntp8u2YkBGliOZSHQjscClWCRMOVgrZJT85kcz
6R9dTAPPWFfFPiHkaeyMjacUVQnNxqAk1U5o+cke6u8w7b6zhlkFsa2GvM9l23LQjFhhqld099/J
4Py0XbUOIZ1bOmn3ujYwLxsBGUpW7W78SUuWgT0GMppn2o1VTY+x4z2n3rDTTWuPKVOuNGWekl6b
8bJodFouiE6D1/b0i5Z6TfAJF4ymXpJttXEkV1i9/0Syfptnn7Y1Aw6yPU3dOyxhJt9f9TKRj1uD
PsDqZDwFVY0aKXiLW1znTDpPGpiEBUK7FuHscHIK/wGvFQ3uwn/S6+5E7MHNFeX//1IP/g97Z7Lc
trZl21/JOO2HE8BG3bgdkmABqrYtS+ogZMveqKuN+uvfAHzf9ckbJzMj+68Ds5ApikSx11pzjvl5
rskueEd3Vh4S1bXJ9+6vGQbCsNfkkP869eA2Uarq2+Rv/tM/gw88/0/dZyrtCsd2xO/UA9/+03Wp
uHAU8uA/8w4s/U84AIajCxe6nm6uv5zX7+J//GE6f+q6JXSXH9A90/es/03egSBt5Y//FB+j+64r
DMJPmG+brmnr/5Y80hoUWH0j4xBQFoUzUx+jxBkmRQVCGYDEnOX2yc4iepDc2zZObAStrqdnfcZC
PxgfdlJX4bbxqlkxy1rv62Qc7uEW3mVJcSCaA7thl1Nce9Vbp+Pl9mXZ3hiLfaCG+OHQ8ZAEwtzq
nNKTgZjiGSY+GN2WJWqR3pDDeJATVlzYJvdRgR8bHVRzo8PBLNuxBnDaE19uUNF4/fJpgEQOUGm5
9j10FidDnxWtl9XGK1iDk2elYiAvjkHmgp8XO9aD2T0ieGd0wwYYwld9CssGzQxQbPQV/Ocy+qZq
xzkgPL1ZkP6YCS1YxbDPWZriUCXkoAtvLg8kWwBw6KcxFNAE6ZTXA0pEeESd9M1zfGFZuA4BE6Zu
zXgUWkIfS0fuqCIkr36GhkhOJ0NE95OM3w1q3F3fIiubanSO4rOvjPmYzuU6FcFMhiOU06HNmG1h
/c9ZvJGUzkTQ1sMXWteAMSK7DVijHPvqWpt1dkpl+tNJ3SfM77iBMi5JA+yLznQfcqAwXj1fUFng
z3bqUGZNxYVAXQ2BLxremPIWKlYyd5NAdyvyGefqStenPjjzGN0y21sFmDIKcFk9uOu6poQGiL1c
3bdIuNECEzo6ZLxjd+HzyKLs81Km/S5BTx0S1BYW1VNq9Mu7EsepGX9MYOouRURfDM3BYZzbHKKW
TjRylX+ygejWHvbqqlToLVeYgL/ysGlrTsHiRswz4cIdi65l5ovy5xJrebhMj7OH0DZncbZjof3Z
L1rKjk67WIOHZR3qGB/N1W0q4ypt88ewUMH1UWcgr+br1WztIRl4m+SloX46TVxvdm1Ogq3bKufo
0wkksWtIzxF08IOsdbWiV+fLCHIxyFrjcVkMirxUxJ89uhblTANB0M9m0K4TSNV1hESA73ayTF4I
YHydeptoZN3xGCYARjOcMhjpw4xqOHikZSGhyZFxUaSEpSJBMX9Els06GsPT/TLSfo81+wuUCd69
sFFMjAUzbqD1AzHFmjBgppjtkyNTBkmsxeOO48xrRz5x256fapQEvWd95JFRvMXqopqVblSAOeVK
ZgwZOpCFOsdjoFy+okM2DlGSWDAQo+WoqidZz8mxAt/mm8BbGgYFl7VIFaxTiXEqjvQTTPzoB58p
3qEhn4LL4BAf/BhVN0uZoxH3V2pDtEsM7quCg6dp41VgRNQD9MoWrq18MCeH4b5zxOGGKI9ETMCa
LGXQBuinrkjPtUvV0lRkKUGdCkrWhPuR+K86J16gB/sgTB/uVpyBvEruWdJVgYUN2BzvivlLp7Tl
ZNd0EzXvLApNfjL58dvUS4ma815dVHZq7JuDoSH7L6wH1oE94ih/uNY0jXXSzZOlwkeFNGF/k9Qs
dxJus/jU/YtMviR4SIBdtfFRFuoxMog8pvKWkqQmc6noYSEKoeWrYTRGirgr7AfCjxgZKvWiDfHX
1EJIoGiTBgxksH6j/6h4jdquvrUpchRCCI5oKAMBviiQAD3QOOnvEh0mVtSoYEZgRaMMVFf8jPMB
8H/9EWVzdCc8hpcjQdgEZyIbbyfXASa+xAeha94ummF0NG2HegnnOh09mqcETHe11xIbMN52WnK2
F4LsmGFf4QXfmwkE4sqBl5P16hvNyOqIruRH0lgvfQMLT5QUF0R+3xszOvB4ookUC5jWJjZsIoHT
Awo98zAnzgWRComT8/w+WzMRJ/VyjgZXnfUC0hpy/VtTmlc4JiZXognLNnAZpq8sALMiFO1wVnki
HloRtCb5Ka5enVhJ1zs1YxSs5XxHLl23PLsTcKlI6UbgLd7HyNirQomljAgvztg8NK5szikilGZI
vqell163nJ5KI88iJoKjy7ygnamrbW/iRkeTwV7e2wT6udGC9FIG3vGaEE1ET9A32iQfz8h9f85T
VcGTsG5H5cNZ6lDop2Ayh3LRAhS4zYVLy6NufSKQyP5wx2cnyV86N8s+jQkKEX+dE1gj3slcH390
fjE8lunwFNm0qD0fKWxp+le1kA9I1tFb0t6A+7xNyyjUK1xN5Ae2E43HnngVAwF8V5OVkEfSP7iG
icmi5lPqhuF7YX+VhZSf9Lg8V0pxVinuZroaJ5j+BoQc/dlUjz3NqMBJUNEmPnOPCf/Rzv9mwE5G
N0fLyxuH05yYn7BCZHeCnjZ6vOzc1ZN7dI18Z01ydeEzU5ZV84YniLo9F87e90doB0Od7QknM4PY
mVBmLi+JRWvISQgRHGmCsH+8VTDeg0rvXjvHA9PnIFrpDGSQdLePuM+OKINLDn4GBjYwI+Jt6WLM
rAT3vpG8mK6A2+hoH0TBZkFm6ypoU3M5WB6mb9tvmruE6IPdKKPkdvQpgsfh4hWdSQDKSJRMydfK
gn2tYxGPYXo9OKBbnUwNoW0taeAOCMqz2gbCwWIjb9bod4WzjWvtvd3EIc23DiN4FYe6yImewyI3
Sb++qd2Waaetzk0ry33W5w46KP2ZrMUXE1lPiTsl0E2i1qcMFwmqx+/xDEiote80VRPHIjLqT4NR
nMP5nHigi9trT4wtHkZ2I8oSRolwDqxEad/xf5jWqH329fRemoO8ZZBwB2ku75Yu9FE9BTFNAg6a
5SWrOXgtMfhnKWlG16V64apjH0H9IxT0uJi5tj7SNlg0TC/kkpo0bjltynuoUPSb+13kqjLUmL2i
aDXCEiX3UYfCchyc+tJO6o30LPCBM+DP1obz1LHOiJYS5VuTnmxXHhsTB8esPP1iy2IJ7KJyWNkh
uqGjazzQxEXVaedfJnLt19RFynd8hHfkQZM449N1cQGv3WSplh0K1gr7+EUzzBfe5drLWThXG5p8
VnYLE94/WdIFHzqwiKQbvceWHwdZYachh9ca4DsWTHsWwKQMnWyu1ngbC85gnnljEb6C0Bi9GwcS
SQwJE1CUNdljVYvQpkNBkpl/zAoDRYIhWYc6zgm9Sq8M+6wgFNOIN+5SCHNXfYryw2hbH63nV7ho
cBnbrFh6+zP7J1ykkcb27OgZ0tAixIy4il+oy7l4s2eY3aFBIRJ4PsPitDmbmPquvrmQEdI3LGA0
8UNm5KEXhoMK3SJcrFU0RbLxglMGyQGOgnS05mMN3JVrDs0xTdqBmRYqSPg8YcDtermeOnO6eGCs
700w9ZNgX0ms9rr4dEiKzH4rvXzFQanhM1HA+kH0XB63uziZjBWEgkGq0bmC+P5D2rM4xXB/6Tg4
DitDbJ/m+H7wWjLeTMg3gK2FhhY9RW3Vw9r7om83Vk+NufaTshzP2tA845sLJ6e2A3yszEzwkV3J
ib1NOxbszC/UniS1pnnU9LE+5CXBTna2mCi6FwqDJr06pftgUGMQ4gTnweQrLwDi0jlPInbC6nlo
Cud2iZJ7s1i+1pqluAhr1tXAjwXF3YMp4Y1iJFbA1khGz04q6lkNVxHqBJF9m9LVHxPT03UIkzjk
vrhaTB5vWIjc+zGAGcTDzsFBcmz2GB6Tvrl1ErHcK7T5k9MEmWKm65OP6rjDkZqD3LccqVFW5NfZ
T1YeTPWpmkxYRbFJRMNIMLFROTdjtuDPoi9lYfLxIb4AeXqaRP+qEsbmsfs6gxKHehrDXqlsk0kT
vqiR0+hkAKjwU/M41ARCmPQexHSLepLsXWOlBS8F+n6cZJ5SILbeEE1iYIQbHVHBUDi8tJ6VnpTg
siq64cSp8XvSFhbU1+LaMtRhJo7muptQ69WlE1p2fZZhzIDlFMvhu+163q3BhZ1+WYowwoo+ASP7
AK3aHCc76Q4JGSCgMZ5j2ynAW34okKLHvmmnm2VJIWSJq5jDxaJ3A2zXt4uBCM97ffGTW5doyWrQ
Rlw6TObbdqDZurwMfGvvc2rumikrf64So+GW7xyNNR7Ck98s9zWUyn0fe81ODEIc82lJDgtskzFg
V7Ivrg7vO2+FvLQO4UseSi6+cLK56V8Lh44/hiBiYR3OjM2gvshapWdSPCTOgyAuaS8LaF5ywdCC
67ekxbdbgTVnZiCXyjLmk+WpJ01n8guA2HovUjuoiBNKUq38ECkgwIFJdls3SI/ycs+Xw5FMDRzI
MSOhfbqRMrlvO5F/7hxkI73N318bGiK4acj3moguuWbaQVviEGUdXiIZzCFnEtqLN8dgOkgPj0Ts
+9oZP/VJzCUyqeVJ14ebiOnTWRVcVueKQfS4vJp18TDBA74ZLFzQiehYzyoLJ0u5LqxoUEdWyeEI
DhfW4bSL1fwoMNzsSz1/huxpHR2K+2mdELf23AWlO1ymoXbQntrTqS/kGDiO+NoxDiYdbhwvWo42
zTe+K8/LOU6Ln2nWHOM2RTY1DPeCYptVJu73PhXqMkQkMWYGOgb4OYeYGSYnTPdA1l13UwrQ9kDg
cyKQI5aWlbxlNP2jdjQnqOIO6Z37CXwSMGxTy4OM5ErQv3QA/LJubhscCtPYPreuRETNeeA4WVCm
DX0wbr1213boSQYwcXtyivdT7lqBj7w0UcnX1mmT/aLhE9V08QnAEWvHwQ3JtR4Pi+uy1llbiy7m
G7lC/mtj+KES44uapHVB6W228qpHVsJijhKGXJEd+slDPnAyqf3eXm3qT9YMaBPnEaYvhZ9Uw8fu
RAwMmQ2BLcxU6M49jqxMpzivVkBwxty27giBsMsvokp+LPgID4U5Ux6bHPxT/o2V77sQdkrHobuR
I/t2WXG06QW0aKvFIUNX2OB0dHZm0KD430HVoqLUXf6EUoLvp1v8FZDWENeSxf2MW6hp7zXvczJm
dkBmRI+dvn8oHSHCRtdEyHkKH8x2f+krM9xubRt0hFFfQj0huXM3a49NWzFSJuQp3DYNrCK4S2y2
u5y8EV0J3INlkRNjtW7ifLS4HLXxneM46QmdjM2qzX9wIkA2229T61vYNrVJ5stAysq/3oTe6Zhp
cqEYM0QLz7HZbv3dXTW2oLE0dYHHa4RkKCGNcN8rvTQu253t4UlMU5AN7Q+9NcoDSxBKb+Zt4faO
t1vmkNznLPOP/YSi7NezGlH37Pbykq8fWiF78etDMlPcwgac573Vp17odP2wZo67mI7ih64DM0wI
pXWYNWYJfVtC1oJqWq2b7ZZPf+7XLabcaDn5CYiqlgiAICWwuC3M/y2JEfRMiNpSst/BohkPGuBb
zNvp2Ifm+v+mSVGA8jVZka+f20Ey0GqGcCEW8Ndm6tZUmt8PDlxR2EsIhqbWfdDabAwjCGIsI7nl
r5vfj5Ws1s8l/iBnIgKmc5glb5ucwegx85LPk7O221zjSTaAbOj+VeEQjwZewSE5iKmtw98bRPz4
x9cN0RrjwdMljIPKSS6Gj6mpY1h9nrk8h3mfN6HLGp0duiaPrEX6BtqLkAAPQ/V2V8vICPR7CC7W
2iFMkVuEGUfixXBeid4eQ92Q5amJkXqZ4EyHdbM97hFeWtAHHbRd5ZERW3UwwPc4S4YQRuEQNrnf
sz9nXQDd49VIb0cL5ko22Tlw1yTtw3XkiwJrXPaMdWC7/GuTi4mID2eejmh4HrfH+f1p6PsIPReY
SkjAFBK+XoV1icOPbp2JAcSo8Wq4oWkzqgdJ1u8LBSPm96Zcf6myOigs24MP5voKRiO7MFlfsFnf
QD/nmGi3+4zve6ZUYMaitvpc2exVqUVMlIbLSBK+0GG/pFFKmVSWuoM3c4Kq3T37q7wrAV+CQc9C
xN4w0s1G+iKL8100dGfd1LyMmXYbDeritahEcXhOJKdiaLG1bFm1/mSY2dGr51aPMm5Pg46zuE+N
T43pf52LVQxeHLUkjU8YxR+SeZgopZvuNu7WZCkQvymuNl80wVTEPvpXIqhseYP+NT/2rNZ3fjwi
OZ6ZO0z5CWY+1hO6dKnI73LNsvEw7vTzWOISLykazqkVAYbw0L2TvlQh05Ye03iro4vKjK3r/Z76
AvGV1eafqtoje6zofrKk6y+9zapUy56TDAiIk3K+1E+Yq9GY2OyCcCaJXBHEwVQRlklGbfeEfNIl
1byKLmV1i1yvZCAPTjFtS2eXjxDbYZlMvfnRobPMO596wmHqlArt1SIpbl/NjstRhTo9mqLDgEFk
5/jOO9Z/VbjLwW4d5rU5BZfwsN85qJGr0b2gC7JDL0UbkeWtc0s4ySVLh2e/HG6HFkVEs43g+csg
szX9g+pJolmBqgS9VT2L5WLUvqKX+qz11XLyurXKLIeToUUkh0DhXuwyqF4Hv0A+B2ktD4uy/ZrY
eR/Su6e3oaFSM4zX3uSq6jpo7qtyEhc5Pqfd2H6mk7VzxEjq+ULoXY78soFjh4wNc2wJ59Pl+tZg
Gwpco38ZbI/lXkMDqsPkoFv5N2foX0sXOoXhxt+6xUUFuWg+MjS+DE32xBuM5Tc+8K8ih22eu0cS
PtBkmRXCX/ExFFi8R3QCgPKkjB6WyJ0PU0/f0zfsU4dbAhMSUl0I2CeyF1npw1G0GG+wkql8CA7O
PRrYSJ+cgz1E+sms3OyEHw+ZlmzjE+GRP8wMY7bJgpzZwtpdGx6XRlvOhgDRRvbLYdIB2xkY3DGT
NgdT+V+oELDRTpSYHWuERL3RK3gbJ+Qm0p4qFLKSYsnkUhIn1cNc4rEheRAVtMc0ZAaf0QKwBTdD
o4r+Kkat+FoYD+3TIvjDkRjcsgR/XUyPkX09GxSkqHaQfzhTBTPDzNALCiTF7S2HFnuXbRGfhDhb
2varVSTFueyfqgIbz2ROz7pRWJimu7dIA1ih2XpObc9uBjyEzgWRXH2lHeO4fJV8MdThcDaRah/T
TqdtQ8WomL+3JerzckaFbDTrEKqIPi8z7zQiJuYIThJtqh3fcnDt1lFGjjMmsLwZWV7hEloJEyVP
sFTh52Ki/VAXUAshTmBY5uOmF2OGeuO9Q6bRb6JqKCnP7ftaIMizU5IVe1p9s6PJa5O+zZanIYfC
LYfnt0Ugtk/i3Hg0IrCbafZGYxt5qURdNdaX2jPklXNrUFbdiUVcELeYLjT01rvYISs0Xln0XHtP
dreyDEX7OWawQmnyoWn8G8XmTJAAlG2uXgelA171cu27bcFDcAf9Zzuq/bhMxnOVjEBIhJ8dWBt9
dkYMHU4GgneKsj5wyW4/FtGk7+fVDolAg3MWvWSfRjfsf5T4WLPzEsFT7HwZEcs96GfVBKpiz4vq
xr5UlcJlrjnvpDtBu8gPGQP8Q9agLYSMg9LIKvfEmg+HZC7PaIh8UtYl2AaJhFByOU1GzuB9PBy9
br4Rpn3HCUsgFqC4EZghUCEHDsXlXZw/20NiYylvnsWSRqGGfrnxJbFlRrI8j4NXQX8QdNYI5WiF
c1fNJi1acazNFoa5gXeelM6sTloiFAF0rEAp+iEFNo/kdsjkSl6BmJ3X4NXnb1KDNZFGU7bLB+cz
C8+vemxqtLGmk+tz/a/iNhi6jpCNQt4Cf1SB7n/toeWikMgNjhnwGlFNN9kNdQKlDnntGyck1p9G
C9HxrJ8sgcIvZR5DwWfD15ek6+XD14bJwc6IYZG6A1b1EbNYazypCWdQJ7Rd0UTAbiuMUyh+71WR
/6AZaOG12CBwEGoANEX0cVUVJZffRLnt2Y0dV+QeeDuZP9PXTI+YuMZw2+CTr1kAhYVXgB6w51Ke
E8e6G8lB0/32iUCD8STRmTRjmA/YejfI2bb5jYOboy7S97EB41ZFxqGGG0G0UFKTglv32nCdI0ue
PAYTnrFc0LzLIKEnyZjOig6MP/E8M/KTGEFC11LTGSfqbZFz4fH9+j6euIz7qeEZ+3Jsp7DOrUum
k28hrGQKJ39E30Lj9pCviWdcJBUrFBaxjktQSgpCcXu8WXJxKsaWot57bGjfBwvU1THJnsaoQ8Zs
Fn5oOj4LayhZnZ2EtVhjzYqFqpRR1gUZtiKGrpFcVO0xQLcEvEbH3DfreXE1Fy+/LkZfXC050hGh
vJJgV4h9cUBSNLKyYZYzm3GESgNLsux01s12a9sgFaSk2m6WvaxCAiJjPYNhRGNoykyD+bDxo15z
8maPYzuHPkBllfREjKoPqaeEhWmw8mxQMOF2l1Kv3jkaCktCX/fbt/WbUOcOC0SutL1pJrc5eAIP
9NKm2cHDN0TDHhuTT/GHvIxfZU0lvXPSLxY+jlSOj3qRaCfTclbjE85F2Mjh741ZslRUhLLmuMK4
uT0zQ6+JBPVClsXFNe7kwqAkuSvj+jVb90lybRqybpL2VitH9/iXxzpH3Q7GknKgUvk5S4fLUsCr
XTGQxvpft1vMo7tLXz6PqWOGnDnNsBgkR0K201Y9g+UDztw2yB7rcFmI1trFUXfwzYLezFpF+CsY
c7u1bex0Elg2KhIBRpVcscaf0pI+NQm55s6knxdq6lRGSobwy+jlmRMhOnWD6Z6dbgitLpJoPlv2
sXWpv23cpPePQrokzVHWdYn3o5rpknJZv+DXTnozZhnOEq5M2HfAFxMSIolPAcNG22DVdDCww9U8
oYsO+5qwLsOZHaDtJBn+3kBty88G3u6pXHMV+VwxcSQ4CgZ2HC2Nm18b/1+3TFTde9NlH8Wr7OFg
xYNrkirwSy3SN0EOa+kMOWzBOTQiezl3DkjDtUYs1mrRt3HNY5GS++2LgGuM+GTZ9Omti0Sc8TWd
j25kiM+SvIZsxrS6tK+Y7a/on1oalMUEa80GCitTHOgc7+fY7Zi8SfKYTv1snfuV+1rU0RMEdIA3
61c/kg/PsWWvpzylIouYifGx8/BXuW7PWj1CO21bEO4wRZ09AYl+K4Q02w2ARLwoorRDc5O6JDYt
aN8lTcAjfnC9wIfN+ux21yrbDiB2d+nWIm/gJ/B16/oOmTcnSnOtBf24Sbhy9FQgamEyFDN4woV9
BbT7zRHzU7qksJXWKtS1vTrMM9IiuAhyf5IDPc824bMYqv7qkoh2qWkrbBKcCfkbIMz1LVbr/tkq
c8WTYChZ31zcvMxOjqZsvYNKm4LIFN2ti1r4OGQC7qu27c/5geEsTBp+SaXP5iV2zttLAslnV9pu
bhs9S379bkZVTbhthJp4o7/vE4agwCotj2RqvGFVw0wReyc1rLGcYt272EOMBWewdo6m9eSyPtZa
RDK5TCEO219suT0+nO1zSDUity1CR9KJ3Ib144hvSsQ4oZv3Ttgpta/GzPx1bG5vcZibfufMK+Rh
LcvbwvsWzdWXfG2PqGaWZObQSlnvRXPyMQAdC9wlAnbL+HBvxdEqbx84VNa3tR0v291ts6xPjH3c
Hwafnvv2zqdZa46mKW58Zd9JK0ddwrebuvb6rZChXZvHLKEIHMb+MhRFFjomh3wB55wO+gtXMG1H
Ilx+Il4dc/8xb+pPZu+ZZz/r70g2oHxAD1xS0xwmei1IeNvbAQ4HKwiakZy5RI67rh2IZE1IuQTU
Qvu6gRHDjhwKIDs7UQ/fa/qa2EKKJ68WL2nnvDoEOjTwTg5UlBaCTJCDrm3f4MpZTnWacjnXu9Cu
q6ty61e7N9fUWrJyyT/fFS6qHAgA+k4Vb9InQaUfRBHgrNmX8EvplIDqM+GlNIn1pZ+vZhPdVjnl
pLDHQyL6O6BSb5XKOc9at/1YABPNqu+049XTQK9ywALXTvH8lEf6uWM95kms4qwKL26jdXic9OjQ
5s4tbfoHDy/Azn00cGkEtZWRv+0k91POyjipOzS4sxWYgsKYRSoLlW681G31nSOSKByNRZnABMyV
WYGiSkW79xTyB6YF5XVubIAIJkTOsum/VfoDli/rexy1M6OJdcRD6lU/FPLgjfqztLR7n8ZFkBKs
dsE59BNXA3JSWApTo8y9qjRybNfjj6Zzf07TlOEbNL2RXLntLOK3AoDRdjNDfXtp5gsyBM5rc2fc
G/miHUFx+eFEguLl/2s9KUG7+X/Uerqe/99qPQkreC/f/7PUc/s//5R6Grr1J3pfx7VwmzFSsNw/
/mP8obp//KGh6fxTtw3D1U3Lp8uq85v+n+YTgSihPDoxyZ5tW8gU/qX5tKw/TceyfRctqG07jmX8
rzSfpsEbqKt8llV5+fjHH7ZuO7pjcLSbpu0Jz0JD+h/19/enpJTqH38Y/6deKhzQlIv3zrwKkFiN
QDUqz2WzTLtC0y9LST5wmpvXovfSIB+SN0959HMnx0BngAWwia89rZcjWgog8uVPb62I685+FV73
ZNUrvmBA+jzjmDoa2IZZGnBUNC5z9eqxGG2GnAiVucp7+uds7r4tJDVVbkqIQRLPIIfN1zibvpei
PDlW0d3DNdEfcc4RbE2ChJYhbidQdWfDuDJya6KMIgRkpN41sweSzOEgF19NeGqn6ifraNZ57an1
1hEH5kqmQRkcBXKI95IsB8l/o1qiNUKz/AU9H/Q8d/6YLEaNfHp7Aqpxj8F00i3FUsifQ+LHpkXP
HosOw68PUESx6L3BcntFncU6Y4nQbvczQUgj+L/ETz6a3ruWAyJ839ahEuICU/pJ9yr4QzRaEcyQ
86uyPT8xnQTckoZch1CPu+QU+5yKLMNCV8Rfbq0EOWJsanJ+jiu3LpA1ca/9mAXCZjafivkhzo9l
Ptn3DTFLgqSfQ2dJb5+YxIskCavvVn/oBhAnvQY/lxQjconrT9RabaAZUHmFlb8YrZqCRuTvRo94
jGEvrGMf+3hcI1OLPA/qinr1U64quAuqoOz1UPjVeFM38dEA0pAaTKIw45LN6FDnST6BPNkxG53c
NyMfnpwF1JlI10AYi6sS6xzmhcsS7ysQxYTSt9fEyxncaRrWdM860CGPO986zwOvsWTts1sDTcLp
7CPDF+9URdPZtBHaYhO95BAzD3peRefcRquPYuhOM1duwYKqJkEfjCYRscrkEYTookV09NtiQakk
UyrSzH0rF3JOqhhM7DBD5dPv4kbSOzfr96JDlEZAU4DMIb1rjHbV+SzOcTJvTOGEmqyp8VpwyR5r
MDIwf/p6XF/ion/REzqh7UTR54HvwIKcQI0RzOUdecVurKrvmdaRT1AK9ACkJp4s055vdN1dWz/i
0a8yYtTaoXyK4+co9vMrulwknAnXTA1eipaCfkA4gpZ02qVT8kSoh+7EadBY3+3mVBJFddDbe5cG
5FGuzhDSkuKC49s1DszWkQ2AlooJYr/MtCepZrBM2IhjEhtQhF9mB81y34s2+mBsqe/1xdBQ5zDM
pThTM9wga7Z/uOUE57bktdORPi3WitVhwq4+ILwclMEEkWLkaOCaGvD1nQHAkYoIqhl6U2tQbhnp
S4N47uLW5vKAopvmMwD6lmSPwCoQ1yWMEiO8X8FSFv2hz4EdMiBAP8bkuQFI6Hko3NACVNBgZ8/E
u4vtzrU/+MTJ+eiEcc0wwHRIIwyP77ZDNwHtZj+X1mVin23lGUo8sAe9EtcsGd8Zmx0r1U9EkSUp
TEtFIqluosdO4G0QZzJekPK+1H58p1cefpBVKjYwWMRPWuuAfPAWeeVy8Csc0znD+bkDGa5b5XSq
fXSlfTQefY383yp/AXvFHlZOpE/20T24k1hLg75V82XC5JlbzOv0oTtiSX734IdkefwOEOe+LEz7
XnNbGj0RoiAWeI9pP9/GX5KETCiDlLyUtu20Yp4lsNFRVUfdSbyTwNfYzX10bgk7GuuJ4Rzzg7y9
j1OR0dOniiv7gXgr5mgIn/JlbMOEmUyY+7EKqbbyky/16++Htp+ABqkLRl7b//n13Pof/3If1R/p
ggsdydTThhByIDOw9RYzpQcoER8mJoM0No3TtszfimxcCyy014X9tslapwhsaf3s6DxgVnXVBH/F
v8ffgIEtw+emJptjwRvlvVrUxRFo7YZo9PdNbN0snKgPTuwKoDmudhfTvdMB56A7pDuNLboMPcYV
eLDWm9tG1S3Ncf6k/VZabhuieMgYXovJ348Z3WQcyhipgjYtrDm5jI7U3YylOBOmS/tkJhXDZYYv
UiyfKw+YaVZ5dwupajEslfOMA1PXTEbA66a2paCnE196RXBX2RpZiACb/SoLUbg8OFJ+hVz+yMy/
QzJCjYA2wes8/2KiOyGVrJbFuc0ELrD1m7ONhiRX+QnWUwmRaH0MPTffJh2dy9h9KZgNhB7WhUzN
Z1kkZ0eQoTFN3ntHddelZnPNR/tnNc92oHkMxFMXb/RaFG1NhM0oort3dBCWi2VqZXXeCiNXfPcH
Jzq7c3WUjlyQ6cegsQyfxtK68TW9DXt6gitzhZtGx+mxlVUXNObsnjXkpE3nYFycfC7gGaTA2qo4
40qNb2ir5bs1OMPMsiy0Hl17+mTpxYCLIIwdCM6JEyOfBgiP8AWxpju86YZeHYvOuSSQM3HsG3i3
CTksRmUcCos+wBBlqH+3PcDUISh11kDM5tod2n7T782/PSZkD+5zFEjAx64gvGRts0ADngDwV3C1
11ZLm6CDLpLmx+8my3ZrKxr/7TGujO0RDeXTsE5xt82C+B0pNL3NdAF6iS+DnvU6Rqut0ZnqU+HD
Ul5/T7J2TraNGSU2kyrxUmYTgFx2h0Xj8JWWCUgMLoOYBWgf2Uc6Tu7RI2LtWwz+XJvWIJxm3b2n
tZviIekNf98tMniF5+2ZaUua2Z4qtoydZWgJp3DnjACb7Se252A0Ha1BwQtQNGF+v9JQDsXBERgg
tp8112Nuu/XrZX79ivUd/H6pX79mu98X/UpAZT/9149st7aX+fVzv3/V75/ZHqtoN1qzBmarSN23
f3vyv7y7PfFvr/nrrf7lbf16YPvM/vJn/OXm9irIWRZWIFM23eStVv3lw9qe/suP/+1f8vfP/+2P
/t2bdgurx7vRI9RnYd6YKr5OuJ6v1WxMaGt14xS1/5e9M1tuG0nb9K3MDaADiR1zNtwpkhIlWbLk
E4Qt2dj3HVc/D5JVRZXaXT3/+UQoEIlEAqQIIJfve5ep2skDHpl+UP9zm9Sf2Uh4aQREmtiY6RMv
Ca98YD7adQJvdwJK4CTO7L/w22KN0eASDK+2zAQUHVTl+5U+zBgBe3aYUbSE4KA8Ve7LjQiybleR
CRhEJwi6J06zKuoBA6zykJFZ3RjGhGJdrakrlWF0bXQdsAzsxTbWHPQaZfzLYCAC1FXc2WmJGwoP
NArtPNrzIyd3h1Dlyb3uy0plfvJl6dMpaI3jKdgwLZrDfHIDgCW/lLQY/pQRMQ+QBizyInmKBe5S
FjsP72qCUnx8Kmtl8UMt0OGXzGRCYtVjeTMir7128vLVElKLkhhPGynJvulme5/IcZU1XPqnsAu+
+xqEbSSjMZObN9JXKmIyjA0OvsXamPzIRu0GCCd93zQcYqMgN+u2u2DuMcRALLlzlwU6Nhj2+lBg
+W305p2Ee7qXF2Rhml4u7eG8ieTW3gr796l3zyVSdgv5f3ix9YjAebzJZIcg6+TPQN9r7znv+v20
ecREkChHLu/PX7EAjo1e4RxBJYdkYv4OT1mic5gpvXRC1dfFBMzl0sSYb3ClJy/FILDvrRJ4h+Pc
B8LaLbejY2OZqj8MVYQ5nxhWDZy7FAnR3TBHfrW2zCaQ3j4wTeiRK/ktMXO7rfSYmNz8FeT38qxw
2Dfa3YTNCrM3/f7ScHYTk/dT7mZt+xbpIx4FeU5gBqve2Z6XT2nnEaqbS4q0epL7sYxrC5xN8hib
NLzm1bVIQVKMZpP1p1a1jZ0EEznz3KefsUU8C7+Q804v91feiVpeer7T1xsTOvrPpMOgb0TfB5IV
ViQlSoERzIKEVZYHwYaxtOAnk3dGPta+2qHcz/LCy43LIyuPyY00Pbvuyv/18kDPz+/vdmXj6w9z
PffTpZqsG5h7nOQrJ581+WXkbirDW9d9WbpUTiFhPBWtiMv98pXW2qkTZrbzOy0/lrUmb7IsDvJV
uxTl+y2/DTO/P1/AWH7Q9Sv7CGgvMfo+4kn4xZBJzvndCBQPlVj5mhA2QVPNH41veZUVW4DaMYyY
IJglVpkmXIre/KKES89smVOg7E3iaH5SZem6udaNE9CFUWjrQoSkNf/sk+T/JDdNJxjyZRHICLMf
Wbx8+2Ia7swI0YYm2XSU63xEmWpwkTorE3KWlvHDkV/EqG7Aeqt7+WO78ysnS9ff/lpn5y0rc99U
EMPi28gD8iOvu9dzZel6G68Hrtf7dG6YPbXo59CH8dPIjrO1gyrbyX355vGLx81B7l++/FSA+4PI
iS/lX3f6+my503eM0InHyh8e5vQfRn5B2zKVkY/p74vyEpeuaoC2vHMKDKDnyVs0b2RfIndlSdZd
d2WdNc+C/0ftZOPee+tFle3l58vvR9Cex1YWZaXnzI/x5WGWta6WYdp+PeFDK1n8vP/hqpdr/edT
PxxXBODjxvoiJrxyZb8ihxFZklf8Xd21iTyqyVmgLF438tZcd2VJnvcfr1qI2enseops+Omjflf3
6aqfPsmfO/xBXVdzmka+sw2RBB1LkS2CvNz4vzYTzrfgA+fx5FopS9c6RPF4xeV+2egULy1ldysv
fm364YgsAmPAQ538w+WJRrUVcN31RfmwfynK9+pDrdyX7T++nq69HABztPEkCOkxOS7foLJZmmqc
kwnZKstvNmZWuFs4MCruBE8xBt9LtW7Rqc5JrQDTsu+JC6MhOrXlUxHXe6OECjiRJH7NjGxnlbry
pAnPPXcaVhSa1z3GUQHZtxpcWBJxsA9BGqqW+ZANEalvHZo/2ZziOI0IL9h+E+1TIz2CwSLcSJwE
zAnIH6dLy+0sSCpQtEH4Z+7jPv/Dl+5kyjDomBdVM6UBLj8/mhxe5cB63bjX0fbDkCuLv2v+qU4O
3bLu8gm/O+/yCX3sHq0a5kPA0m+e0slppXx3r/vw2FnEEDqf4YvzuDnv93Nfdan87fFPp1smfku2
ZRcLpZk7NXl66thZdCdbdnFJengo7+WBUb6Cvy+GKD7OWlNvIqws9OvhXNQIHSR9A004RNo16oM3
Ozu2SsGNzsFCGEhJZi8wi4xNWFc7Anb2TQ/tcMk6imR2YzzXRXgWlXV0BhcPdDBHTlR8cxR9rdWp
SYLQfAAb9lZonrkM6Z7XIVP/XS/AntYTmFwjzPrFlE31qiU1uVLATSHQ0CLUYqbA+CJ85vF7GraN
0h6qb5YfmAAgmBmWitPwEWc/USEN9DA3kQTD0GsCO9YH+bRBwWrnwuldCjM+CMbZHUP8C75H0yrM
bXOlKN6z1bavfjAoS1RstJVJLnMgzkaUryMKRiB8UTpzBN4bq4Vrz+K6A/pqHWbvXeATpbBQ4Icm
k2+Qwl8WHkGLsaBEUhQQTo+aXF1HCwOD1HWGGL8i3DtDMZDTRAnNKpRfqTKM61TRwnUR8M0T8zmx
cNCxCcyVRW6f8a76DqfTRxEfSGWG3GvufW0RInLg1TlRiDKoxa/aJeFS+6G7WXPbjs20dEt1Y0bo
F1aetU7S7H10ClSIO2RVg2HYsEjGOizOzmWuunes+95sN8AwL7eR40XHe5rToqIHHoV4d4ErGnHe
rNiUUFTqyYo2mpehku8k6MdDfWHZRuQcp4Uyz6wdUtuAQzrwgINabXoEVCOVJIKLcdZGFOg39UjV
d46CwAhhC2HgCQXxb6Fk+iNgbOdgjqWxwkByVWE64k6evrJt3wVo6T5GQzMuY7UO7yOzfQlm20lA
H19y+LkIYIgvQKlcqJ6usaCDig6t8E7ZVGWb1sc5HVMMmZc+ZJU5rbNOmBgyG1vHLb/jpJ0jXYcn
XzEYDlTKtD7aArCapWSvrYPtAW5jZNJrwOUKgXJhP6Wj+M7qk1UlbHfs4bvd4FUe/y42WF5GmKlV
UOUU3Q+rRzfUNeAXJAqOK3q/0W3IzHPvj+oJvR7xJjK+S5TaiMkm2bFq/W1giHbf9Kjz4UetIhuk
FOErMNJhExNgLdtql94ZDepGmIvALxAVINr6PYUNjhSa9cWAyTahCWEXIvgx6uqPqBiyx6qLo5vM
zJHiz8WKR07cNiOxcvItsBPwt5tC57FPxBGlMLpfNL/y3j8OVVbvepNxJSfD1moo5I7tTx+B+XPc
x++O6Hdh7WCNXuUk5xrrdqwC+Mb9o9aqPyZsNk/0FDERBIDKDEP4hI0toAO6/6osX5LINNZAn+wl
HEsWh9HenIEgcRt8nxpwZ66eMP0ELl15xku+QXK0Rg64/mb1pBKi8cXvsSOfEFyyeu0bCpXuOlfA
fLqgsuuHsXjLSjO4j9S0WhRFNqAshkqxibRep1fV0XYgKAqrf9Vs7MZbYsRjiA8OlhdvwgusTacg
/G2ZMBQsHS/wXCDMrNpfRt9AP7PW8nXuDbDlRm3p1vQYGu5gVYSuaDfnEpMCfcOicN9TQm3p0G8L
b5yOSZDd22V8IBw7axLvYzhhsUi+uiGjIaLO+K1AWaqUR8fnM3ASyrXZIcU0t4Ye32sO5JIqvGX4
s8wYrHpp733u43osH3O10t4A1xVd/rUHaQF1PVA3PQrFdcIPqYjk0EeQFyo+Du2/Z83svrp9qmzw
Wl0PKP8AAWvPqZkeepg3a13B1sco8ClwDHgAouStbQ3EqG3bfO7MXL0pva8Imqxgwa1Bvz0bzHcW
mmujeTlpB6eCW21E3r2GP2teedHGafFC76fiUCVzkFxV+BFycXLacAc/bLg1BsVbhQaigeHIuJT6
APlIAIxH5jNQJKtfRm5YuxIvgSaAH+cVzrbT45QVPG6expTtm6rCsaFvs31psCK0NKMloclb7ufC
XSTwKQFVWZux7PuTVzQowZFk3hQkbUK3qHZhC6QMmyTiKyFo6aDtyWcT2N3AHqN3sQ2SsoPRoKrw
WjTkTLWKVBA+nL8Uv3nzpw5nav2+67EL1PMu5YVCxMbAnCQAdpeZgX/SJ+3JVJFQy8Y4PrSKfoPp
elkjVp9oE49LkJx6RYEolEbIItsEVEwguUDtt0lJZ0nXALIcV6WuQ+qsqeqD49ugton3f6V/PFhu
6i99lJjBLhvQ8uisNIEonW7HD0TmV02ah1uVX2wV626E71XwLRL5LVpMUDHqHjmxKp9w9tFOmtKd
p9mOp6J7az3rByvmLcLv6coNTyTFNYzELEDjMaOR4vknzdKKZVs6t56qhEu9moJF2wmyVdZwb4Zm
sAVmy7+VTzs9y9wD9rLkggdex4OqPCWCX9efiequByBQD7+qde+sE0ToyOorE9znAaQxyMV2h1NU
hzDRsoPTl8QhAkvWPW4iWxJzMUiyDcEjPF618ej2vOKlgzPUOGdvhvYb2W1eUI8L5eiQ7LxEYMYq
nrAxbu59D610Lde2TtDv24RfCFWiTeUO0UGoYI8V7E2LYz/U7oMf+v2+wuUgRHUAuxIMQ4Zu0acY
9Hpuv4vU8SYmo5zAeoh8RFussKMb1+MVI9SNlrrNsk+Yj3e4F2RamMOpTAdkQwVd3xQ+thpmcGNq
MZsuFXKYWNsuhFL7MDQtJmll+eSJsz0lt3GPoIz9TXeneDnqHaEt+Ed6ALNbtdDjNAPTJBcV4QMU
jvNjq8xJy/ZgdpqKnuLBUF7GPra3vt7z1icKYnRh/QrXC+luffoCZO0c1nDkM0QAQJej9MTYtc00
kO29Y77Cj4DsVBx6JQFNPEBE1Yc02YVd/+zUwU7YWblvompYWnY8McjtPaBZZPaDdu8iJG26PhPm
MLABzp/xKVo0zJsK11/p+Og8QDAnMpwEioE0uXprYwly6+E048Ykn7SI6X41fifS5i06M3gvsgmm
nO2tydfyS4RiE2CHACclD2F4p+jR6o+gJJxFHZoKeicMqIlVoZGExEFZTDeMSmSC25JXMEQEMK1f
OtAXcFuKV8fs9kg6iYVaOyvXDX6lY/wK0gReLHGJY5U1D4Dv3U1gduZu8J0fQRp/MXEuhf0eoQ9r
Q2qpE/jsvjAfA/tryvqHdDT8gioprLUowmNqnmzlm+0HJYL6rB1G5aD0mLaA2v+mjoqFkhLzFr9h
KkZvivVK8BB29cHOJ4Q8PKw+0KJchyOdcqmVyWoUSGFD3FoKzK6S9KzperTv+/bZGZ1fVWkJBOkt
fel2+D4E4wk5YGA2Jbr0cCa2SKH3wQxRj9vZJe/sala5BBtK2FBDqcduCxanECnQHthrtWseWVyw
Zkg7oss3A7dqlzh4uykvWa8xUc/d/KCFJNNTB7CoaTyG9A62M8vFPqV4jyL2Nh7U6hwPqrtJ0v5t
ao1faKwhCgMECHR0tEyNU4M+wgotMxgTnbspo3xlzcyG3MT1ove8W7XuNPwL4c4y7cZSGYhy22+z
qKwwzUYs1Q/VcJ3qcw9E56fX/bkdMLNjHsSsCmuvGhMHfkiee7dnEh6rW2Vou4XeqLshSo17pHEA
vZAIDXZwhV/RN7mtcfa7bTLI+UNQKQBFxQbBgo0VFPgYzfL8jpohdzdsjGZemvTlMhqdb2mqkSDU
8bEsLKfk6XeeAnhOIzOAwSseIhsjMmGAdQWs2epDQTC2jlaJ1R8TJDZ80pKryNKega6/2yj2o/QU
sViw8Z0tTD1dJmm0ZdnwUuYQsHAOxHsaLTYlRt/T6Rk+xVTu3KzaDi1IAtcG1D0iTze1T0Bv7Zss
OrcqGr2uYwVLJ0u/Z6l9tEMCQAjfAODHhmvRCrM7gB+2Fh184pansNfQ9UM67xEJ2DfTMfuX3HG/
lhV+nrWevIeRYq28Fvchpru7Qef5SozbKja156Syv9Yge0iQinXjWwizZdoqyFBBV5oaJZhhNjQv
/Z3IoueiwV2mBuG9QjkHk0bATlGoPGURAmM1SjNePqZr1SGKnonpK3J45Vodkk3gcC8tM+LJmW3S
EdBce0MbbCzmA9UIHN8BmLbMid2JYNUp+m2v9xi8wuHaFiPu3hny0BDxILglYuvbeIxbUwRFCjJm
ZSHjERpMdGBl4xuHnuLKriI8Kfx7jfFmA1GfPEzCkAvtgmXGQiW8CVgFq/VJ8ze5iV1B6CMQBf4T
4Wiwn4s2sON1TzQUL53opurHXR8XDa8+ggtjQ/A5cfCGxd0+xP/qa8pyKUJzaJmDSluaVZVAouLq
HZw1R23SnR6a6qIiLTZUsGatCMU42B3YIqfVXRNBr0tYfNCTJVD9TXs0N0GaeCwTR7CzU58spgDD
B8tgldw59TYN6TXTdNyNdXSfWna+Dtxhz0udw8sH5xs19l3mpd7GGVCatSxUtYuqu49SmG0e4K3A
NsicVKDTkMdECX1qeOF4AjewTlCxy0yBeZMebLwxeVYjZCc0Bq0+sJStix3XonYC76bKH4a+fnbC
h8BoIGuixNP6cb6MwalnkbXnblR+bS08jKVcn5tnONMqBrrbWG3JC23DtsixYXcC9zlADHtN3vte
aL61BVGWbW04s6aAt9JWyMiJCddyoaXA6TwmM6LSsCTxEa8JfiX8lssS08ltEcY/w976Qf5+O3/F
fWS130yiXIh6JE/V0BMNG5ud2fhbJHDSheOhGdu3L5qHzJHtHkPg9CZ2xHGJEcYvXA3jG282WmOI
eNBYgix0Pyo2ho+6uedjKDtxSwuz27CugB5aB7dtbqOmO3QQOVuMR7KqZRhonyatfUmFr93m/Hro
EVe3KnYQZARymB5mVqPFlmArUemPEQa0SCva/kogcZ4q412LN+WmRvprFZY4sGQ6nul2GyUHRzSL
/48t/n/BFoMMRn71P8vI/p/kex3/DVl8OeNPYLHm/su1NQf+mM3CX0KEL8BiYWv/MgzSqK5marOa
7BVXbIt/6QaOVwZPvambwrT+whWbHDJVl6O6DlhZ0/9HWrKgif4GK56/D5BmExNQxjlDdXQ+6SOs
GJTNmKatavxEPexXNYy4Dk5meAuWjIxdJabvIfqEsWii9zJDkB0ZWf2+ilj2C5v3KK9y0m/9ABG/
m9YtuvJr1zTzR1R50JdjOuE5SfEoNz4d4bJNUhPS41g8+mUBW8B0zrYtMF4lkw2jM1a7m0tjxRlv
WgOjo4nRc0mWB7c9VnknukgPH6DTdWOzfj45GEtAew4Vd8kIjnTtb9rIuq6zlaMH8G1uIE/NNO+5
ggHMm6v0qzooxQsgy1vETNqfODMcEDFpX8dqyFbdYFq3iR8nNzGcQXiRTQiAqZsWpQ0xzZ5mCpea
w33WvPIEEazYebn3dK2S9XJzrYM4tq4xq72R9Qqak8e+vVf03EKlpSyGQzZv6tgfDnKXJy3ZuVX6
b/Uox2GulRcJCohza7m57OdDzDF5IWh9e5bz7c6W7UGaz2dl2bDP6NoWdoUAS4Vg4L0/KxSCuAmW
BJFTUNKtiS163KWHePSJqX4uemEKARLV7r0LqSxeVxlccStLUZyaS9iNkwZGaSrCSgrR3vlAUxKZ
yswGR+EI0++Kqe0rNjga1lKdD5nEd14Iu/mpW7y6HmJFA/oZttsOtyzQ8RcaIbIIEbrLrMILyYla
41lo6Mn1Rfk6sNLb2QjrwBmjWR+q9znBsAc7svoPp5d+ZywVDMC2hd0iGYD3YnjjOOX5sgsZ0ri1
PCwHU3wwthYu3jgSOHeoF3m8IEXHE1Eqq9JwnTtb5O6dOW9cSxyCVhiHa30boN9oa/69rJIb3EOJ
Kycx/GjwGpdrBO68DsKieYN2QX9s502nmt1xQoECgjjP16cDssm1rmaRiwlRDWDARha31o1gK+ry
q9xrJwNstCx+3kdql0MtLtKHJJmjV8SN4AVzCbnJqlQLkCgALX+thLSxZspHMgf+xoPcqEmDzoFi
36ZZ2zy0hWgwHwpne6zovRP17agG6Xe9CAWxE9d/woRPn4P62h0WItPWGhAW86K+ONghgspm7rYH
Xy2U/gkstFfhvpuC/6xVzDDKUeyGbgzPl02SxccsETcfquaDilOaSzMmEn09QIogPL8zDQz+OHdu
mEY1EshZYiwjLSdH0ZQOeHj3S8c/9CA3hsZ9bq3AwBD0zzqEc49upOintB2ahwr08FF1lMtJHgQx
uJ1QocZcM45uO2XHGMr5vMNyKUTl6Fokn2YcRxdvHb/S/zjSz4cjTUFzEwbbsB7hiyyqWg1undFP
mY0Zp6il34O0F9w2cz1W7dQze/PncBVRctkOYsMfx9NafddxPRy7oNkqSKE84HE1Ptig0SlfNr2G
RkyN9GdZxuJShzLzcxV71TGfqwY/zbAMi1+uJzUBC4VPF8XbbG6d+91diRgNtzHIzrOa4ISq2IkZ
Wna+VMVtvUGrriMMRl0i6uzsjlp6bXuth5teb1KFYL7OO32TToRyJqNDxTrC8jsYzPSNlbqiJNMP
5D3Q9G/T+ITUAw3MP0aF/96AyW4Okvcyc3ob/rf/Mz9fODr/C5fhcx5mzUzGUT8Psq7q6prAUl0w
ydahGf19kM1rS+RNPZk/Lddudw2/OEGQShw1E7ztxk5Ma1umzRMizwh4pUaBvjfqetti/hVbR1mh
Z2De+Zh8PwgiuXsVBPyimg/KusBnsmfD+0WGKTTxmpwztlXs7LMo+pFMJgg+FXOHyf8eazyhCQrU
98WYbeSe3KCNmrBI+nLZIdChBlN4bgLURc2GcLrqui3+u5xcIN+2zLKq2stdtcStz8pn1R4nu0sS
U7nRp1FZF4kaIW9Ynv0gjd6FGr7EcSue0GDSN5A9bcAzzjENCJcWfaSeQzKW2yrRwxuv7sQJKYti
jeFX9iQy3MyCeoi3YxK2K2Qm4xsNj1jcwzvjAYUq48F2xCzHYHv7kdAru11ym07+Ue7JZg5QR5QY
+Oixto2HS7N9i1T7ItB0bis8ne0wm3m7TWg/mbZ6hzxl98PzY8xQNHc6TzjkHVrX90hgD/kP77ZH
T2YtUljaU1Iw/cG24/bDJPI3D42mMf37QPgyeBRsdGJsg6W4pTuu+PTQ2JE2pHD6/ffeRoMK+YX4
AUGu6R5/jjjSUJAoOxdhpKY8W86YbkYIBWs9GtIvapE2RxstAdRvowG+ZsITMBnegf5EOTAXdQmc
KWJV5p13uB6QJVkn28ndT3XXcz8d+F3jax0zTA3JEnuPqnO2LtABPMHuVPbCdLxt3BndGV9fZxmQ
Z30Z7fbR1XsDHRMfkKjuv7VBCvJm4euEsFAhZ/1b6zd9pToEN+f9gCkCAmpz7aUoa63GrKFNhMdL
87mhrHe1fkCWq02OSAZE0IzVeg/ttrgDZknmmlD7i4MO4ihy72eoZFvRYdyYula6FG6vEnYE00Na
pl7WXcpuk05gMufikJR3UWHFN7KdrBo9K1+bacQwF9spQ4P5Y0Di6tjovGtTngbkhjt97UUw09Dj
RTW6aFTqmBVUAOfv9U6J7x0I51i+2uVS1sl2hlIqu9TB/0zuyg2ec8pNO2fY5itdmg1deiINvdf5
yVda1Ws7jsF2KmL9Ka6KJQbA1kFuDL1ENytB3DKbx/3rAVmSdXXYEnb/3eEWqPpi0AJl9em8Rpvz
d1atf5+Svjparv/TSAZxi9sxBuIJ+qS6HwJd8vvHYMzXiGIqD4Wq5MfC1RF8bgLxA8bmzvMd7as9
YfscdH6y7/ENeGRweZMNtDj5WZhm/Yi7drlHKFHdFIqufK1aZ2sUvfjhEniFJO/2d1bsAGsJCLfJ
AxAJs3jrT1oKqU23AEdgbIZwYnAaLY0glBlo+77W/FumxsFj6TVnvGrUU2lYwaOABIwyeQevcj4o
N51SncdKqCe5d21RQsd7lGf9dQ3ZAnDArG7ONZrINxa9lmrr0ivRfHFizyFdNxejXDho3jh/Lw7n
qR+VrY12xLo0W+UZaXNUwVXD3OmBozyrOgwqw2E0kEetCsaQ7SiPQZwpD33abs25FZLl5fa/dVt/
77VslYHONFzkJkzhWqxr/z7UeXBAQyVOsp+x5nbnXOuKRR959Y8iDg5dXEHojG9FmCKS1fndkUiU
9uS0uXHTRMoxkKK0oT6oGENBvZSjmxMn+k2NU8JN2OHqjv5TP84S0bNHCMIS//z1dfH565s6VF5h
6jbwZoQi5pH8A8tWEb5i54mtv/m6ckA/mkwEcaNuF6dool323TAIznUJc34grLW7VDqlU5yGiaRz
M0J1DQI9OE/qZK3GkZ5WntLEyO6SsjOWvIkRRl5pt8oqHCd1xYruZJ3cWIlrbesQv1F5wJyP2ujS
bjvE/hHw/Of/eKYofxxmuGEwig3knkzhMMw4n/7jEb1Ud0J18V3po1OJnfnzgHZomwBqr/Wi3We9
T/Rf142XSGWN3nUlSyhCBF/KPN2T1TVe0A4Ld2GuO2u567X5e6LXeHU5igLLx3+8nI2aOTH2INjK
a6Okel+rJyPEz6n/Fg4TPJe0qA8kxbG9lMXLfmPXB1mKMV8iVVeM9aHJW2Wdj1m3yvM86u4Ct13W
JoLqUYsRoGe0+5hsEMiBLnYOYWJj9T5vomEW75TFPnJKEhUauX/iaKhLMd4bHtJETeO8GEjNIzaT
D3j+FdUjvca7bID+Lr7sOCs8wH0GHJ8TO64Ht35NIB0jMxV/r2t8N+OBTt0E4/A0QR0HaoLJmdpZ
H3eN0YJkpiuPqW34pwgG9UmW5AbObg43EqbEpwPh5Kc3/3z7rZk2fqWVG/PtZ5Wvq4y1uo3c3yda
udD9UXWHyHrvaqeybs0QtbbOqk5Dqt7ViMg/IILCBoPEVRBqKG7Pu/JAojTrCIPQSzO/xokk8BOk
OohHu0LdI0UCLPAeoRbvHuMM96C26XOXO9495A7vHppKvDV97FjhUNtgV7NeBykShVt5hmw4QZtj
iDIP8gxZbyHgyVVlReYbjryq3JNnyKumItCW16sEYwWi3izDrWwHJ+am9OuNrpfmDXI2MUlsWZw3
siQ3vROYN73FioccKsUWjRq10s1dG8fZ5p/vgtD+/TYQ6jOEq2M2hUOU/anb1MIsQaPM1N6TAqux
0Cvju7RKHlyEf27swo/v5KbDI+kuCvVoiZRksZF1sq0sVQTN171wO8L5nHE9gDdPsyeD+PKpfhyq
+LboHz9Vx/Ona350bPIxOFwvI5thXq6TgtaVy6fLustG77A3ahuk0//6vn+ckU07rQGn8elAVvvx
yWdFd62/fpgiiq2TCeUgD8r60IBwHThwWdOr8KzUnL3sfy5KZVoEu13yIz0itR+K07VtoOclMrdz
gw+1ch+LQGUF5s8lyzDYJ0tNnJMs2fjqogd7MqP2MRz8R92vnGOZ10BU+jbfmEGDzZ+WB85RHrEI
vB7l7khEbtP06PrF0cxaVYL+qdbE18mt/QdibsOtndsQKJVJfU1SF+maLhbHyXeyL0WiHWQ94YNo
0zdOsUuDULxq1gO0wOrFIi63L0BNrGSr31xVoBWx+ucHF52Lf+s/XDDPqmOZGmMI/dnfB8wozwXg
Bi19J8zDHbaQAEK9UHNOcV9tGg8nQrk3myhBBdBSkAijj1XR3OTDkT4CjpeUl6pmVEP42JrjMuk2
+tW1MXlr99KmLrDwHrE6bgKv3apwbhZa3G5DMTS3Yuqde9zbmPGhluXamQu9l6qsyWqE6mPgnRlS
cNq8KSar2qQodK9knWwXN7MYKx7iW1nXJ/4hZQaCHC36VZnoTdBSlK4bWWehVQnB3kcxYD5qk+Gf
DZr+bPjpvA+HTfRvdwrum1PoGZ+v/+k0eb1PdSBt68No4eb579/MbRr7JuE3OkzqoBxh2itHWQrD
+rmLTQS4/l4/zLvXOlB3oGhzY56METm/nv+pXW/4xbLqcUj+dCDPSzAC8oK1n7Urh29LGvevSnlF
i6AgCXv7NmhN4+DFvXEgKBfhRXHwsT6oAZhTLw86A2Jxi5SE6aXd9QzijQDh0Qa8Vl1Pk9cMjG3o
PRLPVhEhytq1qjT9c6OZr/oc7I/RYW2IrHy3umgmjwPy8IjVngc/WVeAAL6ByiBRP1asqZBFOeJ1
AB7Z8KxXl9CUDHRYSQBwL1CTx0Hr451dRs0uw522T0rvTvMmFAjt4lmpa/+uSJpXxMrK58iPiyOq
tCNRZnYR57f3aVxpEPvmtlicbqsWR5p4PtpXe/yr0jDH/ytr+7M+RNV+VC1EnkwlBI5LED+zE/td
dV8jB02JpMQK2kNY/MEpJ2ffITNMpF2fR/R2eigM2ybbXCmQjakzo3o6jyHGUfMJsor0RrvJgrJd
4RwzPcgDZDexhs+Dk2zRDeSJMX0PQD3gzGC5EXHxEQXb1aXHG8h4LmyPuNcoSoIX9JRyI49ee8br
gZixxcTh6+Za1cuLXDvU6ydd62Rr8dflvZ3Yy3HbnybGcdR4IfDPI/xlfx7RR2GSxQFyfK26Dv/i
N7MB2e46Ofh0ueu5/ARg/+S+Ifrgv0wW9Hku8Lcpm8niypr/NMcks/jJ/RHXprpyI/w4jMrHpS0s
jknhaSgbRz8HnBDBkQNSBAY8F333a1MomBFEnvrmK96XnF78GYcRFXiFidOUa9cnJrjGKq2AjVUx
KkF2K5AXrK3uNA26+8VK0Q0JVOclE1m262zDQhQmcF8ao/1eeLV1TnI/ufdd/5Ww/v0/jy9zDvTz
/ypmB06HyZEqrM+RU+HGjjaA032zIjznq2iwHpD0Rw48sM5yD5ciDT1G4IGJMpYoYluoggsWY/Jo
2mOynGigiT3XNsBiY/IQe5N3GMbSwzibEijzu05F4k3ukfEEbiaLcmNC4rcQbr3p/Vmum7TcTal0
1aGJG9S6UR29C8KBIZcoxBcH2Zkl1myAOassWAa1o/C5ZugffYsNkVTlIEuybjK0aN9il3KtujaT
bdu4Q7heVirVfK0w7G7RFi2fmITBFHDCbDNFpfLcjFCDEsOrb+SuoYuvSAWbd3JPReptmJpnd1D1
c1tO97WSRbt/vk1oYf3bfXJ5IJkeqMxtNSSz/j4N8BShDkVlKj9CBVnbNlO+6UmX3cuNZw4JCZro
zNd0CeuEqXoKVbSlRiu7D80ouwdBn97FJqonSunhagas4hw6gBw7XKza9rvZK96dvBZaRBkhsZZU
glHdXj/DDLmnDhMueT1Zr4TVk4/7QhNr031bAAyOS889tJ4pDjn+cZsE8ZiHJMJ0E9Wb/nvfIC+R
5Mav/0vYeS25DWtr+olYxRxulXNqdfINy5E5Zz79fIS8LW/POTM3KC4ApOyWSAJr/cHGzT2NTfur
2pnYMwJ/fBnCsV61SuruZXSOl21Z2gvdzE7PcpA+FvxTEdb+u0RUmjcHncyDKBENTtocY6X4H08C
JgTYBX7PzZpOENeV7L45Tp9SoyUdz/Mh+vsTDKm4oCbUzXNAZCj1Fs0R77pTEMn1TXRxUwzLwtei
pQiV1slWpFHQ4V8UWHocdBdr8SjPLp0WONdeg0rAXfVRmtWIKQVvv9RtzI/Cb44Q9MOXPvHjc9mh
g5JP/W3SB0gy2PE2dQdk9KI4WJC5y/Y6FvFm3UnHZ+PL5u+wrPtXN2rJsb/4eMbsyWP/blRX1/Zx
A4ANoewKGosRw1WjT0wZ6kTb+5WvrCOZnXMZZs27+r20Wu1drovhCMCKwvUUSlLer0ptQGyrDLT3
khfkrGtT7/T7nMwr9Jvi+eba7/ziZGsFzjb8N75XWEPJOYJEoKA6U2oP6B1nL+bAZl8O0y/FgLen
EUj6zurq4RXwwyah5vJFo/qylEBpbzOkNT9CYAhifgLnhLsz11lgcTrOf9PJn2DmUkR8smb+/7kD
FVX+N3fFXYfEyJS1cmwV85p/luIGsmhl0pTZN7tiR6PltnlGOco8F6OPMkoihyvR1zV5STERQdfS
5j3xnOfbebd3Y/dQdFq9t0mFYAveg6YbGue9xbYnbNXxa+gk0ALwhjvomTsAiU+3nqSWl9QweSGl
ILv8AILX1IX4lrNujUqZPfvEgDGa3MBxe3RdpmHfG8zKJFNWhqyyNUo0YBeUC7q94oNGM1pwJCL0
vBzsuYkIzv5xKHpNs1IB2U/z/+rNc2o+YdhvxUA9jT5mT2c7ZTnOMLoy960ObluX3PxF7/1gU0U2
ub4hlW9eaeJcMVo12HkLB98q8w+iAeXuH4YcM00KGeni2SeO7Gn0f+3TIODsXfP+nCWmUiMb5rbc
oo2WVzIlyMZaSlIBnlOPoVg2pqtujWmz4k5bGTMHp+wqQFSmrsGKs7ME7lWbItFVtWm8ozABBl91
w4sKO+iesS3Tsmr4BO/pbXRPK1ZNDkPUD/w9DsDF3Y0jnbKfVszFNL4YY5bihXfqUiQZ2lK/iX7Q
MN0kb+5BmuBqKjucEP8SIwSxnYFIDbNoHxpVBcfT9+/11LQKBXinfnn0+Ik28+Ie1VdMD89RCizd
N2qQqk3JV0Aj6Xw3sd+FOyis5Uvle/KuDJVqUtIrX/wRs/dcHvKtZGMFPYRecAKmgj5Sj7dunUbN
TR1lZ8aG1f3WTUKjte7+NM3inZJ0+d5V4FLl6SQ8bKu56UGNi70J1aiWERslcWil7JkejUQdfi4O
Ndl119goImY6+IW2UA3dpgqFo6JeA0POJ1E0W0o2oraDcGBB+cAb1qLwI2NKsgUAs7NB5byziIjB
xTrx0fXt8YWEJnLYbOQ9NzWWUS2hRTLa4c5AleoCdtI5KIa0FZHgF4ojW0b9Ss7Mkx0HVCVsaGby
4I4z8cy1Eb/a1GrwKZ67Ruo6vwdEnIz9Yhxydf/P8zkwtFvXYPCYhEHOOypxQY1m3dXCpgw8rhq8
xg6F3jpK/E89M39YkZx/h4O/a+0EAVynu+LOgitCRGDWrXsSjV2YySGE0ihbrYEjxDQgSYZ7ylLl
I0CKcPsYkBpHPeVFu3ZSB7eFYaSxE+UgQruORywop7isTHS7rfzymDd1PUZFzO0hP04R8/iJXcSl
+io+B2WcLRQ/1LE0ktsX0SDC6wD7uplI67+4IZD8zsRpT4x5mZ8dc6V9FVHjpu1LUYbf8B+GnKqR
Asxtwz2LxinCamEDQ1k++yb/lHPnghnFTefw7Lcia9rDtT/5JOmsygU7MJ7lyXxA8mQlOsVklDqx
twiBpltZvQUIEn9AXtjURkLtixTrpWnCb6I7DPQIWmXdrETY8kOfhTzMzmbq2nfsjhaiv7YtwNNx
EC1UxY4/ot5HvhsWxspGNXy8wDD8kkm4IGU5D4K0H5wLio2Aw+C0fXUjyvDAd7wr2CdgC1rn8u9t
u5U+4L7UI767F02kmhoY5j9xL43p3EPzadFOfYkYBiXb7GH01nslt2L4O6q0LLDBu1iOlMyrUgp+
wIe1+rr/To0X8x43aM5ZWJlUVhveYVFsvfVJfxUzISe/hZ1jvxrKMKyk2IV96Mv/XMuz9YjUcn6x
ulHZQ5i0ipU41PtIm2Sq6e11PEbyxtvKuq3szfZ7Y/HNVA5KZJZnFq9FokDDjLtg01LmeZXdoMbB
JTJXLFvL1wxp/pXtV8pSjDoJPNXRNeSFGIW2GG0rExMvEeIHJO/0SQROhH4rw91uWaeIMOULs2Ld
vHkj8HE9bf2fjgM6y0XzeCa7pC5s2/oSuqkHk85OX8aqkpaGq7jcGy2KRrbvQdSeo3yuxJF1Kobc
X3ZOpt71tEZE0MqHr1Ut75tSk75EKg50subd4QLbl1EblhQMQhS4pejTRT4RZlno3zM5aJdGA9E8
Q1BgSwl22GcGb5ghOYhGod73OBJho1jJoZua5xTJReoINDOpoNobVhAFljLwzr1oyAPXe3hqFH5q
POD2dQLZWCr1ZqOxfT6LBrHrYNui8vvsEkejVCorHdO7jZQk2Erq2vAlUR1YoHp0r62g2It+b+oP
ZemMM95L35bavgOysyi9yEXQwM9OpFezkziSUe8/ocnze3SYQtEnRh18uw4dcltIfUO0VgfZOGlm
Xx1LCkBzKa+Kb22Jp0JuJp9A1kFnqwnswLxQX3LN+6qOrICBi25QiS3xKgnLkziaAOQLNtnwB1U2
IjN48r9HkO+juOUZJY9j+p4D4uShQrZKs4Z0LQZE3+MKhhq8WCzRsBypDg6vMRC6wTnscurNBW4/
IkTKAS7xFLokrjGNgDZX9u4uG8thX+ddQX7Eii4wejrysTL/dLbLM7PpMXqqrXARKYFBgTTUXlPb
KMjQJZNR9n+FUml2MAVIciVfXRvXmFmRaHcZU8LPVtP7eZKCKNZrjJL7otb3KItXe6cZgnVsy/kV
uIaG1ZFJOjjwszV3bnxuHf0tDVIZ7UQi0YVKcnyG1A7NtgnLVWpQCufPwnDiR8XSVqY/bFkc7dz0
b0rXjuvatOQVkObmEyoFcDKzuStBax1yOc7malK0n7UVI2bbBP0xUM3xpVb1o5PYzaeaZgl2CSrg
kel08Ds4QKXhtZDCtSjck6Cwd6JuLxprEvsWR2IgE2X95xw9dv1FahRLRWr0F1UPV23c1u8x9+c+
AW6F26Zfv4dal68gScKemEb5KjFKguJ7EKMypvWplth3vS7cS1qA6wsH+ZjJbggUK3MvFCnDY2ZS
zZ0i0SWaNP0celM76wAF0fN08m2Ea6IcpcGiUJNs6xZV9aYmhj6rk9LaixD/ua/10BknEaWuupHl
IryJyJaWntU3LzKcyHmIu4yGi9cBtQrzMFWs2lkxHYpYNEHXQ3csq3j5nCgG/gkbC8NIt8r/ut7z
Iv/M/Z+uWRdUBGWU/lmHxMa5Ub1go5VBPQtIrCBCwbp5HughxKTofTAb80cN507TNcjlJNPORRBL
n3Doyvmoad6tm36tbScP+yHOyUMj1LNSBjnC/4Csb6+kyd7IKU6XPEW+eEZ4Lj0pv4v+wA9+96dK
fDZYDt3U9mudBP6l6Em75XlffquN4mSFvfdm4DOy0VP2YNVgD28l+QcxQTJRBIFH3Z+DIVQO5tjk
3B9e9S01IOqCTfuSSCYCuXCFdwremDezxwpLnGqH4Q9PTfIX3Nu1rd5YGGnxG/8csxZSJx+ulZI7
7+sxpzSnW6dcA1SdTgNdrG98TKVmFPqwOg3BggsUuGgE/ltAxcXRc+Cfef+EYnIR+NHcNnsPO1cu
+rzAP9d7fobKgh5k3pgvAky0V0Y29BusIOpPu1xlLTYVlakBgY35mkLFjr6Q5Jm3uLORC9VGEA1F
sRTTkqw+OCRR7jCAgl2qSRi61kO57zsLQWt8VffPsJ36IluCVymGRfyY+OeUZ1+e9R2y65O9+nTe
c0Bc0K/LYFMaAaAy1PQwv+BXoDrKvanC735upEd9isrBNuZRh+BsLcGTlgJeWf4sqxNrLhJK/HmM
hWEG7l8pJ7vHVQQh1UeSaXI8ZzcavD8ySM8THnGIeVk1TZZH9I+5pf2d1GI0gZkGxDWMIB5HUx/u
tsUvXcsR3h2cAzr6bEumRoTPJvMAvtcYwE+zRPPPLBydjfmIfTwwtwbb0ay6RRM2bgBLBJyvxgJz
CpV6kiAdImfhwE64m6WdgruSPrGasCH9jSiwZ7FylJQI8ZnMST/jotz5kWv+GHrrTTPxB0w9E83Q
slL3IUYLxyYo5EWF3j6a8wlOGlYCQttVcI/TTOls6u3vptfRE+nYtaxNJfYuYqCWuvosNysRDDg+
Wkimlt2KpN0Oe8R5Wnsl7C85+qnUGKY58a828H8Gsk39RorYFfjjePQpTe3KsUvWo93lN6CJ/hyR
guwbZrzM4CTWSJc6d8wPuUK13EkN+F0mQHKt19HYL1e+6yBPLI31t6JdCcRzUNjIfCRFcDInVJ8C
LWfIxuyqSzFkRz1VMTWUzn4dua9KHehrQ9ZZv0ZK+arb7q1KzfxLbxmvI2o4NwuZ2BuMXxYKsCrX
IhQDUlltkEFuT6JLshJq2ZTFau2d3TIoACX/oUTVe5m4kF2sql5p8Pl28hiNZ7aG/TwM+vS7nu3t
MSp+JG1BydZRomvsSsWWf3q1digf3/0akXwxpRrMtYbm8SdUDnPhFZZ7GB3VPnS87hZNO9afRpts
xOeSEOeHyhr1lhuluaxStzv15vi7yQA7oYHaQqf4T79j92hctSEIf9xMovlz8nPO0FEuQGHHnTWR
cQ1cGfnkvvDfWOpBT+99zK9EiL0CdvD8J0Q4KiGe92487kRoRGhwtZXs7Emm+W/GZGtUKFF5FKNB
7X6QkLZOPEqDN7bBJ0TRm8vjQpSdvcSLbuJERYNgiETxtRn6+eO9jYcBZFMJl+bppS36kL6ghlia
x2eX6Ackh8vnoa1Nb8uGL8TnARm1NXDNr0rdAh8thrjYZvH4HeDwuGnkKjlnBTdKkWmUIgcFxnpU
OT+QMZ6pQwaEAx3ZU0Mm+UuQGim68kVzc91pIygBtTVdvFYckhfrXEnrK1l1pOcBnC7i0XYXGFaD
bCnAWuewSm+icZp4K4MLOj2ioCJPa0pbc4yjxwRbMsa1FuLwYNWodzTqTsLg8igaV63jYSYOB7RG
x3A1Vp77lrmWv+8qSGV6NDpvgTrgvpVa/kqdQqdzrTk/L2crRhEjRZNAR9d7OtWAZos+h3sn8ZHf
tNh4TDJx2TnkGtoI4pwMBvQGn2BM5mtkV3WWJthGlIcuGxxlNeQW1rI8nWZYLtgKu8KgOuD7DitN
DEG0h/k7zdfEV5AMeGBMSlbzioXQWWnsdofi61VEmeHV5//ul9VuMFj7MVdFPEDM1Xy1ekwDs/rX
NUS/6OqDoTuQqnrN5GQpNkNUsdRl21BRttQkeO/RiBD9idyrSzPLyq0z9f/3fNHflll2L7E9RkrL
3TdtA4p8OoJ/K+3VGK6OFJEsR5Vi3GQFEgWP3+208jR0ihtjV+xFl41Dy0X8ZEsXEXuStUVeSDgs
lt37/7q8EwNqbfzMK8VnXfRf68nnUrCJOoXcM5L4lflB0qT7JAPeblwjdJbWFPpBdyY/ykIoDtUj
VGRIDFO/Fjn8sMuR95dspveWdX7JfsNTtVfJTwJIbjrskkSWPiNV+lK6rXHVHC06oYnERmDqN20W
cmzNcxJa6BqpWWuivua4O356JLr/8DYqxYrn2KTUGwF0Zb0hXVwVcZWJ6CG4H3mIINfYqf1C9CWW
gWJCiHWogost0Az1Uval8YIrRI5KR1ms+fOiXWHr8r6YZM68XNJfxJQ/J/SAG9kqhwAWHTm595ie
j6oVXPHoS+4RhhJzLA/vIbIW2KtZu9YcSdulde+eMO9woRkll95AapOq/y6N43rfQoFm/VAfsZiO
zqJRp41XZFgfboeJs+gKpw2aPzUmSa05+MeIAg0lPGl0pdkoeYOzSLNG2eFNfHyEIleI2eExyE11
J6JyVHmg2nYBB8xdswhyX0QDwPEdtb4CWoHjvoyRMi5ZvFvLcgqx53QOei590aMat2ovz1esroaL
mJsFuLmEYyM9rqYFU97ZCg24pIX0oqmt+jJ+7zvZLJGNwqvA1IN219edASHbMbd6+Ibkiv5LduGq
OEb94fm5hxaa+QPrXX2BLDzb6yCqKWLo5klWwupapnp5VdCyFF1p2rIfn2bUfW2dxKCYNnXZLsaH
Ntbr7AABlEEHtg8I2mHJgADNi1zK2YYFDdZ36gR7EMOPmYUyjtiL4dv215likuF5P6KukeY9abVb
WWnXRNeHj1Fmq0/6qF2JEL7Al5iH16UKxscspSanZtfAzgM2ilPDmoYf49gCo/3Tl3qpv6VCWkBj
rBHYkuMRL3mQrn3IsrTDT9HtTR8cLqFoxszDNhwAKEp0OUth0anEku+vxGEEIsWci0NxZr2ivplv
6sosNrHfVrjBY/5V6Fb7A6AQB2r7DU85wAClVp1rt+lwLuD15HYmQLtW+kJpov2hhnjFRco1iWV5
l3gJ+m1Na1BCD6j2o+jlH8nVsaBqm/GidXK3VMtUe21hMCQ4Ol+MVNZee6JoisRYB+NGjMnTzGks
R7brMfZ/nyfGlAkR/Oc83YnBVvv4NFX4Mc+xrqOiNrjNFsx1t+Y1kL9k2mQ9MoF7TMmb6eQEQ7Ne
Nkmgf+tACc2GJlEv0lhm+y4qsqUCgv1LwdosH7VvjTd95TK5jLYNohOgS3UuBhQNORmFHVPZcdOU
la9hRVDzAy0sXoXTteOwO/eeFLz5CmkTtVOyjVJH0gFID1Ihnm7swiIxdlXc/j7CtGLjSp2/0bJk
gsFMU56j4uh5mq+jKAoPIjyxXEdfQzM/PEsd1nkU9eveid2PHqMcP9WTr7ymEGhRJsc9Hs93/kwX
kwffzPNd9MbCsb27pQ9UK2rklTNI7V0Ko57MeZXOxWgrV/ARSUdoqeXWJL3wSW606GZAr73DkycR
LOsjbs7/uVJlgd7OppD5M+hp5b7EO/mQoPA+99pQQj1yCiuLL39qWtvERVAcPiZOnZEUvin8ktbP
eeKoGL0r2DOo9nn5xmO/+oVxzkyD2fCDJS8WKIET33PEHoCTNvmhQvB+rwdhOM+l/hSVVn9trWS4
9nHJkgiggOgSjdEXc9WvmrOIyGD318eoOMEvWSG0cj1/XqN0eHzHRb97XiPQ7WHv+OWb6Ep4lJyU
vAMkNFGBgWtb+3aiC9dT8wwTyXsPZDywPMEoFgOg3OV6pU/sYRGLporcCER1MRcX+Peqf8UYfN0K
VbchpBvJRgFSu1AsSX7TVWAYZq20a9erlbcW+2+gN72xK0Yl3mKLgPCRClLJT4NsFad+8upbzrjG
YhKDbTONX8O0ULeoz2B41snxKwJf/sFMtXL2CH1YShhkvYqokMCyOgXag6MTFfsyxF9FHD0bKbAp
kYg4pJZlP2ZWOP3uw7oOZ0HeKEtTau6uY+CD5dXda1CF1a7s7QjpPMIQ3cI97mnGrJCT/jXzkWJw
dR0+6DRq9ZJ9aHvUnWLT6F67wDaOSEp8T6coJd1xCsMBJVKiuoi1sxPkF3Fi5LnaZfD8vRiL9cC4
Fpa0EmNZnls310NpYDrPSXnj1elPMYSXWvSq8DTywmCYh9EmxYPiLualyEGGJRlR8dl4fC4os9sL
v6nQaGjM9NXthm1kIIUKdj57Hf36Xc6c6iTG7BBQrBr20UEMcpsn88Qpw50YlawgW+isqDcizFry
BJhuyCs9VKj751iyuXlwzP+7GYZFK3fKQXSPTYmnl6mPv6eFCvwpJBwWjReo1ULMQW+AOWM9jptY
La+/Q3GiGBdnh00or1xfx8U2R58hNzss0wBA5Ate2UB6jFg7aI3dzyWK6ViQaw5f1dTZFSV6QY9J
dgCuWB5JLnbqeHw2Y+/JRzXU4x0IPzS2iMSg6I8G8t8wxJ1yPdnN4r7McKrAYsc1ncs8Ts6wjKrK
ZlrQSL/aHHQbJV9wq52C8lhvxgfR+B4w6fbBVhItqo7JYygp0lswWJMex5854lCSwuRg8cfOrKE/
RxZWSmrg5btCD6u3oODt3juGRz6GsFSL2xjJ4UVEehMvRq0dXli9sNXIDpFXINVQYhzmqhTIg1HS
pieWfvWLaFgNAZabIZbE4ZylTrrQ2ixbRTq/uXliUWn3ZOpmj1gpnbOf2OMh0VX9Kq5j57zAU2yo
puvhz1afjMEFgM1HiC7oR+NuiOpfouvRP8Zolvi4HIp/hOjDQB5ab+s1S79VspXidDqrJp6R0ehV
Z7xNZpHuaqhVlNW5nBrRLyFB4eNugbwiU3UkKo0Zf6lH33OaOOvPXNGf2ENxUFR+900eDF9clF8l
JZM/+sCqN33j1KsQbp/o91xz/LDLEVEiuWhWjl4gFoaK3kEvwm5eF4W+bpK2vQ1W0t18ZePbtX4V
PaxQ1A15TglVcMeN52GKd7FkG9VW8qz2pgPiuyjs/x+jAIKg4gS+Mxcn+0n0swVYi3bbEL01fbHt
00S9aigtQiw0oXHwoFCSSRLtq+isArt5KVuL4gsnpD3pisys92LMZL1/dqThXYx5pGuPqlqls6YO
1JvdGm/eWP5QMUu9h4VnvuRo6Ek1sotc7lVyXOmoT2NmXKGMFmX1RkzFj3lcI1ZS8bBgNBld5/Dn
OupQieuEEevVLoA6XCnqWZt2RsW0W8pT7UUJO+0oIk+uyQXVqD9JGZsllL2RjGO+GMym+XJl/Duf
/G23FIOuhl6TNej41PiAlmIX3zm7x0oeN75Z3uX6jZeUfkOuALPKwcm2demjtI6Q1XnI8e2aBsU0
X+n1ReWRjn+eZXQvGdStqzhHzbVmPSKqOH+e1CvlzXbV8CjOcaXM3tnTB+vTZf/5YBF6YXiIyuDV
NFvlXBqIKsqR774hl/ILganxp6/dM0mLYV7DPFZsdfys0fEEraIBPuI1syqQYt5HmUtiTWITlIGQ
vOK9iUymZRtvbo5ed4reVtGjATc1pYekHf4v8jrNkJ5zbBYSamAcRCRmWEVlzRxHr7fiLKdNwkM5
ON8s3TKQc7MytsxR0YDUsrotbOB8pkZ+dGrtXt0mVnsGEYEwWinawHW8oyJ/ihmPLoiI0UnEBVUm
kHHyXpm6RL85sjlJw6JfyFnTnnFKYgsSR8XnWGnlopCVYVdVmvvelXc7UfNJcdPddG3dLI0gKshB
xlBEorHiESrJ88LJ81s2NbqLYpo/+vlW9GmKQsKXbVBjezfocNnNJQkLuiNDunAaE7NyhB6gKRRH
o2u1szY1Rmq0886ow5Xoq5RIOyMmoZ0t37qycVF3z65Ca/RToFzVinXBTJyeAxXnhk/m3NEQTH6M
ZmQcRCPZDqkucZi1BYcZrp6LhN3R/DkJz6bf06n3GqxA/xP6XrPtqcxudTf8znPjZ49YD3nPcTwg
w4zMHz48LxB+Lcr5svs1Na01nrvSLwNNSAwci2+DaWqzpE6Ml8GPHFzOLPMQapWyC9BTmmDV3hXJ
BVwcPHBaBo5TlfXpx4m9UkKjXytTKFG8QyXJeLc119qGLcJnWUSRPfORpIgRId8YsaS9O176CuHO
uKh9Gt5Hqquiu4r8cC/5iAaK0NNcZ5G0if7/PEnL8cU0RsT7epLTk1K36RsokNe1xt0weGcvxc+7
1vIP9pWfugyqptUN41YU7kF04wrYboayrJZNEBe4vCESm/edSYG5D96oxDzO7lWVNKKVNJfYxnGA
YswnqRgUPMAJoSY3eJ/a4F/cDkyexGP0TBof/6ypH7UbZcGNMSU3Pf+zGFddaOQffqqYLDTGEJ+o
3mXroitL8JYH2SWB0rJjPLaKGsylqbpddqSAhlbDoCYsozuvl70oc5eB365GuzbWojgO22veUeB5
q0G974e89BZiGoL2FSywMj3rKHlcMSD8EJctsihZIoEElGn6lGZpN27xWcXoUVlmHS5FZb0d3U8q
2x25z6riiToWyA5SYh9zKVgYoAO21fDNaOUQlV1teMG7Qtvk1Cazta+i+JnCADqMBnWEqKmdtVz7
OrSGuq1PdQuFoQ+7PclVReGXJ/qy4FhP+sJTZOhtu2I9HG0lE1XXMsdut+oS5x4Ug3Q2nPggokjT
x/ukeTIN2VjA77MswdavD+HWQFg7ZCV1+qCBzecqujy5Nvgfie18z1tD+uHiRU+xIkARm4WO3ZXD
d3jHiKcHnfGGdkwwAYwKoLl9u+yCvnwZJ6+BEtreI2zh6V4c2Uc4VqlJb2ugNRHRZJejoa2aq3b7
4gGt4kF+C/qOoEsKxKMRORBjkp/3R18voCwy6FcRMyLlR+QM0SGCUoCOJ6kSqpGInrbsL8Yi0c95
gz66AIGpffErlYcE/QCKahYL3IXoxwEEZzwze1fKKt9ougHmrdfMzzIj5VpVX7mL+2XsQ67m0fpL
df0BJnsRI+GC3tGi0gaewFHAIqi3dqKBvgEgUxwykcNsMK1dMTX/jv819Xm+Vjft7/NFpzj9MVyi
J+wVqXq1G/JGfR61Xy0ZWIiFAcwsOtkF2hIAtf1z4Ej+V9VDFrpodedeFvCfQcLIZ9LjytqBKYoC
W1ntpRAXBU02412ZGO4VyakWA2ifFXNfu1fRh8C5NOe3rK3aVCYxHLf8DmP0d3DfLNYNkOcP9NO/
2igsXUooDC+YxK59HhDsVptxHo0mSGSee+ay6UkSgWJoDq6K5vZxyIExOH63MAYKkCnYj1sNSGIj
+2q2AXcj3fyOeyhn3fSqRYrNXVMl1Nbc8n3M+36mokl/NKZQciRcM7LgFckf62K01k1012nvbKMc
XU2XtcI773gXUL7WIpLJSbZj/IKk6pzEoOgSYZ11ex3++ytqq+PG6SJ7qXeN8klG7Ni0rvGipop3
tPzqHvW2NcvkNpxADny4qoSrBoPtpTqFYOxKjAQxMxajEBOkneRSCUfgKnjVgtw7KT55fcn4TDP/
XTYG415VKR7ATpItK/4Ad82dkLQWBgdtJRl3m+LESc/D17irnJlad/1KKrVDY1jNSzshPFMEagD4
htF+mECiqEl52zGW8fmeRsW8EHXnkgXgVUTdoKKOkAC5tAvnCkg434GzMy8+FX9+t1X/XWkKthdp
8sXFsXHJ2p7ljWrLpyY31LmYkaMqJ2Xh95qs1bxC0/fkjqA6rNJSF6ODbFPVWLNOGk9mERzcsko/
rBARXF+Omp2huclHp9vzjtfQa2OZ7anLfWoI/CE+2thwl6xE1bVWDuXM98iPIPrlzUZcwn9krb9E
qN7/GuAOhP6qJp1CkJ27Puc1w/1v3FW8l2ZakedXHV3nTaJJ0tHplN+NHBc3A02O7bO/BnmJ4na9
HRCVhoHQ95+4EpwbMM6/3CRalKYcf08DMnpmCdgJDmK0ahv2iXIvd3tz5INlNTFvNcYzMxXhlm9W
rq5C1Rh+aZ67G8jGfMHGoZzLg+ccDCP0ZlJUNjMZsvFboKXhDmmeYS7C0jfNNZgVqnTTqBqhT+En
rrECn1a+UbjNFpaCe8owjZoqCSNTL0juTKMshmDx1nwTEsmJt1FV0D/Lo6u4Uo4+rZlV3R2YznAf
MBUQ56iamm7cPDPPSFZ/BdDV/HLtrS7X1U+Kwcmsj5T81YROs8RUNT0mCsl9w0/S9UCe9yoDl5wP
vpF9jexyA0ev/pUUxrYj0fIl9L1yngbleI3UAIqzlNS7NEcQXJejDLmLRn3VplIthrD2T7OZs/6r
f/EI+JGYkfxWx7EFmMDJ+MXBEI+hoq57dAwuhgMCWA2tlVHxdwTG3+6k9A5oVAm2hVWXe9RqKnJa
gxVSItGjci8aMfQMTTUAVGWjW/bXOWkMq0IpHGnD6yM7lVNTgTlZKCX+4mhOZifyS0DYxLBS2dFf
IwF7OlbszBGjsFpeHXYSdb/NbN7Fj8bIPFZHXb0quhi86jTQFS7AjLRSPxHMcreNCMswtFEhBLA6
TZGNUUce020pvijBnop4ieTxdDh4ynQ4ptU6c9vTY6Ro3WDfYsLor8ThX/N9+zyQYLk6erUKyI68
j7KWHqkpAimbwqD2qo2m8XBQ3NZ7lxtVW5A0GTdilDc1DhVZ0x3FKEV1lLsk+QUnneJlumRfK9Kb
uGTQjPVMhOKSHdWvhQg9ljePS4oQrYS1gXfkhntQ3lU12SoPOhYiZTLmE3/6xFFnuePO6EqMLkT8
bMR5z1AcPftYsGwqpz5S4dGh1r/WeQI9WmvtS/N/ODuPJkl1Lg3/IiLwZpveVmaWr94QbfEe4X79
PCj7dt3p+WYWsyHQkSAtIJ3zmsBxry5crtQuptNn3BwGfZGlYCbkCNa37jWdUYktmVgqVP8cqtd8
Nbrd9Qs5bjiYBkVZ7s/Jtg+Fe67nPc2Nf+/JGEul371/jftPvYAS3Pv5ijQ4+6i5JonuHFqEtXOU
iGDIup6J1rrcxaCWWYfcvQ+QYynm6YvQ7Zr7oTJWy+Pl7r8OolziHErNaldj6GQQBRTcSjqAulla
B9cpCwI4GxrTyhqYTpV7FB//dIyJEzxAJscujWGfcS9BY5b7BXB7UtXuQna3pn4GVdwfP8cpsR4d
mmh8HyzL2be+p26cRh0OeuINh84yc6TS5vbkpuMhUgvfXH/2m2VOvxwqg/fx97ZuBjq4QECgqD4t
YvWSuzkujoVdr9U0bw9hFPVPuta+y7hf42UxjkOjQ1RnmocxS3DLGk255jgpr/mzt6u6sRGVr0Kj
2VF6VFGrGxCdnbAQP4KyvI+WhzC59C5J+Swb1P44qreUjUeJ6yxjcmOkYIuB8HJXUUPcJtxmTp7O
LFn8/nKTJE/icWXlyqHrE6ipwfjiG1l7K1W9uqVl8mqW5fiOggDqhJsqLNWX9qX2ne6l8TuDfXzp
uxeJdf69bxsIT2bBdIGm7S5ju9A3vVHqrK+QTQKy9LM2hHPSo3R4jmoQmqHK6imK/eGZqW6wE8zA
V7JXaYr03EzeN9mZVobGFOkILiEVy2iqN5oRXIyxA9FoVt5ZbjJBkRu19rHddooXL+7tz36551Ri
p5qpfhAiUQVmbJG/KnOyq15cdkerI1ex8H0s2mTbmYNy76+Ym+qIX5GZZCJmIKihm+B9XCM6tZ0T
XITb/95YDnLBQzxVm786IAyg+lS5mGz8OYL8XnDJzDw+839Z/hWX5/TD4mlEuWIvW4Ot96faJ5E8
c4Mk22fS+mKPqD1crX9oPzJusUiDivZJJGLM3mDcZ+i+58Ie+jydjMlz/hkrQ3+dXQ+Do2ZXzc4c
pkSBzYx0BQYBOy/JZvn3SIyU6fqi2HduMu/Slns5SqkLI41Oelhy98H55gFBK/MB0X7U4pEB0zql
fLBHHyFiLcrxj1DiHND93Gsyf+hxt2sm/ihglfl09Ri9jTp/o9zssrVs5j6maEiZVHtww/GbocVY
1wNtkp2J9chV4rwwxr9SYLxWmhK9gWX0DnaHnKEcFAxVze2q0kE3cH4u63QJHrI5ysFD6J9rytE3
17app/GfkGEMA2tkae3o/qZ0k7Wc8uUOfSjzjyqxk6uENDBHaW5EYPCk10+kAxj0vyKF9hEnXXIF
LNzc8RL/+3nur9NY75/n6AfIYtCVDyKfzapJNIfHWvVHG8MUBWjYvIHZ2K7yKeU+kZcCuqIi4lMG
YfUk91oZnCabxbnehqzc5kGyP2p0nJr+NUruJhkVdYS/gOb+dRLZfT8odsLkJHAyR5Us8USDlYH3
TIJXOYbmYNVnuRv1eQDDiuDIBclNA1IDaD+nA2MH0ZH/QeSTDYl95RiRHVkU+cPg/WhdP17NacRy
IYuOshL5n4uSsgtAQHWUIxWMHNq+zg+mNyAXAkG10mc0ac36/C5Kdm//6W7UXukf/jSHCJ1qTIeQ
MNNQA2pWaTIs+wr7xkGL8VL41DVrjfH+ArFFleXhT/N+BvR8BsRjsh5S59TftA/bsoyb3NS2Ls6x
GQK3D7l7dWGj7COnzvjthHHLm9S8JVUAY0Tx1eVnzOMevGoSh8LrfCrZUeCvuBh1KoyfMVW1371k
ao/yTDLOfXXVgB+HRsSRhlbEV8Wp768nQ7Vr5pRnxaM8JnYg3Hatvo9YY0HeLwfAfdyvOt/rmKFW
8SJHsEPwwrjgQaSrce+WA0Y/WCllPByC+cBSDpK7PpZ1Cy12m/XnbKyeZ3Gfzb8mZ58dnxO2/3tI
kzTtAkCX2AwdC58JfEMggvriA2dGbXje2P01GK3hIHjMWwDTiFWF80oG1tzLlpPU9QXbierieNWP
wapAVf8JyRGjbqQgSaZyN1pIESddqZxRWcV1I+zGt3SCTjkIv8UtJMP4slT8s9d22s7UmvSgI+B8
atwp2BpFW18V0+pXcRZlL9NUsWjuLPc1FUN3VIQKPooCiQtMk02QDdmprI5aHnknTMToFJ35u1OO
0PUxPpl6uFBZGKupFV+LubAYR7Hz4NrdWrbkRuEucEiN9kc3BgkmXm2EM6BXNTAWfHvV2Kl5aALI
5kEUKltznNznTsFKLs71Y2uBKaSkffWiB8eyEsQQ2SQ8jW8t0r2YwbYX2brHA+/AWlA5UYCYZq5d
8wUre+sgR6hpmt5cxJcXlK6tnelgZLeEoAEkoanD7efZ1Qwh0D6ncP4ZK5pUWU9Gmq3kaeQJRSXG
LWV1PtH8pqx5M+RJuy9DvPLub8FTDeYGtvZsNtMYLG2UKc5h220/37OwjfxakD7975+uH0YEZDJA
8/PblsPRYb9/us/Qn0/4+Q5i06UkEgf27v6SOcsNgCpMHz5fM3YcNDNzKnCfr9pFeL5Bhfv9CeUJ
6yj//Qnv31YUukj9zp/ufm7dCpjv8OnkaHl++QkbZMQ+32Q/f8Ksvf9+96+lLyGBJ8PvTyePVh3r
oAQuqKj5i5BHF1n+JdZr6/B5eoeyIw4/SrwChlc9gTua+a5qeS5t4T5SKntqdMf7gHyD4lzuA7DU
/Oqt0PJlaSvZQ4FP6hp/1YPTOsWFG5P1lOtk5MLJ5y4TJVQ9U1M/KZrxVXbKTQUYw8B+6z6+xt1o
1ZIA3ch6aB+H4uSWyY/P8Z5G/pBnPhNOV8XaSmGuV80y7dkwrJrY1R7DoNAfEYjCO7hVzvHcGiun
P4QxX63slMNsH8l6ZtshqpAM8bFyvGguksfzOeRGb8thnXVO+a+YnzQbz3aay/1Vxrgh5+/P5nyc
Qx7VmhGuIHaZHWRz0MbmAXDzvSWPGlrkjCq7Qpzzz/sN9R70geZeZShG8AFj4bhYfr5fNMN/YTjU
HOWItI3Ds6M399eUIbTdyYMOSUi17583Y3wkQSfuXwlg/3KrxhkwfuPL4J0NP88fGkWDwDoG0UXu
WRh/LUATlTvZdDAeNBeVDgIhMvF5+mu0l6jDvobt+HkCOUJueAU/H3+/wmfYTsoYMv4/r/DZkVbi
96sUkFDQj2c+pHZoJKthtgbKTGqbScdGtxQDSn2Q4GiJw5E2ecORqrNLub2uHjwPq4RBxYPRAF2w
op5jPyuhGyw7Ix/erabHfGkwxm9x0Z5rt/N/eRO1mjwcmBPimoVUOqrkqasDn1LxrDa1n60TKO9h
5rnoZYn8BY9FVLhRG71BXWJpahjqA29X29ph5xwdpXP3Xu7W+0Hhn2sUjrRhYeal+d+5uMYTUK1S
LBq51Zjyt0aX7WXPYHgz4yinlrzQu2w83aOO4S0GHgRrEBU5P0HLr5wvo6Yl348F60ZoTE+WVT6X
s7VbnjTmY4X+0DZqcN2rtYicqRdcVA88CPhiBTnGLl0metaep8ZWH2O1eZFxN0iMVTzV7YG7uwan
0ljlpaN8gGfVNp7u2xSSOXzoz4UukKDtzXDPpaGtZZgV4rGvBvU5vllT6EIDs1NMXj1v9p5kmkgS
koovhrGDmR6bpmzhKM+7k45qhWtph14LCvKL4Spyu3I9jXn24tmUz8SAOYLrYIBVKtgq2AX4Dtns
BJSruFB/ydaktC4K6d5ZHonmi/WISvoSpWCexfPGzXcgS9pn2cAKbYtye3uTx2bx9GIGkfogW3wS
dHn9MMZfnuPSHhCgIFWPCz1uAxnrzz2XQqliZdtE5OrZGIMWLVUnN3ALjH7Hpgw+FwrXDUBhi7Sf
HBgP+j/d80BbTOXBHwugxn/ipTUnGjo14UY6vSa4rQCrrtK3DlNg5P958sumUZLzNGIzOASAtN6Y
A7yqVhVfoatPr8JayUFa7qUXo+z4H3MGV4/hM9kaM4H5kNTFv9JXfFACcy+udcgKOZN7lr0T9W9w
SMHLCLrqZhntQ92m2ZupudFxaqOadDwHFd1UbGwwFht5kFWqCijfiMUDDitH1Pv9TTAzJuUmlr48
XoQPTzpb9sigAZaQ7ChSMFNQ108xaa0xEfpNJEaN9nCUrAu+4Y3s7EfXv1B2vLdkqBZ9sMzTkUto
PtyjpH3UWouK11BSgEQW9EURQcwygTORCPb2MeQCEMy/NKv5hrIDsJ9opombTnlNzMra2v40c+YG
RACxcl97wm5mZjXG7SQjvjYO9CltLqNrArMooEvfbb8qF0lWqC9laFNqMXWdRLbp7XoUovaeMs14
kjJao6xavDSz4zd/yv47+bXV/UxVnuzLvjO/JiZMBRti+JNoyXq1aZSdDbWgcpcMwS5SHf8SOkax
crUke4ts5UfmONbPdLjdz4Pp1Q23Q/VDWH0L+ApPWw/Vh5U/Tbg0DenLhK3Vc4QfxHPX4ASVOPmj
DMWNOS1gbYCsnjsrkVWbgnQ6tqMcwL0xOXUm3sWyt0Rd+Lk9fp6Letyc1Urak+x3vCxbC4c/mfKR
e6J7HnH5rZAzfhOWqwG/iIyFbBql5WByKSqErNvmjZUYVk7JAH1iHmxg/kfho3vS/Kx+hFp1Dw92
Fh7zYkZHz6PSgmsO+siwHVVhYR/bpgvTUvrzrE+xUpuwX5r2NJxlTG6AIgxn3KvhcMStvcLSiSHz
ET1CtiPYVXpkW1cRLP3sljHZixwc6KncPqpNGi9FP/kPjR0457ZwBgxjJ/crKbhDMPjTa4mx/a7w
m2oLJzN6D8wJb4nU/apAaF7l+oTXTqfF15zyDbRe3fmax+ObhvlEQGVjEfp5D66xj66fG6f1zw0T
nSNkxspdJK6X7CcFS1c5JI2c34ODCA1iU83PiQ2raWGTqltUVttw/cs2q4tNlfH1RFY+XhsEzQ5T
D5RHsgO6Mf1eTygrSeYADvLfgfSEqDnBKhi96Ltqi+hBsgPmvnYe+f84Tp7FtIa9q9XRRZ2gCmBM
jHexlXiPodV7j24DfMS1bzIyqiR9kMlpV7JPxmwMcQevnS6ylVpJsmt6lMtCTODype03V0Rrh3M8
n6zwdXcz4SIV4fH8GOKxguh9xsLEaO1HvZjcW+oAc6FPRhrbUtY+fPZVWjSoNsZJvDYggJw1UNlu
jZlsHCf1q1bkv/dkDJqVeBqHcgmGIvri9b8Mu6jfndLO9w4Et7UM+0F09BxhUuzlboV1DFIGWR99
iSf1O5T97hYmongYjdFZyPFNbiAVUTj9g2eo2c3XzZ8ybnmlzzygspGt4Trz3Ook49xbW7QzM7GP
rSx4j02K8/PbUXBX3uKUXm9lk3dn/Xl3fe8O62J+FyjMHCvh/H53HVOpZa/7mwYplbjqi5+Vo13I
yBbvU1xYKzsZ1LPfetWxwnto0/dR8jJ1QBTI0xQ/YYMvk3YwL8LQs5UwDR+pywATkHnvc5MJZdza
XXLybPHvuBxrquZrgPH8S9eZRy219Xd/qNAhw7r4XGkCerzqF2s98523QU8vfuRqP2KjeAQVl70Z
AR+rrwvlGBtTf0adAuaoGTYfYOX3AXPvH5pffsGay3xRayXfuCXJdyNq1Yc+mKJZNNP/kijBWg5F
DglHJ69sngvY35vOFMFBhcp+QT1qWOrayEU8mh1S3KMPqm0ynb0RezsWGIkUC3qb8rpd9NOYfrHK
6FuZNf43MgkPBQIdPyt9Wqvc9sOF150RPSmwhrWRv4ExsoD6sTGLrP7pheoVMzXxzeiin1MXWjvF
9nC3xXnkyQe8V5RPyEUUT11dsQAdfW0jY91k1heIY7u86Iv7COQKg6WXmqQxcJgbC0xQ89i7lJEF
inneg4nfrAQex+vWRU5kHaI4xi/gHWudojSPV9aNVpU83ntbH15S7LbROnEQL6LcLTjPP4fcY3yr
90Pk+UOt0NbxELWb1O2URaykysV3e/2YjgDlkqCov3bxK/hj51taC3+J9LZ25gezzyayw8t67hDj
9wwe8tfY7uN1gLv60R6BqJRqj7xaEjvfJrOEkSHC97JPuk3kxupeKS310Y1DLKPmEUNnPxtwMF+i
3Ax26IO6gPfs+kVk2pMcgCRRtkDUD8hZ09RbXYl0vgLqRUAxgdc17w6Y7J2SZuWmxgjGEUn4iv69
vk9NDKDdQbW+2KNYRU4+vvn1YO5cHd8QGa/Vb+0QpR8CO7etAH601bzI/oIvrvXFcMkoDKnqbCvR
px9j+k32JXCcNyyrjR2WLdPbaDQrGdcsFqpxk+nkvIbwlYTyTr4E+R1nFSkYVdupsqytEKsz1hJH
uVfOzc+Y7DDD+n8M6U3PhE8hzNVfxw4g7Q+ouuNoicSf3NQxOOUqKo1/xfKsLy68iXhLpQAvoj+D
MelGGTA2XFSnrR9/xfUWym0YtOe/4n5Q5GcB4r9L7HHZwFpe9n3/lltNfatm5qKLhs/xTwjWe3PD
nOYeospWk0SCFauwrA3NUVuVOOrdgsIy1q05IHjSed6mNMzy7LHS28GKHY5qy+9JWdzfB7ZXHrMi
7HYNKp9ny0dRp01KKhgKLn44UbvXMG7QBPDr4CnTsFLuYiajsa4+AAMoLrVtqBtb6/xFnls+C+v7
d6GOOzQSWJnadn6RMbnnp551gBn0IFuGFwdIGWVhdW4oSEVpn1/usbjOsBDM1HQVjqP6BBk8OODS
C4DVN8eKtV64BADd32SvlbbVyomwB5VNI3H7UzkW34o6U58asxYPiC2e0sBXXls9jqjoWslONk1T
6xd5Gfv33qiftqaX+I9UT4PnVhcrOcqdmL/UJvN4FbYiwC+0ZkZrok7Y+/EprM32NTLrZTIayDE7
ZAonsxNr2RRt8gNu/Hh1sy655aw9LezaP0C2GevSrlp0Lzkow62qoGKyUwv8XR3bah5rlyywmUZn
oWJ+mLRWdO54+Ms+uQn6tl4LPazXtq1NKUBocTUtW90GIEj2eeRnF7nRzCpZqZWNoZ1R5PdY1E4Z
bKUgxAUUA3s5TsbkHgzOeqcKCpyfMV8J/RVqL9oC5GE5Ydw9UBuZNXgyT2SHGFLTNqV95Tjk7Doh
uEF5L55u+L+i9MADw/0ZV/4vXQzqa1YrE7CkBuPlonF36KNHaC3a5kOvwd8tjbJ61WI8vWMI1D/B
8lqG4f0y6vg5fs5r1eQJNdr3TZs5KNR12a1KCixN/3u8mzv/ipHbwH9ELFIr/FVZQaM/eOCZoWSo
09oEWHAuJkMDGxn/xJJoRNVlHI9y73PjWFq21RIBixp7N2/ehMxDYD3Ou7FRP3c6FeJPozcZ1xV4
+jJ2H/xnnOz9HDzUWrVOVdPfKbDRtpitjqCN7OhN1xQF7UDV2sdNEL2FSfY1sr3mwoM7ejPnKnja
vAa+M5Aazp7kIVPV6AdKhv1SDkpZwYL8gu1BFpZnyshjY+phFlmDY7zYsamtsmRsLqmmpztNrTLw
C4Z9quIUp/h60B4dSGLLHjrJRz85jyTZZyA/0y+KVgsfJnvkMw0JTaNeQndsH82GJ0hWaepJQ5j2
kLtKsJsqdbqUYT6uRoxMX/ueVXL5zj0nO5lWSQkgbnoM3WGsrIC3pqdgpkl5AiokZvO05QZIXgzC
QUx4NCb/9MhzyOFyzP0Y2dYVFFv77mNszOwWztLX2tAXpyGvLjIUzyEQCNY57tutDMlNb+riQq5g
IY/5jMs9fdbEvscYcR/65/xIg23vJ1Qz8nRZ0lzcMC9Ocrw6RcrGt6YGIJbhbS0SW8epiqtDW/Qe
KXgRnt3GMDZg4pIrTlYubvPo5xWj1VIwNqr5mVtiVWQEK1fAOzMTUzui2IKIQTarhWh1m2xkMNZy
t7rvugEKzT7ZtPGojjoQNI31dBGI5qnrU5Dgpk+yOlOzrYrR+0kMpbkfs7ra53NmMkaRcTN5dXot
FZnK1oNnUy2ypa021Ts+wiE6oaQWO4RJYXPmTJXHrT8vohYAC9ddXyE15hfO1nHHhTUDPrpKiQ4s
wPF7m5tOKPwFfAnlFKdZ9/pnmHBAF7oDjJkiNH4P8xvbx7SMYR5nk3F5NnseBq7l38OYhdjgBKb0
lLRtvVVSl+J+MupPkW3Xt5A7uN2GVrX0dUgBHYoEh9pL9SfHzvVdEVgw+efBLlYvTznUnnmoWWbF
UgPrtpNDNbVND0IBri2bptNieOlV+q53KAkhG6Q+ZSHKmpZnJa9lwKpHTLr93sZMhvn5ta/JhJRE
2Go/lLxjzpUitE2uYuGS5ooXQb1lmYHpKniadZNk1U1RGnPZCKjmddyh0SQyUocUAb5CIj8XoSBv
Ebu7oC7cX9TnXvwhrj7KzCqXjlKZjwYouU2LjurZjhNjL8bM2GGa1j3IMyL1kyPK5aOa3Q3h17pg
dsqza84d389YZaB35jOanVcux1mk0AQWtZdrnP+0CvorRkWsOoQZqe3J2oWQFOPCHHL8ZsZsnaE/
hEq3YpTZLWrL4qUS1UvRG/rD6Hf5C++yANxokZGZOyelQOrONeqD7HVEE6PfaXU72UvVo0Ldybfx
5+RY0rDWpiHXPTTiAQxNBf7dSD/cSD1ZsweJ7bA8CXzvPTftWW40Eg9e3ADM7DSf5XkLISypukVj
OO3PaeMHSvmzTtMBgAiSWGrZf0Dt8E6+Uv/etKIZ12mRGou/Ov5q2nXDagtypIxPUYF2iIeFYDaZ
3ilsSUMjvs6iNbZY4VfR8IMZGYLMQ/8L5cNXDMXDdy9DJxheUX+J08HaNfBy4Lq45SWjILxCZtve
2uboLXm88bXPGwHB4GhrLjpyg4G9uAwWuKJiLD0mVKYtn+fXFC0iMzBPfdP4z37QzxeK3mLMSDPr
vHpdCwvLi3kwLgH2djJM5DbmZig8dJwxQ76fyik98RAq4kUeOrEqfkTwaOnMQ+1W9EumPtEmZT0B
LzKYklWZsvAsDGUw3kTG7adZsW4YwgWQ5AHnhwjRAWtVJmP/Uy21p5wq41e/s5uF7tjeK35e4xLP
3exJFWq0Rnj66GUOOoHhiGZrPBX7ASQOyieaUizbujsw1XDBs9OrOWa6VSw3XRWJnz9l82akskCl
4SYjqh+cPGfaq3Sdw9D2zrpWWBO+3dCnVdvPVkCEenUl++uRjHDRoVfcCP8ck5dfVubgLvJQfU4c
2Fc2kgzbkfLTxvbzeimVhaRwUDwTYNuinK3jgbWqU4MjYqq/OiYfz030i2yppNBBXj/jqdpcNTSH
D3WR16sgd6yPsSt+OJmV3UqvUR6Qh6bobfVcR/g8zNnIG9Xk5lsWih8W39kHDxeB9yWwgNgQ0RLF
5itu8/1DAYlpHbkuSGLPwTJT65t9HUC39tGbHPHOwW5HnU5cLV+0iRskPiD4v7VdsLE9EJbovUU/
PH4Yo1a0XaLFyo4E4LexRtg8MxEgr9BD/81lQSEy10vnzRxNf4vVSb61q1LcQrs8p/6oY8plsPSv
s+9qi7ILSefw6sTVrVfCeD8MkX1ExBtFyHljpZeg/FpUYRssgh6+aBF1v3p9oxrqdogq7z0s/H7d
Gmp9dFlAXALe4jIWTLIMFBw2uG6bl3oSwbInFwlbqIpRivbCZNGKxIH2qV4MTUxftdliFfGUfOE7
Zck/atwUqvsWorX7zXUjlFV6CGc8UOKtXaOM4qtW/+bZwLVqM+y+B9a4rYOKwp0wnrvc9GDpKbfA
znetidjC6CA6Mib6sm0xme6z0N0maJIfi6EZdrarHPypyNfa6B2ntOkWKkkPEjFi2HSRYW8KX7yH
Tt7i8O5GiyYfo2/oMl1dq3J+llw8SDnjAYsM+sZT2vaA9OvBg9/8wIDZzByGwkM+gktPgIEMQRjf
5AaBMu2oJKjSz6FEUZAVy1xrTW1HO/fOqJ3Vvnwf3PJa2TnZ+KJ+hj6eXhB2Vl8KRXtFpdB50OOy
OY9Wfe1joDxlFsfHyPsZqyI/qYhOePEw7gMHBRTg/YV5Uh58AVMxtLOPHlTGFmw60kxzUxnty5zZ
erT1rn8QdgtxXQHUZipxtKpVER51T5y1Vrho1s+IwxmYGHrsMUX4kZQhGKkR+QIZlxvIWODp5RDZ
9sLmC5P+HBXt8WXAW+hSpfFLqxXNA4lWrqSpp8LXN92r6ubxApJFtq2j7odLJeSGTbBxHgYHaqMZ
RktmG8WJvZvsRDS+v+GLAFx5Sr6R1mdEr1nj3ouScnFvR7ozLMZGTwHV5d26HNzqtTJiscYUstzK
pm3YPH48DX3ZYIL/5pXjsm+hgZJlM/Ljfddh1Xr0TZh+yxlUcUwC85FSsLIMe0wIQ++QN+O1GmPr
4magWvt2bXrGD9Z11UKN22+9aXXXqc0oOxXIfNbRx1RzHcaKvhxF3PzqzafedVD5SULvVFFmWqBC
1a2GBPKMiLEijxTh7zCKI+HE5XzNUPK85vMeZehrpqcVJE5CsrMrIEr1PfdK2VR1M3tQtPpbAqqn
wPfruU7UjmcQslCy6UTBdB5dkmU8557BfPaPmSiW0CDs57JQs0UETIDC+fBvb7VpbqaJwVM3tL/+
J2s1OUJ2eDwe9sbIq/9xcHNQyh6j9Ffll+5hqNB+dAX+NrBusl1kwrCCnwkzuUabjCX3uDFKo7pM
bu1AtlQFOZzg6rVVsSuYqh9zl7pcyOW/4xlCca5ASgHBw+mCKHOx9qNIfRRT4uAy1KvPZXqrayag
s13vrevieNeZOMLHgddexmguvnhp/aH7+VmtuNKTdMBtHTgTWS5jaTtYrhvCMnfCn9QdWGmczAs9
XWuWU+01m7MB7p4fGX1FZZp5Kazlta7W9k+3zJ60EZugplBVbGuUdW/F5S9WeQ8h98KPoOMd9mFS
INEUiV09tg8ul9I20d1+O1jueFUdN1ihAa2/qRQodTuLf+X2mUoW0HEu5qs9tM6HE6JzWnVa80iB
SWyqtC3AutRgo0ljMedqrkVjimXeOMm3qhiWYVGnP9WwxgQhj9IXG2jgpkP65DhNBiotFlje0Os1
avrjWW9N99n1PI1b9oYsV/U1Ci3ona5aHXyzd8AT9j+1IOFG6TpA8a3GBggv4iNSxPGazM34kHl2
uegs61uslcEzVMRxpyGcukX01HthjY5UZB58R8YCAGGejY9jZvbQfmp1U+edeEMX9SBHRHY7wVoj
P6f3TbEVQ7NTnSDdowlh7zXqDyd+y4TSX2tfkJ7wVhFC/msxkHQf9Wg85aR9F0Pk+c+WaZIOqofD
jD3pDRSCqwG04NCm5wigHoyaul3XFjbVAd/lysb/cs/DRXkV8RQu3M6l/D33NsLFccYyn1V11iL1
CyZFLQ/SGkiFYXb9Xgiy15Or5R9e6vzsQZpeKy82r4UR/sCsPYcA7S1KcNRLeHwoLHiqvcdEatwO
XZI/BvqcuS5E891GPCuLhPaTVc7PSo2clwrpp7WmJR/uWJcr6p7eNZs3YJZRUqV2tPNtRVfQ92i0
1VSDWQr92rvKgZ5nA82PKWJ/xkplsMn+cmOZzyKHpeSVru793PeTpTbmOuIydD3JZiUI125R5mcl
aDAgmFKEnzojPYG6+OIAmDxHhrUuwuYJCepoqU/6aWq8o5mRx3U8VzuXmLovpzHUVlbbDjsvbfQ9
PiTjpZw30S4fSbmAMoh2ZeBFK9MW+ps9oqdfD8MvyHBT2LNiR9bqpSbfvmhar1j3CCRxu0yD6UAF
YRmaioVRVGns1BEQW1rZGrmawNn5iZIv+ctzvWrpe+jpyMC4mMAYajmeJsiqy8ygHB3bxrDqrYQM
vTo6UOqE6BZJK54QC8p2Mva5gRX2z5DG1ft17/TGgtnI2aRU8OY2PWkYx4xeZzXKVZdZxjXxQm8T
Qs72M2tLRWo6QTDKd4GF402vVyj+RO25r43sCUUF5tW47IG9Moe9jGkZ0BfUZYGDKu6VpYDzU9NJ
Q02zHZn7GBjMknGb+KoqyngIzWI6gMfm2/GpYESQ+k8C7BETweRdaSg79JBw1x0CzLusGtybir2n
6ugdix6c5uG9kiuNWOOEkVimQRadwAzn+2giYeEC81hVzqSvjNDzEXfpHwOy4Z5lU8KfYsU+tyAU
ffhqN6UIihtz6ZntjG3EZDNrCkDvvtgYAWBHHjLJS9v6BZcvkuiJ+cz/xwajs0ThPb+6YvYVFi8O
ZOQrmc/svqmoS68qFMLW4zxKdsRV4z+05XfZwOhUXVMwTVaOU09XFKa8haG1A1UWY7reY6plb/XU
NcG/MkR2sFowL//F2nk1yY0rUfoXMYLevJa3Xe3k5oUhzdXQe89fvx9QktjTO7omdvWAADITYKm7
miQSJ8+xgEgKSznEyVq1EHBvla6+jJ5TXbou/dFLoVqAoRsaRkivASnLmHuXOxHfq1TtdylPwmtt
oe6rqFa5zzTPp6qShq+Bd+xah/x9Pl+t2uYBkMVPbaUk/PlzW+QN1kERFoZuhE0oIakt50naWrcg
0dhAWxq7OtukxueQjqwuqL/9rOb5pqimhw46oEcVZoO14YfBU8in3pOaSzktHGDND+ZHFzDRhT+6
ZtA28AqaPKZ98+yVerZvY/NLH/bJNez/RRK8fki7qdx5rg9bTIQCUeNDuil7cCpDkyO7S9M6D2M1
TqROkR8ZbdVGaMKBr1pJv/iwovxhIW+xskyl/cj9Xlu3sR+8VG6NUltc+zdb5UsRJZD2RMnZ7tDm
1TuLR4sYymaA1IMqSK8Yi5V06SN563zYKEOqPxrNcyTJmSh3R56HH/Cdu0klHXekKozji5miEna9
ukj1IeAmCZZkU4UarwWh3e20QDXuBE512yFGOurwCwkKJxk3oGsFX7R9SQp4BMo4SDedo5mnNqJe
3wPM9aqFdvPMdnqljlnxCvPjFpik8iRe1P2u0T4ZqVdd6izy70OrzLJ1PA3xDgIXNFbyflS2iJcq
+xSY7nNjFn9SOgFGLB+GE39r0WrgpOrJKhLwcl467y3PB3BVKx9DtK2ehylbm13dvAbTVL8WmftY
Qib8UAZK/eoZg7Xup6njDsvQdTV/zxFFvPFb/8EqyuHal5P/kCO2Dj9n/CnI4voYqWFJ4UaQfLIT
cpPkIaOD9CbUUYOR56hMen0F4ao8UV5U11SfeX4cpHl0+vyShgXIJjaaACTnEPIGTjAto0k31EPY
H6w0gcBbhzuciir7Q9aQ+wZopm5cMbQmVduXBY93JXGsDxlVSkBCtXQr5+peH+xh+O6297kdyGGe
9gYMvwTzhtfsitkP4EljqaQfI0jbqf+SQx2Ryi3M/OpOBucDmHQT2tG7Vw2SnNRNWO7vc8fR30D4
o+5lsEExxaYOXf/uTe2m2ziU2R9ksBoNgJ56cQwrrzuHytps22QPbvRgOV5/64PJ2WXRXF7c5FyQ
oXtF7avX1OFVVNK8ZvX4kfM571rALHCA4QF2fWMcbl2bHilp986OocDGIm2t9rWaqcy6m3pjSB5M
kAq+WuoR1KW5eeZ05OQOqE3L+LyO0g375wj5ctRNnHzgFS/inFiNUwTqOLvItPHPvLT6r2UZ6siE
G9aNuvT4EMEb1XIc9thZyYdORSrM9nL9RE69X8feGHyqSR3vDHgOdtKrNch+tFWKuojwFiaQvqbo
H4PINT52X5sqCw56WEBaPpC2izO73jRKVe9BM/PccoN5OnnIVFjb2HJ+dlPRNbWs0tdvAt50zUwr
d4mo9gqsZ38ago82/z2KlqeNAg3QR4Nv25OfIkQkRoo1mLc4mJ7lKJ7z4qECnSdHYKysi4FCzyoS
fOpzDcmTO47wnYtVEeg0doJdaxPbinGbfPVHYypHR6HkcDHzwl+eUh8wpQha7KkJ52I4Rfb6naMI
YnVV+dm0X4JlCPkI9jo2XPO/Luf3bBitWtM+IEywo757+uLOtr+ZW2+4TFquXlWddFenAxyM2SOH
E2QTkVAUkk0lZIVkLzUswYOBMOzsoCgkbdqvXlqIQ+Yeedp3DhksvbD2IvohVpbT0PwN4FGAyGI7
A6K+r9qQWwb2xKFUtwLJvEmmOT8VTfSjoTYwP5H5zk+ytziWuMXxLu6/CFmWB24G4b1cf5knh0vM
cqX/IuTdUsvc337K315t+QRLyLvlm0D5+fF/e6VlmSXk3TJLyP/28/jtMv/+SnKa/Hlo/YS+Yxg9
S9PyMZbhby/x25DF8e5H/r8vtfw33i31T5/0Xcg/Xe2d7f/jJ/3tUv/+k7pBWPN2aBSI9k682kXi
z1A2/2b8xpU0IbNyzgjvs+7jzkyKt+P7hDfT/vEK0iiXuq/yn+KXqy6fWh1Qodkunrcr/af1/tP1
2cyw9R7MmLfz5Yr3Vd//HN5a/1+ve7/i2/+JvHo7zY9WNfS75X+7fKp3tmX4/oP+dop0vPnoyxLS
k4pf+TubdPwXtv8i5H9fyvVqqHNr4+ukWNG5U3rBkAjY7Jz+aqQnmabqpBuP0iwtstfICUus7dfx
WbprDpCOXoosmzEEz4XRmeugsaitai3lqYhSCNTa8ZVdMES2YpSWVBL24FuEX86ZI9M+cfr+l/RL
uw9t1G6uYcSSNtk0I2wZtgkIrIVs/wJd9A1Sj/RWuUp6HFwPweeBOl/XTu4NDJXptcxhIBVRRpKg
JCe9kaMAZwvUy90m3Xpifu8BUJE566CWkUuV4Uidc6mr23ugD6vkprEiF55ki/qSYkZih509OEzE
VHdhgparC9+NRf38UN1Mkgac28dU94jhFDnVrdLS6qZpnbEPzAroupzdG8108CuQDW9mO6MHMDnv
vkAuyIpyYmOXyBJZ7dOyllw6HIyGpGZwvq8XZVV3ifMUWt6fl5Rh+TiMV50Xi3uYObNFc/SDp9Yj
RczoBQVC3f4uVg89MiXqb4TrO5X6q3ka9ha/tzOg3OASNkLL3reYJI1y+uKuwIl4imeesqEDVeGW
FUWnOUwfhXMsKye8Dzwt8kDDCHsJHBeCK5JX9xnSuExTnDlZc+jRbt/MuUc2U70d0iw/v584a1N4
7GLl6d1acmgV9pVMt3XUGgut+hShtVkdgoeoy4IH2QPsFaDbWgd7H8gs59p4F4eMG7w5uc5UlorQ
ZeZ9IaN/dt0kJW8amSfZzKTOTigjmyfZQzBtOmZKtpLO7FeYHPqmGeQUnDCjoDgasVll1Xsq8DLU
xkKIx7pKf+gVRXuQ1h4xuS2YWmMtHXevCJe9YVZJeevBRcYuEZw42TulhNIDvMaP2MWbaOELIkM6
Cdu/OY25MA+m7n5d7DZ4Qh0+rbzglMdX99KzXMxDwxBU3QCFifjUvz7XfZhTqkepobuVH8JyAp2f
SJ3BsOX6J9lYRYFi/b1drENiYy2oCSFbKGIzkC0IX08o383poLxZwKxKEgbpkCr3Be+T3ixYj3C9
KjA0bHSY0c+maOK47M5yKHtL885GnR60sWzE1ovjf1pgmXa/hj56uwJqu5yNTz1eMraIKCDr2WOo
hvljbOXsrmIEJaSDfFuCBjUitQUc6fDSuidKAeZ8JcdgT38YHSt8RWhB3Uk76DHvtMxYYmspbCmX
kXOXmHfDMhipxvDa46wmX5Qu5ySjtGByM+PkJQKgdnQdkgYq37BPVW8cZAQFXB57bi98dASMPS+o
rivttAZS5UDhL+AkvYCTdBOgnnIubY4eRVcaW+GRvSVGTmnGnTMi37SESvM/DSMJUVlWStX5we/b
6Wn2rEezzYbXig33qTT1ejvVaf41MC2OlABYkTqbIHkTR1Bq4n+uLICrSQX9Wty2/kppp6MEG0sU
smzaxvXXluVl28UmYcs5VXXbDPzWWjru8GTf8+O94fLVfwN6Dto+OcK8+O0e2FHF3UQw5iJw5Z+8
yvNO7FzNfCW7soGL3QJC0KBpf7fWlGmPlW7tjCUSslMfGU4Rw7kRMrGikdPdqo0AWJIWKO1mhDE0
h1BdnYMW2ZyoeahLeJ9lTzbllFFtm5ugOvzmhyP51UsDQA4wOZt7GawaBnLQSQgnaus0tzFPP8a+
50A+nAI5VdIJ3ZCftpijrJt0hKL3O3s25h/TX2sk/Stpy/LSemVyhfs/uXa1s2k8Up+Qev0wSedc
DTN4kkYrj5DQXtTZnYaVjGkGENSce6IMn3sJ9YFiraxvm2gvu2lnfXcjvdi/sclLxX+V8IJfZF8h
ZTqORgbRnemdMtGMtgYj5TKWPXSC0SWxm8N7u9J7p3+yjVbonxREn9B0FzH3VaVVjuUc2fQTpSdr
6amqST1wqtxbtvZommH5sSXfHKoA2e00ND+Q9WjtrvwYBLmKgvoArl8tPmpIyN+swX6RM+LSTa91
yUtjaZKttTtuNCYl1+cwD/2z7GVD+ccUuPZOjoap8s9BAySZh/vPkPhXb7ENwExRw/FRnxDexXGf
LNeRK767XEu1ziZvM8GJ/7d5S/CPuZGKCoUT7dQwKvbVbAZPilrDQl956Weyd1+s0dT+Qlzbs0yO
ft0gfkmdpP3i9QlHOnEfPoexyz3TipWz3drp+d06HaRf53Co4bvhS3zR1MY5DkpJ/gnagVWLeM4l
Ql5iunawAu76GOglWAS7/hQnirdNYetaOSTKOTDNki28Y92lEw2HdW+bxSZDNFXbJrWrHBe7nLAM
ZZi05aVhH+bEQ6vtb0ta5fz2Cst8I+Y4os2yR9+yKIRKEXdwYCXfy2GqltmDl6UPAGyTct3lqFkE
IWpbodHC8zWiwKUZ0biCVGvg4PxvTYFeL3qvFtzeK+mKBw0ea9ktgwwV2Iq02hujXxX21hhiUG5e
0+0iLdFEyUH4IpvOhEACrfsnOQoqCHCWiEGEDUREzvwzgrcm8I8a8t5alTcbjh2Day1Jkqo25bXd
L8atNEKdGV4nSYiUiiBp/H3MMmeJaQTtknTEsREcVLB6MAiVxge4QhJfKz/0DUp0Pwc/PZVSKbuc
6iiKYcR9zwiKbQyVw1reBpe7YjHBjBsKx2K730eFw5x8EunitiqbZanFsUxbllqCCwSbyNdmOff1
dn6h1n9cuZy4n+YEvRg9cwLOWikpSh2/q9YNXCVhpz+PwgkxhrvuNJDZMnZUbOscNULvtjD6imOV
6OzWenST3qjkN5Jn0JjLocPJ/IMZjGeEg9SXetr21Mc0IOmALAi5c7cwNn5nh8ccoYtL5sDCxZ6o
TDayC7H41KzcAmQnZaj1rp3ysVlVhvoj9O5fpsreEAkOhom9ihySZaeaaQSElyjFs0u18YPfGtrr
xKHn2kgc8whqSnsNa8eF7T7wUZwuoQpTzWFti9NXC8nXo2VUf1az6rJdFTYwjQEgsK4+zuIcVjZm
oJnHqG3/lKNOnNnK2IjSnX+MFWsu02VPrqsVSn2EpSs9j8lQUb/O+5TGz+Fm1gBmpK3XqNZsPd/b
z1WhPJTU6W6ntkdtbgzK9dhk2mmWTdoAcCqEnOBKGt64hL+A6+MUZP2Pngx5E20k0ee8UOsD6J36
pKsQS/5SG5SSg3JYRMWZY5HwLE2tVCVsMo7ObDUXFPw/9QllcG1TOaeMOtBjJAvfzBi18mzZTnC+
LyA9yypzDt315tfHmPqGg/I5SNdWVH7nKLV84QSqelGU9A/O+vuLKUaaao0HIJNIWYmIstKrlyLq
NlCfz48yXqtmhIhHSqSkU7Hs5klvSd2L6XKS76cagCO0vu8XcNPsmuUWtf1GWa4HUiUrO/GKswwG
RTAf9YlKIXl9FCLU4+RyLAlxtdMbn7qmNq6OAjxWDp0AUuW5pSpHDivPaVaqmTjXPFDUTz/m9L1m
XJUMnnG/8oxPyxxeYuNHXUftL4TTMnLSbxkYnFshGo4wtVuoZ9Z2FOqli006MrNAJyFB5UcOZSND
QjN6GUEnnhaT7FEzOtokZ5Z1ODt0T34O5e+vy90jdWrN/dED6yo+gmxGx4RBPQ/3g6+0Z4u9Zwnb
gN6e9bE+2EMwHVytbaGnxZTqtkHVihzLrrTe58jpdsMhIlDcqtmGM/jnri3+YUKhUvOZRMpB69hC
yCbtAx/UlRg3qqLfjZS7/HAvge9ss5jR2Z33Y7J0m0aq7zVw+e+XtlLPzdD2/NuyJaUvB2OCvxFe
kHSToDjzWeu8gSetiUinHRSfNfcDpMjOR4jO6msTIxnojGn+OfencusGlJezxYbouVZXTqFqG08g
85GCzs+WQG7KnrTNANGBFQuPbIpfPTmEJg23Z6XQ8gziwVsMR5V35gu81N2jFmb9o65Z/mYYULxZ
bLZaBdem9PfSNFB0CcusoHQ1Jnc8SqNsYogh9jaADsFz3T0ujf0St37xCDrTYatoUcRZNLUH4J4L
VrGtXjMLNBslppsYes1DyWn1x67hJ9TEFpLDQomZ+l+qq/2uPZtiOLQgWKkQ9i/Sa7vh12Hypgc5
FQTsLav16lH6XLPcd6adPktfpLQrEDjpq+Zp3ocB+WEYXjxbeY1gynsEsNmcCx9EqhhlUBvce52X
IkKg9c1ROkYrqB+92u0OMGnxPiKCF0cXKkdVMzsELwiTseDYgl0XAExZYuXqiMhVSRjeZ999YQ0c
QzG0rRIE/s4bQngI0qC4yUa1kIaaWwR05RBB4x+OpmygplHVYLcE58KL5MSwCZMS6rlfqySjVtyC
UPe2Q1ciEPTLIWdYA1m7WHEgYzKVnQ3T9pHr2MdcQzVGkFOqQmoPWS60giWt5TJe3AgXQngpx1Pb
VofGpHg5TOZ9wfk/LE9B/+gbOt830TOSa4wG4I0z5R+W2C8GkfXhFyQDhKMv25oKBsCkZIu3vpJS
px978ARCQHscvNZ5nERDVS4qwDXZsVSLnMcws5xHS/OdfTsmzmqxmZqiXahwOkuTnCpjobFZtbke
glFkNenUgiC6X2axLZfxeiqOe7hpzl7o9EcKsylOT8v5k80r9yYzO/KRYujCRkXZvvk09krzkpjO
PlD1GaxJH5xTEKbrSA5NJ9mmXdAcpDeqxq+xL47qQed8qPj2yii4VSC+Z0OIaAVLV42W76DliPZy
OMcVKEot9K5yqNUgPpX8U26E3QNPqvQ+CX0WmIdhatjKqNKwlFVdg+eXw9yBsFNHcNus+NraZYHS
AnRAx6Z08j03XeOFwwbu5BAJ/Cuyod+GEP8bHIHj2kGv+/Yu1oQnAC0WYvMUlXdeHzcU73qbVp2N
cy8a2ZNNhBTV2alCv4IDHY8C3GrVG0kL4SbDpG6eDa+NPw1J68WvZd61n0q1+6510c51quqpHFT9
lbJ04JF1w5tiFBqvI2iPTWAN/l56I5P9PqolBgAMgieUv8+JD0wqEcE1OcRHSsBP0innx9Wfqctu
SFrCMv4S1AoM1yJaKSH2nyGWVy1L3aT8qT3LhuIr1QqfB6svnynmnMklqZBdzn6Srt2U7WpumhCj
/opv+2JvhJb1oDv6dz9DkGwctPQ2FNwpeZ2EHR804q0TjXSMeW4fgzH70NrVT5OYkOduea3teH2P
7+zgFIfztZMUpYJ8XvaWpv0H25RZ/ylumRbHfP8LpR03ZhokYKV9GHcmk4phUXOqN6EOYxCN7PUl
5yQrOX7nBgsaHcLIv0j7fQU55V3cYnsTU8LVsePv4bumVjovGVz4zZWWKbL3/tPkJrmhkde61W8D
5YrL2jLOCBVrW3FXgakbjYD14MIqzbc2KXeW4JaWY6hNIsDDABoX2zAaaBi9GYuJnTTKOUtTu058
KstBeQI4aL30Tf6nUljDRY5Iueo79mbWpud784JwyCFKivGSd66GSg6VGpMd6+ib5vpN2mTT5xYk
l65ebOWwVGawu1U/H8nZ8v3v6vAjaOiICjWtQyuwyHemN3XXJGk86lSi4KQI5lcWJXENQCic6wAM
ehDeZM/SedoUWgc78t8dqIyRPfatT9Juz1kMDYUI0dK/moGDJLlGVrgh5BCjzm1OsVGQpTb0vrCM
rScODPw/U4RJzlmbFmdnjJ8i08r28S+TtFd2HZar992Rinas/KDvs6X/TdCv1aTt90uWvvdz9bYM
9oCc3K02ePm1SaMeogUqDUpqTFaR3Yffc2CeFBH9xW/mswE31qdZK9qNr7nprShgEoTcTz9MdqXd
bN7RNnbflWtK9z0OH9r5EprAs3d1SCmR0zjj5o1RdmVjBADU+9bwgWuB2Qbbrc+XxT1Bcd+tOp8f
E7rJXxdHBD0sSmxoXqpZ8czTltsxdKRyRKWEeW6K+YscyWYoTfGlGeqt3kzFs7SpEUQw9ezyx43J
RzSbo9poK32mMEF/ou9nxejWiy3LWnc19YDVl4XG5JuvoV1+X5VysBNlcvFKriFtuQe3rJ+O8U7a
eDmK1pUetQd4Rm5FOSHxgczSc+/Z4xXezGssRpTJV88TLPw7SNPmjRzKhhz+d4DyMdlJwtLG8m4+
J95ykjS1VFvvYTbo1zXE0NQJjxNIMh9pxrHUbynoeLOco4dWjKRdD23zzLvDSY5cdTZBKepTtXeQ
3FpJ471pVP3m60iFGR1Mc9IWDqrxYE7xqsnqeGt7SvUQlRans1DzHlJHMx74f7sAnh3tQ29zgKL2
ZvivqdTWGWQoFHP35ik3o+JrWFG46sJKBdmRomyTuXIuJgwlJ69Rzb1DUuSxpx5yAwWL+skqom+c
cNV/OfEeRY1gx32m3jtUzz12nm6viyrAZnedtyp4N790rXeSXltJYLxPJ77iaI3aBxUs5DFF4mZj
6LV9oWz+O5QKIQUUGpLewrQ0i82Gyf1QqB315kRIuzJOZQ+X9c9p1G7+vyz3T1eVNvEJ2Xfp2wCk
fC2OL1vRdOLkVTYUG21iAL+XxSQjAn3Sdp2u8gsVsdIm58shhaDP4N2toxwt61Ilk8MFsi8olzp1
wMqFzHL2WvUpxaLOH1DZe7eGE7apyatDoavRQz60VP9ahv1ENgjlKc+HXAkd0hWyGNYfo9W9DAnf
YGVs1tbAGSe7/POdX/UN1arsTl6mb+vKpFRGMKvqhkUje6KRIbNgZ+1E1jqas79mvZxu3NGguR7D
/hvFKqeKsspPAeRGe+rL+0MV+TEyNuo3i+/YIXcd6HcKp/g4UoC099x52sphM7b9FqGmfC+H/jzE
G9Uy4qMcerogv0Lo4jxxq/wYwGRFuRHUW5WqKlf0n8E159CvVaqrfxi1/MewFvlWOfQSz4eKrP/h
lcPssTS3U6B+7+fZg/nVVlEdSk2wvm2egI4e2MHYGool/Gc2mdKrVzmSTRZmgshC/x4PRp5tR+eo
2yT6SRsYlMOoxr0nXtYpjKkGDoEoNJMOEymHu5c/NZMSJRGd1pa+LfUB7tlfbq+yjHIjV7wvS2Xt
asp9ZdsiFbPu0744WUmGTiBysZsZ/Pk31YKEQff+UObB2s5aGJ262s1fjMT4hohnti+DAJxOFxRX
2bj+2F4G9yYHU1NV3WZxGkqgra0aiaWxq4YDhIYf/byimNCr9ZWnO8pDKwRDOA0IbnkK25KlGW/s
ZZUH5mpwIZ+M2o68AWFyFgy0/XHuUbrk+CL+0ulwVNqW+7UdAh50SQlPfE9dRje0PZwRhfcVmqCv
WtnXL6YxJSdelbQtFM/D14TX49Twvppk6jipLVWwsLr2bM7udzmPfQCPb8pOnkYqHjmP6Eyeu5F1
pyRTxxdTs7U/qChFuxOIyFFuHWWTsRUKnZLHlNhNyiaqKPtU2wqB8NxxYRouZ+daevZGbkLdWMi1
5cFa81v11iSxeisa/0sdBdpRjmQjnXHirwZq466L3dB189KVxlwhVak23kd7Nuar7UfTqlcRFZwh
mdt6+uju5TBTrA+oOq9RY0UTQ9DWmFoc8lPTw4vsJXOYNSvZDQI3aVaLS3VbNi21BjKcKW8Cf3SR
/VuZre3B5jiPl1g0AVmYfFMbw2ensLu9dKC+5SN9EhWfbDOn4rCsw4bf9QB6SHZDQbsTC1EL8cC5
3BvB5HMf34M6jtw0tL4gxBKYaYmKbuBz09h+hg4ao/BSK6SK0XOd9UMrtHsa4PI81WPj0Ga6/kHt
/R9eqO/i0zSgDMd7gruili74NjvJvo5N8y8Y9o9N3JHkg6SB7aN/tBuneJSJ/FSv5pUa5OFZDgMt
DLeVCjWZmzgfmnFGHymZ/7B9t9yl7Ujy0XPqz8JeVPr0ByWz0LLyFeZ4Z12BkDoV6hh9Nt0EMmOv
ee0mWCCzqP8uzW42hPvSGFdWdrDZo51g7oapWfTMvw8nZRyEfCHue/ceHgK3MisenMucd+vcozXk
BfLVsmbgOU8OdRD7OneGixIUA4L3SFlZg3br0DI3EfPFJr2JOg4X2RR1/qqMgbNPmtj2r9IGNQgY
Gr2sV3IGIJOI9LRYtcrn5KBx/lMi/orWNzVJZTrskl/FXPwCnXklvVYUfykatTvMraZT1SBmRGHL
SVBpR1Tp/QqUVWBQ+tgAzL6yjU0SqC17XmhKXkLqlkOMvVIn9q6Ezwy2a11TN0HQ/lWWpPKVtEIn
kLoXKivqH2Lv/F/pdcMPhxSAv9sEQ8Y7h5s7FL8uy8hoqRJ/F47/+/r/tMxiu8vH/5qRWzCr8LfL
p4nEp4mEPLSMXj6rFerPgZkbK01pqg05huIRhbH80RE98AUUMNk3aZHNHKIiVw+28ybUS9uJ/dDh
PuXXCmM1ZdzG/G4rZ8qlTVftHyZyWdJkZn2I4oVlkkaOwng3x1bgrTSeq9fSHbaaHMp5WZkWHGeq
5k4NKBunzK/vLhGI0OWTyatT7+tww5/7/eLw2q4/NyQd7x/DVIUImLJByNl5ykg7dR6JUt2q3Ke0
8cwruJeT9KnCVAwORB3GxNuRGEpHW3bDttY8b6PHvIev2cH5qwa/UIN27jH8Um825D0XuQp3he4J
NZvFD/avPcLqcnXc5OBGnfXQWkXK8zXjCFRrVCA6MBs8xLNpPcieG9TGMWjbl3ucnBIM6b9yP58P
Gf8MEt/McPiTOLSNEa1ssaqMW5YSuNDJKYvT/ZIaXBkRVVmbQZw2Dn0XUIJXlgc5ROscIWCLUiQ5
dDOoPuruBcEA94y+hHNv3g2lQ9p6L4525RTGMA+C/TPiIV2hb1M/oTFXP0UxZ15mqVPxNUw1P2Ya
6kze2mQwT8F2kw6wdcihjJNz25h3D5ME833uu/WaJmz3ZUMttobq+dks+h+N1znngZcGSuBhWqKY
6qdDSJZXCCFAx2nFTVHv4C6HcwKawUqrgo1c4U1XLiujpceHQYQ/NKSRZhXxKMQ3kcQsMzTh29i7
UDJNkm2wUEsvh0zd3MdUobqXe9TkBTBY2OG3Nx5LTirEfFjP2X5TJ8hreMr7iln7ynmmqpD3Kxor
KRVkmDn1g9BH107JWEaXiDpX2OeNU5ylu4Ac5yF2KKuay8o6cWZrHwJzeFaMgSprWJFXxty3OzZQ
0x8JWQTqT6fPegAnAt+Qdlen/d2e2/V8tw+Z/sYu42fgJPd4M+2UK6qKULKM0CcNVfVQC3XdNGF7
3JZTdJqF9u7gIC2gIaC3a4TYrsHG5cBfVLiR3gBq1otvJzygxNwqn+xHVYkOnYhF+sA9uYH/EQrT
+amxe2PV1LD2wAW3grHb+GpoHfIYQR9BZ25S4qo3+iqNveShj8r0BcWlWwWb+BdgVvnODhoFgjWv
/OJRyUz+qKTYD412DvxRTcyulGjWV6irERCqEAEa3PpuCuwQgiJO8uurVivk0jLg2TJYxkiHHMqm
dKhj9wMUeYJQcL4sgbKnCErnYvhzWV6a5SKLbQijPzrnSzoW8642mkDbVbNN0aLCdm2DEGm15j7a
8BolXFacVJexM7iLZ16c7kggZav/axZYqvhkeMbmvohc7x5kJv0nTTHqQ2zE0cPS2AUo6mFaLxbo
kaIHeCzRSpgj65WUZHCUtiVE9prSnde+pimbxaFNLtPImgZ7q8+oOxQXuxtlt6hBdsDetDFS8+2n
MBxScV3ZfXXrZDgF/tSfPNX50UibHErHMnwTEldKunoz/rWMMvvm2kdWay29y+TfruWICyttGR7Q
bD5C7THvo9EJV7Wg0Gph9ocKwC03peIZ5zz0oN6SVFsJpFHXhPOd9WRFJHv9elJRuWSOWvBLmWb9
LEOgH4hgVkKAKQhK6zCmjsPbY618GQbtSOUcbNxqOHL4JbjLhb2aq+9GAlNHFIf6Q9mapybsdoPS
n+LGKr6FmdvwlDSUD1FsVpuxUYZHW7WivQO3xtlFemLdpVOJtJ0O+X3bfs0aJ/5glIrzWFBInEP3
9sHnPOa1CE7SJRuoH4A0qw26gUTzXvHUNOYKzd0/K7SCXxND5/lpKGs5shAzenVG/sjcpNtMvGtv
HGNlK1HyEoRd/5KMWbxxM7/dp5ndv6hFEV+5A36UTtmMgf+Hy9viRY6g43D2jUntZqySFlqzmCsW
85zwx2Jzk3Z7EsHXqWs58JsL3mEEiU8PQzaYEzGE+WTrtPq+SmEDiiJl4CH8U4lHCuNoaQOxswW+
dHFUTfkVmRcHimWyAEoWcso0Jo8SaQXK8Fa1WfIoQVjC14iR9AVxfGvUVF1NLW8djtWWHBcm6gqs
fvnsFGbxzLs0xRL5nO/lUDqMgjrhOHYepKmx+vqit87rPV5MChQhlxqw6UmnPk7Xg9l+i72gO8sQ
TjLcWzvb62WCprZrlZvkpdHMVeLwEpyUUW9BFZz6Ry9TbnEdKGyWAH4+IFnWP2RDw/m/mlK04kPl
uTccahbQKKr3vq8Z/BD9Zl1ZIUdk4mGa6gncxjGyP2IkG+ksRMQS9u9tU48K39hQ3Jso28J2YSdk
T+1CN7Kd4sw9j2NY3dAoqdaotGZ//ueIjDXGv6/RaRWaJEYRHKokbV+aSfns8xkvhRjVeRce5mHU
1opiNi9GMbYvSfpZN9PkWVosNEZQMrSGnfRFk+c8mCM8SUHTPqWxDqy5Mh/Ym6LMnfX9t4FHdmgp
8efW8Yxd4xnRsUhU+6HjZmAPrn+ueczVlOvSHWdP2bolAEhU313oMGfEluZW/zBBvXQf6r2tf+h6
33kzXLwy+J/m5uT+DnDeZrPeXmTjqTAf8NAtoHL8aZM9tYPxglSwzylILgCeU4asrgqz5OZu7ASa
NO6cQ2Yb82kuYceWpOwdCkg8k5zXXpuVw9R3QPVzPfqiVsYa0s/wG8BJ4GCR+0F3YiQSSzA4SQ+x
qxE9WIOiPyQwyFDcxJ/JJQvK7d1px61ztAP1U0hJA0c9/sei4Rbh2XO37xGw2RTe/H8IO48luZFs
Tb9KW60v7AIOPTY9i9AqIyIlM7mBUUJrjaefDx5VTJJdVr0B4cfdEckQgPs5v9CfysCoj5Q/uoVs
CsTBr2EdY9JTKe1S1z9oomgfZV+FwEKslMFZtrRiLJbOeQq5lV/RwHGOY6zESwAA2IuM1njXlZO+
xG4p+Gzr9oaVkvmhawpURQQKWdaoBC/FbAg2D5Az49mYpBpQdJIzWVqHn6fS3GSjbX7o+77YdvE6
8JH+nkAMV1/DEp/DsdGUF6vrP1dmFV9kSxUvdduoz0Dq2nuKa3dJkuP83XpUMkXiL2VTZH26BQps
rcHpvabw4/dlZWUTKHtl2hWgrkVCakidD2YwoDn142xIUcpgM9BvZIc8aEVi3cbZCH4cEQ1bvs9P
aooo2B+1NQoQXrCxM1y0BqdlZ1yN8dltVcEdM9EeUGrul3FRO7zpk7+o7cpAjksfloXj50erLUvn
dpp6RX7UHJMUtF2gyKh8aXXUuUm45VgNDcDAR55Sud5ji9M2/aPwZs/w1Ii+JJ63JPXYfk+j7mog
RvU2jfxgDL0sro0bF7uut8gRaqk461GprgKNgj2a3Z/kpNHZF6gQfbPNPl0EalY9Zx1G65XtdYvK
xwGc+mCHoii/uXo0ql0TW+0TOYnZawxsu+yt8sCnyGN8kZ127ruPvDGySx6wO3/Bv9u9ky3dqp2l
7vQgzuZLI138t9eSnaUyOb9eK8TwxNA1986YJ8trReLJT1JjJdNundkmuBuFzZ/5up/a3aA4y7RF
caie19aNQPtjQg9mh1aE+ZRokb0puyxeN/Nau4sqpG8V7sDd3FQHfTqTtabuS0vRCvE4xPdyoryY
bRZ7HDx6nnn0YxBUwtZK3aO8lqoPf/9K/nPhhzx6dN+7HXzRmEBHgzjctF3dLmSP25V/dsvmbYya
1toenMf+fXJUsLPw0Q9aaKPObbQC43YUFt5mwFipBSbcX+eQN8ueq4E2htgycXobnYaAaxUtOkxI
5KmO9maqATDjpvU2vZ+PH/UJ7am/wm2J0q4Mq/bfhn8ZLS+SzTm9X0bLcBBFX90cbeNBdbodOydz
G6NG/2SM/pfOqsYviIQ8KAgQvRgiMiFXmSrMzYrtTztNCzkCmcVN37mwOb2gANDeftAjbVjqVODv
WE2ivKoqTX4n2y248X7WhXL7Lyytse3Kje+ZX5zxlXHeelHhdlSS1bbJp24rdHYOdt0qp65zxXrK
+/oJYfMeXbl6+JJX+nzjMb6TGNqiOrxoM3d66gC2oE+igvGa3zWzAu7xN3E81O4ao1CffAct2N40
/xwfYhT1Pv49Po/v5vGezXh5ffmG/jr+/XV9rvPbePn3/Dr+b64v//5q/vvtMV8PFFCedNf8Fuht
/6VFBXqKE/xhnAVMuhDBfzPbkTIQX/BP/zpEhn1A5LZjwWmaO9SDoo3neONH9NqQYquUD7ZA87ic
45gXjx9R5FkaP+IZRLtbfB4/OUa3I3vSLFIMV461EVfVIkkV61j2uo2BRydWskceZMd7U55Vtc6U
37rzqD20wTDs3uOj1ptkygL1EVtndJnSWLwVXf3sUFX9jt5uqtjojbVTvxvwqFkOyLBsksKtkPbj
gJ9WdZJNeSYPSk+53DeaGiUUHkkKFK1iau7kIS7c5i6cD7LpmYO5ROKlWb3HKqMljy3bvjJFG93w
p4WcJ6fIjrFAVRZOZ4W8v62+dZOO1VvlP+eOGZ663tZu8TFC4mRILOw0VRxJ2BsY565H/iVO0kNp
t7ioJ6C5tm6GcTfa7cqJRC+8ORsq8qTP+nfZ9DiEbG/cnO2WPT7iDjI9OngXQCntMF+cY9BuRoxd
WXCEFjQ/S1wht42PzeAigQssA+VjtyqX/uDAKEjEWfZa4cyzAiW21vRgemwR4pp3wywmm6Wu6u5r
FIwfNHQJvyfx1UbJ0F9YFviIaeYJIqu/bhPWLSIHdtCp7UcBw63f4jwXnJGAmreYeo+VL0pcw061
A5ABGsJualkcZGsgNXKRZ+Wl7srhdq7wjF2ZIuE9GwACweGHNZT6UM9LmIl3VVYM+bbqRpbMCOot
KU4Odya0rQwtKJR+9O6zV+fLoRgN9G4LZe2raXiItX56qM0IyVmE5XaDarprpwnqjTPgGKsp/vDS
xLPgY5MFexG1w8voRNqCDWCGDwO9UxnzRMEAz0jDAZeSkifGjwMmkH822R9FB8Ut0aNHC+gMDap7
ru12yVqEqkmkcduIfTxx5iY8e0TvumwVDTr/Jd2e1TVzsMSk4NdWUYvXQpk9xOvYvVBwq44G6BK8
oZQOvmQQbLh4sygb2BGZ44h7eWBxf9FVDSlDH+2yWxzZAUMprjXI7fs8gZgSignZ7b+mGGHZkzcM
Xt9DEyKdO1Unof1+GeqkGNvwZLxNrRGmXCZTm600DyPkCjDOXTwJ/QNS/KWvNh9yU/hnBzHPhQyr
scBBw7BeNVQtqfc7GyzYwU3FJBRXipjhymq2r+LKVVZtVLFHyjNjM3VaenFiP7sdUqxOMIZGAtsC
inLOQVZuVR0fNrNux0vqdxbsG83+iETzpjD8/FveN695pQ0vhq32a0VE9QmHt/6UN3m56kXbPHVl
6q0okYe7WgunF/ILwGj8CvJFr40vgdN+VMCaQBOkpfom65u0fzSyxnhSwU7x8U4vGc4812ByH+Sg
cv7KwHnQFnaI0rLI2q2iDvGmNNDvg/syPOude1J47n6yHHQw9QFwThjiOgklE126oW8+lSMUutxO
nPsBZbFjr4EDGEFqfypJvumuXXxAeT/Z+bYfbuvGbN7mkpEcgEsvGrhj1h2qTohHEZYvLXnXrU8u
YFfNwq+Nq2lPM+JoE1d2eMD0FxIkYlZLzL7E50H5Xgpl/AqglLsffPGHwLXDnV6E+s6pPfW+8dH2
Rnhs+gp+CAEt5UvlOwm4m1pcfRvb6rqzsZwF6pDldXR0ZwVpefDGST2B/Uk34wyteI/dzhxEpp2G
L9Stx5wHBhpvsa0bBO0f1+G9sTBCxV6tLLLh4E82qcXfT2VbHoRhDAcVGsl/DlIbRaXs7PfDwYxK
rgKAMQAjhFSCCshMD7Xu7FeheV9UQ3eN3E+RoWOrnqRBdvJH70H22W5j3gdFp+6qDExqD6UgWsZm
YKy73NKoYc1tH5XZJbfmHNk3hrsGGo+Fs01LVP7GQmi7qaIkDZndZh2sUfGpJ/DfGFh27bWuQ2D/
an+WLQRv22thOWSYs1isZUweZj0FvAq0M0YmXErGGk+8pprSHG4jzFeR+gcyFBNaoh3crRysBd4x
M/6xFPY91fvokqguJjOBc5/qpX2fpWZzwFM7XMimbw/igpsiKbzOmT7VWn8YBEgXxY2nXaMYxoZF
h/oGABH5U2VfD8o9mafufrDL+OCYwl34nv/dKOJ5yTd7WJuPVsnapKFuthhQUH4WcZSsaq+sef0E
IwBQgnd2zYLFtqGsq2nlHNtAranY5t3Fm+0KkIgdH9sWlOBoKOmr72PbbNsI1VkW6gLwvO8Lr44/
4+LnL7rUwNijR1ItdmqBGUQENMPu0ifkYvHCaiP7viXxtx4H4IfQxrVNU9awMQAe7KxM6MeORe/e
73gbHXW+R6hWszOmPr6D/s2tyBriC1aLPBbZBdyPs5lJ6RfTI/ZmKukRDNkG2zHRXhm0V/wTYhiH
/KhthGybwC6/Guq4L7JZhN8zYQy3ExYHaTAurE6znycLe9ywrdhU+xUMaRGv3NqvXkEg4Qyh54gP
63b1WiQL9kL+66ha+QkpkWQpRyU2nG89cbAdmSch+bJykgxZVFF3Z7P2Kn7TVoUVaqm8OIELKdIl
O5GL7tH0laU6ngLz3CVFiGfNkB0EFkpf9CL7aqpm9KZqwBfDyMFXVrOouybJBFDWQuoi9auztOsR
iPbbllMW+kLt6+7izDQyyaSVjFuwmB1y+N2DM9NxZaiPfdRZkk4cXCcpHie4iwdMprtFWcXdbgAT
t8EeSb3ETRiiX6GdZQukLMCU+YByYbON0SfmCekb0brUe7FQitR6QI5FLMbB8j52bXnBBcLxFzxq
rVnQlle9C7MY5kiZhZtMz3lS9nqsAI5K8HQVkQ0xo7HvSFPp08qHcMU6sT3dmmXniU1jIsjkUJbm
Y4iijRNrqnpQ4xqfLWRGF4nwyjt5SOfiTcU7P9yCcbZDvcY4yU41NVAfIUe2Lk3MPBIHVEhj+NE5
0dONpSB9P4ID42ecG9eoc/VrkHflGYIhqq5/her5rEFh0htG+/geH2LFWFp1V2y0MPbRicawc3e7
HHdEsDujebuUvDCWo+2prvrvWj2hrT8E+bf0XPdO802JzXZhOOX46FSTy//U6A/sbN1V3+SfWQFY
uGhQQu7ULKASBsVONt87bk2KV7FbZ3e/xQejVVcRutorOez9kOekMIzsKiOGkxbOahi1dikMN1sP
3kEVfvcgD4HDW+uJTt3LJkrlGoq/KPEMdfeg8C18QOYy2/qOg7v8PEvGUNOEva5F7kGO6xuIL/Hk
bW4T5mG5CLJNPXnjSs7qK6N7qCr1BUvS/CRDg4PXbFdHZzkJ7F6O20iwK6hQnLWeRNyo4VypVz3J
WGT5uXuKN8VP/Y1h6f6BtLL2oE3Iu8oRg11/JrulPtaqU+0rs+43XoNXsJpH+zovTB2TF+Gdywa+
f+uaJ1RJkHDFS2BlGrNIFdaEK2Rgqz15S+fV4uESFrbxEoRadOrBoC0Lz3Je9aDmVqhWEbvs3Hwx
PexPUidYNjmIeU1z4n2d6toJfFq4jaKov+RNU6xRG1UfyNZbS6Ouo5eyDDX0ZVJ06a3xo4IhxJe6
i/ZFrOs825xxG3qTB6+EQxtwc3azUbC7IRtveQjrJ+ObZybOspnc6VjGnf0cJtY6KCbi6K9stQnd
VDPTh7dMkJXukHX1yETgQq5TApmnjzmwsKAYiktbTNW9F/Sf5PTCEdYqNZFlF1Sv4zC9I9ms710X
qHlbDN1Zt+1sHeC2+2SWmgmFNQs/1Rbu0XLLU/X7sOut74gcPJtWnL+FeV4u1VoTD9kw+ht5xZ6t
x+2KNrqtZyXtMZ8arPypHAYTaL8WfjKD7k7Egk0UV8xAVXzVqHiNX2bvGV0EzpsV6nwevaWf9DQw
HoMeGEaf2G+9DpRFQX1gb6Ai/aj6CbtIBAqmQs0w9MpuKDo/M9ojd452KVF0oFrb5Zh99pwyxIDK
c5aVVomd79LsuwSxpL7HNZl8DRjqxtiGChbhsneI2aEFQLKXslcvIbXbUAvx9jOPiiucFZrF/uck
WPPw1z6XrdZg2pWqJzOsk8uoGNlMVRueZoRZkYt9VVvjM3v94uCLKFhLYNmv8XCOSyDar/GC9cLf
xeV4ZSgqKpKpuVOTyN+krhZgQa9Hz0GnK9s2Rv/A9qL4uRdKcbAE5peyN9cShX3HyBNp7nVdgZv6
kNxN2lzEaerPEu5hKF1y6HtkCt7RHzJGvZNy/A/0hzIYyUHGJEBEdtQmdYEacKitI3Ts4tB250w6
ZWQlEm+lw529FhaWJ8Vbg+P1SzUL6JMEROFsHpp8M+NNm4NqlJkCY2yNszwT8xmC/pdBmZKDDL3H
88xqtv2PWbKDgvifU73G/GmWCKav1VQbO6Fp0aVNY3uVQ/dZmQUq6zImDz7Uhp0oXFytIPFc6qpr
WeDC/YPnZSy7Ke74H/6YgjvY1i1b53gbJ6/leZAmm5m48lNQUT1rZU/gHVqzDpVVZ+TVrkLodpG4
dYDh5vwKMa8gry2vc5s9v4JRdPYq9TTyTnrr3luTBtNOG6qvrv6tyKPhs1lk+pK3Ib1QWjYPAQZh
G4Hd7iXQYhOPtNpeK6nLzlLrshdL7WDnlKLdDXMzMyukl2OnOshexBw6oExBfxrVMHsx2/SjG/XW
GU539mJEbOX5VR2agK+NmvCq9aQWb2D4kDcKjOgcKW76CHPoIuOmk+cgNCANTzgqvdl9sRpdK3vB
9t04Fn3453QvRWIsREX9rFvJ3073AbW8WVN+m44Iu3H0bVcs7VQHjaGH3jJ2yfbE+shewGmjD3X7
6iJq9NxUtXL1EwrpqRN9aPXAOZDiafC0KeIPA7vWjWrXoKX4TBauYtVbMXo4zOlVcB4a3NkH9KF3
9YhFkuKP3aoJCvNlCq3vRYI7RZncQ01miT2TMOBrLCIrPzu6MZyk0670451DfN+x4zD/suj9EapK
PAv7NPKAsFbtvkrKhwh1anULJ6D5qYl3TLvHKuqhbNX8HMQVDEPPTVe6YaCAOB/StP2YIJeyH7sS
48CxidKLhuL4MrLtdiObcpw6d6SjoIhY6dntAtVQrVw9AYXX6ePT4JFFiPT6FQfCkgr5aK5AI80J
BQS30eRO7gYeai9mkyxiM25eDd1SD97gKEs5y/dFu0xNbKJlr/o6Iu/3SqIlPKUJTmpwvBtW71G6
GmuvONShaq1IawabLuEJjsZAZ8FjZAdmG7fTHKHuGkDuCfwQWZKO6n8c1Olen2VyVqy9nUXTVzzf
0Shbkn2Mnp0mBpmFV+q3tAap51lfI2AIpI3t6VHPsKEdBsM/GiZ8NqQiwrViw7k3qxy/ool0M9V0
9BHNzz13YUqDPtKW2CZsB6+w93C3rXMduuXKHRPxWgnzIl/ICINdDBcSazgepIU6ATXIvegiz6y6
/KoogU0h8Jd4WTUuBva4i6ekPneDwoazU83u1Fl1f5JnbRb9eWb3pnJUQ6DiDHgP/zYUd/T+1tt2
s66KVZCYjCmbxW2Q7lysrG5ls54P6K4U0avsLGa4SB4uxsRJnmTxy1aMTyyVsjvZhX9AthL4W2xl
J0uQ5HatMnSVQzpQTg5i4V8xsTNXGDUBbQphs8uYN5+Rd18rqqBcjEvhLV56ot51VG8XcsT7hCRE
Wsq1hxKU5l8XCVP+FCdE5Gd+GRmXs+LOMVZujB257Pjp6rygcQkjtbhnK9E+15lzF44dSJC55Wjp
s6KG7lm27Dr/6qWzJseYds82ju54TRbTyZybBXjmRWk4PdAJZqqI1iyF73aHtp6657gLxmWKT95e
ziXjjbVkZEw7OXdQuWGPfWBsb3+DhsKI1+GaIOc6FLk2ra4mG9nbx54J9HH21yux4KxSCwvFri9e
PCvaTaqwP1qGYq0SwA+Qh4LiCf7g9RZHlWMVs58/qUPWPDiG+CTj8jrhWKPO6TbT1crgXnfN5Hwc
WkPjbttUlyCM3bMlTIs0hIaGYJMOq3rAVrJ0gv4KC7O/KjM9v+IxOakukLMfcVOYwYrCpckKjRGy
wzc1zCoyFFjmkF+oiouw63jJMCs5ylhqxNGCO6a5KvdNBPhbYxW/Ll0x7mMKm099Pt03VY9PUEMu
cLTr7smyISPiEHDq59YtFKBmUqE5K1sRfDW8zJP+KJujF2VrPwnGjReDQXTa1tpkkrmjBl67KOZT
zOM3RtUF8xKGWDuzezRwvcWqiQJAODMOV5vibepOh6ywlbeGW6qZsiJna71DZJRvF4jItyZ1d5io
5c88JOojCrGzwy5xNIK+jLjeqNqj2Wd5sBqvQVlqx5Bl9lGHJ+O0ZMgFN+2F2Q/VQ6Zk7i4Yo2E7
RMn4lIrhC6l/60tkcR9BL+FDXhjJxgF5cSCZHl6RwEVOxoqtL072YKlD+7kRWPzanpWcXQ1QQF2D
elXs1DiijVAvPNY93OZoyoMX98ZxTswA95+DP526Mqq3ZbqhPozm49zfmFq8dOetJsv7JYYE3on8
teGselsNV6Gi2Ks2bewzDt4te56IX0tQlLtO123wNXT4Zg1gtDMHSIrcrHcySEXLuXWbQQDZxLW6
xYBS16rV0DtRdWt6wDvX3M7GUlh4jU3K3Xj4hrlLhU1DND34LhtORFbOsiUnUD1UV8O8VVWVok1Z
2LbLMqmrqxzi8QzbT7lmLXTUgB/M+eALxDf8LHb3sql3fnIO1B2M5yuUe9L61YuJ+oK/gDj/oPIn
vwV+HGOXFOaPKtyVtZpiMVCgyrK3vSnYs1vyz4kb4odE7uUx8EtlwQ+/+diVyZ9XFNRA/rpijW7W
1p0ydY1VqNgZWoymRVV5rwgxf6ssvboGMAmwe3RfZHjUVdIr6eRunXlUYetbU4TaE7vtCdN3YfJZ
E+/Qx10NYLkPOFPVr1m6kv+GyakfLJ0tL3Q6Oy/gYifDz03cLZUFRShrmY4TRku9UZ0iBcLpZpxP
u9kKSB5qrbTxDmFMgQBKs5DB9zE6yr1bs0jVZZiRdpTOwJoYd1lDoSriN7kwwWg+j3YiqANN8ID9
3F/3VeO8NNb8Dco/YCzmnv0+/H5rAdrc1az2VoHR5h/GMm24tXrZ3veUcOV4XrdRSnDXwsWpK+14
Unl9t+Urm79miJ60c+LWgAKziosY+0+EaO9N344XWJtNn1qQpDzB0uRexHFC+dSHrfhDqlGeScHF
myrjrYeNNqtcb/M+rov6dBlaqb7M8Obr26y/jvMhKR3y6H7xrU3RAJEtGdf9EBZpObIWRX/5NsxN
qvJSmK9y1Hu4GVngmCJPd+8dZUECK7IBMMqryder1U4D76pn8aei99cGt4ZzUg/4XLVj+JCB5VkK
CxTqWAFg6IO8/KhpzQuml+G3TKcaKlruuq62zVqtYAto+Afh1JhKKeY3fQz0V7ccAzI46fAk+nhY
ZUVpXDskYDaijuq7VsAoEb0xEzr7bvWOl++CoV06hQtFj4IZFZY+qO9kdw0fFGeY/lvNBnFbkg5G
iiePsYnL76fWwkdHA8aVKQW591hg/obRJJ922Bxa8HivMPPk8Ig8yz7u6mBZ1X2+4y6F7GIdGatg
vuHKQ9NERXBrx2aVVQu9hkn+x7/+9//93y/D//G/5VdSKX6e/Str02seZk397z8s549/Fbfw/uu/
/zBsjdUm9WFXV11hm5qh0v/l00MI6PDff2j/47Ay7j0cbT8nGqubIeP+JA+mg7SiUOq9n1fDnWLq
Rr/Scm240/LoXLtZs38fK+NqIZ75opK7dzw+F7NUIZ4N9hOeKMmOAnKyks1WM8WxwnyHt5xekAne
Rfeik2z1tWc/QXsHb3Tr1VlZInl5kR25GKBWlTm6Zg5CXUaXrNtGL159J3T2zpQ0K9lEazBbVk4a
nQajKF7bFYjq9DXWKQYlk5Ys5SA17rqVSyp0b2Thc+Zk56kZqqtmeMXO9fNuoek59HEZzEoHulrg
nWSLlGp1rTRlXGe1G6+cMq2uud19+ufPRb7vv38uDjKfjmNowrFt8evnMhaooZCabT43KOeAqcvv
i7Hq7nslf5am8HoGpiibTGsjLeajTn2Ro9hNJGym2RH4WvatmDkz8mB2WounT/wNaF51z0dOPIrb
w49R5pwp+RFSfctAlVdtl4UfDS8JuhWTR7lAtsAGQ0YJX4ImaR+yyYHMyxhf8epzZBpkRa7/5c3Q
f/+S6rpQNcPVVN3Q4OEZv74ZQ+Wljd/b5qfB89b6rIatzQf2Ty2LN85MJIo8EAZ/BUtnCFYVRY6f
YnJ0S43/GOeKAWd8ni3b8iwYEAdWp5QU4qQjENW0G3IYCQsBKz5XQZLcDt2QRaieywDkWFVFToFR
su1XLthwvzvKOTJ+G0Ih+BlVEh9dhFpTF7mZwUrQsSv95/fJsn9/n9irOUK4uqMJzdHV+cf+049Z
AA6dOrbUn6eqbjaa0aYbgzX0nnRv8hz1+cUxIvVT5qQUolozJO8fRJfATZSF7Cgc4xkNYu8RWnZ0
6FJ3XMdDiR1h1Txi0oq155QED10TJftbM5hLLLLOopK43rZKhEFPkLRwVX/0yFrMiO593GPp9l6Z
kWdC0e2797ly1vtFfxrMfPm6csR73BuA/SKxyH0ByMuxyEb/aMPIz2/tQMfuk3drK3utecj7OIQE
g9sMV854706iNLOWvS78/3K3FWK+nf76s3Z1W9NNYc9JBke3fv2EalWr0X2HBN8pYbnpU9XFZQmd
JMeFeEo6hv07FnLnyKu6U9G4iBl0efNq1yI86kmX3YdmlN1rCS6pSe8aexm7HToYMn5QYNw6j5Mx
RIBTcjxdu5XNdrSy+74QDsnmpNmM8sU9r6D4nZfdGuqMh1wIdO7Y0LNmMVQK+tV6zGkJ84BUslMv
Y1srTm5SwBf66bRBmHkXTd7VU2tYAVHGO94n5o57mHWahjLeDr0eXvIoEWvgtf19xJ1jhWFl/OR3
pPLIZngvStFDxRsm5S0Jgs+KCkhfEc4JXe7pCc7aQ2VozW4CQEY6uI2vgpzwVZ7BKfrKBVCw/BHK
G8QgoyZ9MdxpcG4TitKHwZqCn32f33TQLz3SlaHCXSufhfEmKy/jT6SfIHDbiFH5amkvDbPHD1mY
0KPns9iekLSXp/UUuregbALINw7NdzOmRu4vwbTHc9o0WbtNANRbHvx4ZzijsqcIHKP0rdT6UnMC
rBIQGzhhFeCdEqXpjuTlEQqgJeOWX7HX+OkU8Pca1frp8D4md1ncrmTbEtbnyPDrrZc3+1AtgudA
bYuVSY3ilE+Gc3apoy/1uSjQprPxZmK+8ijON1RZjT3G5dSRvZa6bmWNNzqDZDAMno+VoQPldSY8
jJ1LProGliU7ASlHl75CF8H0pmJpVOm4GNUIm7B5sN64lKOz8KOt281pcnv1DKr0z0OWYdRDTsDe
sp+fxKLuUvUcacAXkbffyHGW9k0dm+BiN7FzN2ZY2A+eFXx0e9gx8WiyLetq82oP6N25uR5+rLoc
gpbnJOCIDOWRctzZ6DzvmdxVt3CjA7W08ax4leqvOzw2Kf8Ct3PL4qIr8CuQ7sViPJ3Ko4xlYF7R
BNWKCxmd575AY6Nip+6v2QqTAAMDuxsRc/bXhcniVsnAj8h5coo8c4MIwlHC/+b9WpODcH7Cj2Wd
BAlvbAQGb21MXrCy2VastUawwkFd/wwbJD+aXmVdaltYlzECdfjPTw65nPjlvqRbtu46puW4mjAc
uUz86clhlhHuxopVfFKMKFvaZIW2eVngLQqQ6a0zUbBD1+4ld5z2SD4Z/YI57kQoJaqFOV2SSfGu
vml87QtrxKeW/QvLifpgikH9EJXFQsYDTw93ZEOLjWxqGRahIDieyNrpJyMYqttlS61gQd6o6Xky
g3STCK3HeCEJN8LxHe4psf2hR94onkGxv8VTf2kUbf7RH2Nn3WMMtE/QXfwQqvkNYByhVXqL42be
fkjIJ0ug72/jM+ISMOyGSoSOwzGsnPxxrkuuiiw0NrKpjE1+gZW6i8l3FQgvCxjeQZfvozYvHjHI
psLS1N/GUdHW//xpOf/xnOcZYlMIM/m8TEEZ49enSFXWukMVM/jUBS1O0Fr+YbJq7z5KS/vc51W/
aMy2fxvaAPyA71qwlR3tGY2cDZbY/ZvZDcnWaUW4NY20WdcBSBcdfMlRmw8OlbWjbMozGQtMQa3G
tg+RiLMrz3EkXVQWXCVeyFfEArGLHfjR9KVanDxt7E8FZhnPzWhegiqaLogS5c+uML9R72juZCuY
k5RNEdRH2UzbsF9Wrt3vq3lm6bNV8yfd3sreENz4Wk+reuO7Ij0EM+QMDGR76mY+kTVrx7fLpu7r
E6g9oJYyIvveR5W9QEbcYbeQ1ShNtVH/lZuZNdf3UmFRHyO3+cD9udjFUU0yJVFJYcQqQ/W4m4fW
jb+zPciZtTvadzZSbtPCNHL7Lq+Mc5Wb476cO2SvjGuNZf+XD15+sD//TAU5SlNTbV012Kxpvy/w
eqSou9719Y+j8KtVbhUgak2lvx1ivvCokbgveRVZG7YU0Z1VOtZ9OiG8ayOwKFvUwZOL2RnAQdkC
z6ZS3Tr3jHCR1eBqxh4pM3lAKyo7Ozb3NL8xFBZZeI47qE6RahnOHUu9/T9/qY3fF/nC1FW+zroK
E1bXde23pVFsmKWja5H20da8DzWk5ruGu8xPh6FHnQ++o8YCZbIXKeLSd6BG+pWRee61TEW+idne
Y6SEBqmZ5d6hdELroAKh2XXJNN153VBtCqyZr9DP+kWvj82xCDVy8UZR7wBdgxJKprXjpd7eAL93
kGeFGnW3s+zH2d/1vsfex1FYi//Lrfo/fvzCdC3haIajm+68ef9tM8TCZGLPPlYfozT9lmUX0vPe
3RBF1jmcsTwSn2OKNF6heGSu3mPyLG4dcdIw2LpNKNGoWcjTaJpBxHo5buQF5GDZgZLNnP3wjiNF
6/FPqHeHwkAZjAFaK05/d4N/y1N1qGeppjFZ9+RAwR1AGBUAeuCGifpiSx2TOWaHrXZ3GwLq69bU
5yE+misLtGZHZGDr7FrV6ZNwzP/P2Xntxq1ka/iJCDAVw23n3MrBN4TlwJwzn/58LHlG2/LAGzi+
IFiBbLmbrLDWH8yDNBvCiTi78VXR7AQiuhCwKMqD7Jun8XvfFLy/sxBl0O58Zdj0kV5D93VabdEO
5RmkvPMlUBPs6R3AeERIbDax4sVsfPeL1dvNEuYC6iJa79xUCWKs+tyA2BDh4DzIriBr/GsxeYhu
zg3ZyNql8UbMwEWQn9tBncNDNERT8WwCiPz7a2LL9+C3McBiN+wCbLVtBxCi8TkygGRloqFl+8Ua
QI6XdUjwC3eBdaT09lNpev1K1LW1C+ai0oPhVo0mO8tWpm7ce4kKj4UQDxlLJ1k9WmCnmNzeUAO1
n1oN/IeTm+pSNro6NiwerwqHudXJb4O+f8CdqLyIUthn4Yf6skVZ+Q2YO4wqY3yZ6gLUH64p+yz0
i4dKqZ5lh07J6oXVjs0tco/xMfCnZJ14g/K1CReyQ65n7qpwg/HoFZmLT7zH1D/fGj+9B9a31gOr
GGM3GApuZJJ46aQWYT+/5/dF5miralF9O84H6D+/6qrMrG7lAamUf9bJzh/XKlFXv/f7qNMjlJJY
U/x2r8/3L21QQWyTdLLn97atXgI4Ia+Jgb1QXA7ZPq8V+6WP0I2v7deugUOXdGqFWpNnvdolduBQ
FlmYduBKMBhB5Ix66JVQE+rMuumyAc3rBGqo65b7riDxh1BIwmti+NhFQ/ePoM9VY39k4dEHT27e
3Ds62Bc9r59cCALnyWyce+Bsxrp3EXcLcSO+H/2qw+YO36MI6YolCxcQ5kN7lX2HCQevpFI8WKv0
9TWSYVU+JQvZ+n7Im6XpRtNtwoboJAbN2Or/FUqReief5E8+RFYw0p62WDHffFTJCz5d/6n46XYt
jL5VKXRrIa+VMisf90uxHDuoBZZGud2suz43bkShNSQ4+FhjPhvmOtmqFq7+fvb3fjma4RtXJcfm
zRh3S8Ld5amfe49Ga5nvDcSmtZMrEfKy1Zl7y7Ni8AGn0C8mRzQZkCAm1mKgqNXoVh5yr0HMwAvT
5Yymea9rhDnt7WyGC8/92vmgNi38lli/flwa2a1y0ad22Uejvkbd6NF03PHWVqd6qfVdvZVFeRgy
rV30nZPuu6aYbmWdlgIPViA9yZKsL0Z3nzvFeP6oakWEfn4b3WSGaG5E9sPTSBXXCY5GhFrHF2y9
fpBv9G9cRTPvBi24NKM9vIjSMkDToN6EQ8o/e/UxIw3UysuYFuDyYQwuo9FIy2XiXzykze5cVRnu
az9iF03KcOt303Cvl6NxmvmHjttlJfFJPKDAuYAUpG+XKw5kFCYnLb7XmSPQ5R9v2QYW9+qQtmtL
6/W1LI5uHN5mY7mUpfceY6ktTV9XtjCWCZ357JER9rKrjeGZxjHUO1Z/fbbDJtLeCdPq671skIek
B/a5cYUxa1n11UL2li2NrZ6DpCjvNBfx7LIR/Tm2He3itQCSAJGWbwkCZCmyjs95mmbbDD3FnVDz
4hHrr1vZ4Uuo+/YhsGslRI0OXofbmOfBcQZiKuNwhQKbXiADLN57aKxkjkpsnj56yG5+keGiZjUg
k03VYbFcOeyOA6zJBzHM31lSHTUfEfkgpZhYjbfPst5Yo9ZQoqxJoMIevPTNQECnjK3hO0ZFAIux
1LzrJh95nLSxdl6kjoy9jv3eJeGdcy37m0VSWbIrbrIsHffMxymKFc8tTC9M+gYEAOv818Gdix91
RWryM85Eyw0IN3cRkMt9wapvKZUD0spGd08FiBmVuX0NVKZlqRgwjcmdnZb6qej5lqeiR/EZ1cYv
kzNTljRluKQqoSoTMxHdZJMK8ntZNFr5Bd4Q6KPAzeHStO0r1FwrycovEyD/rVdPxVYWE/1QDB7w
sGEsd9No1ht5MZKQyxye23OvKMg7efG4lvVBHe6aSBOPxaR2h6Q3xUreRqvsi5oQBvOyHumAFt3J
RFgmbEFveDWxMV6UtjQomsZbjNy/yHrNB7sNvlsaGwwv8XAM5u56o6g7F8O+texVqOJq1hYpXxDQ
Z8MqFBQ7++F1FA0SAOUixm9t2ceOeLTU1l4MTT29NH4d4/YUjl9F5MNbr/TvRpTtSJP4gDCVnznc
yIhAxbVkxx4sSHNv+jytfsR+eqsMnXE7+WEGY1oMNxmw+SWECW8Tx/qs7au03m7Um5y13hDUay9K
FhX6iVdXKJm3MDQYghVf6SbOfFTyo1c9UF12WGWlnL1eU86DjQ5YrJdHWfVRL8/U3uv5T7Hg/NRg
BoaynviwbTVYOHRN8dVJQmR7TMV7HDMjAdHsKjduXvi37HCchQGFg0wsdZbfZxehB7ekKE+RavRH
Y9DMq9r44opfSDzLsq1llTykAG2waRnaA6lIIrMtSwZX1YLHPgZwC/QlBkXSho8oddjXuCsZr2i0
vHi4940feRmGj4WqVytnTPE8cofmPMyHQo+Qd8iqneplzVl1bA7zmWyU3UrTKJYCEt9a1n3qVyYD
tpfWA6Qd7VTp6nTs3bTEQKeOHqaBNLgP+OJHiG9GY3o/OhGECw/pKfKt/rT2QYy9XwSBr9xEibYQ
QKWPto5wrAYjrUOw0uh2itncvBdRlTdPY406zMJem/DtHpsMA4Oq4DWJRFo9lhAF1xiDBVvHt8rH
zEDOklHdxi2Gol6aGIk6OaKXczG0bXsXoCW9lEWn7coDC8zovYiionuElwj+aO6cTpZ61gv/e6I/
ePGkfgUK/i0Covk61KW38CthPySVXq9yxwpuYf/lm6gf1POglAPB61E9JCM/UmIVSKzg57O0VL29
gWEb71T+7S1tbC6Q8sTKr0aNTXb3XdOC/ievhlIlyc+Ild0ixhrhqQzHYF0VQIR/OpmermIr4Q1Q
I8s99aW+w2aRF6AwraeszIxD4Y3jzVwqm4Jvyg+yR1DAyULRjAkRUzV9tH0TSLSvVAfZ6moZmovo
2gOJp1Xvhh6VO3fayCJZ42jbE9BbT2OWPqJHZS7SVolPbl4HV13XfjIYds9hkOa7Ap7N2kKY8tnP
XY2wX6GiykKr2wUnPWjyuyZjBBE+wjZztV2a1RE2sxxQu+cGvdt1MdTqVrbysKByn1QJ+Cxu2fer
CpjSk4mM3tXuzX98LqTAdC2vMdpho2PPaKldfYfjWA40ucSyK7bCi4/U4sqp0voZufRnmEk8n1G/
JOPtvjmTB1BrvkjAPdkOgcAqfL4ocEBqGdgaP09B8n6R5fRLpyqcN79PEaiwo/rOnz8p1YN/fhIg
uPo5q/xnS/GVH2nZ/eOTYPXuJsVaMJYKUKJzMl6m6OWhSpvNv2zy5lhHLpP171l50kO6qVoEzgAg
/RnnaTOvCBQVPoUdBQbCn2181KtMf0r16HXyo/qK8J/+FBgxCNa6ehhKlj796K1kJ7jY2BoDtX6/
JGjGQ2SCKpLFGTC5RYXO4IfjFs6g9Cu0SYydvCMSkaAsipjk09w6htE1xoLmRmNXfiD6E17y3Mt2
QYLPAqs1hD/EFJ58N8kXQcSWMg8H2KXpgDNWYj3IHv7wjOZbdy/bA2xH+OzmIkuhxlSUjmpyGN3g
yaldC8EUg924am29ylBmIKFzglsKPWgu1koW7eI4isAbUXSTckBe07V3smg2FszQotGPgTPeMxA/
6Y6V3dlxl93FbDlAYhKh7wrehaUf8fKGWXqUrSBG2vPff0HN+COcRYbPdVVBrMaCJSQ+hbMim9Gk
rJ2eHd4wbgkQTgZZyYmB0UsRx2ow047OrVDNo1VlPFT8XyHaeSRQrVHceNmbrjrRXVHl8V2JifXe
iUVDeiyCWO6iJaoiTLyt1VBZj3nRvagdE3ObGs3Vrx3UVoppnyh69zJ1/bSbBDDOAHG4l9JAeWMi
BHaxTBxywIe/Xw49pNk7Na9OP9+taGHIuo5VnnvsSZ5G4Nny8rqY8kNBdhgDLrqVM5wiM9PqlII+
fXZ+fabr1vHRcTNzKXv5AkE/jdHxKO+BJhLJunGlONGwHIgE3ugozN0UmC/4DG+XjypXgIkxBkTb
ZJ08eFjxbEzUdd8vRc5ZO5ml9axionvy8Vfc5UaK3tt89lH3v87+3s+O3F/3c/979ukuceiKLdBp
cojqbd0p3jYKwnDJBm2ad2nTrZYGyUa0Xb76qPO1dlp1rWas5WWyoTP1cmmmdrf9qLOFg2DaqJcb
0U/fwYEjj1lrgjfPV/fCIIw1iR6l6jp07tB/z5dWFrSveicewI8FgHCUNRUQmFSnvBhlV3/5+/P9
RyLbMNgjAMiwYKETtpXt/0gYZRabnFBvgleEasL4YNm72sgeIHg1Pyyn3Yqx1r6oviOWgW4b1xJN
/X0VTNYWsn9+ylG/X+QABxcgrHjI54OCrP/KikGCyqJeN5e//8nG56yJYbvCNghuWoZjOqb4FDiz
NNUPA7JSX6ZxWEXuVAN94GAmBZ7Ptt3s2CbHi171ftWpg43FN352Cz01u1c7q49Q+4Cba1CsSCNA
nkrT/tUHr79IRaqeezTD7pUxvVqp2r8WFT+QjqXMLg1W0KYLP9PPY1MR2hxM/LXzhEnech0N20Ra
5Jk8yI5k4Ht8q8L8XyAIhvNpYOI/7tgWIsqWbYKnAaHye/IIFj0Ig2y2H7AYMEVS5ifyM/5s5M2p
PR9S3c9PXgHnnAD2/lO9LMoeH31lXSJytFoTE6+/+Saf+n0UP67NXYg7sJoiNGHN/s5A3PwYCPcV
4gAxkNocMWiwfbFxzJrWuQtM0OUAc/5GVoHWGvaMpBPatDTKm/QqNk61E5o75OiGO7Uoe8Q0bkSU
c0ul49n0qxbVlvkCeRPFK4MFsAD/KG8Cw2y8xFjHyUZRt/HaK3pTJkqOCTFClpyk5+P5IM+a2swX
yCy3608NWYpW+0J2tHhVlrqGkGzVFjZyevG0DIywe7ATa7zwhdy1aYe613woh1cYU/H9e7tFaJRF
cn2SbYAz9CxrTnmC541VNmi5+oGGZ4OhnhKt/HUm6+Qhnls/dZZ1srVuTHsvfNRp+skvjqrbEnwY
k1uhFQVx8f8cZOPkIHi/yc2xOMryR7MaIWlM0mAgSevit6tMysaYZ15tPqjgMiKtTS/OPA8DD4nP
U5Nd+/dpGJD8BrPWlvz73Dq7+SDBmZFJBC0gb9KVqXor2o1sk73CdKr2qK6OLFTmufx/farWjfvQ
M399apQO6tIZBFCEdJpQ0MWgMUFy77UGyQIrrXCvEDedqyz2+qi86j1RfAMBhlM36Nk1zZqv+Asb
F1TlzYs8szyTHSAuGVZZmGwTJ8AlsiFin4+NRF2uZfHjIK+o0HX9qFJJPixaLUYmpemVMwAXxNj0
zNkEqqWcZd3HIbD8YOkXYXIgehwf0fDCAXA+k4da8cZ8IU/JWiUbtFGvURskp8jPUMByimzt8DOs
qqio1ikyG6hKoAdNkGuA+Nb+9Msc/Yy+y+7rhrh1P+rq+r1Yt+2ti22QbphevhRZReilLDr86Ogc
uH17yaLpRPAnOfvk8JA9Fc7Ca0zjeRh0a92KetrKYo454MKcxvhaBrX/VLFi0dzEfE6msYOw/NtV
VneTQpJhudlExAX0+o23+TACWnv2rLza5j3bnzwPChQtwzvZAaW3cWEHnnUzhG53FEWOhPDgFm+g
QecbOIXirDIAQUeEhfSbdjSnhWwAAnVLpKR57Dy/QF0GQdk4A70eOvpBdhAlmtQKQZfOwU+1WMap
Z3YPvcum1UOjjZ1ztZlJOF+HFcKJgIdiCGwsmY2dF+rmk1kDOZqbIycGzW2xX0n7ylo7gRgOM7gY
3hfSc0qgHEupODeoq8xGPEsSM/wi3gd1kcLLdZvjkPu/CBv60H0nn1Dc4oE2XqqyJD0FBPO1Nqe1
FjbKFb2F8W50iSsVYEh3caYPdzoqi7eteZJtsqbS7ALUTWAtZZHYxa1pmtYBT8VgX4eGsYlVLX8Z
s3ojvwtraLtl0Ez1JU1KUnijEO9fL0LMqyzLs1fN4KXGlUfdD8FQ3gsMn+SVmRYjgVYIOAk1ABzF
9N21O4zBF7ga7z+E7iGy1ztodBp4dVzVpMyWVoUwgtIheZmZaJvWJTw5yK2l+34yyhOchN5P/ts0
qv+fPn9+BPfJ6raalwUfH6H4uviXaVn/c1bGmcpQAW+atmG5n2dlIfzGTa12eDTNybnGSXvFvqN8
1Vr8MTs0WraymCHbYVU6AbOKzOCybwlBjv3Ky32li/l67GKZIYgHSVCJgMT/50wxbZdVxhht5dl7
a2n9S2oSmZLft63zyoq0pGVjkAuEyPi852HvUJcFGOoHs+oR3kR1V60MbWebiHHKs48693/UyX5u
fsU1dDEqKVkpNGOSfUhw+tBNJZHHxPUOnV7sx2yKjK02ePZmbJl53su402zQM0YTZUheu7ZJVkZd
2YfSRVBU1PeRrSSsyqxsHwZhyvBMMRq777gvajdQmQxIf+F32YsIQLo2HJzMZLHyHmwgLc8FcMFN
VzuVdUmGrERrLiye9Zb1Rx00+D/OxbDIV77hVQ9+Opm3vH+s+WaAzmjjvJS7OG4G7PSc2Eu2AUpO
154s78n2ho0sjXHrXuVZ1ToqKmP46cU28tMLWalY6SsKWt7+o7O8nijVRp0vfe8rr01aZmNZ2Q24
joe+AUvW0LytH6ola5W+eCYEbIMEKJKD/J9ErntH5tIkeBt2j12TEeHlf2ThV7CEUz6guJXZ4rVI
w69BNKXfwil6NavcZNk/eDygDshGzCEf5g4h88RjKEqGut4FbD0vl95P5RpKH2N+WW1s66Vp8Ed8
LKwqrS285cdSCoVSPBdgx22n1kw3TjiVe9bjzgNp4lvDCI2vhfBiFBN942IYQXHxy5pJaG5og+lS
8GI9umrm7+2w6jZlz4BTR99kO6nnYD0lWNKbjTp7M3j92mD5f0kS1hW95hZfdTd6huXVIeuniwOJ
XGUl6/nWlxH2wC+zluq2b+16axeu8hIgXiM7JPhHrfXeqA7oq0cPWUiAZr6h6pvV0hkn5wx72LjW
RUdKZm5oPRK+KFkpt7pXe8cpTcuVlQr3JuphuKBL+lRXeY18WeE/CvYGha+Nz51tF6exMtFPGrPx
GZpHuGlCIwORT2tYIKyqYP10ka0VnCfbzJ5RWRouFbYJbEnoFYfTtB19BTGkNpyem6iNlyr2N0d5
ke366xbptgel7pUbO8NJVn4wvJe97QbdSl6E6WKyajzH2iNpVp+rCG2WaZwAdtTzrimMjMePIj5R
v4pl4VVHQkv/LMrWsCLkIK9tZnelsPQJ6abkHl2TxL8IvEPod+LXKVNfN/tTl95Bg8atrP9ok1co
nlgbsaWCCdnHmeeJl3KoKyQ7EJwDgEnIPiZB0+nWPslnaTqvUPGVsqNjMXriPp6cu/f6xLWIuoGQ
dZrBu2U1/UPW1yxJlmmNIACkpeQmbYpmEcxQE2XEriUNHPNqTWV/Af+JH0SErG7XAqxBnHdtZ419
eD/Fr8Y+yLJHMmaL7SYaOUyyiOGY52xExrIusep5rytL6xyqk3L4B7hmrvO12xGotsdgwfIVlFsX
hW9V79/ZkRf+6Ppyi1NxHiyK9C3FIDxaFO2VnbEIFnkcoWjhTz/q0btaldO/4b7zfapy7VWfzAFV
MATuBsLeC1Tikdn1bBtJwYQdBAQ2l3lI9dDT7ByCXPOp7CTPaqPBK8px0qWsUyooMwsl4B6pvAcZ
hHCLfudP2fxxndNjPRYEU77uvHRYuMicwzWN/bVileaFPa4Km1XT9pkbtWdwW8jEiaC+VwLWys5U
dV9Qirt6PmjFhbLys657ZzeFM6lJMpski8n3U+0YTCB/Zv5TM2JNYRlpvuiqwQaAxoFgH/SHAs86
149YiEBm1bn9DQpq3cEP6hdt9meTB3dmErd+esYgXjnKKtnVChCF9NA5XX30tQOcBzUR7JKoEitd
H/2rnjYT7lXWiDNdYp6bSO3WuptnD/hi6XBvDf/NGIDA1KyhF11crGJkfb7lQzwr8Gnmoxsifijv
VPnarzvls0GrYSn61lIqcSa0lYswODtzIWEZek77KUHYrS/DTW0rsy8CLXZiRvAQ8edcgoQkahI1
O07S0zCfRVqZnvyianY5DoTvZ8F/6z615n7dr1Wo/KAD1INLbBRWyXwaWKp6UAQHWZQHYTiZtX7v
hLKh0DHaoKsTW9oy14rwpkN6M3GM5BnIj35wzLZe6RZUZ/QyUAYLiA5AV0tvnMTAh3VuQA+tWPVu
6xxKP3CfqqRdJpY54JEC9D/ru3Eji+C+9jjJiQe8fSLSxRDAEtS3W/xc+apZfedh7X3BtD1cpvks
UKYY1SZLwuyELC9YZmR3t+Xkd7eaO43LIIC9riYkH4w5wuTPsaamD829k1XPH1XyzCl7cxXOboYq
hj9anDonHMkdNv3w5lCaE0t9Lso6eZgKVi4LOIdYRDqI86EYdFsRAFtq5MMQ0i2QUpDlaS4PtQ+K
SZaZxf9T9tPq2VQzNL8y9UUFP5xWavaTDSKinZlgvwTQIIhN6w6ssLUJnCI8Wnbqn1tnTjgpTfXY
5hnqFyj7/mjfkiTOf2Y6GNKq0p1HhWEP4EDSnP2+0g+5ncbbpGzLO3adSHykZfLWYbgpr9K64uqP
jFYA97wlQ+v275E/XfxOuyFLaLq2rhIWdoUwVB6n32NexCiDzlEL75vIZ/mDyfCPKbE+uB0/9dqv
39J4Wr+IFpnrCIP1ZRyeRx1rPK2GVqwILby2+rDHCQnLv9IzWJHllzCq6n3rrgy7CLdpkQd3QXaX
xM01N3zzoCrCOBAtwNAlL5Jl2LUgYEzIBuyazFWujqh+DYnK0MHtYNCi8blpnzVTMVfNiH4bcbtm
C62CcLJRQRVpAmwttIM1g29sFVYQgtIvuoa4Vma8RD9Azho3U/6IGZ0L0gcFY538Js5RTnZSNU/b
plX7qLgTRkU+CUy49mJHNjVdQqxUjnZ0T9ADVW+9r69ixInL66DZhKhIHxXVJuWOQuoiw6d1k4JM
XfUe/lROkCw9oeUbKFzqpvcSYzOJb62pZ/uOUMvaJj6+FAiZboiAD0u7Klh7i3bvTWGyg4sLVmYC
NxSLfIFEL4ROPNSUkD+5zsnxxAIN57RcDGo43feIRkcK7o1jwJwPvRdNET221+CYlDXAu2IzGo6+
iIOe1H3clCsVQTacH9CSUXr9a5wj2ddZWbnOfC9bKEqZrlJfL+4i0IBACvQzItb6uYHjFGthiyND
sEThZjgAOHaPOBgifF5DkCJnGNzHkCaXyaATcsTXDRBiWe3R4Vuhh0kyP2r2Ezr2iDUUC2sgYhBN
7bdULY0T8Jk3PzC2dsCaySrzKFt43VgeiIb7jZ+eUsN8GiLLOPiNaq9igXwvqxZ/GWlug3ekVZNj
eWBXl54g86enkkF6DBB9bWFkVJFX3Adm8SBEkx5ESKraM4+Er6/IYlkvjL37wMHcHd9xJ8jOuWFF
z5WSbDW77zG1CutlTjry1gRM11XmIgls0A9FgAEcDnowZaNF13XNubUOEzCI9azmucHU99wmznQO
cgAqik1WHGrWqfBwmVVhZG3swRSHooye8tTrz95IUDZGM8PRKm/Xjvqtw350wZDs7JEtRRRaH+61
qGov8qDbKCcOZYYFX1ABuipV42iMNVA5wz4VZGOvPUiU1WgFyPfb2NACtl323rRo1LNfOuIJ+uHC
CYJjSRT7oKTKsB/d7jWFP3429QFstMHPaABwXeoGxsLs6AE3gp9cdRUCCd7k6NuBlewq1e1lqBjf
1L5c66HO9DIOw1nN0psGTh7u9OBrIckjjzEazSrOWozQ02BNwMLdJr6drxBRXlmD/9XSje5fhjXt
9+02o5rQhC2gexI1wALmMxIYJbLMdis3+w7sSH/OR/BUeMfYnQIhp7EVNl2QltGQWhdeBLW+E8VP
fDPsbcCMhk9KjH16HB9isuxt2I2whnm3/2Xk/T2RzZ9om0QDgCtrOpkI2/zEVNFUPanSsoh+DDhD
IemN52Cv5rdlouV41o79TrdxUSmIAy0L9o6bRKsXRg/SSsoIFxOqHNGIqLiRbAzNqjckXNi2hE16
m6uZu1anQN9M81ibxX24dK3EWJupwAMoD56bUf23b/z3KI38xgFeawL4PaSQP+ibxDLdPIbZ9j1F
0OyA5qJ1BLGzwkc+wpQpQQ8LsxZvkcF3XRCu9XA+T7A01x2Yh8JZ/v3LdbXfwi3yr8GXHYlc19VI
Nn/m7g+A/PWOAeW7yy4E3ZO2wsA7/9E5wUxaGpvVZLrxwopQanEG56ehxN/aphlObe9O+9x0tqVq
s2chbLhjbTgcPCUAcNaE9kYLSnTlJ9Qk2y54AQOmXuopuMS1rQHu6MJz2urJtsWJQ6xl+AOrymcl
D72FXkQPYVveM4u5a7/oUxzNErGtVOM5TDB6jExU20wrRjVuTjBErdvydSFC1JaWutb8bp+mtb4M
hNotR1+r8OqyoRHNxcqyknXd20cf6he+D+kiHXCDRKjzp9uEwVaEzaueTUgrFvld7pjuQfe1Qx8q
92iDRU8xb+1Cc9y3NEcs0Bhb9Qgux9xlPhNIriTRVnh6deRNqWZcc9v+FKN5ZTyABVcl67FHP7by
4vakq00DptbFtEEtjk3ZNuckxY7Z8vN2iV5xvIhVJyROpN1gnqCQvwlxKq3H6efff3/tj1UNTyIp
PMGbb+q27Xxa1eQopdql8LPvma0ON13lFthreWa/JK9zXwc626KCqLo+P51FmQe3grHg73+D/scz
OOd+wajwIBqkVD/ngTXFrgforNN3LU++4erWnEBvJKjLpT4oVZRiZHJaj6szQI8tOzB/H4zasCak
Dfy5z51NKPQ3jAna84BZLtIwo3JM0BSIxkxd9X2nn6YeW9C//9nap1ClHJiwGTBdR9fcORf6CZ6h
xWwnwTXZ38OKh0+NxVe37fUVxoOIhHh+uc9sC4jM1DyJYE3wfo94uvEld4Y9UzdkVXwIWYQU/UXp
igXRV/dQ22OyiBy8CTAzWGr8ZiyFHe0hLDV1PQb5Dn0oddXU/lFz0J7wsDC06nSFf4q1H/ypXhE5
dba9Q6yvbxJ0VlL8QjFnmmW+k2dPGbKN3aPGHJCrPpbAR9el56HE4ofdybZG8jmkkaHiYkna5lG9
KKPxLTPJbQYwIpexMrbr0R/sTS6cgH1o3q3qqCthQ47uxm+NTZCL6tbomxTufGKvB3y7Np5pRqxI
XFarwu+J7k0NfDejXFWm3yy9goWrG32FGBjU5ZtimuLMyC5WioJ9r+ZgHFpCU1/YUTgSC/MeoMq5
+94Mf7as+2AtybXzMO6R4C12Rd2AJibqsmXFoB3Q0A0RDf6mGtj6IhBiVB2+WnkT7K0512ay3cb9
MsRhMjD3de8P6x4JM6YAkd27qLLv3K79IZBSTFnU6NpOgxB3U9SsVK8AkNjfqeBmD954cvUi3gVl
ry3GzgwnoiXZUpTJcsT6/MawFWxlS7Qse9UNsgWZC+U2zF4yEwADThRaesRvk7Vhpq38/idi4+l9
nZvWzuzqadkQglaFdoPA/WxzBJswn5r6X6aBT4Sg90fZRPbBJvzuIrv3iRDWqp7Le2l7360qDFhN
ddkithV3E4NA2mhq2JJ07rqLZYnuYvoa/p6Rf8wTqO0sHjaD2d13s+EgzMWHlB/l72/anwMEKwBX
uAAONEu3/xCYMfR+muKhj3/0YXsFNqzday5w9wqE8dJj3F6NbZXcNKihgZPolpo+wkjTHG3ZCJYw
ioGrd11r+ZfBaUHQxrYBCDLq7u3+wc2dt9EfiwefnP+/gUXcz3MraxVDJxNjGI5r8ub9vmO0tLBO
aywLfig+wjcTkop9bj82ScTEhXzpxhr0YREoXr6Hs0N6CFjsPWrDN3biHjLNEnu5mepU46zUA3i9
bK/3uGXlLfsdDX+KhQ+60m76+mxoxT4icLjVHH8W4oBYg2Kae6j6SV0YXr3FGujbCFLs1YgdgCtN
dY5Sr9oSG44f0q4ibMbo07TD899/uU8INvlcOSabN0cVOlhX9xNeZkpbFAGGOPrhpHq9dmPLZz7x
oH3Xzq0RFvHRGjRrDVfqx6hgFNUOB2WsxTEdqjXsJQSI++BsDGp1EmlQoG+tvdgY198YjrLHsbBT
GvMJsi9ukJA1VqAXw0VZJ92SoAqaHpFfXqbM+9KqLYOax6YKnuujB6/nWLVokf/9/8rz88fvDf6H
KVR3eEgtzfr0ElV9KmrHz7IfiRDqCiRtf4EN7GK03fn2PmTRc03DeAVOJju7k39vNsHP/2PvvHos
xdY0/Vda554avJH69AWwHduEzUhzgyKzIvFu4fn180BUnciqPuqZuR8phLArNrBY5vteEzaL6mWy
auxz3Ymu26JyCO2i3IOIgQGyErpV2vfZA01VeKrt9isWzNNFItxrd8UukcQNQ+UJAQbCo7Abbzq/
7V5HcCihbh0dPcLTPpf0+4l03y0rvybWCUuNHDdLfBzQwykdzTVqG7qrrH1qzH4XkqPXMl05Y0oO
lr8bZJR2cQnrwc2U0ONri76EuNcxjNLY6zENcduoXJMfTLGWR6Mo3Vk3JUxNCiRAIOjcIWdQXrpV
9SgqnAYLewTBwdLww4xeepHmvPFJUdyBX6xu6vTcdUtyZMoZEac3IXUXZY3L8JB7AMFVb9E+MUAB
4tmOb73Zn51G4OVDa40YuEtSMbvLGdS5C4DWXYrjiVusOvymIbAqbsobI0jnbJtVciaJVbldphtH
JQ6nYLbnn1PSq2QdSiUIV0fXUC3f4r5BwoE4potpwHSpcekIG3wpO7T9JprCvcEwBYocAQ8Z0Zo1
FKobawRuGCwX65nzNAhExdL8xdQFnparA69qE3MDMwQ3Rjm38dxe9eEnCfruLmf04CKPcULrbTzo
ocheAPoHoSBGXM3f7VyKLkx6mv0UoeotgNa56YzqELFx+WysCxjSLg6t9SUK6+9o77wJeOBHpTJu
CDvrj3rfT0cLNdURXdo7NQFSORnFj7IXV91Elb6zo/sRn617xFK9VikecY6ofloRfaF5I7ZvfS6V
xXRnUg/nUlZvk6GoT7MSH2a7zu5HZjxons3dkWaJ+PYYj1gIxTBpwesdzYTQP/KkdMZ14exSuvIz
iPf5GvWEqhbbae8j/M/+D+NL67+NcS1TMTSD+aPlKOAN/9YODzhTUuv0/s3EPsbL4plhTwEvy3Z6
2lCGDHe23VAh272Kl3vtphFCHqYS+THGjAczWX4UU2Ic8gzB+dRAePwbUQ/LRSbLOWXpGqFiHE//
d8EhEjIIUng0cdEVboabmeWI+0touqoGTToaZ9tXohn5/mKcL3L7LcvLowbo8xGJgAoDwbK/ol5l
7NNK+bmpwcAaOeBdop2MiRwQ8mXZ16Idch/qGL1IHzMx53+NRWLs4cSoB8gDcEOjpDqPiGplq99n
2Yr+qU9VxVuG54LMF7prU7qTS6SB4qV8m2yQRuY0dIcoJKGUrVU4FMltSIf5mpjGfbfU4n1W/7/+
ohrXbipyPypkxQCDdX/b/K/nquDvP9dr/nXOX6/4r2vyg4xk9bP7H886vFW31+Kt/ftJfymZ//7H
r/Nfu9e/bOzKLunmh/5NzI9vbZ93f6rfrWf+3x78j7etlOe5fvvnP15/L5LST9pOJD+6f/xxaMXl
q8hsG790LOt/+OPwegv//MftbXj9HaW399J+ueTtte3++Q8SUfpvQC6ZbSg6ozXZoZdBKHA7tM6c
ykp0Map86m/yqg3lMGC2ZXolOqsWn1IOaQaHDJO9iOJCfGcw+Of9/qH29/6i/r36n2Lof40hGbLJ
uHeVEmGcg6zAf4Opx50+wS6qUdwlcJcOwthZEGzcyEEDD9dsQtcSzL20kN06fu37JfW6LDYuouEj
WlSBsUODqwEuULidhIeyU8WO1rYmwbfvTIUhsMBirVIFIvnK9ApjaB+HY0uqGZ2AEQTWIrfViYjV
EXHycl9N1ifBJ79zgLx7EF3usYgDZW0HAouY6zDzLVbY8C0QirxyATgOJSNokUg/ihSRIfj9F2Ho
z7YWKYemRxdcQeHHk8fB2qXqcJLhyAVKbVR7mFrtSxeJZ0PrSQjJ1WfNwZi5nG6OHbYnJoPC14Zx
8mQprcgxNXexhcDLbBAKMCLlBwPsiM62BKqAgvc5VPUAFmdxD/uXxoWW01F7LJBM5NPArD5IOiIB
WSH8UpU/95a1T5Xl7CBKXYE5+1qR2E/k+brUceyPQ6O4ajnCjFWJKomoZS62IJ/21QgZDFMlWvw8
xtYdF+XRiQaELNYrTMLIrm06C6miMvEtshkQO2gzrZaBQDeZuSfSYfDC7B7ORn3osODYaXtlZOBZ
5Oq+QhgzbOuffa8EokL4jzaBmW1S7hetDPeO/rsp1fQqdughLm6ex8wJbwnAc+W8MOy7G2UGNGV2
pzdM45oSiLXujD+tFh0ao2iOEv4QUZpYvlOOftJPlp+mCRp9aR67SZm3pyXU96gnNS4IQxSIrAzy
XwXUbFTB3pKK8yqZmK7e7csWQ8HOBhLUF+khsaLG1To5JtSOc8MgKfcAr7OrNot0ZwvnauZguCS0
ZHd55BjeMAQoFaVScs2zQTAFhnCxpNJzF/p1rmhQBAsC5ePAd2DPYIWrkhSrpeb5fd3I59CouosF
vT6LGONUhYeRsMHE9Noo1XeUgbJDK5fDHlKKSYYyHgOms58jyFluZI86jwdgh+xUp3oErClF6MUP
A7CVtiXhEImzxswa1zvtcwZ1PYmsYyKM7DwpDZhRlGeA2KGhHOqLr+jl7OpJ9AnpusGDJky1BcLi
h+hmqfjhHOhNil2oTAPORagvJb1ziBNVeIOEso5JOvjIvPpkjobshq2w7/nVR5tB7gpkNnbzEEGE
y8rPVYIRn11Vpddqz1oOxaDpy6c8Kj/JsjT41YDIm5NMrb9MDJXG6IwwJuisWFh7hGQQmsPN8cVM
ElyrIiG9Mpu7KmM7+piXwYBTaEPscDgqEogMXZNvIunHQ7hIFjCf4rNqFdWVhFNFDm2AT2il9ONh
rN1s0qOxrhbHtbmCAo71ATIICMfJuXLtZLt/a/oaKDsIBCQ+hj1WZQAo4DmC3+cZzGqMzvVqcouT
inyIw+qratThOWowjBzJlXpGmzFsszvNNWdT9xdpyu9CB8SpaSXhKUHZ+qrliLf15WB7kWgH3+ik
YYfuhsq4o4IBbsbEkkSJh8UwkRAhjncQg4MCUTFGyN2FL12np+C9K7C02BoNKjYaGY7zQSVLBzKS
yz332c34htvq6gQ0kHCq1uQP9OD3RZ6m19IIT62l87nxyiWT2Lkydt2do01vbVICWokS3S9SVDnq
eTj35UQYp6uDRja/ke/ToWAWZ9r+yksZrHqSglmBUhZtsC3w62wD7H8Ivn1sb2ulZg65G9r9n8dn
LEZ5Xmxvxz8238/cdlrCoaTt0C+r26HJMOd9Oyn3WxHbKdv+v5XYaxlyjpn6yX5V7aQOemWqAmch
n0iIy/xzVapY3ba3te2kbfFxTWZRI0BLciKcJy7/OPRxzce+7ertgJVjFx32RughA90v3rbz3/8C
aftd2wnv/24r5ZfV98u2//K+Cun5zOcOLHC9mb8XvW1vZfzbe30v4m/3uV2DeComq5YQ3ke5H+e1
YniaCSGTjP3Xc9wue7/B7cSPf/3xTP5++nbiL3e3XfPLL/34j+9X/lL8VqjFUB5KxL/uvK5xLDZa
eIVClXjS2/XbQjebVt5t5f/yI7ZDHz+0Rhuzzg3ySMr0NTIG9f2C97MmHb3uVWUIcUsYRx2m90IN
jWtalQBMItK9Ngrm+2aqHwpJqQJrDqsAkCQBvam0qS7b3o9DnSAXYobYSqxnf+zf1oz14q2Ej6Pv
pWDvR1m/lBiC1ktrrQ0QzGzOo4yfUgp8cLDR/thWpYaE8fs2HqLUehIL/i87yzAbTln1+f2U7cB2
XUjEfT/J411ITp52AOxUwFy+UnblvND0xxnGdQ5OXnIdzG3eBNua0O060HoNhCZhLx/htaxabokT
ToePT7TemoJavamdqvJFVmfhLHRXGe+MMXAJqdDx2nZ4s9o3WnIdHbH5Wy7V8BwVSyuDZV3MuHC8
L0y4hf928+O87TLeBswaArU1XjHHaarPU9taJ70u3USevpexI/YC7agcxBjSmro2fg0L8wl9ldBP
zBYJeJW2wwSrG8C5g9O4bjYTkjZmVx7n8aAxxAlsVOUDGYsdEEtp62G3jj9wFI3BtmjXNbtC+wAH
tiE66lXEg+mHFd40BCA8hmDbrLtFOQx2dZImMz5vC5S0HA84NkaRgyJVLj1wSZjChCC6vlI9t8tg
W1iIThE4t47DjKDN9K8Fmvc/a8UYd6BLqsp1Qi05mJN5LyAEnmeNsNQsTY03Ybpn5qF0zCfQ4cZS
nnSAMkDpyZi6vVkhq7IwdOy0VOBHqGiBZbUa3tS4UxRjKvuxpjZBKtSCEbQiiIwDSK/Nq2BEQnfG
c0unx0LR51Ncx0i7EnfCkq3pQm+MzfAkaztjJk3qSLESKHg26CQ0LMVm6AdwKUgjlcW6NpqGLzSt
Osbr1qQOsZsrcrUrmbcERdSr9FjSH2uOGTPIqowrymVDsL0DanYDMq0nZs8AYPa252+tL2HsbOXU
5I+wxatAtoY6sMDJ03Xl2lFu2vGw/Ya57SokXQ2cfMZ1ddvOMTg4ID1w7KUG4dL1jRhNaIMJcsTi
JQnqrh19bOAUU/HLIpohH8ML1G+jVCp7y1gzsNJav40Z6LInqzNG7bHjAaz+tQJuVfFv++YONAGy
1Itrr62hQ9yZMeO+ZRSYo1Oh14G63tIv2yawiR3zszXluDYu5nrf77ezPux8e+LrwsFb1S2WMcST
kYq13d5W4Ypl5tN8fw/rERslvNjCmdEwimC74W3tY7Ht6zIJYV9b+xIqRRnEacgjWe9Z6lQb79R/
7ZwEvqBD1zb+9tVtVWhb+1hsz2DbpDdhuJrqR8Ohs9fWRdTQM26Lj805l7+OUQQReZbvu2Q0FpTA
aLneVzG2clCkN+Aik5UOVCFRobdavS7+tlm1+r4gp43qqSFozMZfF7MUM9xZ90Wq3aB13UCI1yCH
ZqP61smz2JVa2AXbIia7iccl76ttmvCo67hXwrHCLUzftWt92p7fsNafbW3b97HZ5WXQqkI5hYgM
HXo03oeMnKO0aKs5jyXOZm+q7lSD1EtHtcH+wVBabN7103ZDOp+0UWHAPaKPAH2FSaCLrE/u4xet
8mWJKVAlfY//h4//IBavlu6DIzCDZCartcxq72exTIxZSy9Rkj6PYwc3u63znSKIgm4/ts/saPHC
tUHHsvG43cX7pyDJ/lCSE82XtvNHvKjOvTW5Ipql41Y7Oq3IiHblz5lN0//+pte1j8pgNVoa6E/l
VMLcCiPcUda5kZ6/TkqlBRg7Idq3LsAM46DRZZ5RtSLotl7NGZMghwQTOU6AkLN9TLAsQiX1pQed
v49w4PGbXAvdZogFyn6KcUn6fDosMfJsnY4FuNXiv5RJwkNiUuI7RxvdQM6TJEXf+0KWc0+yaUEG
q8I1clHJHOJIrmBLoqUqtjzlCF9jbSw6naZMD2XEAbdtBQdM18noahGWDIOyBNCgK3bjOTbDZqAJ
dPvrKNpSNWaqBNa1NCFYMNzgFww7q0V8M4WGZAvxPJoHjWmv9166XrE7z0Lb3/7PuFSrO8qlKC0/
skQDRiL2lK5jpGNWftEChBZrP9+OAutIpZL2SadcakWWF2/btx1d0njyRNs9xz1tzbJEn8IwD/dp
F1XnVv++6NIcAJxUzkWKng/FTeBvgqQZPhkSDkZRAUOJUB1J1gwbn+2HlXba4vWoXioYPoK4AOAd
i1H4T3DMFYYXwxelRY7AHrtdGI3qHq5d7E5OQwiClnJblJIUIYMmv+mAn0kQD97Syk/YTSRHEaRV
1wX5utjW+jnrgtBRusDUe/NkDXeWTdw0jePeK2lLdqXIO/f9BL7eU2a+WgNQ2S4dDSzNQh/utY3o
Totz9npvMX6GHm4sNmjFtdFdFwO5jWAgyOKjieq48wIGS7xEUrcw2V6I2BJldi0ze4FeB4AkC2GM
W8l8TbvS9rWaQHJH77A9nYL8UMaMXtXdRaocrxiVImCyWQTbmm0nVkaf/OdOZz0itfO5kOT4sO1X
11Z2W/tYbKeZH9du21upWVLGh1rhBa5l/nLetiqrGBobpvnz/dptX5HijFDKOIIbPwCB97sKaBNy
EV3k67Mu+Sh5PZXgaMmOKdnjLMLlmI54AzrSDnFE1RXWGkKTZrTUtBbk7eQas7NKsrwsNYp1Sz7a
fj8NpouFgUSVa0xvMuvPEZxkHEl3hCz0nYjJAYsSiTIoHyE6PBMi3bn4EU7tKlvifAM5sLqlE1MK
h1W2ve1HMqrEJCU5m4JxWKTHRY1/KOlhgtn+DRllVIgjIAFWHIlriIaRV2bIX1kiQbe+Mj+pxL6O
hJjgcw7G8C2TztvxUcvHVUsOR9FQhE+N0n8yp2V61TGL8xIoDTfsxNsb1MFyC7m8xmr1WKqhfInw
U3drlDbgrY9AC4jHvCKFjPRi9oqfSL7vF5N8cGSVn9BLuG2l8tSo6niEXp2kGu8M4sKgS/l3nS19
jVO9eBproQaGHmY7INS9K/eM6ys5c5PJWZCSBPWBLlh/JHW3vIw1qav1Jmc4x17VJtoF2p5yz+yH
D4Lx+r1tCpr5GdpRKIvwwVoS5dxP8Ux0jV+7EFPA3T77UkhiOVhTpxyUvI+/GMBdt1/Vz/Hkx6mp
koPM7Qe08OEvbU+HPIObwE+6RwJSuZTaHL0XOVv6EdAwgjMlzAKAjIAX2m4Er7nCaLnRuAK51LWa
FrSGlT31w4T6KfvlPCFFGIVI4M2Fdl1gS3v6ekCJq5udy80nIoPVqZ1EsUdOPno1xvcXrDdUp0QA
vRlGuX9OsuVxK3CsjcIbDBuFmrkmZ4ah3PsLNOzykyrHLdPCDBQaOd1AMdLp/QXKKHfG6vhtMe1u
n6laeASPYXxa1PyylbrEFupKaxVD2jO826rd9iz1Rv5BNFp91OU5Qbcmc/zt55cKw0tEWV6SyvSU
Qp72MzTzU2xVzkMaEWB1Zq0k76cHehqrnyd7afZMlKMABYrpIZokqDLrGX1UngxTSr8gm5zu9Vk0
QU2D9NACaucbLKofyYRspZHMX/oEPGWsNQvjN6KjSmUecc6gz1rLKWZIA3oef2W0RUY70uxAccL2
fu5sQptrOUZS7dJRGr7mBpEw8MAF44cyvhcC7vR2RlRAjJQHGMrYoexAd49nJgbKHWFiYDvrfxFT
iz303CHfrvK6Q5WO3i6aOzkE1rqVYVoL03bD/rY0Fhp4NdbYZUUcOo8X5JrW39EPUDVQN3u1W0Pz
01zvLsWcyDcDM5v3/zLRBjip/ZoD5vLLSdIurQlt0GqF8V6EQ7Kz1fLLdoJcA+C1SBWBD4dESxcR
vp9ljS7QVOv70MPJReKwvWYYc1EFlZQQfpv/yP/4QZWCr5k+aldNH6trzv/yMzEq34lrbnc9YW3m
9bht3kJJhJck6Xq/0fT8eyGdt1tSlhqDLrq2Wz0I+dLjMe6HS66+Dvrn7YR2Bj4rZAhRHT50F70t
TL8DR36rel7PAMyf0D3Ou2sUVR47+dGKEAJGmaE9Fks5PC42gIoB79Xf2xzKi9nrr41WSF6eUEZD
/TzjRogdRpqQ7++ix/fSnPipRkD5JZRyTL41M0MyQtJvVCaHum6HrzYvazs102DmF33SPG6Z5Aru
61GrKuOxMklobKeUUATISItX3UIBt84acVMVfURrq9V26lA3n2GD32+n8vU897IAmEeXue/4JIJm
seO7sXJ0Rj5l+10DZ6qvd6wxqXXNzpQelBkHcQZP0mExtfTJighJl4zyfy+olbIzSN9S3LD9CLfK
NrrFgNfPXWRPu6Tg89IRfdgeD1pPLyj3Ji96261Z/EkJVIiud1MryZ6q1+vI6PN25tKHutsPivIw
hYNzHFGWQ/FHnKe+6Z9Gq4Fbtj5vtNh3le7gwZ7WLbpAnXEd5Si+TL1MjgwYw5elz67bvTi1g8pT
r32y8G/bL6XdBRmydHfA30cPz8z8hzJctwfUMJNzo2URD0M7ZpCdh/nQZZHxlAxI+G6nhKAFbNJV
30KZttpWYSlbKoaVoa6UO8zBuy8KjLjtVCJ1rwma0S6Kz9XZCvPioEhTdTJLx8bWGZOPuNb0H30h
dqojpK9Zr4X+2FUt7sEIwBpplvgMIrvvhf0wY63xY5JyOkXHku40PBOCutHjfVgN/WcxztetrLiT
f0pplD6TX0DkagL00C903VbUV/RtlDEkznGaQ+WLYyzDbjHj6ZwuSAYU6MYTReT3bItts48c6YaM
+nhW1qZpu2y9fjtDi4It4ftH9vkvOdZ/5b3/f258zY2jk/4/58bH/wjeBIYXf82Pb5f9kR+3tN8c
xpYWiW+EBBzNItv+R37cMn4zQBGCc0Tdy14P/JksV37T1iS2rUL2sywsoT+S5fZviCpYJMwdVUbs
6P8xWQ6g8i8gMWI1UMdQ3gIxDEqM2dnfANdqI0rczA1xbCemR/EsoWXTliTLmWOlQoxeS8LFLYXW
7ZoifsbHLsSwoCiCFu/HPgub58jpHvuokYHxpdkFFFRN/rjr3EwgcguWw/HSvEpJhtQKJhXmN72Y
wnNI/yWqydgrYFKD0DBPitxmp8Yx6wPsr7EQZ4d+060KpI8qGlpf6Qb0i/vVb1udU9dJtPmpeQ2V
9DtGJulDq6sZkpEWzjILXFBwSmqFhtgoOc05x4YIghgyJ3kqSft4lPRDn9f3dtl1N3vIn+16uc4G
itJiirAHzFVXkuUXhMUlFPacxIun+SeNoj9EHo1dBCNgiuiAsEXS28YlKd8eMPC44xMMnyGX/pDG
9FujOdWhknGdbNB6rpuuOnX5YIMZcBdmcoGVlZorIxTnXQW83ErV0msqsNFsZdH6dlstbjZVxX5G
COMk9PI5XRTAx3pW7Ay8mUO9WXyIu8VBROMnAKfFsRwPdjiWB1CZmlub+cikFVTIjOWyV1VyMEjR
F9zUCmKzzrMgEIm28nMFpppZGL7gcYu7BOR6TMIPZi32RY+IATZrjlcD8d2lQ/hsKBagh7Fhqtkb
QDpVtoTcIcSn0Pw57OYh+gLMMXLX5eA3rfpNT0rmzFqJqFEKCktnpWEW3XbIN9o5PK0UbxcL+xOr
pnA0Bs65Zn4Fn10eNBxaaHYfKznhuRUDPvViQPucTK5eyOgUrVeMJmSpNETJ0k6VGh8k9hVT1fqd
0d533XyUVR4HRAKC9jAXvEGPwFq8yBLKNiDe5o7fSaDW9idHPyKJ/FLGJCcMZPzt1CJ5PlviqTPg
+CThVVkseH1ZdxlHWIL6rI7+bGCkoikDMRKm1Go27STM6g/zwOMdUDK1pkdHCHOfzuCtUJWbbWeN
dCLXDt6BR0ulSxTtQqQs2THIzpaGOSOyDPHyok5UNaHnB+owkqK5GnqIJOIdHXRbAnRpTlo8eggC
2YfIKZb9gvZ2qeQuFpmJr1at7cOf8cxRk+4QtPtSLncwZKxzTlLYs7r8phnLRGIYcP5EnjVzkCNp
4JbsYnwTTPNLnSrDUy99NpQlXV/qEug9GfLGlA6pQMVy6nhI+O19weRTCjRA0a6YI/Oka1W6w7rk
EKdq9dJY2Z5UmHmYEnTGp4pXYDalcaoU8USAu7sgOFR7cmfvlTAVKEXIXiGU4WAW3UOFrNkhVEls
TXpL3AEe+RV6re3CsfYZ+UAOEZJLbthTkiw7VGGlIbaKz11N5Smghw2TJ6lQxkVRX3DGQmk7tr1c
mxxvLgRx5d4kEe8ctQWOm61+UzrjQWg0JInIn2ZEwS78FMuL7udCwjbSLtsnYDiuNQtYyRZWVmE/
V3ubV+rLLXi+aqVH2jKVxeC0Th2NfSaZziFExGaZxucczQ8msIxZwzxuPbS/aRZbDd3AAX0LvX6Y
rLEif0bEbSjy78mAhlExp7+jkJSi4t48Z21IqN/IOw+Qke2nAg0f3kLvW21mEEaYpD0aOiBG+qP+
M7KrZB+OvGfbWY4zI7vFEsRREycHLor0eW3F2d62hqc8VyI31+plB1lS85klvEgmUSvYc6B0yt04
Sm+ZnH2KlhUvKA0nrRiQgmjJWpbWAZ2tN8zFjnVIBFOVGTnHyXdpAnZLHAn501o9mcDdgTll3yEv
7JIx2o8DuFOZ1AUVWhk8o+YDEmp2V3UNIlFxyHc6MYw1enufJdM5FxaqvutJUwQaiTDqMVoKSP1N
7hyQc/Wh1894waX6LsWOyy2/qZqKX2jcA4qdGwigUfFs9+WyHzXoEWjZuGW1k0647HS0cbq9xnL6
a6Y4IDFAd41jmPqAVsN9X1oJ2OARW6GqJf6cRG+pVB/7fm1Uk9+jeLhGNcK6kiTj5KNUu9aeu10p
FbM/rlMBqERoYOrSLosI9OgIg3tlFd0yGVVaszSMvZnYPxNLUi9mpQ6HpTS/trVsXhqlVfd5EdXu
pIXyDeEkLLiBN4lCy9zZzJVLmCygnbUhh8HcNfdoVnptmUvHSNQPmaXXdxaGjJcyj0DOFJrsqgSv
4Sc/MBAfTiMHL3bUBIUisgcANZab0qtIldSgZymFWFPON0dLN6I0Dm+J/TvTyiCS1BDxn3gCiab+
XNQUq8GCmyhVJDfUpGmvTVuKYMlomjo+z1JF3MQgtbRrIPW21fRVjpx5ny3GWg1gR3SonqZoTQ5l
5ulrv9XbJO7T9qbPU7dD3wQx2AawhxUwm+S7r8xbbPapCwgfmE/8nd5+8NK1uKkYnibxylwGdky2
ABwbJhksXpPte7J7gFOTR2fpsiDqrz1WIQeGZtxwEn9CfiTeF13RM7tl4rF9jEuPBUvdqb4Yw91U
MaMw7GhX49J01Acyj9hle3AFvuZq5CCf79yQO5r3jnhRMUbxRkdu3TkiFypoamSKpRZnMKunW1/K
q4JF+MPWUZVE/iTxtNGGXwk+2SW9fHR4nm5hoc6sIQPXIfBmav2TNVkH3cxVD7mF1aXEeF1UmzSG
Mvi4eY/ujKoIujXTtEO3ZgKXhxdw1khMu0vcIexW+UnHrCv4UqT9LO2F2d+KVDnOBAUIXwHtVwrx
VdM6KgatbRbWl1bBRwBmI2G6WflehNlnZnXqJWRYuHZleA93zBQnV8LCwDPGxvInenM8uXLfktUD
MBm0a2J0JMeu9CFk1a6dEJlPv7arVlOZTsq+6+NnR29v2pzE+9HBgxsV7QmVF5BkSyXNfl7rn2sJ
sjYewYab2IZxmuw7scAXqRQDSwM1kOPYa2nkGJuQdaZh2MXAFHd5fVJUH4S75MezfKYvhFaFG6O7
2rhdpNnkhfYrFBLg2A43kBFD2Um4eZUQyW9BRaLg5zzOdvfDXvQnsw5RQjHSvWhT+7Eon6puhg2r
Ju0Zev14Jv4I79vAh9IOCvpGzJc0HlHWOUch59oh6vaJnKJolFjJfa03eBRnCy1q5Nm6qH0Vm/Rn
YWvOJWu039OwXJ6y6jKjQv4EAyVto+F5W4x1+om4SHobrXZ41iccXelwB3gPTb6D7rLsoyWUD7VI
Kw/xG98wKakDQfAgSXT0MOLxVzMU2sCEB4FQ+ymsO8OdK5lO2wif6RKrmx6G8j4a4maHlp/1LEeq
BZLNyj07zYDqLZ2FQ4hqXLtm+WpC5dsp2EURPRyVR8bKrlMUxrNszAbqRtleLpX24X0XdpFUcrk8
z3PtGoB0n7OIj6NFH/CIB5Xst2OjHmZENnZaDkGmj5HsVyQ+XyUP070B4Z1xuP7DmEk4AaFE0aOT
uIsfLeK6vorix7VEDsONaiTTnQKdQ8NNB2vBhiNIFoSMzFXsa5Qzv4+QVhpWsT0kqK1qAUiz2O6l
gRfwqCi4qOnm8CmHMOhWmiDzjfHTpOoPs5XdWf0YeqiBBvUoUlJySnRsQXp5y9g9a0AxnaZtX8wp
sTyRreEEVCcxp2bAX4d+WCYveTSLo45UhAvgPz7SxSV7qKCKm1TK51EWrh4jZZSDLfbDvvqCdnC+
kzS6knhQj516EAvW7+QI3LRvDpVzLovmMNFrnRSn/DS60nSA0sQjiI9Gbx4KkyekMFw4lkLt4dpo
DyU28YWCIVjjDHCC6OzcLndlBFh2ad1b+zix1zQqOWBMYp7hreSgHrF4WbqqQWM92gucYgJiUN+R
/Bz8Qu8Ut9AQO0Bt5tzz3ZAHQlOpXOp96UmQLxy83+EdLumXZGVVY105rQ1rs4PtImGQCqASywaS
vnMGfXH4Pf3WEoF5YCxiuQOV2c4gW2nPJk5YZ9QDUh+1YY0Qe42Jg/VcQqS4a5byYMTGdwbnHWaj
jsyr7tEAGL+3Wa090NycBehFL0O7zCOcXbqOEokLs6lJMWXGPap2HCTUbAtERhwr+1nEuPaAbIGF
0GRPCFsdVLwQbcYmLv7mTI41+80w+TZkZpNFO6k+GoFHG5seqRgfpkQujpPKpwvrJ4k1UK1fIhId
WpS0h2FNWXatOMG6WCDZy62PFM+TEStfQETIfpFl8M8Ky9VsoLQhHLRyAW0ZDvkTAaUL0dRvcIVs
H4Dq01CGoH3n7nfk4a7LiHxbR/bOGyz1i90wQc1qM9otUz0j5YdBVzJY32bCrf4wqf2JLPWyM/SI
ACTBWScvMBToMtNLTGYRSPzIF+wYa+4ugnarpv0lWYb/zd55bLmNbdn2V+oHcB/MgevC0Ia3CnUw
JEUI3nt8fU0gMpNKVd7xbvWrgwESIBlBwpyz91pzeeEomcfW2mVhqD3QDlpvgyoBi6Qo22H8k9yi
ndouw76Og8qpiaOronfTHPV9l5Wlm1kqqRQGxhu6TyCjDG7dAYQTyt/U4twpY5omIqa3uIF9gLaU
0PvgOQ0t0x3S5jgtuskMarTPzZSwiUaKyk3iacBZHSD99SwSIQ/BkHu0zaqzHVaYZrAwjaV4s1R0
r3Gk3gjysQ5pGd7OAPGObdtdBzL0T9hUpieEWrmdbea342Lc1hOTPlspvzE8+JGaKuou5g/w/M2p
XA7mAlzYbJ/ClJRPhnCNN1LSXEVinYt0gVNeSC96oUt7jJyk89RcLmBtcMfPc25zjcGopVb8JFW4
SLaZ6hEtRx8SOcUeVNIa6hTl7pYMvsBxIZE5vdKb74bZd2cR9ddabQHh6xk2qEZ0U6g9lD+R10eb
mA7m14t17Md+8igt4cqhmexatXQoVUZ5KWmlUn0dcT86ckQGHKHKdSCZmoeH8NgrNBsLZRwcxLSc
o739DKahhtsifRRJ9R3ZcIoWmuNE5YxFGMwoDCkFYXnY4Zzclp/0+ofVYJcIlr44bAiBRc8ZJPDH
yUWxL1uj2Q+IzgwmMmIh8w6QGYgDxT5NNrIvYGDqLo24lYc9o0axhlQVAh+W2oMgbrK3Mt5Xs1G6
uDGIdg491XqYe7IBhWyWftZYPaYOXKxylDp9GQCQRbPhdIJx9hI2p2nwKc4S4tyeETsHLqMwRcZC
A2uCnBrSVTqvFkzwstbeL3YUMk5Z2Xatcp3iAr+/oS2xZ+L6wp3r54CHHfmDfV9r0AESuXcSsonA
gYEk1kik8SarOLSlDRefUHRXksVjjvbDNQVDcviTiqtO4CpleQ/uc68oVNAalHqNvHxAHEKoYcRf
AwbghVQAXlnmbwMVaJeI3Mq7Jw7pqz6kZMQXaPW0jMkEXk+uGov4QavI6ZO+8QlIal05+i4ofKMH
niSvJ2LStcop87U23i0dQ0Omfn6Zh/lu6G91s3/smhKGxAS+nKGQl9AV8HNFv1umjrOd0CQ3gn8T
gxB3eoYGqEPS4KSnOZYD8+tiys1belsIWUdH00QefZcOlsmPqKMs1YZfFY03sBnn7wuphHJRhb6N
I91Ec+4NcFSWgdmroRor7zBZdlZdMC2hnOU3s+3DDRA7ZpSEv+GVgYMqu+MkSX6YJd8Ru9iuKlOK
mcvkXBgdcoM+wKei4n5Pq+Bp1pdVL5W/brO4pO5RmWo3ATez/RKu5CpSqgTf8zaVsNqAd2XEGNFs
behUTqVJMEE4wZO5H1XKNlLZS25LT4JcWQdTNXqlBLIvo4lmT2iHU63j/ipZOIpIgmF6pu+CjtMX
orG21tDkpdFIA+WUIQYP5kYWOyG3fr9dPftGbgxHQObfE2lgej/KJxExRy7UEo5BfjSzR0nRvzTw
F1wEgLZb1Bm1MNUL11LlPDSRO8lheFhQh9rI2LwU4oQTgjY+hKJ+mi0T/VKS3wUzLZssQmtVtnnl
xVVwmzFxuh7KGW1XEP6A/w5NoM0eBZHUZzVJ7jtjvIKeol41bUg8MRNvGCIcbsVE0QUl0PyQa/Fr
DwGf0vp8k7UVoMzJOpdGH5GcUY+7XulPwKkzN8qxI4pqeowXYq05RtrELq7CuVgBE/r5/zoY/5m7
T1kJSv/vTz/dP7j7xv+6/pjiH+VvHYz1ZX86/GQNg54wdGJIZYOIDLgifzr8ZPtfsg4Dyca7BxXJ
YNMfPQzNXF9EpjOvMtfmAi7XPw1/tDfUNecXEChTwRVE8Ocf+Ldm1D8b/iz771wDXSaSRig6gkdy
pA1b/50ZVCciW8awSK5abnRhDYzcIedu2afZdJVYq6/DluTmFKl2zdDQpt62ahckiYwL+JW1X0f6
D5FHiHqYwY1ICdvIGD8XwIJhCKmW8CnofM0VBJZahUzSLvD18ymsFpY9KP622gfUPra1bZFy53Ul
PGVOuwqLy1WQXWn1XQ2FYJesAsFtoRC4TkFhfVzZyMvj/B2HDzLcVf20Lcy/1raHPYJOf1YkFEGr
ZmrR0bEWq+appMvErGZd7RYBaSU3Z69bxZmIZ1is4szLw23NVkY3CublEK865XBdaKvW77LQexHt
e0Gcz6qynVY18baI14ejpEu7JW6vtqeqQJ8gHHHhhN+erRjFiKWx6ZOHsnyAhNVgS9cgLIpV6/u5
avbqeCTWQq8aCu9aiyGgFtUfi+1hEieFr6APbySrH/HJE0y7tOZA8V1KJgQVpZdFDFz0IPCWanjv
8vlO6jVYBUux8k3y6y7qb5tEDndzO+ytAjiAKaVcavqYcNJpeAoimKVBIx8UK3/qIy5NVdTcjEqq
72ez9uUqCe/IK6u75rwUIARxBDbnPg/LPf3wb8x0fVMjx7IZiQ/U0hTIR7rkfgmCNNZUGL8YQsNV
Qrz9NgnJbtkCmnm5pj72sv1+9LYBB7bUW7o7UY4Go+MOnfHYUxwLEKNhFTQ+urJofQPH5InjuT9t
a/Zfa5fntGoUyBD/2rLtc3l4ed32nIzUPmO0PnCX7avDZb//z9v8vnl721CN1giY9W/83J6emwXL
x+Uz9e2Puzy+fN7//rmGqT+Q/yX4/MTtDfJG/uOr2R5enhuyZNlLur0rzd1vH/X5Ffz2Nf32cCpo
VMk9RdTtxdGoVPuGllm2ni7xen5ti+Kvh2kboX+8PN42N0VCTsr2mm3L506XV0Lr2c+dGbkRgwbn
n972t+cuH19tesvfNm8PL/tc/pqiqzsHQlrnbbtsG/5pv8v7ScwGdk1qX12eurz08tzlf7s8l7bq
LagzCr/bd0KD+7lE87j7xRwFn1b2NzPTL+6oX1Y3S5UETDghzHunGqtjSlZCxSXaLvx0rV3ebXNN
XR5ub/vp5Nq2/GKymgPU+F2Qfbqx/ul123O/2MC2P+TzHbb33R5/urBW991vz5X5pB7TRi6PIzUc
ghG/Cn9cNbbdqralEzNBxF8fxxmyOiyzf1/drFYZKG98HL9tqghhwiKzmRVic71YkIVqI+8m8eEi
vm+2W8IvO4Xbrhdh/mXXTfDeG0LZzalOmRjTVLYuNuvBtmiVmCu0IqEpxh99vz237bet6e1UMg/6
6yXbiy8PL2+DdfePd42QOTh2oeoU0Ph28qIeTtvattBLe3Br8DjuLxu6VvfilAIxGTPdiSv0r4t/
eq4DiwZfydlML5s15GJ/2dbSzR+ybQmV6VCJQdmDtaBNG6OzpmFr0Zos4pvfd/583fastB3WdGZ3
iZpFhyRn/LAt+gGBdF6Fg9tFZn0y1pvbtojV9aK4Ptw2KKnEOLwqX+VmwtK/+jK2hWrKOEyLRLV8
3Q6/TOtXpYEtdKtWk06wfkcfhUXsCIUyk4nVh6o2l79RcHu4LLbnYKF9l4tJ8VFkL6fJDJbTsC5o
2Sv7YmiPbVihv2qNDgsSa0lHsCQtsOPcW/qJRGT9pEzdvMeocYrkfJTdYFCbHYjUB+yYpFskJfK6
9dffft/Nm5IFCwfM9mS/HTv6ehPMzgtAEF6v4VwmlqZyg25sqDiuX9H2xQTCOiDbMjFOy+Jk97Y4
bWuR3vyxNht96ad9yewrx/HnbuYZdRH4GBgB4ozCl3PCFE15QsgJCbR1eyCrHkKxWMbHzROlaxIt
U9x2JM022uLbMMQQx1GSwCpCmrqEMovCi33K8p4JKYJCl8RZCY4B7qVJGv3N3iG20dtm/LjYPT6f
3B5vW7ZFAegd0Cd9fFcrJ0o32+PL9l92ulhIqFIZO1Xtrj/fcvV+r5y9Fkm99mgpY76b0OZjwjK5
nGgMbD4XtAth2ozaQckPkGP042ar2hb/6LLaXnnZB6QEHonfdr/s0xh0VNVFDqh8/Wn5WvrVdbw9
5ijDd3axI25P/rJ9NkLZQYaMKPIvy+Lljf6D57ZdPj9le10Qj++hHTb+5V22tcu/Sp6s7giwO+72
T23f1uXf/e3h9o+m0l5f7rvVj31ZKKtH+/KQVkN5CtarPslIO404Zg7Y1XMMQoa72WXHbW3a/NWX
11w2f75tnGnF4bcnTWQhXHH//rHbPv/2OYMxvEtFaGfIIT33hvH6tgAMwlv9vro9LlaT7z/u2eqr
hfDfb//lTX/f9ZfHn6u/fPSkTpx1Ug8Ubf3o/7F923WBPXdslfdfPuOfV//5ky5/dDorT/Qfk90v
f8G2etnll7fYtvz+eHvyl5d/bv/lz9GyPZlY+SmRUvWXBaErfzzM0cSIWpoP2x6X5y8vMIUc+NWS
Idv980VEK6gnAq5AOG2r25Y+s5TPjyjn1R8TY5NjerstNr8VncvmlCaix+a0rm5PbpuzrmI2fNlz
W4syWHUzgfCg1f7aTCgYk+Vt+y9vp66eLnWsKqTB6+q2/fOTtsdJszwtlZ3tMBPY1IbWv2t7+bb2
y3te/qTLZn7uB0kp4Nvkk4QQRX3ZzpXLGbE9FKGhFIfP84IQkEoGBMEJuO0l55XpBTGjEG6nBd6Y
hulwtI2AxnWSfFmg/Itcu+hl15xqwa3IxlW1may2hTTgc3C21XxJdZnwekxY9kdDWBt16tVvm60H
rlid8AhdqtPlYT7tkuSkWxYiMAkfXGtFXxn7UEGYyW0nlvdj7sU7HVQEJWvzrgw9XXnESdCcyn74
YhLceI5b3O2dIr5Gs7D9bW4NBesrDT8br6GP4/OPifw2h79M6Ze4iXzkGxgr+yI5wxn0gAwxwI1S
7WRo3MyNznTTOkH4IPf7URjPGf+Lrk/nFuehLDMI44BRmhz1m0Guk6SjMUpvL3PXrRSxzWJhzY5A
QaiW2+Og/J/k+D/CcQEdXpHI/75g97gys/7L/daUZHD8Dcv1x0v/lB1b/9J5K9MwDEgshnpRHVva
vwg0swwwmFtZTqHS92fNTv+XCrtVpxumGUJlr0vNDn6XsGTY7Lqh6HCRxf+mZofY6reiHZ58HeWx
MHlTQ1P+R2RrH6tpQaZSeWiw21F7GcyruO6fcqFanJMI54f2YcBq7DIgHryIAuBVMp+HhaId7mFr
f2tCe0CfEuQ3Zn0fmFKAuMle9iWREloZgmoiiccP5pu5qZrDINs/koSOvrSkCZYuRIgaNiMnpv6H
gnTCxoPwK0se7ZRpZVNozzR3LC+fNGmnYHzwJlrL+pxq+467qqeHFjLCxoJP2FSMEpVh8WVyRAA9
Eeetlpm9qyZ7ZxahDhFLdQxRO6mqKL7CH+oATCsZbVbFsQzikzVNEy7ckYCvBi0RLUA/5aynXxAi
ZhiNm5aaUotV+RFtDRCDQTMOdUrBTiKFGXkufUgaxFo9Wsc8nvU9rKRnOyI1piCA50rS9/1kxeeK
3Eou52P7JmnEM7YNopQksXdEJeBv6RKyazheTsZYvDcpRfgChYs3lKqyb1OohIDOYLyu6E8Rt19Q
yVzNgxS94Oo+rMwrR4vrVXlpH1WOKljNpnLKRg21X5y60PwK2t2ElSn6EwIJ4ZcxLGq1Ebtii9mZ
SE8I1PCkCPTVgZ+X0/xtGUiH0J51MLxnwhfplAbE5cpJcVgyINQGHeprE7TTYMY4lfKHoIupBEmt
uB1nkR9b0tUYxgeCnB0TEGUvnVNjzk5R2sU3yYonle3qGZ9rt9P6mf5mDAAuqxCcRxFW5SG4AiFF
GmuA1xKN7a4pRHO/oNEoqqW+khvzhZZQ52p62oOyls2HMaWBNEiQJOt+PholNEQCRhPaIyR2GF2J
1zHAV9TTi1QDDVN7+CDmWAMmTXBeXUV+nRd3Mk66s2ZQxZ5UwKxzZCznOV2QAK66VFNLH/hCPYke
NNrh8amS7MxtbeYqEmYxglITg/Indt40LUcKz6GGO/ydmHKbobxh3gngkEha3qpcqb6ha0musmBA
GzREuSPkFhq9OhivUawfxmTWD0UlF15pZrcmvDE/nSpuVKExoLmcr3Nsr3dokBjJVwA78werUP24
7x6RiC2nmbuQRVzVuVKMK5uAixPEPf1Qm5p5H1TtoVLz8KgUgChE3VzF0zQ6Wie0Y7Qox4REHR/g
KLrAtmscmG/tuZOWe2RC6WGxociQHY5gByex3HIA5Y/G1N2oWTzfl2HwniNp8Zg1y/yuhQUHti92
UU0Jnul47Cix5iRInFcD7eRJVTEeJDwWZzU4K9JXc7af6ripb9PAy5Na3/NDRUx8vRmxs2Rj74ZA
AM64b+1T2qTPci5I0rHtKwZPtzS3q5Ol9beMbbNbGmg3MAppfE0JpkGLbm4oy2AEV6CMRUioRB3a
jqpxp5dMIaaq35NJEvloSRrUB5NrY8ayMRs+MQwqGlTA1ursk5X4JgxpXiS2Sma0ZN4x+3jiEmTe
jWOP7VyjsF0ErRuXeekTE2VcERPINaPSfJtUOzeiz7NP8HyQ1ggBDb/WzRTG5lXZ2cE+W6e4c4yS
s+966VpY/UNe1VQyYiPyrHEu3DHsNV9KagDHqP74fpBMw+51szq193LUv7dGugthcuxxtacHMgoK
eu/Nh0kD0Ye8q3gdZQ1/TKz8zpuH1DqPRCpmSaDuYtRyVEpKCAGAqjE843+IQuluiQjLWCbyeyPN
+ins4KXRkEZUClrRWDLEvnxlmBXfzFYY8tsGAX/3dMtXSyrbnD/UxQdGrf656RWnnAQNbdioskh6
X6zRCSjaJtKsujAZjo0CX04KEHqMujx5w5BNpHNaXmSBPDfnj6Aq4n1br+QHJVp2XVu/Ql9NkZI1
hiezj10UX5oUPgEd1tKtxfRMiAGYhQnIX6sTHYekFwFa8WOx6lNfKp0nFeOPXEEnqqbdsW8SqAhz
lLjY0P2tTZxnGJGJKnB6TQJbWU9OoIBE7MJ5h9yXkzKSXyp0gm4JrtWJF0IgQiAgO/70w2QDTrdS
80oIabqzlEiCrnicGkM+9SZJecXChUNr9MafcKxzmZ+Eu4h89lvpdcXwze0U+3pla8fZbt1qHr/r
Uz65BNFPexvK/1Fb6jc1XL6TmhTcN83RmMTw0M69Q/nwHnNafBfGiuLZHXpsYSS6N5NI4bYivm+i
mEvczKnZ0Mry+kUCI4hAKpjgFJD/slPSsHIbjSadllJ/UTrh2AK83pJhOpLla2vQl9vOTArCowv5
YBUoABY9JMdSx2fPUJsr3eq9GR2znk9hqxc3uRCAnvN8QZyW5H5uqCqhhEyRkF9BB4xmqApL7QMO
mQ92KlJ30Yg064zooHaxAi4uLjADF9/miEi9zk6OIOB1pzMWtIf6xFHCAZbVKhdYs7WPZXVnGEn4
POXSIZ9qf4nC5dAu4n02zegaFAXJ2prOxaf7OYMCeCrag1zmX+D4Vg+Al17LevkBdgX5Vscxg9vX
00u9va2dKpO0YxLv7UCSTkrfvMGXrg91BtEdAM7gBXqSuGZrGnugSPmjonbHNJBadFNTtatJA7kL
+Ac0euz3tmH4SSHFX+b0mExtcIDHD4bSVOQdEmJUHeA3X9NBPFrxdN8WSvRlANlb6LWKS7jXn6xA
IsDZciq+kldTCd8jAgJcI03bGzNGfmIzgnHDrpQPKRU5LwX98yjisfSsrEFmI3PNI0UKlRPGoy+T
MX9VZ+xYCvVrz06ujFAViLlDyxvNMTgDXr2x6lg+RxGWB4qU5jc9sr4QhfQtkpfxKItcPBV9hVgn
zMyrqFnE02A2r4OADtKRwYJLow4fdMMenYYYu8MyI3zpYknggpjSU69PD4Ko+mttaApPXZD4G/Aw
lyD6qKV6dHSjSR5RY/Zgr8hmDHpNvwVUo7iAVAx032p00HATVekofpZhwqUxuxrV+SNCSGdGZnWs
J1BouqzslroK92OUzkSykVzbzApQIWXhzO+7K6N4gKg6OnVUnWzm7k92x0GMrXD4MWGbr4z6IbYQ
vtSB3B4J8fTR1T3yVTFVb+Pq2HdaT29rya+0rAnPVp18A7lpIDWzen4U3SsbpaYGGkdPRnK3jrMG
bENqFhiEeBXIV3MEL5S7jSZMj2Yd914v6w991d7RokXRY321EGQx3l3sxwWulh+VS3ENY8fmWg3s
LkNkI+LgQ12zKkVHWnlVaIsnrQdO2sA7YLZLb9RE36gX2s+kHXUPJbBxyAv5zkLPsrSvYsTCrPX2
W6BW8ReZvq47zBU3uER4+AYA2kazSy7NywR9xSvCSnVJpov9Nk9Kb9KX6C24K4ByBuY4fYQVHBYR
LW9zqz3i4P/e2gXUCm04zqK/5nrEFcSidpOJ+soYrfhW4bB0pn7s9sb4RR8Vy8l1RqWli7mtXJTm
I+j4HSk/GLfWIM5LlEu+LP3Ugp5gLovonkRGfC0ZxAlOLVRbxUzFbpbE6GTq2CGfDuI78Jt5iO/c
gnXAOA48rlXJtyVRRUdlTN8rK00RQyszIN3ptS5B41YSCDDSh97gu14HgELIcCYmVEcIPMXiJbCs
zkVp8XPMCY5m3NNh/KINoMVpsWOa8K5hCUgNFUJ6ixRIrmI4QWr8snWBmHosjlwim9zaBNsLt9ZB
JPLRKXP2DafgsRolkKhA3hzmWEm2nFs5einkEiLJML1bZCRDIy5RQNbInzA0vBiyJKP0hWh24ctx
fT5GcnUPREv2ymxJTlGMBJsjTk0gUyjDKh1trtGnAiKuFizv/TTiOmMxwmQFFDi+KSX5LyKGJkEq
os25gUsRUtVglOMpDQ3bzQbgbkuIjruYwwWTUUdrpVl7C8GYFF5a4V4gvusV5ynWkK6+kVoTYLA+
FS5wNIFMk57F2Pbn0CTKWY8EcWh6bXgaCJKTamXzaWRs6Wv5uA6bje9dTbkq7xPTtbMlRrTcPdWI
9D0sB8zplnAHp6okzBi9QjdH9zVp4zs97K0jwxOYDw/4xH0z+m6kQ3rVvUeDTVJrmdzmOhZLiF+2
GyjtGc1eeAwkXVxNMPhI3dmnnWEfw0pE14oURLsiTQ4LYUi3likXThIlfpgnsGgt077GI/9SRiXR
g6mIH9KRmDz0WgNh2iiD0+RByc19pdcfthzJj1KCfmak0uhnBbiiNEhmD+3vmzRKuQtvT96hyP1S
YPZxSuyce1t3+pFTsk3a6JSQldmNWve4JDYqudB6S6byMDdDdJCL7EufmW8iMfZdpVyZY/Q90u0C
Rqx4lZrriCzemsB4J6gRu6kJN60hWG77bn6jGbdDKe3QC8PWU0uaF2IusdYrW4QN1MbPxMTknBYJ
iMGblZ8S5OW5RlUrdHnekzW8b6JhOBSTPR56Sd23sxWQqIDpLV90hrvMAUFIJcahr/EIRwZYrUm+
FcZkYk2+GvJRQI2svw1EH7p9rD8QHI1SXKb4qAd5eo6jl3S0vhmTdse5e1f06WugVSAWiS5UJvlG
oNv1GNhvb1Quk3Koyeepg+YkWqT6kPgVHyyNo5vLqxrm6jkoOY+jhlCjeljRg2UFEWw9/Po0H5kF
UT6I7Owc2LZ6RLXCWZrPe2gxh6zOjFMz2tkeEcrtyvru9EIc7TmvfZPYKiek8n5qsUU4SqYOHqHJ
rQfX8ZELz33ca4xxcgaReaDG3tAwHfGxdQb0nm+35MwwKZ35tpoS5bg1IPuVhdboYXCUunfK+WRj
2GaP9LKXmAQ2N9Y0A31Ozcmb84mo7vWLhBnaM+vBvLS2FBEX66eEwdvJxqu313m/qsI2IEId9KFC
0tG8XtPsfnwUS/6WGd2timjH7Ufkx6XEOIqxzJNSl9ifbZPEeFqX+MLCH4yGGsb1Ib3RSN8TaPI8
ToHm2YP0gAUvUfoHAlVSP+3wYgxmjtUxu5GXbvHDpUpcbq8vsjFHjmRE16GZvecWJg2SScVOkveS
zFhZTbOe+QGuFlOk1Sntp70YKsOR5eDZHOGA98r8MRZvbT3lj6r6YSz2C7kN4U7FvwrePHTASqSE
tlnqPotu83mcSTg1R2+SymOfYQCJJuWMBPy7gnKziBgyLaq5Bz94RyDE117xWkzYR9HLbx01wFNp
dQ5sStPp+j45lKOzBC2REQkEcU35ZlORcPS6Qy8w636INA6vbj25ofqBiM2+vuln2/6qUilDy18T
/7gbqYyFVng2WgsBXUs0b612u1IHPR6R8OGF6FP6VBtvuwkLFnJydacHFi7fPLlSGeq7HSJRX856
rtptdSqFr+f8GDM6rVlX3scpiyihrXMAKiMcl8Y5kPBnxQlWlFJT6tuRvRK9fJarLoGHgaEg1xcP
kYHujik2sQx1oS+JMLo121ylTkOU7dBD+gMJGzvkdWquBEQEfUFIcFieHppsWvsrd2lRH7up/KiZ
6zpTFB5iE+a1lE231XNkdvsRzGgeNS+2hEEQ7cVda2et38Zf1VWXLusZ7p0lxQ1jPkcdF7SSUsii
3nBery7vE/TMj6rjcFC1+iyCenb1ZryGcDJxXqXepM7egjwO8WvxTW5Ct66NxxqgvhtlxG0Gq1NT
rCgx0X+bi+kwQJXA4tzeqNxLHGSK4Nd0n6bvNXYY7gslYxbk3yXzj1i8W0n0Tt0Qs9XjFOIjSDWN
H6j5khrp22isss6jaPjllLraCbMnH1C/j0L+4WbIvpVYAYYJdEMx5TjxR5iJ0tHsgkMoF+9WUx+J
/Cj8rNNPQYGyPIkK7Da4HnIZO8PQyUfRYRxkUnWWE+muKpGuVaREN8QnDtWjFVXEIXX2LmF8w+Do
gXOkC6v7Ih4+DBXqXqsYr+Ew3ZTI6QUliiapHigwIQmQvseBZjgiEzuSUk/g0GWGAGvgVHgIZL9V
6nzHRU1yNKHdNZ2BHWXiijuIiFHr62I3P5ZRfCRL+5wLw18IVkus8aUN4EEV0484SGtPaeZrKdbw
LdePC9YTyEDvg6w8mMu4wnSOC0lFQ0bSWFJSP9LTArcl+Eapkul/TO9KVzqB2nH68DswUbkRKmVT
pglYMmDgEq/wrJGgNVfpkSwUziciy6ruraz1p5FZwAggI+NinpXpoR2EqxEHt0TSPs9ND0IWVVf9
QJS9pPGDgkJNoURhKNDercj2qI4SEmti6eu77EU3UIknQQtZJtnLQ80mS6q9TG09EnG+Uwa+i44i
fyc/HXZDc601IzdW4m2dhRxYYgnma3xO3ztVkAwwH8tRp6wyFS+TTje5U2w4AYzLOpm6Z5l9zOJY
SAFHODpyRwclO4v9pFjvTTC+iQElYKIwfiwLC/N2gVGrOkvaHZgyWlYvsIqeyrS7szmmQsvN65gk
6s6pYcg5YRoQDB/sRAgkvtOo46okweiA3XzDNPF5Au5y6qZtkXAyto506bGImAWh5npJtec0tU62
Tv2j5OV4ZwhqkhSKodPPSuBdqVL7uZGwgeTW8hZZOanjgbaAu6TRB+qMHzT62RbA6nVz5vS0jyQS
+2pHqCKuV/kau/tMHcwoKj8Gqrwveou00f6hXnJxlHN88fAv9DydfUHq4YveP7T2lLmZNQTHzo6u
A1RwzMqzXbYEhS/F8W2OTGgFlPKdxNUulrj0gtc3HA2kRzPI2pGQkcZdgul7mEZfi7pymjg6Q8bN
XWbhmaus7q25OUkUT88ZrYnogIJ22AN9LJgrhjD6CWOTGspSouKsk3oVt0TSO4vNHY/ws3VSjNwl
nntKVUFJejCnlZrBoogx7iQEILqtCa0NnRGU1rxn4En4kFQk34woHI8TLms3x30gceg7+pTKWCGw
T6kxaP8p3WuTRbKKJFEwzynwmzStLcZAfQxPSn8OFb7l8QZn6rci+1GjCn62IjoETds74CCSM93Q
lTypj8eEQEjcZyuyNGt2Sk+UVUAU7Q6EBj5J4UcFI61iSLQdUcYPW/qxZIvuGNYUP+t4YKYewrcI
ooior+rQwD670W8JtJYBLLmARmFhcn0W+PF2oGVLsGfD06zKNhHbDzDLar4GShKyaUd+lCROWthr
Y2eEeAkDMa7SCa9vLZAa9ZInurT1bB32gxYUL9Cr75owfKI9TnJDEr+mRLDidxK3AxctW8H8Ghv2
nVyLJyXCDKlCUbg2mkh14jDT3G7QH6o2IZk7Ekxb0uF7E4VPnREwGWpDrjshdVVCaXy5BVKRdRZX
A9v0TC8jzIbJ5LGbC+zGVICcpOIOUVGo3zULZ6dl24ikBWhFTYvsO1G0Ox2lF/51mMYcB1fgzwc/
7NQDXHnGKJb1s0hsrMBcq4gMLsiSNA5RXc5+nLw2+Mbu6NFjluMw7IrQ7wnj9uUcSMyAK9mWXxjg
kuhcmelJpSbCCCT70ZcS2ZPq8xr+ekxtJmG6nWu3crh8bfXc4LjWyhvwtjui5p9BUbY7TUezqc8w
boqx8pDyf0Pxn1EAJM960OyBqlS2VzPeNh2Yb9fDC9X+3hv7j6SdT5OWv48daaEgKVBSGW/CKG4J
RPSNstrXg1biHF6+kMoC5dEuHicc0LZ8j7uHKw9V/UYfGQ9/Vc3x0SooYSCil/1Kp6CAHdCVCsiF
zCrqDFJtNRme6Ee+6hBzaTPLlbMmjYsiOyhTe1DMnhNfkgiBmQnrDADc4PMsH+OJC7eZMIGT1e6U
j8G9FJiPrRbcMiyg9L8GEaMkJocH3x7nuN2qI3NN+Lp2SkGBPgS4UgGYFxIMdNnsW8TOuLd+5vO7
PjfX5IionlLR9iP18EGNfcUmKzgUe2gjN1XefG3GjiM2e9MZ7hrTdBWT2079160k7KQ6mSFclYe7
dJ0bIJ1jOHPd5a8G+eIO5kDGXHL9saAot6OcWQrlLm2fyv29Oo2vdBf9vNW8RoXpYPc/F76S4b/Z
O4/eyJU1if4iPpBMmuS2HFlOJZW8NoTa0duk//Vz2BcPgwFmMJj9LG7jAm0kVbHSxBdxwrZ+yylv
d3rNvzJGQcGzl4hvqiL3ZkY1tbGbIu+pIra/NQhput5IZbHD9DUknjY4T6296xYClF6EE9+Jrk2i
vpSb7dtKvXHKsw5JLx9o6LlqTrqLWm6tFJjkL0PffdR2eFr/LXoqrmVlnTmx+p34aLx2y8SCy9Z0
MthbE4sal6Q8R8WtccsPz5wfR925e6AUu9Anyvphmu6Fd5JKkJ1Jggqr4w6yJ+cUVh+xtqn6Jkvk
ZuJk0lb2PmeRarv1fkIYjMIerjr1fBU1S2VSGM9yXl4SVX5MKzZTpLvJHS6FU5/FWL3m1guvGraR
6Zjo7b5nHkLe7GaPRPh4v3oNQbdIb3zJB+C2euU8hZ36GmtUrYW+pA00RIQjcrcVbVV0MobjGMBg
gOCRt2wtBTujhbZeixbe/tw8OXn/3siWl1uxA5h30wHHBDggdZZHJ233ragOjLM/U1soKl2aJ+U9
URj60MzxsZXzGtrzS47Fm7Gx32g0PDi2fgr78tq08FnqTHuZyrbjlXtKU5Qqjdq8TRW3qZ/n6Rvg
z19MFbd5obpt3UWPos/uOrwXtPAhmMhhWDlzA6VZuziDUFgP1q0xo0Pax7+qnIFr3NQEcAEcJiNd
90ZL7Y7ZmVt4CTfnIbS+ELbOObwmwJmI1kMa6F7kQ80IqpXMuexGlkerf4ycad/xjGgGJXSW4Sdp
fOzT+MVMOXhrgjTl7GeqDsIQBk/WbkOHqUtdUpcEEio0dqEknZjb/XOICNxp3Gm90p/oLN6wKF5o
i94D63peH/xOS7+rHNWDPa0aHuhV2g5kcFvhfuRZfG417yHP7L3q5CuD9o8xI6eJg4cbNstVo78b
I4xTff5TkiFns1ZPMx/5jeGQ5K4G+LijUVJHHV6aAbq6TusqqA9ail9M1Iea80tVmPBmkgcCv9+M
rz/VJAMj7ZiNm4Xvjj9LqJIlY09LI8HOwQVo80l22o/FUL/6wnqdTfmqYnR3xIhfZee8zGTa6U/G
fNS8MceEdLqx+/BLt8Mna1F/siZ+LcvskNnZEzPn41gs2wy+hsRf4ZXpTR98rWpenBiI+8RH2ct/
mGT6F0c8l1GyT+z+JzJMsHT07mbfrabf21x9FnzqtbK+9HH6Ydbj59gBZolWdkBGArwoHhdGsKJi
9h1hY24yNiCqi2ThnWI33bHHHKUTvZoCijDviZDyF98rfCyiGaqlz/lVZ5LmsH82RvGYTi/Ml36H
s4SSbD6oPPvKYYJEbhrkcUR2fnqQDp4Trbwuwjq3ov6dDBmQiIEO2P5D8KFyMF47s1HsEmammf6U
q+SzBGORtyZ6HhfcnsWED9i7rdkXkDo7HbGxdhsybDV0TyBWA8MUvRtvYqlvowk+fhEPWoGdX2O/
lNFJhdkF2v8L4tJzy56yWZiIVIRQQRHsu4pHm9XTNnRgMnw8C/OxB6sc3kt71Dak2gukSIf8uVOt
t6+23ecncOc3ezYbFnDML15J+Hx9WEKTdGn0SKCKhAc4iAT9inVGQypRbb4NS0QrMmBhAdliDmmq
b1ty4DdryAOvK18IDO4HMUPsscXaWLqnBuyWd/O+d58FyG57FpgTUPgj88OeS+EXExKQOz+7zqrG
jD1KWntbBuuazuajpzU/xBSvWCQ/LpZLyBRVLctDkakvuIJ3SiG9OA43wnXfZ/kVevNxsqeflVYz
STHMh05l93Arl+l1NJrvsT8MrbqMSn3E1vzp9sa+yLy3WPKRI3iRk5f+OZvJdQ0BMxbxa71iimly
nBJtdZwACiVaFGSuWzAaY7KBL4aqyvPoocUVDKOz6prGix9mnJFYMfYOYP9lrCngmxyAGFpsEpIp
Dw3HrG1pPRskYnaDa7wy3boSpNjgDjhxxwkSK3+zBj72QMz415ezjvxAEU9QGi2PH8KTbT1y5v09
8/uhIfceWKbJuFHu91LlFDCLp2lJ3sHnPzvwnTyOEUwUkMvjbUUxCmfIA0AmBGoAMI4Ba4yvm83O
ky48wPfxNTbQhVsTq876BQvLeHYLO9klsXeZov5O7zg9VTwpcfJqFuahG6o3mCnGcgWwGm3CyeIe
Eg9+bkuIysyf1z80FQ09gxHXveS3qeIOHpzzAtTgqY8PJKbI++VV+SyxlFj9sssK74dJNS6nWvuu
Lws7ubdbuMBtKLFAGZ4UY8TlTSy9n9rqUGvKV4ncOhaiiNYicnPY6ZaNicCsMu06GkAaM5gd4zQG
Lex9L3SQCa1jOKrbrLnXORJHYOAkyMXR+hh6ROyVTZHspmQOpOxvVvIZrVLmWP1OR/kDtRVCDDNQ
oBCAiX403isjmiAK89+hJa9hHKbb2WmOUlffS+jcwyLdj318lDTesG0SWGKUo6l8Ny8skXWR+Uh4
2352v0qmaTubCXme40zPRl7KrLf2QM6hYJWuBp+J+3baFVgXsA0wgSqpE0IBmArzc10yIzV9OAV5
dqY/zlZTN6ApYuulekNfUuCZLI+4Jq6QeIKO88Sp1P7prv5/4uz/2sbqGBSj/s/2z4e1TfW/tX+a
EGP5q/+2f9r/smg4dy3p2K5pOvZ/ZralRfracCxdNyzHog0dk+e//Z/Ov/AlGyDQpS5M/hp/69+Z
bfEv/ijWJBOMkc6HV/xf/J/sX7hM6yqfKZdcO2ThzhqWKQQuUADTCJSu+K9l9C5N0AXbdEqbiW1x
xahfbTmHvo4HpqzN/ikVbvwUpeOpBJPg611k7ESti3vZF9RkFUt/sot6m42lc18F7P2izPKQABS5
jDM777hY9uMQbmRUD49UcB0i7kvPldbKTZ6MxUX1df0u2quHgSdL9OWL4+h6qhkbar/K+pwR84Xp
oOYN7g/3qcFbugX1WTy7OP4YM0b0QIbiLhEJDp1pmGe7SryzM9C7zWwt3JkxyId6QtWsMNL87Dzt
GktD4zt38rNVOnmwTGHhD8Y8fuhtuwvhJHwmst5oTWfva4o8fBxreJtmk7FY7IJc5MNMa0z/OpGf
2cTaXF/7buleVQHzpILjtasl4wdGAZymonxX2Iy1i6U4o5g/zMvTHMbWcZDNt+d65Q4NliHgBDsw
oRucg3zst70Gi4r6rc54EGAcPEAqXKZi5g7FcPGKyyCz+ay4OIa8WG9618Jnc3CjeMtLRcv0XrOB
CwEQ+K2Ncl9VfDldLYqhfQN2Jue+0QCro1YrKJfxjoLh7V0TcLiJN84qDpjb1EGzVMVh75Kq3nvT
z+mTDm/pMeqnj3AsxkMxcaecqe1g4tuzEvnZiLNDjdjMPFIB0zQYj5T/3st2MB4YydK/XuSx762j
E+eiSZQXOOycdbSS8QSYJmD/5onxr7fprTbFn0lTWbKUj5ps0VVoQCUO+IvPURNkaWEF7uzoNyC/
+Q7S6AvbQtjuXbpsZaxuki1q69phffRqHJetbU5+bXYTs666O6D7+RQiDAeHTMQxnxptG6WZtimL
Od/hqOuDLsOUpdV2fDZG7U+l9B+1ps8BKox40sn6DbgRDbP0LrTg1ijxdbfNQ/TQTneik2AoBl+v
yVeMinbQQvxPnSNpOR488ShqrJDeUND3JvKvVujZpV5/cZfuTL9eEsQ4Z856lvPcx1t6TMWJSQUd
f959yV3zigHIvLKNFjuVIyrQu/CcrTolTxZtWiBB8YvSJxymj4nQSMlL52kSVHwaMRgbZ6UytEXb
g0so872nJ8BVGkXVAIhHRllFsSs0Fy1g0Hn7gTBqFZW68QK7sKvmt3I2td3AS751k6Xx03B9T0dY
OyFpbrNAqhGzMxzcvt6jZ/Sbl3Eq+/PUxj+orsqPbbOgvjs4L2Sa7yodVYoBsg8ItQ3m5Q5M8dw0
uEtcvSCoaaw/Pl2qm1JUbTBpIJY7SzI0Wx/WGo/xripRk5RRZxTKYl9Mxuxdj6320atMfDjZiTmF
uJqRfIu1sDrnaDFKLUwYMax8FJXhu60qt1zM7CufnXeb+z8rFyQyI1+eFkZDR90Fl9YmQGzCOj4I
TSA0llWOOQOTTg9MlZLhGKlfH3BtzNgTwzzjg4afFbZa7ezGfDIfRJI011TEcHrLLy4mVPDCyD7p
yJfTK67hfWclqFXr1ZUxraQaOt0zTuhOsUzAqNKoUk4lAFGrAugIfl6NuA70xfuQXpfAKHUZMdjF
pwFvoXKs8NBIrfpMUrGZdffQN6K+RjC9Hhxvmu51YhTb3K3jizsvzgbKHvwrCVUX+qmztbSix8nX
mk9Wpt/MpitvcnSfMNdp27ZaKZ5M9h9WA28hG/fHODASr2zk5/QtGiGYyaKWe2zKQ5oeZ8UgkQhw
chwo/dupAmhP3iaJn8TMTJgipUFaaz9sJjjPWE5vVW4frFj0V0fHNpLmLZbZiZJdp4WTN/fv+szK
b/zW3di81Tz9e3qx9Afloe2VaxA0mgbalD2aCaMe01gyWOEJduTWatxvyFremwjn8MFqKZ9mTkq1
R4j7INU63BXFdHEKzTzMWFggU6WHwtUnvK6y+kpXSdgV2uusi3MBqJNL/h4iJb4rw5U7Ez/3Qe/6
P2ni9QyjaejKVBVf7HUqoHEnDIrMmvEiZR95Qq4ombSzDGNuvXn20s4/6yG89TE39FTTPgq3Z9zO
dXfJnPgEH09tzHidDdi8tMye2GmXtbYiLk4RA+CMEdHXopdfs8OfHIoiBq3KeCSyS7ofoxkfKlU4
gccTjyjmtU+edmQi9yuqYu+tiRo7WPToMZG0mVG2Fj+nc4Yhdk7uk541ftnyX5lqmMvFmrwIESi9
4WwpvHVJU36Esd0w+S2AqGQx80a5FP60aKk/hDWutxZMHxXFuCzt6qXPOSGXqph8x6i8mxRDoAPc
P7gtrn17sPWL12AUqLRO+nJxxr07FcsxKvVxJ8maINSWEXWHnnXNKufLNPSdMTgmN8AKE1JqPKKb
R9sWZs4dspgVjePBwb106kIj3Pa2afvs1HA9c83bQbX8Q9/xd9FnxttscBErvTeE6zsHo++l5Ozd
zMrbW5l6jQZ8y+tsTV2WRoM2K7+5ZI6nShs/aoVLUFBH1NQVpv86u5qWcf5nI3Hn9MgNlF0xdcl3
N3BMGI2Vm74HGYll1qCdBWY7Tqbi0csJkSzmt9noNgXsunGkUkhczEwgSzfs1LGFNcFSJfXzHRd9
vM7VC53Z5KMl23pvruAqOsGCHOrjuTVFegQfZmAFmE86mZmAj/umDMefTn4n/h2emylM/c6QqN9N
Ztwz6urcbiDV0QBPGVuP9CcFhK64Rb2l33GATqqOzpaRnNqZAGidddifK+08TOFyMGLEZVvVCokx
PHssQBcgbxS7QyDzVaucC8yZEyJYt01rXIa0G/9uloZTAVh7TCNPTcGTXXPBuUd6/9xRGvTS0hGV
Y6HYliDYDpI0kuZSiV6kX7lAjZLd/KvVbao7MbTu487AWC7TK7fjfgPIseb7ySKyfnrV08qYhxTC
GQCIo+KLeB3GNkro6pH7lpOZ+kOS8+xXdVsG8TzpB95psZfRp/QixdJY9dTXd1p0HJeUgZf0dkPF
xXFweg6P6XiB2AXgcERHpNjH2lmykZt2MOOLY1e/gRyHhwoPAqEWGuUoaDyqUbaPQtPeR9RUmDXP
natVz5Bu1mNEhi68XYx7WlDqqTdNthuzvvwYmj2EzmjSFoC32U835dhhMTwGyeNeJefCXR3VrR8v
uPBc77PEDBVb4w1Q37dtxb1fLIEuG9wBRqqeDNMhu9K5Z5nnh4YbzGV141o5+uMw/xGw7C4dAZ1N
GS1sCm7CJTPB355SunbujHrXJ+G8L4065rSWdo/gr6fJGqN9lPaPnFkLepAmkE7utGwsK8qDGPYO
btB4ZgYUGYfcdd4KkyExNB49KCp6NE0X1/Y06B01PDmyagVtnNFdMMv51VJ94gszfHG1Ngm6Rk8Q
8cdbzNltU7bLsawpSlo6PvMd35Fjai9pfzJD2X644D85BtVD2txqC29gND55OOSOGIOMPq0CPbPI
pxmzfrLNU7WesJvUMXYcZJBQkc43oTPQO2vVbzFeWhJX9VEOBXtnvdwzo2RmFDOXp+CHgp4JQZIS
BZEYR+Di4qhN5EkcSYuBxiG8HSu1H1SmH+K8/FWWbLmhJpJLVmI5SWbSanhWaFWSuA6p1118bl3M
ADVBj0VMS72SC93p646isuG9aFMm/OthiO93U1cTylxXP6ukr9dbgMnQDHrDuHgXNxspj8/rxG/N
Glw1oMPESNJDE+dPOPzSK79/yh1pUE9dMb7NMGkm9tLugU0KpLO5YcLLoQy3N9SuGLNB6CAs4v3x
zvpYfJHAxTKhlfml6dPmOJSEk1xtxWKCByy5E+09d65JrTbz3jM9EfQT81lnyPZpg5STTLn93ArZ
7JwKlqDObkmeL9ybW6Ma78KbjYfW5fa0/iZd0zHfVr1Zinr2yxC2uGcXdzp3+OyyHFM+0B2ryKuA
7eEWbjhsH3obKkRiNjmnSu+oCQ6+fcKZWmvFViZFFUwFT2WjWYkfCzNwO3ktPdpV+JchoerDXs6y
3Ff910DcAAGqpg7Ppi7bmv64kspjWu5otO6yn5aJHcASlM66NW73FIsOQiCOl0jhtB6XlmyAB46U
7R54igZtA/OKSTHzlgok86HCOYJZqInDQGhwstkxMYdE6UdK++k+xOvFFssywFu3V/lb6jTLDXPT
Ol6T7bFjzE+UgSKzipGR0xq0rJrRgzeWqLY1U7GWE3A1eEHEgREmM2t9OE/x2Zqm59Uk5FedLv08
FAOXK3a6iQuLntdugBD7wvxu3iZZWx1wyOIt80hVuM+1o/qtWYO4qLOekpDWaTlNh63vahr6YDq/
e4BUiTBCqM4BgUPH4LFsTeKKI95jeLrXeq7fER4dHr+yh5gpiEOW86cqhmU7WHN1hqbpHKSa4Iwv
IW9okn3gjbU2g+cku6xf1IHmzqttalQej9homxCEVE6+42RN2RmGV3M0GvuXIVu6mELshVXkEKGk
aDWYohDWW8O8cx6qjDdp9/fCncg5g3pSPM9zxis+GH8qzi97ImDpPo6Gn7Nd83bTXGY3lrx0XD6Z
Olj8cAX9r72TeBd95KOWFFBHx5kG5bZxdTrGqFrJMmCajDXEgTmM2uIiDUiPloFlePEucXWGH7XJ
wc5wqDtIqqtmiZPjclrBuK8fDKuHharsnwmlGqHeVHtzJM41h10bkCmhz3RtkKZfm3X7QAfNt2PP
P9UCTlgkwaIm71oPzMCrsvSuTagd6ylTAbxesetdMd0Nc3J4D+fxPNeKa3nHIlxD0ivNJbxSK/bF
zZU/kA/haZHdO90UzrE27e6xrR7LZPTZxbtbyH7kW0g5u6bmdUG08nuxo8PDuywjlaYd2HMy7V1+
0FsiZzqw1l2ilt+SBp3d1EwMU2suYeksL7mpGYQYHXFJ5JL7iVs324y7KbtHeY/D9ihss0NHlZSb
dVHsO5KZuizUsS0fpsq0LiZ9kHSIhqpBWtVAdbgKU/VMQ6xBjxMgEPAMRUhgR2NKyUkdS/1sr3PZ
DgHdm3ZdEYdvBMP8Xq+JzqVevzMEpx1Ib8QxlsviFX6S1dkDN4LO7z2qiWr8L3uKt2EVz5J6F4Hv
yVi3wKk19Uvopa9O200X2pamYWaAPbfUl3TzucjH7YIz7MXB+KQEiYHYs3ECTP5a3vrYTfr9n3SR
95ZNHLp0RzrHPgopOAGoxyjfIOKWZs07vr6awPaW7XLxm9CmNxU/9DZpzSGg0BuMUzwetUU+GUwW
Hyv5NWDk6fWxeqwNOitV5xGlKOydxnZwNCj5wcN1tpZSC+ZyHreF6UyHrEakci3N42OcHGeDlsk6
vibZ+JF3mnqDCoVgUP7oNC15tvLkI0yH4hyF8dffHSulHjpUpbuHqlsemK2/Dggxi+G0z3HG+iJa
cc0A2Gzivht8Fjlmk0SrMSOKCMdWjBFmBxB6FB4/WzuDvo0Kv0gG8wbNmYYIFUZ+xUPeHUY9huhU
qUB6hvGy4NvhIqIH5DuxlkbTA6UbABw0oXNrxgngpczgBVmEYzL77sR5L8KbE4wh03T6XXAfpSZa
kxH9cRZ3fsxzeqiFpu4TR0ATuqrd158p6FzZpWhHIqPybsrRpqzqTI7tT2q1+hUUOlZb/HgWEu8x
NRhLeZO5On/1+MHZWx7RAwIKTD9SmhMaH9o5JGzCg+dkoqYJimyH/b1xcUNUWkBy6LnyRr5/WpSP
Q9EG0AFKf4i9EBGRyI0141PKR9v065UlEc0UN3qTZf3oqa1srGNtj+rDUN7GMlA1qcJdbhYFzgGp
T474yt3JSvOuevVLTp0/TdhlWybbu1j3PmONV0uiz2w57IG1Z3d7VIXBNAdjjui5zXCyGR+bL2kt
Fa0G7TokL6moDqtLUWj2PY7jXar093joxFekfTCb78+JwGxOA8fRMSHhppLC29gbb45iGm6Y8Htp
8AnyhHWeXVzbaZqGGFPoT1pqg4XEKwwXkgBOzlQ0EzJ7LkHxe0sJBsBm1D+EPLPVKtaKUd3tpEXM
pGKMM23s7pfUZKhilSwWevmmsidibwtSivPTFPF4GjS3vFlWhRo5viSYoW7WeIzQ0C8e+7JpjGFg
K0w4ypm52nhUqywOtpGhmOhbkjL0Ec5XWJrLF0kxXk8hgd5ozChBiiItSCi63JR0nxAWIVVVD4yA
zU5FB9p3qE5dFYsBavemGN3C1xKYXgj6a92WVhyats0OdVJ5GADS7VKhlbtF/Ah//V4JbuPg//HX
9MMbobXlyP78MFry5wDC7TlLDe+5tlAIJrQJaT2ODnEmw9C8VXKmGK5wjhowacyDYfMc22AJOdxd
xyh7VznXXpbLhEqoxntCH9lieM7gBU8FTSBOg6xP4q9aB8LZSKBbF6fZmKONJgrgDk3hy9H8JG2O
Xtg7WNG65N1xQfVn7VtD5eJASOhv49ag63+czEuRLJE/ZMTJOZ68I72yzamqmwfHGTnYUq/zRJ7l
2aEEw+f0NR3z2XrgqBMdIz2LA+bI6Qabm7qEOWbHvKKCKGxMCnk1k9Fcb5ww0bZowe2K9k/bgPqj
Vrol5yP2itRkFqHo+hxqpm5jjdd8mI3HqRDFQWrlt8TMFi9Z5CeAV9lxiKxoLMnmCpzsJncOcApQ
1M5+5DiICpE7+nQuP7h6o064R6n9IbmXIhtn+V1b1nqS1dq0/qL/mogqKRyrgblyxGApPOtIKIcu
DL+0Nd6ETcVPezqcONxTfNOiuGr8IQyg+kn2cUCIVd+2DakYNeg3TiDi8DdD5ipSt7Knex5MWhXY
PZUKHduXq+jXgcqLuTH1OPk7/a2POFVPscQ6xwheWMl+EtX4T3hsdbZIXja0W5rh3TZ+5Fqxaxtb
80VhPdApZB90EmSqdzJ/XJonKzRXXxAkIA1I6/7v94kRcOHntblj5x3hEsHr71Wvbs/I3QIkCcMa
hIOcAo7ULK4VhB4jsdeCXxFvf/6F0/0F9qXzMuKTo6ywWdTp7y8Rx/WscvXj3CAOjmOm9kW0p+Yi
PEBpf6/a/FddEW2nxeVSEF49lcD7T8LO/7hVv+z7qFdci6WLTlN2JCIzcCGz6xNE+Im1iV1UQ6rK
LmnrfS7hR7xC9MyFgumKckRbc9XJXX+JVixiFM/m7i/BTNckI+4CuxnlqayK6y9IvvismL9AkZiH
k2VXmR/2wyVbcYTzZII4iMcfXewB9jOzZ5dz0JbjHmVG8zqXsKqjRbNvVBbM2qO12NwweKfL7F7S
jg79rbR31PtgMHNOqIPVAe4xBKiiuMxywgKYb8UECbkkuc4lazOZ2bhPFk4YIO5/UGLzC0Ma4TD3
ZUmZgtOaRC4xYnjDIINd0uFZOc4rG9EQUXww8UuD3hhOptUSSxrmLztGpKyZ8o9D7lP294gZxcBz
TxZGQl+BOU4sSZ/6TRiRmW9m3oimfCU9Ye16nXzZX96jnB6Zr7MFVvb1L9zRsVKKJ1V4rhi/b420
XjCzZTw8UfQ2WIP5Sjuige3RDWwWAWKzbn8gdxoelnp+9XIhdn9nJIuq2rMo16/1cDGSWX8AZpx9
0iqySzVOH7arqJUx7JdYm8yDTiPDSS/nN3OcnL2eUOQyQcBmjBH5mUaBmt1H1sfsmDG3x1NkhNZO
ZKjcKFazvq0Zn3CXoVzFir2OhwDQPgHHYt9XBAtw/v+lM44rh3NWVD1y1bz/81ziVGEFFfidLefV
SoZrO1MD4/2yuzcs53dtximzEIXDojeiXHj9piyJwhYQ/6n1/TPp887yQMc4msYq7OkOYRZ5RBbW
NpRtEOzIwo65jiWCunTNk8Zfjk0COpbiPXbKzl03461IKg5FPJQEQdAQD07Pvf0nxxTPAWShlIGL
xrqMuXVHcfwHOqlZ3rc06y89Gfjwluch4wDsPE/qkbjHF+NolgK35oIzDh94HN7VTxk/FIbTY867
6CqlYrtfL9Xma6urZ8vFdDwiy8zDvZb9rgAXErMlAAoDPtP3O53s/aYp8GzAOgk1+QpEezi5sbEf
RZoFtgcocILAGIyLti2mh6hpxJHpRn+ifZmX2CkhNCsgEH7PiXdBIWsaPy5RtBkyb50uURt5GTuu
g40xY5ebqyeZ0WIGoSUiqYuTlIpQ+s2K7BBjXEa7izPU9+iemQ1qRGmQwlPZgwWuku7OYU6eI+Qn
ji94qz22nYhc3y4WhCoqCnNWSUM/uVTb0K1R7FU/kbxiAEinH7kz2bZIBlrJTx9Hu3oWxZF4fRC3
tudHXIhAVa/+URi6MawxYwWhgACBwZlaJwKVEyqaqQWuJlav98FJvTIYRvbtumm4JgnvF6EmfL7R
wpm5MEFaukhf6APEqFMulZ53TRz3gwNxtJvC5iZZME59Ldfwlk2nQRvpa4WmOuXh/MlkgitGCoLc
niM+G2t8gBlKtFeVjk1tDSB6NWmhZdYvA27RifMkGl6v43iqTosdh6ei4Vg9uYDNMD6/F4YH0lvO
b/X618JIseHhLt4o7YkTQo/CHN501p//pK3W69purcjy1JaPjR6fJzPm5wsr0irEMk5K5M+NbbPE
hoIDMamr3WARlauGhruKyb0wH07QWWintk5NyOsOPYKPdlnccC2QTQs59FV99ADlJgq9CMNXf8Or
lPlOxgc9q+ZvOdYULDFH68qWS/O6S6/f+d//G/PvISEG4AKb2dLHScaeOZ9eFm/TE2h2mJ7AO2vV
4BtMzzXHGeRZGQL8U37etNvaGrAjunf2q3FPlOzuVSmxrDxaTn8jqrqBV2wp3Ks3GRMxquHddIvv
HvvsNqEsguAGx9/CNC1uyOIHRnFOeLSAsDwLvEmQeUg0cTzFaWRIMrpDeSTPurVMQ/iYF99smz2D
5Zy8Upihx3tZu2lzq8Bq31j7XMqUMFJK6bkXsnXh692SvFsZIuafxiIuaaNjTovw/+7bCFj9UVPf
QtdeIP3f4vVJkSI8RxGQLcO6KzBsvqvcEC9YtqCWMUVwh/nWq3zyaSWbdFzOXu345Fjf5iGNeLzb
h6ybziQY7bOlx/tZtNZdtEXDRIImgMKZLryTHUaA8SUaxhsn2ydua3InbTyVhedoIBTKP7bBAsFd
eUf5gb11l/xd8klqeuz34TBfR6sOoHNA+Dsuana35Sh456KBRJ7+myY1Tk9Vosgi1KGfDIh5Yxg+
t1wBN5lU7Q1FtAWUyJq8ujUh4Xh5PQH5nbBc097hrsKccKvokL00KdWnZRw/sU6EyIrIGDaTbYmy
XRusjEakQNfQkqgyC4KkS0ljVBWPVaHTeeNofiua0LczlQcRPnoamIHZEwU60HmuH3UJwylSyAWF
/ExymR11g0OMO9+Iwatzm9CnV+K46RNypljjthxMCI1+h2n5Q+ct3jhyJn1m4MLHvyHWXO1X6Zh0
z29z0dlnvRYaIYkfpYGFpZoJ6QkgRxg8gf9zYVfbkpv1tiSKqg33CsgFNx6DXXKTEio/WMD79+yP
JamKSWMzIMLPyfnNG4HEGP0v3dACZZjhUdR4YZp8W3pU5aQpL17nZq1Prj7dRE364jKwDUDjBNkQ
GqfR/h1Ce2DSFh1BTMDdcih09ao/bRXmH16JvAJeB4dj9uX5jZdH4CfbPKA62Toswv7t1Qpyi6K3
F0826n1IAD3F+r1MGEqhgAjKVvf8ANFBdxDILBs0uCzJe7guSTgqJjbWRMA0tJw3HoKttSAIxarG
Wfof7J3JcuNKlm1/pSzHD2UAHI1jUBP2EiWRorqQJrCQIgJ93ziAr6/lvFl5b97Mynxv/iY0hkIS
SQhw+Dln77W1MCBKSSRjMh8GmL4x3B/s/oKPkE+OJXMm+b5LdAoQXWcz+i7YsOpxypcXZMEGcB6z
bR/HXTTvsSCx4IYDrUaT/GMjwqBSFjeB6ykmRBbe0FlFdJqeWrjL+BiWeY2SoXsgSeoc4fCpUWQX
ARbgJnLPckAwGzb3/QI1aYxqYrUS2nVDR9M9z08WBTY+IW/TRdGeBSo9yKp215TS3/Cq1bn5I2zh
aEdiSvdJEKBJMjH6hG65D2kMsVppy226yZd7OEmrMPABMS3zcZpwaDn+rI2SBMI5qLaEg2zMdipI
KijfXekta1yC/cEW/s/xftlOCf2/tiBDc3aQW1ZeyrB82UxbkwHaLkxxDbXPwhctAV1oFJIpdfT8
CuUP6g+8W56GUqlvlUDmkpWPiCvkzs8Q5E6Yp5NCHjLH4HaUbWk+UkG5AAmYylDGYzslslUxbyQG
MCud42Tqag2FDolZqZ9j5Darb6iIN4U3BFg3QCMRrMmeOqbqwPRYCRYNA+o2atHiM1Dg70z9xkBA
oXGf5zu7DJ1D0oFkJEgNO/DBa8yjATZjG8XZc1431nHGmy0ag/puzNDKG2ySuc35SGaQg7XE1hIe
mrY49KLmQpXHTdrMm3WdLFvLIe0zGeYbJ0cH1HbW1jUQ+haqXCfEARY0CjYiGT/91n1aekJJafNv
6jq9CRGnioKmKWMj+o7rPBhuTPJcpTMBVO3srTeb2aEfygCljL0DI8j00IVT4ohuh9yaWaelLlgj
A9Il032dubcMRnNck/U+dQxrH1rljTuZmI7AI20i355XUWd9Mfolqqr2xaZLSTpe7OlspimhXxcq
nPbWTZY1GpNk58jlA+PhuKowt9L0Qllb3UdBB9qudj6BJDYbqXxzNyRc50U1viP+wULa+yDr8uDI
INjY522xlfzILpfThZDngZ0eLLNO/xblmc6uAbzSOKic+ir3aQXdpMKoHz2QgmneB7fMb3ChhfOv
yoyngyi9exKhyeUdGEdQq26EjatcZpWzs3HTZ6pZhWHvHAbkeUU+3kWltHBWjw0genBJTY0jGtPx
zmNusYkwL7U0Ula1KraREb239mPZl8tLXZB9lWCBZWutbNvaJWlVY5/kXuQWJr1eH5DTZGIjCZkO
MBOftgVhgmPpfSvzmWz4bkDoMkHGTSnuXZtUK02TNAt9NnQ+U3hA6i7hmljVoG+a6fPgWW+S8VHh
wAsLkYlKq4q55l5ydIg7JBqU6ZwfiMhE9yhAZB4ZU90rhIfaqZLsAts6Si98i4Mq3Ay9v0ujKTl6
DjDlwo0PuovfIxmH9RKJdcr+fzHazWIxMQLeULE+xNkWXda5qfNT6E/dzoImpBNeQ8R9jbFriuQW
uFP80Nbze/owDc6XyLlc57p8qXtsmuYYfCR4nXZxgHUwzgnYWyzdhizw61BalGPPNYEabASyQsJK
JNJt3Rx7RvGJzX05YBTGfj55DV0P9KSwo3UOm8Mz3f5WlfpKnNhDs/Yh4L/G9zTmMPbH2nuRvt/r
fL761te76+vDb/8EOrryZsfbuAmod2NuyP+Dp6OKAsKm0D2F64P1t2f/t18r6GKsegrPJcixbkka
tyRclrdjavprc6LOhPFv7WQrn0xKwqwKZ9RGPYnvGUjCtFe312fx355d//nPvnb9lt9/4p99i+NM
FAs4iTadY2WsNA022a6NT3GQym1kQWQ0qx5l3hyCs8KencVLui3j9sVRzo9oiNpTkiZqG3oZjr9G
HksZ0x3xzHLnIEdee3yXMyIz7Um5Y6+Ehqi+lfZIQ3Bm7Dr0dAvVmN5x5u1ZYvE6zOxJhiCeTsog
ojUunE2p0RsoSplU0uYg7o9705AcI/4fAtuwQ8eyHhb4NmSEfliEwt47+S/WzGldmSxzQwf4gwSj
vevAQLOt75FGg8waElKCBjGslFVS+GyhhhXNd4Aiof0uWTpuQg9rnPio7fA8R6G/9ynh9RDbGNSn
XXvWMUz6jdUzBNX4klyDTLL41AapoGeI02TUsBMbz6Ctd5ReaLwOxS+TWKYnZb33UFJorsYb4gRe
Ig2PysS8F10PMiTLYPNM6GoWnCTrVu6zenBItKeyV1P1Y5nTe/Yu3AbN7hU9NH1pDXCZIbmwXdhK
KqJVbOECTaC9FHh4YL+gIhIbPtSLaj0SwAGFxJbZrqFhfXU0KFbpnEw7CN/FwYYrU2rATK9RM5aG
zlAvY64q3iU0mkljaUwXs5YqwLBWv0FroqPUGJtEA22ERtuMV8gNtBsA4dhndEUHRRFTYgYUx9d4
nAlOTj4AzGk0OiccgOiE/Y9GQ3V6jdepOpI+Ko3cmR8jOrCNj+Wxmk62BvOwaELay7nRYB8C3DNX
AQHYU/G4wPSJr3AfjflpNfDHsED/YOuoVlLjgIAiOjcp45YsoZ16RQZpeBDt5gNU1XkfwBUKNGAI
xkR+nGEO9Ro+5JhgiEYNJKo1mijSkKJA44rAWNpHRxOMStIpevDvERyFQw3lqIZ2RIytdbh+fqs9
CQ+bvgkZiWk5nczZo/Iu3nzYSS4MJdwx3+P41dFoJWkCWQo1bomm9IUEYcQAtJ+uvyhw74RGNBmK
lrOGNvX0DHCJewd0GzMJ3vRiMUBHqPnAPfVwnwoNgGo0CmqECSU0HKqGEhVAi8rAiYj8IYUhVRUD
rwtTCuuPryFTBhZhX2OnFvbDaFyp/iFSscl7b2NqQcfvUKcq/D4127c8I505uZeu9dZPbrkWQfi9
q607oblX8K8WOFiTBmIlkLFAG74LrD5MsdPhaRTxyiQZ9BZHL1UNIzNHOEieMZJ3Q/jNagZz5wuc
uU0yv2d1PTPxpx81alhXmILtkhrgVbnNTxOiV6vRXnD45cqE9pVC/VIa/1VqEBhe+Vdfo8GMnP06
5cMWnlzJaFoCHoMkZmqkmFE58X2qMWOTBo4FBV0X5dxVU2AchqRl4tgCJ8PogMY7PlkDXjb3u2fn
2V25fC/RF83QzSZaORETxxpRx66b48dcV1FKW+lt2GitZPLA3DHdMFB7lhqglmuUGtQkY1vVwWeK
+wA1F8A1S6PXbH369RrHFnQcdoKmuzXj5WNsA22LNL7N1CC3kH3GHkjNQxxBpGWf+JbWYN8CDYDD
TdHcLr6mwhUaEIfVl/XP8iBRanzcoEFy87TNMa+sSScIKGnciOWfu2w8qvdRg+iERtJdHwKNqVMa
WFcn7X2pEXYWkwgpEAXlQCw05C7swd1FZv04wr+DSaVurw+DhuO5psbkwcubsslb4TuA4KthegKq
XqHxejJA6twMy5Etk8bv9YByN44dkX3NRhHnhFqNNKxvPfx5oPJ4WK4wv57J4jXxz7KT10Uj/4oO
x1jqgQG0cVkvRfsDynRJc5WfQQFAYaXXNHzRvwDH92sFWdBpcW9yahyCK3QQ+qBE3/ReayBhjdCs
hFDY6gl2paGFJvRC5FLxzaiBhqNGG/owDgn7IQsZ6KGGHyIyBqCqgYimRiOqDkgiVmnmABqcWEsg
DbTj4uNi/Jrp11NJOCCowC0GGrxYagSjrLflOnfBMjoKQKMtvikNbDQ1utHVEMcMmiP9c0znGvA4
QXosQCa2Gv0YwoCcYEGStrq8G1V1DHwwkQW8yOCsNDyy1RhJcg+wY0egJZUEMsnU7tUGcZcu4CfH
lA7+jGVg0WjKwAZSaQ/Bu1Bu+2Pu3nwoljk0y0hjLRMNuHQgXYYaeQm8xFilGoMZjgAxK43GFHhR
NlgesS/CzcwWBx01IE2d+7CKNFxz1phNjJHBk68l4IGGcFrqpq+7cw+bE1g44bUtuM4OiqKE30mP
isGVRnoOsD1Rxn1307OjkZ9lC/zTgwKaMNTnymBl8yGEYvqPjq6GhvY9+FB22fWNGyEqAaH1VKGR
qzVsNJadSTnbXBSyUUcDSWUvoaNrSGkd18RdgS11y4unMaYhPNNGg01TjTgdNex01thTB+t7DfRj
5cV+fRPBRh1hpAawUktoRZWGp9pQVKXGqVK8e7tEI1aDAdjqoLGrLIXD3kFh8YTnizoXT9NPNzpY
QKhAojN88qMFbmPs4pgZrHPrItWeWsaKvufd2UO1nyvV3I8xmcMDkbT7zI5pAdNuu5ee+dgjl0a+
3JX3UZMxXYWTsh1bU7KmD9Z7Z5PQmGRQK3w9prg+FNSEt9mbivv6HgBjfV+0ibeVNd3V3/5JI3/f
9Q6wdfYqs7Oos+zjb/GMx6uQTHiG2r6kMnQ3IEvQU0H/2eZGo20igbHO4n4N8tFnvZswZoM6WGeh
19/0fvfN95fsLnL1Ma/p3DiZ5dw1mfHiDnawpQ9Qbvv4lwUpjFvk/Mo4aKRGXdBDOqilXcbBQ8i4
iS1rveqA1p7ifLntYjd8GNEDiFzdIjjNzvJJwfM9LMQaEBs9IJDQIKO2tLadQo6JeYMtse3QS6ox
zVQsxgejAPZ0hRL9wef419jX/8C8d65I7+xwCBKD8WfDoIuf0cY2CIPY0Xmy9df3S0J78L/+Yv2f
IQ7zpO6T9ODZHSaepbPvQY4BB+uDRw7XbqA3dZs5gmxQ+jZbzyHjW5pM/kFW+mwNIsTsOSwQFC3p
69iRoVMVuX2bZIlxQL6C+Vp6xFirWvzVCiXy2F5XrZ9voro7eFOS3s5s4TXrx3vu86DD+zFYR5Gh
w68s26SRYIJC6dG22HX4npdC3XdBk97YgzjV4RLd//4gC4jPeTQ8R1bDXMthnzSigDNn3wNYNXT1
toY9NvhBuP7Xh9Eh+OPPh1ESFYL90peCQ+n8/WFUMYaIxYab1iv/Rz1G1rvmjq8zkYJoygyPDseY
fFu+1XOH5sfPxYY2vrigdnSRg+SgCZ1cXJi/diffgR2MgGDnOQX2F5rdT1y4mHEG/9mcOwNoTrtC
XxKdJ9iaG459t6087yu32u4WcXD8aGNDRHIRf+RtjqZoWopXK5nKjVORIM8S7UM87sIH3xpuJCCS
I5LQc2/j03M6EH7MndmfddardJif/+vjJPDO/vk4BUKyBbQ9bLK+r/2rfzjdSjGEVYwu4DDYpH+U
xUjwarevVcXHTe2ZraSbrlEc9cfRRMoaj7uUc2APGja5oT38EJZQPWImFP6ct4ergS11++bgRjjm
C+aN6x9uXUQnuW2mZX6BDPkwmcUEvBAtoxEW70aajk+Gco5oeP71Z+N1/+mH8/iAHnJhy9H//8cP
N+NiLccF2buX5zfIS2mf7lQlko+47rBARhVOb4c/BNMrZyeaDnaAkRifsgFUOlZsgtu8Pjipm29L
0nSPzE9HaLuD+dIGrtr4bUGrm9MK0EKFeIWJ7SkSfv6HZ5kbP/i26B/mIS3JIc36r5El0jPn8s3r
w3Yn94h/pltcudbDUnXlJopM/z2si5vCYRpXTuar2afviT0mL+xuBhiaktBAwoQvOULwFVokhJhq
9pCoG290fbwnrBKk1qeJs22pOdZVFVjrhrnJYc69G09s4E4QBRGfWwk1roks+cRNj/QsJgSqyeO7
OvDiB4pZFoQQL2WbTuGRbJO3sfPGnyPDLjK6PqphntG4IwW13Us/omPIfFfj3HrnCfQX7elign1A
Qb0xLIykRYOczx9G71ujUY7t4v5kaT3Q/QyPnjdhqE3CcNUPMnpOQyeH/uB6D9jscFwYxQHTZcJ9
gh5kvOO+3e5A6ce92nVL3b1je0M43t1w7eLfVUF/Z0O4K8FCrIVq62+l70GWRKSAFsu5TWO3OPSi
nfcutLzDmNo+yqpebHO2GXFYWe//+iwU/7gSub5vub4IbNP0rT9fYQx4wObgyT0ENEzBA6c0uqaB
VJe3fLTPiU94rhO13pZmon3MLVLt4iSLDkjoqfil6retnjkmpv1ZuPR5HWZ3e/IWiB6YiREoZjCb
AfYOu8MpMGhV/QIUze+7Ap4+PciulVtRBfTvw/gdYRuiDbqja6dY7s2e78ylcg8Ej/6bi0/b6/+0
sKCmwPXmCbLRLdP608JiuI2xDLYfHxa/OpFkap+IcojWXm6Q7eEOx6K0YdlGJWQLMGbOaA7PVDQn
Qw0UmG03nDsHj+Xo20x/3OjeCHNPNysFMhk8y/WI+jsqRpSDWgi5TN8t3H8rYeAAJPDnhYuo3gTM
xLK2e/BEfGtX7oF2dLbLp5D5tN+4sCILd0f8CRhDSl7GWf/mEFjeP/7pIRI4buDh96D7aMEZ+OP6
449mjSO4iQ+jXY+nOY/k/UAikVXY3zy/7x+XyItvmyj58h20G05Sv6kk3LR+NO0836QhVwT1e56d
+tF6yombuPcLWzwXfuSsGsAykpvI0W3a8S1I3kNkCudRjZ/NZJoHG+jrLjUc81Wk/gZFCldal+JX
masTnEnk+4yx4yqHxBjkJ/LU3oyoT9YgQtPbzmiHpwAkdFjWzwMdoU1TTPVhGKpzXpvq1DJChm4y
f4DsGJGZwiSFQneTuN5rN6fuCaamc2K9/JY7ibnxbIvTtE/6C/ohcQdr4MFuBpfSsMAeooz7AVcR
HHPH3SYKok/HqGbTz/b9VVvCmn3T5ZT8owkwzJ2b5VK71kUOAO+Hpr0I0cu7CUEUcRLFpg4WFMfo
JffMWo9GVeM56UkzkYOLm2KR+2EJjr3ZMCpQZsKSJx9da8j2hteb67iPyCw2EKRiU4xqBwW6X8s7
2yULx0WLtwXGSemhxh8E6JjA6gndwwJGWsyQh+e8sE50HPJ9OubttpYoibuSqM6E8p0A56LZEKqK
+M4ysp3OBDubyXBAcop8L6EuD6HIUZxHYPpiBQmypOj3DJrmpD+EW6ux7D2YRZaCVzZX7P9yOnpG
jPG5+3Stms7XMiPlWsZ30xfdHqSqWOOMZO8HJR8JEiSFMaVuaJf4F7zwM7rNewvJ1kkVNEchTu8B
62D4oOw6t/kA68Z3xXaaabgks5UxWofQWfioLebEfMZnXj3m8ZSslcdPxqHHXn2RryjFVsKn7kNh
6t0Vw8yApyY9418vqNY/ZqrRYLV9x7OkYzle4PxpixxbBo2h0Tf2TFMnaJapdcr9MFyj6LZX8+L8
GCmiL2UNmW62unxb+w4pibH1QehKBD2Bxp0Bwfi+CoLp3Bk2gLOA21oRB89uIJNDC7JgN/rKOpAf
99aXZDTVc3F/jSbpZwPpXjN2KwHH+IF8knXgyooC7zzFWXzW475HNqR4Kyzb3yYlqt+Q4bw07XQv
R6DDRT/ycxHtlMkvc+5CIrv3KsQPI2C7jcIqfe86BWPzyrKYDFffGZvTqZbV/RDHNep+zsfEtXzC
oHrA+17S7WLVpqvZwrpdzP1boWxiJLJkK3CbaZ/erohvCzIav/y5u0kC1LeWcbbtT9oX48GomJaD
5V3YRDz47HC5kyh1AB6C/gSKIIFL41aNvArsape5VLgchBed+zJFckMJxmhuvoF74W6uPnhy0QSJ
TEAb6uVQ0LFZ5Z4KXrHR3mdzA53CeSwXNFdsvMVt7AbYAXu/OWCfh8ceBWLrYMMG2VWKU1ayNUeY
dIcOc20ZNZsNjF5tjjJGYU06emVEhksqtahNKyEQV6N3cZ9TnDd0vkjIGkO0mGlWLYdAZs1Dgh5k
AVtBdiRmPFSSaZQWXwGRaasgtWF5hvbR9vEqXs/Y/4/5+feYH113/TvMz+Z7VvV/l/EI5Ef/4F8h
PwG4Hg8cj29bjnBdrvi//IcmeP/XXwgtc8hr9GRg2i75Gegs/wb5cYL/NE0TzIhDJ890zT+EPDru
fyK0AsbDj1EcUhn8v0B+LF/4f7fXcWTgkzKJAYl36LImiT/tdZxAIlWZfPtOgJY0CeTWD4jwBbsu
sbBM+fbe1lJJQ2e4jlfB5+//vn6xNyP6v+hENx1iYlIFkNACVL8dC8e6QbtI1mne6jVOzWIFHHVa
yMRBSLTyLcJx20yPc2IDwVZS3l4flJKAXxIxBje0pa7TyqhlG39ItOLx+m+XPDgxNfF+iAiqayj5
UVNeypF5KoEvrzmWpngWFzPKzUM5Pky1tSBXS5Aa0N8Nx1OGVnJTpkzGceu/dNHyXJhquFOquDGU
vQ0ADjFTzepdChOInhXS18iRjwrqhxPGaAoXsCYZd/ImmHvQQNXAvsQ59BZ0wGhucB7hRWIQ3HwJ
FilGa/65FhQQMrt0TfQ4m/1b7jb+xnbZQYg83cJKiNZ+gc0M2jRxlISRNWWHgSwJfnnTpiDvFS0l
/dc+YdRf1v09RJCNLBQcO9fYGov71hTzCdXUo0WR6NZevslV8ViSt1vaITAj8+KhCdhJDKwBxHDh
2AAvQLVhTUEuzS/s4+6N/QjCSNRIEzEhdFxgiSttRIpgzxVJjbfExcbWVKOzUuWlQmOwpu5oqdlW
Tiru4r78qLXegCl2sc68HGiftRzjpH2vpXzGHf9kNe1Zdv4LZrXXTgJHjFR6CAoPzlPIcWctIyzU
Noi/RTqROeN6meqj4i6xiaPmR9Mju6kErHu6ghViJiiZW0yjtBrUl1JIhkXI0ECLw7N9jMATxept
2LmYFJIdKPidMJMJA2q4ynzvpjVpjHVWzAC0dMNt5TS/bJuKawZGt48H5pbRY+DbkA2tn27OXyuv
n4sRmRKUZfTksfuLEfsaveIx7SNGNr5uzitQgAsfGjPSJqAoWs3+wInXxh+JahhX+dW8a+1e7ICk
gwPy10oFn7Wb45ZQ7YmAOmUK1H7MKtYW58MKWMaT9UZXs0EPVwSMErydSfylIL5Un0/wCw8EqTF5
JEkBHUW8tpf8nOQ3pTJOtKuZGaCU9r2TPYL/EItLyZKgzqJvzJBs/rFY00Pu6eCRPqWHa5qwdLBT
DIwDRqt4bEmBWzVm9tpa4Zsog4d+QP84mDPqVcNltAqLwKjtH05vno3h1u8thl+ZhRlYpgdX2Bko
mVhDmREK1CDElPdjqDrcz/AyjTFELdHmT9KkUeWyYQ6W6QTIE/GsqpqNLRI8hGpN/gI8nc45l36I
jCYPH9y8gUCcvTVBqSCVHFrRMVeaKVDs5L6V/bPKVIaSpCBEkDPZs+EEgvR6rfuInsO68NCF5BWU
qr5OD+2TGiV/ZB9hAM4XwmjuXe7imyHz0Oi70WM/ieOSk2xGY5aDapa03mWGRTev51+8wHuROGcj
Bo2ftckn3rkbcyyYiUKK9tJPnkN4Vt5BGhjPppT3e1PD9duJMCVRN6J034xEPY/kKTIcVuvOjfhD
2fTuhYMzzHZQprouxJUZ9ggG4lNnwRKIml9pb1AZPmBTf+5b8xJEzHxJUmPclIrzEN/ntEZR33WP
nkheFSG1Rocap+mHG2UoclAqdbbL+ULIBForn9Mr/RgFGBCMBr862bOjh2a0iozp6OXmU5ByMtsu
ciiKn5+m+wCIE/e0PHV58jO0Jgvfq7rQnyCSqOyfrUoMK2dGkYX1DkQSiki5cEuJh/BpjMevTlQX
sx4/ppo3KZaSPAakwD2eMz75RvrOOQ4gzaY0yv2h+G5M7YulYMPazkuVI9F2FklO9qqx8PWNuXkJ
uQkg/P0FOuNZqWaPvvvXFJXHdFp2hl33eHi4m/QMfdYIpgGKbXzNHraQP6SgBuzqgb05ZghX22bL
F5Nfb0s/3Zoh+ppMYDgsvG0bDvtmWQdfXspaMbBplu7XMjvTFl8UvyRhSsUQdOuWer+2lHLVL84D
3KFjRBAvLtC3MDF/+qFGTDg0ghZnAPri34U24PtJHf0ZPA2Jb+ckBJEFOdrRoi7brdm9ItW2wYST
oGNGF1NvD4v+ToibKSvOThFiOfUR5A21u22HAJM/It7eQi1cPuZj/hMtCVIMFGrBOH2XYjI3cqrO
Y2MRWsnVNUFEB2Wl7XXxz8WlS65cdMx0XhDatuztURsbH15HDzrrAjr0SF4iNW6yrBzW7FceZBl+
jeVSskOvJVPAz96OXqcpuUSSRt6YoiQCO3VIaGeuOt/8VoY9RjIBI9SQ8FwbAcgKhp7dtHeTkZ1J
1iVhLVxTvuLTJzo69tTedJeLRXGGB3ckeo1IFG/i9xJMaZagCNIeaxkRUbWyaI74bwwZ4rU+2xkB
kpIs0ZVE6Yxz1n6PFA0deAyfhWgfsTrgrUwZn38rY/Pgz9PPYOq3Bgp51H8vOH6eygmRAm7g9xRp
zX6R6rZbAHwOQAQqzL9NBFeXpYHwiIPVSYRwU/UoKvviLPERIle8suC4201GuoF3xsKKWJ9vkiVp
ywE9iOy7o+xSSz1f64UTEWg80iTAgGTAb3y3Zr3DZUa90+wroP4wr6mvS5fzZqR/BmJ9RFe0xCuZ
N0TiFQ2yF77OgALfPoSrO7YURFSZ3N04Q4TT7iPo9l7t3CJNvB093jAKz5dgKo4tsnX+4u+JNSY3
6eL9iDOgTT4d1VQZnyS54Up1T24aBzcqE/c9UVyrrsk/ehJZ91VNodiJ/UjW1prEEnOnsIztHbC3
x8S1N8OAKaBOymePLsMGoct3Ir6fy1mTh9rmp5hpcsnmRWRmsE1rWOBlnt8xUbIBwhpcDuKlGrlc
41q++kR81/IlISB6LfzwLQOPtXXj9p34t9NMSMAmqtKLV4Q/y7I1txg2uAWloFxmmte4FhInJBEp
Yb1RgH+L6VPUNQbeyHyoxScx0itH5c9WgCLBfy8emMmxF0A5QFedFbFwumfpONRthflmGCbr18iZ
EKLnHjt+xKzkG5gy0kEs4gHAsdDUVLco2HqATwqhKUoG5t1Plqy/aH2JwPxQrvzRxVhKuk7dZZ20
iVNlHhkTlVxVL3iakIfF5rnDILVKUU1JgVrX7omMMpWDHWMi9ENGJ6ayTH9uBjNhf5RF77nI0GdE
34kjf4hFemE084Dj5h5MYrDGMn0UHaSIrqC9wtikA13G4Hd6nUs8acVCzo4UH6VBSrKL1sXK86ch
9+4qi8/YTSFhEcYO1ONZVdGbW02AgICfu41g3WVkwPJHfK7zTJfCJKWLnn7ApL5Mpm9uuoQsXjUI
alnyUXCazhARgBRyE4qjU+XSV5qKfWAfiHL6UVrwn2gkRwX8F1POXynuWTPCitLShtihd1jNnXtk
R244haTDUIFpmHeNCp/pYfVr2RNgAMf4Hmw8w8bYFThEHiuBFCXtWODmOL/oKe4q6CNeQHNicAF8
Z7r17EkEr0YZCsxKkElgX75llpbINV9l51xSAxVinsffJ6m++fH4g9H6T3shbNioPpMA11xtcqwA
BV8GRohMqWkCBKS+OH16QJYKbaPYz666o34/erYbrueo/UD0S/4YYtCk2tNTr7sULF7if7NTohqa
5lfcc4udrfxD2ZKIAXlAxRShb84eraEO1ugxv+LeSFZmqe4tMzsF1ogZPSYHMcc0QP7Kdsn0DY/o
OfWzGrRdVLXaW1kAVEeDNZsNt//hyankp0gh02Fg3rPgAmBDlYhhIjMd9v9IfHEtTF8sOBcRu6sg
fFToMTJsBCV5YAzn0MAnabbxs+YRWQ+mQZp0hxgPtZu+TE75PEcRt/91CAiVYFP4AZli4BNrvY2R
Apyw2SkPrrtqXGIUJMqLCnDMEvsnFUIixAG1mZsODd5EEdR560QWu9Ee7ppKPdmoeHGMVIdhsTfS
DL6caL50IncP7dCcZ2W9mrVkWJXeGehtuHS5wCSNeQyOqxzS17KoYq0M+2ZMuKb6zEM5Yj1mhty3
E5HE2ZLcxSUrVBO82haglaqjeSgSHDWm75xawcynt14zP9560gXBAdt7VMUh9YvjFD6nyoEelOtd
rQMexku5ASZ0TI3kfkDTStQ2CnJRoQSfWaOCgGFH+B4qiwhqKO5WRKxX/GyY8KlKmvGra1iiR6Ss
QsMSEnomnPhVwv+olP9Qc1yjetDC858D80+rGe9K+82xx59JHP6IFvUNfsHnEHuvkcN+O5C31N9n
YGK/mqx+JLkUGWRS7ycaomtkPivE18hX3C9ICTeWNd21yYkBdL+FQ7KXFRMRCGuWGA6NzWZhKnIo
dwQkbBOP+VFU1c9dg389pSGXlRS1gYljjSn29wJqFBfnZFDxxe9xe4K355IezW0+MKCQJdnFXkS3
Deb4Zyqd3RA9u9z3bG/7NSiruEUk4h8wQJDcg/n6+gDGijbD9WkKDWflkVtOKBD/XRR4OWvOdQba
M8OcGgpDOGtpboO+WXcigugUJw0ynhLeWlDXP64/l08RzfW2iQjNtv/nd1f65UuwLluXWN7fXu/6
tQnawz41JoRJWFd/e09SNz3GESw8wR3E3Zl2+z3UX7s+kGa+h1TZgeH1SHIsGuUhpGggJ81MOrdG
wnuPgoSWQmxGH6NCehl0MXO4qwW6z7qncV7KWy+TJ5qfAFV+a8aoJMPHlK163aBh+NqjV0YR3P3t
05b6c7kuSmPTdYvbXh+B67PakrzY9WlAPgiTFxsuFSdtoJXgAUplcgOuT/VDZUQ6LGff0Ofm5q2y
hWhUPltO9sey/cPT60/7M4wcrlp05b891Xk0Xuklh+vrTV3HwLbT27o3rDe31yP321FKiLSrXK2+
13/M61HJeu75XW/RddFfux7/609cn12/9tvpcP339UHkyILBHBwaHI29Gi7XP3wC+SvDPMqJ8PvZ
cP2fdkKLw9BpQY7Kobi+SXtsOT59VIHk7Gl3zC7JbFO3lV3OzFf/Eqf0xwXbjtgVQehy1tECKcm7
EiTCLhX4WqgxLLB8o34oUs/fE40LNqPhz4quviTjGmoCDMOy+ocX/sN7uD5FDVKuLDvWilne4m9/
vSRGOFqOwt5M+uSIdRdtaIE9eECvpkueI8u5HqqJdh8hRL9fNdL2iY67Hrw/H0GytB/wLUkD9hbI
fuRkqYw/jKEwt78fYS6RW9uXsBf1WXV9SxX2C4RoI/p53suIWzj3FnNXmy6sr67gQle2sfvtW/V1
df3J62/8X78WDPXCzCHONtczgYk+vQRk+te3DM7KPwCbYOT4PxeZ/gaoaXyDw7a4jmYmCZy80+Aq
+EbaJt9sS5+2VCj1lfa/vq5X5Tcgu+t1UAqs9PravL7k9d0u6T0WWPAWovKwkl2vtOsnvrY5fz+7
9Ncq39nqFcm1F598+0btYj8//zd757EcObJt2X/pOa5Bi7buHgRCB3WSTCYnsJTQyqHx9b3cWVaR
lXbffdbzHhQKgWAEmZDu5+y9thdrnIjqzFOL69X62yn6sareXymDQnaV+lp29sdH+sQ5aK99V+0/
jmrVxt3BjMXpeoWrf576iNqmXsbyLNRHwN19zm7y0r16z1Ynu/qJ6+f/PAXVa3XU1NrHZ9Trj9U/
3lcv/9j2cdo2rev+deupS0ZRTmFDFQZUVZhHAxdoqI+u+7F/zMAZCImBjbtgIOtgEjsdsyF5xCcY
QvQE76u1f/QykG41jVFyYVfMdz2RupVvHScxXJzRbs7UGh+x8tQdBAroYD01IqyRR0uD3NZqw1Fb
gC+oRY2i/iwMAZRUvfYK38SUrcdoa2qvZzSGudmvxoQqaMs76uf//WrlE7Ay+eYn6N4rUpDnxc7I
G5GLKJ1knq9aNV1knWp1MKEwpkJKmWY4E/g144t6g4gPLMY+qN2SO3QpLx+1COSpeX153TZbM7tY
vf2xqt7y1Wl//fn/8P71m9PZq4+2MLP5xpnFur9+/Lev+1j15J/z29aPX/3bhusfeP2Wf7ft+tvV
u7PrvFeRgL9hdRjW//M/2pQnxx9fv4oqBqHUv3x83XXn/PFzv/2p16+BLDwjM2cupX5a/fqMk8so
9C9JhfcYaCh1q99WZ0n3MMslOA5gsfW/2y/GLLBuy4XaptZUX0a97GbCBSGvHPQhhQOAtb0+t9JF
qhaL2hjDCmaGRlweRXMeI8q7xR/Dzf/6Oi8bN6RQxSBU3fcrNYyRCzrJ3Pdi+RwNBJKl2jIeVWfG
IWGIp528e+k84JDoMKkR6t4Gt46xmAcJWN7g/KnNzvNHT6dVQwgA7fHRzn1ipnQ6QlWXJDrBUDyK
YrnQBwA6aeUelbGtwHHI/pKIiqvRTb1EzPxe0jvYGRKDZMqLVq0xkiDDbhVUKlNiHqFsg4cZmJmL
Ssf0joxyW0kYkC9pBs3fa39sE0KHKZcRG9+1dLB6A+6xWkwIoM4f2zJ9PoC4DvXVJm2VHxjtwD4k
LWNJeTwxpLdntWawYz7W1DaE0pwDDuiFZckg/4qO0a/j4NKfQQgiRpPHX712hflKxGC0U+011W2j
9c0OUUf42n1bGpGHzK6pGMtxXSsXak0d6T+24absKAy23zP1eP/owH2sqwM9VtTUej8I1eFUh/ja
kXPVo+jjtXxguStDrwqtpGrGpcquqFYXZTocu74+52n7E697g08bv6KtgTf/7YiqjVlVU5tlrDpo
OntgTUR3cLnLaxnIPlse22iEd8FkkNcAUmHVlsWL0y3tuRj7ero0ddafFvdLpAfiDKzq98W/20YF
5qilnXFIDKs7LwgLPhZ9RRmg8ywyA/7etrRxT5ed6jJUBXsriC0/r+k3Kw6aEzVIZzd145tjrFyD
6jjF6hCpVZxoLxFGXUiKHef69UioA3M9OokwmKR68BHUIbguPHlzur5UV2bQu/UuX/Kf6jCoA/Tv
DtUgj89E5tIxptylDkrjBnu7Kd2DutI+DpG68vxsdEKAjrREpOMGmRGpbt5yzKOqIGhXEqfk6Pzk
kAtmKfhLmjffIzoJu0nup9hgtxe+i7dfvf5YDWJvDPWE+bPahbrcjx/7W66pl4YNNAS06ebjyshM
HzaF/1ndINW1Eywzuj+1+nEt1W56cmvqZ41Pa9ot/Tm0OPowT3DEJpphhjpCGmZFZn6cq2lH/5JC
s3p3lXeKqMKt5K7NqzqXWhvISy0X15dqTW1zNI3GAwMIdaYlcjdo8jv+v7SiQgy3/HfSCuwBqJn/
a2kF8+oaBYX6LplEJP0EfOAvSYWv/wuwSqDrpu45MuUIWfhfkgpyk0ilQGoRuI4vtRGIGf7KTbKN
f1HEoHdLxdXlf451zU3y/4VPTEeRZZmu4Rm+//8iqbD5on+IR70gMHzTcTxCmgzIWX+o96NJi0f8
Pc6JE3Dr+fZyHwUzUQwODsQydr5ZAy4l/5s/Gk9NQHBHEZDXgtnhrQ38au/Q76EqF0c7YY8n2goU
G2RIrJWt+9wfH4oaP4cxzRFzBm89VtCynUA8NgYJ5s1IMdWYyLhZI7puFg7SGKjyac3u6p4+7FLQ
TXb0L3kO88arfK7656o+FMuaHEtDKic682x0g7n77eg9MNAmMep3X4j5b3YJ8ayBw15BHuP+qaeF
ZioiYwrs00pu6DE2gcjHhXYHiXw51Jp2cCsTbmLXoO0kD1GPcWes+buGaHVLRAAle/6lfYP4a6Ah
uGbxTdDoNOmyYGOS/bDHNIyxMHDfsGY0p//8txscvj8OqE9sjo9Yz3ER4ri2Ugv/psSPErr+7gAp
Poqjt7KlFNxYAA5mF7RXH2BYWo37avpcMRPDXtrSX2UCRwCc/7nOtOlgCHhuc0zldZogaXg1vItp
OZITA9w9MzaZ52xN2K7UesBKotawTGontR+DqKYm2TnFxSrA/5SoNAxzfUyNtqMhJn6WEHs2JN5c
2iJFKFjPl2WMKeutcNwBQCWz/2aO8YvX9NRNIdHrK6FbwJqNPAOZ4D/ESU0mazMMewYXL+sNROcV
3KV5KrUIGjOZGyHMLx7CaEXAIONBlkMeMq1XAi1dANjUR1rfDklGX8Mpufc1Q+w6ZKEbwyVdye1/
mAmRxLIC52fRcoqLuNslKKcL2/3cTjM/17XAzXCQu9prg6+c/qb2vR9yBIRe72B4Go6IKeU8L6DL
F6GtwyF004Kq2EwJbVGUUye4B88V3f1QzISN9XyJRhhomA72I4LA7/CGycydxoOXwc2CIf81X57n
EQ4SOaVf/eRk0EjZwP14SMkxtPXGxsk+oA4pu0te+vu4yL6sK+T6iDT7WlD27myMy2nZ3bb2au31
BK2Gs5oHr6q+rvlCiAToDDq/7XYYxVvjCI7llDZhO8wzuTgmPQR/S/3+UgYA04ngAVGTATOBrGTd
Y6tsQwM4ZGTcoCIaqDd/8kHJSG7oDswBLRmDfsM4n0uv/xYRyOskWMZoMe+TtPqqufSIS1xD24gI
kz3FpUf6KwhQgFmU44sYIfiTNf7aLPa76LtvXtGCrx/ePB+B8thXP7osfTQT/K0GifciR1mcDuNn
FFJfVifUwJNserwy4aqtuxjknmNHl2altjTr9puXSqCVeduSlYwok6j0JarQQwAZbAxk/w0ZQzoA
QkwdPg1cmxylpN2Dqt/k/Xi/IIBIzP4mqcWBcN3Qn6dTl4vvnvmI7+48BOVLhxdjF+vzV81wdu0w
nDFE7aSgvvapw9frspl54oN2abE8esi/sIVpyXByyopiYZ2Etm5/9nPvWZa7CMa9yRpmIBBlSqqI
MTIxhAEDEqoxrZ8yt/sKGvZLUowHUiv2DlfSpkqG994/WkxdNrVH5w19cmcYpPsAMtvo4G8wg3Fj
dZ/XmjmXV3zD8PkLJNW7wBZd2dZXrUsayoTc0L0OsvMcPKSj85ZxPI0MqkuUXvKWJBbRvmClkuP5
B89xvgNBaohf+GovE0x92Bfw65/8rLnNAo1pSEyFAJByYYtdb5NmhyiZXmVEX3QtxwPBLz8rrryN
DwsP7VDxQgzMHt0hvGOXAZOjo/Yy11psrDnapB1Vkc6rnzzQ7EZO1tbaFxl3DfTQTWHdk62Fd0zD
mTw+Lp7/kM75Y+Yud4GlHRsv2NL6LyiBYrUGEM/tGoz41N0taW4RoIkggZb4qYuGUyYStErRN9Mp
bwDGf0JEByZ9mV+awjW3a4TmPZr0h4/fm/frNnLrPcVrSqHZ1yL3tvL6Xrpa9o2TiyjTU1REOyvT
dwaBqqsdfxlJu9+s4/yzIK+ZOAAkH5rV7HrjIWqMR/lGFnhv+YThciaFtI+eYhRzhKlamzRCfeP7
7/6M5t8nfu3kdYG0fo5v62nRkU21BvQXsG11sc47sqHDpMXeNtG23+iQ5moTn4bnCjItEqfdD27y
HE1wELN0OJkmt8ykp/vaGTEs/+meqcup6o3PlrOzM1FsSZ69c736cxwIiTx4o8WebWh+YQz+qnsV
lgY8DGtKMwXdz64aIH0hUtx6qAU3zYAuDqvJcyfGhrlmEk5kj56mwMdIzOMtRBYAKM96tVLw3oUh
x8nmtMcLc1804jVK5gfXg88fV96rAYkuy7sfSSqVZ4P1wyKvqO6ZjlWsgCWTWOtRqLeWoH1qbNTO
gc8z0Kd3nFjv5kxTsilIMhTxNglWIkVsnHIzCCWk7rQs8lUDiTb+mq3h0U2DcI7Lby7MifMsMmTc
GIIDGGJIM2ZZghibvbk49zECnh1zGDhww/Os1dMm1hfuLzx7FoN/c258L/GVbCwEMR6Y441nOV/y
mUo3sKevjRZ9Fslwa0VDICPkqv0Mm9Ky3ZQW4G3pMSUxTUfbjGJB5LaAoAsW+7YxEZYs/icyvLea
772VeKo3A2WI7XvWpF+XEkCw61hfHQYiWZ/shWb2wNvo4VFMqna58O6wzSILHDgVm959WMkKAhsf
uyGSbuBL+ZF2jHiwZXdNx7ZLhQzjdmP1oFd1jL2YaW5dCA8XvJo/Vl9/bmd4TvwbgHpwwmtdJ4iB
g4+q1zRwgmI7ufXPFAvPpiAcbrPQNsNRdWC+BtwAmVopjTS+80y4XQxk8+SR2ggTzXvQ7YmDbU8/
1hTwZWsuByqqL8zLq4Ot0Tw3zDYcPO95cnmCxv7Z7BHXkjWNvdyVWdARsY0+961o7b8WLtk1DqfE
7d4pstspGj6vPqnBdV2CUTBhp9qfpPbe6/P+i9x1fYQcXh6PyXHe4nb4sWpcxGWivxE5Q3MUCA4+
0M+xUX5CCZBwouNyro03T5jN3rPTDblFP8ZqpFjLaBsaCbLDAEtqoT3QDHuHQL+GKw79Kape3GpB
T0Wg3KZt61cfyAQ2w7vEbU/D4j5p5nSfNTBV0/yZ4edZG+ZnBASOlC9za1qDkxFsOj61WWPnRf3r
eDyGJJVsygJDkfy1lgusKw8++Zn7s8tmzvnZe2289HHkX+ja3Q7Wx9GP7lycDlog+MNJD0kIUYwI
FemhbuznICgehvHbOkLKivOhO1AfQUhu7dxm8kIHKGNfLt6pn10rpLuM4ohaILd6YzF3bdW8TP3y
hebhcKZBeoTowJy5WEzkZOTVVxOox15gJarXFp4l0Xuay8gnAM/VuDb2zhU0WFP2F7IFHsiYNIm6
h2HYVkRNNaZ1NkSS7pAlb51hbG5yG7kMkUX7zGQGg8kb+EBmXKZy3uB8mg7Esb2YGuj6WUuLbWL7
z+TiuOjEOg7jgIs+1z9BxK2qtNpFTnYAg8zlb0wnxiXDMaiCn2ksol1FPF2IawKFxjSlN4tJdz/v
8NhzHcLVB2qPXFV/qqqZB2GcEiZGNzIPoIU3lS3pskMXNohciu40o7Ig4KIjYUFYJLPSTJ9N2lh6
gwCymPRT62mXwnbIrB811KOxvUXPXN56ZfspSbwcyUwBkCNJLgMZJQdEm8NGa8uRW5oLYCJKiiPK
Jap21pKW27pDTtfj6TyTqEZh10dSf32p1ozFBYQLxV69OWk5+ISqaulM/v0B66EQ68zIiFLh9SvU
Gprlce+N2kM7UDerJz1AHKHzbLcOSby68Ps9RLljSiUtkYUTjcQhxsqcMGphyj9IfZF62czmQ4W9
ed/Kau6s+j5qNdcj5hdRE8a+/2WWjaYqsaKQBHoKfUCEyYIxTqXQMDR6qNWwitsnvP+UShswuDw+
Pkls75At0bPtNOwW+fXya9Sa+hXYeqk+q42QFqgl28a8JTcIqbiWtyWO6C5FT6dzvNrpJu1i74Tj
aUdunNg0hGmcAqHrlygY4g2O4/UOfD0zJstpDuR0HP3UXi+cMuCvNCO5JxjW2GsL0l9Qx9VOMhJD
aOrZXRLFxW6eTEGaWhBwVa6fUMJr4Qwq5smLie8VGanmjGAYzUFkJSZkgSQilWd4dZ1HxyQfzyxJ
t4nt1gxB6sAnLA1rh55kU9aLdltHfsu4HX5il2eSj0SBaqzfGY/AcKfJf5Mm4rUvtZlRYrXD+7Zf
jLLF+gobQysZPIAoQEG6BHvNaJx9bvD7O2eOb6bR+UJ94fsq1vxUQqTk8RDRzN4XGLZPaQlb0dYa
+wmi0TlYBpAsDnIWt+P+UDU8KvqSDDJQE8X7ygPJzyysts0oLq28z9r+aO3aWDyWti0upiGIcCGC
3jZMQH2Et2/0cun20ByNi0upI0ERcW/McNXMyjkxx7dP3Rhljz3lzE3MJcNQo/o29jeQDQJKcjzA
OgAVFzLprQ3KNSIXlxQYl0Y0vOFp3CiSsYCtET+SKuhRAMjmfZ2O8fO0Vr+slvv3hGuClkl/CqbI
ggcxfWlzUia9yVtvOUWg+Jo9zkfw1nAqRsaYnn8h78K7jPT2neyJLBmKJwU6/BgxSdcEy73tjg+Q
zggzHuJvTt0vp6aGDDl7ySWPyC+b3a7dSvLFXU8C7Z1mTdANY5zhg+mel7VdnsHsEvFYjdwtC/PJ
If/rOda66qSNQxnWJpqetnMfZrwzCMubdUTBLanOmW/eNHIx6jaiJaTJCXHYO2ftzZfUcx/yBk1R
Osy33aI1D0EQ3U2ZURx9q+8u8Ty9EDVBBwWu5rp6D/62qobsScDzvkmJrUlioAhMTZ6WhQCaTDhw
bxv7LSU7goOYj/vJsfxTMsfEobqxuasIQgNU9RYxGtnyELNOnZMFp2Ksd3YpmrumdeDdlbF9cgtI
0o71QLCJftRQWDBFKkBrdmRoTM9GR+FhtV2sg2j9TBO/aFyY9YGQjnOKmn6flNGPHjr8k4FKOatG
77AkNmJ0w2GHGeuXUcz5Me0PGgDV01DlF2vUSdfhzCVeck9K7gvmmzP2DOsEOqjbe0n1OVqN/MkD
XWREortMMJpbvSQp0eOEGFdcjgirLjFVGSmDhw9GR2C6c2bqJb47P+IkDfaEExJJYOfOUV+ZxxtO
Q+ZaZ2Kc0hLtEtmXfvSX3SAalMXD8BOuZ3I/zIjMSut1DBjJzKsAT7GIR8GZm5B5dzZiSEbDSmx0
Ak53xF9QygRexhImdYj0Hcr+iLg43ml9fhZlFT9i/ryLLFgXMFoqJiCka61Isyvt0viLTKYqs529
vq6gl/cB2NNDmhVnqqWUXnpvpqCABGvpL/aUDxfZcBOPTlqiNl8R3kUQWQ/u0sk8EKs5JHOF5UFb
7hlPZ3vMNv4pIpc5H4J7HeE+z+pC28UeII18Nc+K8K2XZnBI+8C9c1y0MraoFqBPEdArt3oBmPCG
HVy/FZ9boaXPhNFs8VUODxEicHNmwEhGAZYtC89LXNi7yjZ2dLykU4ehnagFg+wp35YWKAHJ4N92
s/+DcOrlsE5De5nR5XgOvJOGoHVqpfsm9imtufbLEpT9ccT30tCADeciC44NWM1Q9NWNyF/oWYM0
iMis7KfovCCg7JtLSabMeS26i0nO9yM1y40PVVnS9ycUNqi2A3hzLNRamt40LY9krSUeaCPk6ixu
VEYaWG6ZDJ4dpwViYQbLYRfp1JI0Qa5gWGio5xcoZWGJR/RcJO2vSjOWXadrJrwmqfXTCbiCQQCJ
0xhqCxiOXE2b2aKi0Bag8E9+NenRvVkAgll9pF0u4xLqi9l+mvP1bAdM4PsyK3eF4y1nMuq2iYfS
jhkGuQxyk1oQcPs6D5Q60FHR/sTZvZ5Hzxz/Ws3rNsXUIuGujn5e5EKtmdjBmAf201+v+6VItzrh
XmDIpaRJyEagXKuYhzPCt2n1unNsMd+pYL/zxpDGMjII2jEZY825dWVbN3NBVdcEyahtkRq6XN92
efbv4i5/5zZPBzsPvN8+q75ALa4f+OMlJFq6jVjKzFDEzEGvH2k9xrNkDK9/fqGBI5H+q/zjPlYN
BPNU30h6uH76tx9SG33NBQiBOh5mpBx8/Zd/kPrpwDcapsCJ+Pi5pI3cTW/OXnj9BX98gXrjj23X
l8bMlZv2SKvkaJEbIREe9lygy5XmTs0lKosMUfC08u3Wpg9tTrIPnYmnNCYoB7lJz6SOhRdBsqV4
ivZFvfblxpmENaJCinoHyZHJm1uW49YdB56ii/apqPxnF2hjaMozgOvqe0DJZ+fUS63vOMXrM20N
3ogFE/xIzPgSzeJT0K/E2s/tQYZDLZeig14401igBADZNrP197laT2KcfiRlDUgbamsc3Q5mc65K
TEQMLHhALo7JLQP9A2cR5ifG6c74Yud4sETefEpT71dSN/eB025jK3iojfirW+dkUY75HZXYX7Cv
uzF9aOcB9vFAzn1D55Fp9xu9bDwcjo8rz/rmdhpiD03vN7rQvg74LFzCL8DPNUetnb/nZWlR+5iJ
JNEGO8Q/ym/vl1tyA39FLgPgwPhUTfZLlk/PSUso6mD6pCfSQagi3A5FMX2HVoeFgZmRazafhf3T
n6nkOv54X+rj0SxPo8Sx6GLCF5n0P23STBNrvnhJfim1+GAa8bsp/83QFJrOCk3Dv3gOVIHOSfht
07Zn/JcNOG8HxLxxXH2CSH6Z5oBIi3KTEzJdOfa96QyvRBRYCcX0on2FyPnk1F2+qW370Kfaj863
dSiPKanw8yffWF/yepyPho3jTgT1TS+6Y6PRIWbsludRfiZtKT6WwfLUyMj4Mfrl1ZB48pY4ygRb
BKRbuJ2uddvGVrFN8WmwJyx740UArHHSbCaD2UBQvMyWT3DdtO79i2CwFRLDHWwD6hBBiytHWlRD
O2P4D3j3qW9flnyZfmGwQooe5BgaFm3ak3l9MoborkXzF4zBbV+13CYtOTy/0/3s2TYCfeORjQYE
NltuW4dgn368bX2HkKMF9S/i286mvKl9n4L2Jh9BTdSx/UrqfWNmn+cIe0YcAZr1m+xCr7zcBROx
bBQRnnwTXpXvNt9qq+RPBtkxciM5WJnlhQuhwfupdZ09Zw98ArMl9g2f3TaimSRbXuHQ0IQorTrZ
2I2DQBxfUu77xt6uGcjHciLjIh3ZtuUPoU1zuJojYeToNKAVJhrG7DLvyAfK2IHNVFF/WpgLMlM/
+2MQLk+BlpJNtPo/vKG4tz27D805QjTXYmuuo0eMS7hfqjwOKSk++4Drdp4TvaS1d6gg/DIpOzGX
cDflyLGz9QBTqe080OSPtg3uZa709QLa+med7knD+VQXwS9wI+1urJtzABkEHyAqkSgw3zvdcrFb
zOTeQw22qaiGJqTI1XPbTYZtd+tRvzc/1wX2sLokUx0TIh2Jzh02+gzti1tKfswbUibpP8GX9Ik1
bC9ATSETxfkbGJTTAAWEQhEhwuyCptIcIGLvBQ+5vSmvtcYtmbScYbbcyf8iuMPE13K1LI21y3ue
r5DznznhudO4aE8D0Y9IvPytqCnZtQVVBrHycKyrlIHQjN1Lx1abZm5YkwdEiaHewvYjoXwld0WQ
0VvSKuBp5iEB1WO0/HhiSNjUF83cFTFP7mKqKBR/6Sj3XLo6T/arb5EAMIt5W+PJo31L2oufvxHW
sO6sUgD6F+2nqCBrUNjFfd6tlJu0t3L2aFBNXFdSrRW572YNw66VO9LI8HXD+b1jtkJXC5+mvbx3
TvBdUA/haBjv/iEWpCCQaIELaf7Z04cUef6Uwh72psoPIzd+kQ1pul0QcfuEcEi3OAiZduJKrrGX
4/GcWtQbUcSQ3sjXeeM5ZRYuU3ay/CTdQjYmDbOX//zeS7c+lulWWCSCB96haCNmzDbzwdly+YUY
eTpHfyBidNqNWHIgU3YH0G/xrtVPHY00UZScgqZNz8/+NfrMhol8cUbtfpYFezzjWVgNEGDreGsO
RPpJGVASaN/NJLvJi/q7kPV0cySmuqFUeLklBR40I6EmhJaQOuMe8Qk2p8hcvrdcQYKys2YYr2NK
6aZfABvNv2ao1xgdyCCoxd1k0N7VKH3jIVt1Sqe6+yunZLBvGloHVGTCHpdo4qwV0Vowr0smMwj7
/HqRVIN8b1ODRazn4M6ja5zl363CLHZOsVIRzBovDAg1X3H/5NxDG8158XLjgourwbVj3mvlCIra
sL/23ZBuuL5F2Hf8TQWpd5WGYSUi6SvLy4GQry7YkPW55Wpn77tENTFEyFp1KOxnGmt4dgJRcqNa
OCEiXSBt15586aYvm94Ie4xyNYaIw2wF+RaTcqH9FCggqRvQ2RkcbeYhCnGnnNvXvLgvYHxtiewz
NyIOLasxb4ehnTcYg3f5QIRS1e6aAXOZNdwGOqZ85LAihKUVcEuIj6rh//+BJ/+9KidAt/EfVDk5
3uK6/CfsxCam/W9lTmD/y7YMzjzTIhfKcgKkL3/DTiyQJi7oJc/UEehIVcxfyhzLk+94yHJ8pDek
tsFBAZfRJ//7f1jWv1zDQfIIUgXpqAMH5f/8r+/z/4x/1n/JTro/Xv9DhsLU6J9SDjYATjER6Egg
iyWVPv+Amokxh+rnGqi+Uu9S1JTCp4WhsUcwDvXa10lALZhJg2uwU24H7VPuGxaeM8qPSV5uiISa
oKzr3CaIisa9kxNOSLOGEDX7BE1JO+s2ojjbPlciFhZjulMyVemFQUCjO3lokWYWTqL/Nrc6nbGO
1lWJ/8Xy1629GESTBlzhLvar1SqDM92FcZslDGrM2vXOjeu8NtQaQ9GhwBW65qLwh6yu1q4LzQ5n
E/o1trGt40EBV2+ZVDSZl8oPtVPtEZYRd3viKl8D2gHgjOK/FnHXmGQ2MLXOHZ4N6iVDWWLbkQaF
1x9Wb6hFKj+h1tS3qLWlYhgXOODAsYFCLvmVdDJUzC9RGOlFeVEL0vkwG68RdDdS1d3FNM8BPKvz
x1pfb0u8cyFtwpFyLMkX0UBay7oWF3ph9KiDQHsc2tTb19EN+S3Es3V4AXwLv/91keFhDvEQ0JPM
IwzoEd327RjIaoNjNpfUTW9oDK+77q50HSgTnZkdKigxTIHKB3Pyv7sNo5GR9sXO1Yu3YmVymKTN
u+8TyxMs3mM0ZWKrJy7Z45lf8VCumMXG5CX72pfBT6iBj8V+bLU8NIJ5PWL7vbF8h3gJMXhbe27N
27g3jdt5WmwCGXq6xkHs6vtMgHcH7nvSfOzHZhfD9hyM5EZbflmVUd2OAbMa/prbqauIgLEvIrOG
m2gZdllvfiODeYTX7tIfRkR3C8twDA3RR1vLqXksCIecgRHJZ1qMnxaq1XMeLDfuDDlNOPC5Ys1J
bnE1cXb2a7GfoOgeJ9s6ElBf3pFVKYj8EePBmmLGCkY+okER03KwW+0w2+hwANwTJVFON7A6bNDG
PfqXubsAG3Bu9CJ1D56/vqr3gmZi7xFFVEbmyPOGH3Az1z+ZQjsY/NNvF3+xbg35V/dd8jpq0g6a
IqqV761y4abl/WI6HlHU64sbZ2hHMIJulrxab4ikW24mN2V/OAVOYu27t/bxfl14Uk/Gmh2cZbh1
B4ITw05ORTOG3/vO7f6xbRJfYPTfpX28En2VlBfNDPTjoom9WaFlZZLTw2TWV2TmclVtvC5knjT8
5WLDDbAPFRTQsPnNGVHv6pUpNf45eaCUBj28p7RkpI1o14rH1Ylf5pRxIueGeUHo8JFZNHOxtJb7
UMTG1tIB7acEwu/zeLxTWcGDszYMnoS9NVvyZjYuNTS4vA852pqzLCTDGSrflUlpgrZxrANmAMrI
+OGwUquNh9oZmOdRj5piDb8XPmGHYJumsykXhBPaDkfOD+gQV9TtziqXVIz4CWGpHdWmQDCdMpD5
7oSFLIxbAi5QyRxJqXLSnWbWotdxuRNt3uNhaDsSfKTOFhDq93wex10iZfSZXCxSVa/W1LbZJ+c4
L2BfGmQsdhE1PlLjj2WPbbAZg5WeZdcyZQy+WiIo9p2Ubas/aS3jr0YqjN3Hnhyo0dc+blNU84Ja
GhNO3DTHJfDgzjirwZgJRU1QMWidObEZIMOa1jHRhpY0+3lKz65LWbCK8gXNCKE2IpCOwhk8Ux2L
q1UeCT/f6/DP06o9ACdM9qXmLgDq+xdLZmq0mGv3Zg0QIWKnp6NszWtTF8IcmfAV6RX9bdzGbm8F
24nCPP4mi15UR65IXN10Y5vsHebhlURlpQhDh8ohzwv5gmyrucqsoVaV/exqaWQATspeSnx1rekJ
3AusguoEuJrturp+6vWBQDQpRVceTddJeVwp52Y0yIcXcEtQShnCVo882TSDcaAJon9IwRtI6mBe
EvfWgknD/G56nr5zhghU8do9qspoO3UWZE6s+1+c7mcsBfm08BZsAFJa7oWgsYxzFYD4m43EChPf
/ZX6mSDqh58syKfdzghoP34a0hRTZBnfGWXDziuz5kiseAp/qN+L5dSCmKDvNVEj4na4I5CQ0PjV
/mwWTxNKitMf/3b1cvzwQsIEXzoir9VugKEcmjoySfVKLZRz0Jndm8Jcvk0y1HXNXAvzglXtHCoB
H+GtZpkSLtAmYaFzduTyBM3JrV6XldKlSYU3aoEqJjIGc72bPQtrpmZgviOM1q/EzSRDoGkyI3lw
qeANkHi2kYFMVMUhYzn20OicM0PMZwJHmWmnlLEZBehj8knvuUEMJaD8IJtokM7egL123F6jsVfs
WhjUpE/GczD1BCEBsM0pGWlYS0sJylOEQGl0LFyeBY1oaP8zK3FlTe66UNu6dXjUY9Hv1e1NLSwJ
j7u+ZLranMtUo1YRe2Kb1DHP1qE5qqs/1g3uBmpVLfzACWjqe1J30d9APGQWrxN/587RRBmZRW+g
ijA7ImFlZne5cktPoK1UVYD/yRzvsWOsyOL0d/V71f1W/S1/vFwj/FSVWxKzTB3UC0IDOs0pyhvc
cWO7MCn2i8+dQ/1flbrVotMIxepK9kitx/aN4bXtwexBgjH+ggakJRfT1rZr1cxHiEQauVOQneWZ
mZAkWwPFphsvL9MP/zaRCeDtkdd/uDenqKWV7myykfa0OQHyaHO0mvEu9XGHdp7Jjbm18gsorfyg
nLTKQlyuC8rDq5tYvXN92yiP3TBYJPhReL9uVmugq5uTN76TdyarxZlznAjzVK98uVMyaV67vvxY
s9z8ZBHCPLRubBDazkfrPMb0qvZj47j1eMna+oAHmjAf/sWVWc1nOyv0m4zAoxtnCE5jA1Qh9spl
l4rqZ1qOxtnQLOPcNpiDjCBA50cJWcUVq7VMusKqVBaO1araeP2Zf7fN6+YprLUYDbz8ruuirDxx
BIiwvW764/PqDVc6mNTaMLdaqGkUT9Sl1zQlsadqtRVuheNzJmXArCloEE+8JRlr39LuOc4WiTX/
l70zW24cybLtr/QPIM0xOvBKgLNIzVJEvMCkiBDmecbX3wWoqpQVdrut+r3TLGkkSCE4AHD3c/Ze
+2sI/Xq43utnA23z+vT6eB1mvx5mELeyfiZUZ6yjTa6KcbsOOdoy+CDqRfW6Ph6W88hEXtxnzQB3
dTHnrDe2GBuAZW1nH/pqcAe97G7WmxEYnTcxIruE66HqUUtyIvBrMyJziT5NU9effMSszQFcmb+f
EHB31cGY+DasMliqrMtdsriYJpOehcvrj6f+9qqoiwexHRHjfr4q3yJWK4+z5OqzXQ1OzXI2fJkQ
cZI3/3imTCycfetTrFqQgKx350U2ooZWkRF/wd1p9Wt+7UWj1u2WcuzTc7CYw4vVT6yuWpbPnf99
y9cu/cU4uu5x3TY2mn3spLtu/uNVIVSG6fOZz7vrv/75RtaXro+jSvKq9fHnv/i1KxGDL9ccq83P
UhIL/8f+v97F59v+evpr7//BtiI7x7ISdb9jIXSc/QlcTuIuQeOa5VXbptTngxgokuVIQGaMiiRK
VFcjFtAJhpyL3py/xBHMucIpX5JS75nMzuYur4WxV3151yRj+Y2l8AdT9LdWhtV2xjUF7lzJd4XG
y9WCQNoMrYwbNeEzmVvC6+LEP1nOjHYQoFfmw7drGurJaeS0u7Zon/QiYqSx8XvPjCgbq++f5gFs
VFeJV6DDyN4JpEaseg5yKuxhVG8AkjgudTNigXHcTEPX7FKFgc8iXGSYkm3F/NQd27jmXGjhSjRE
Rfd1me7LvP2NYDpaZOcEfYn+u9aOVCytb3bcgs4pY4yBmNqMut5No/pDV8j76nd9QQdbqyiPzZaC
1qCz6F7NxSFpEixpfG9pY5wB9Hdc+qLvod3m1zD8NUzvxCKTcEmKcB8r/S7Iw9eWdg5K1fBoVCxI
82IkOVLf6215q5ZBy09VKUA4u18WeQSlcMy95lORgIO0C2pWbqQuvoJ4/GUqXm0tBYxsYmzlTzeo
vR+S0d/pyc6skSc2ZUZ6dWptw1R/p31371CaeOmzdxri244p1+3UwWKpmetW9RKzKO4qLIFIBXSN
zp6sXcrQrDiMDgmY9WN2bEF8ktMciwQJqUgJTI71sXFZZe/HmoohqEV6B/jSEQg4e8du38TchN5Y
By8I4ONzQuPJpXDSeiXLxy3xXHvFSEgAz8ztSN16F5Vh7mK2eos50k8xIzWpwf2M9SJ6IrHu2ZdL
d0FToNsxAc2Yreampe7H1j8NAgJTSK/8MATqoz3Uxl4nHyXMKuMhMuxHu0yvEIdYvQeknEBOxLCM
/r4aBwIIla1DOQPluU+MseXslQFKYJB1N3kU+7+UvrnhfxB0SZK56MaX7AMucIRTNhRruUxGmIwh
pXpxgXPHNFBhzOLWiWpxTIK2PgkZ34h+mm4dUOV4blL0MzC7Go5XVQWtZSAk76vKg3TQbI2B5oON
UGQ3ajQJOxSZWmy4BtKyU9O276sn2BZyPA7lq2LYXFZp+6Q6odexgeobUQ5zota82HOxGEhCmILY
VSEs9eSs9/KBELx4EjslJQwqN5NvlW6+m435YMAD/VY2xWvJJcqd+kRs7KoT7rBoWbR56C9CXCI8
Ma4cabQYWlHzKrrIKa0F+rrXgqgYiy7mkKj3VtE1d1P+gTmb1KqGLoZG8t0Ycu17kjeVcJKHuixw
vY0GBSzl10wtPY/8XRqGB6fE1WDFNuzOwGr3CYhi1vlN5OZ98wutpen5hvNoyqo5VOcuboy9YRBg
hyAMsFU3YoFS0kU+7HO6maeZqhbTPBsb66L2hKbaoEBCGNz9ZpILy3bUB8/n4lRkPXq4lEzqjq5J
1jinDCMFUqD4Wvlqu7WC5AeICMYALFJNSE0diwNGkIpJaEvdRyvzmlaX/0oUYQyuEACFmR7CQTyW
UvFPaZuA+iBupq2McyIg3yojAuVYHZKdRHs/tGQY+VyjYJtm6EBa1rjGyCq6ba454DVY4Bb+AmCu
9tPQ4aRy4FchcBO/Iks7m5MOlWaI3uYhXSiswl1MyQBvVX+XO/3F1+oXvTbptJDpspt6vmjtpe/T
jzJCYWk7tTwg1c9NhcO3fKNMwWfqaVSQv/rd8ccDOtcnNUTxQjcKqCv972IOiREwRgR7ho5K27J3
BFR6BIN1SIhvGh0TclOkDz3JY+giYcINQUukeRkVO2dChRvD6QzVudxG41sXDD9GG/rTPDy3QXqi
foW/p0EmEPXPSDbBIGpo75rwPCnjba5Z75ieyG/ETCURNvbopCv6eIUcbG8UH0NYCo8s9w9bzQ9J
2AuKcrKHwcPhF5VELDblfMUGyerBDgnbCIgAGJ2W/qGBEx/yLtzWMvdKnZx2h/mRhzrgvRy2dlpg
o+p6shs7/MkVJDXkQgeboSrdk3V9SXXyMHSyVEAfGpUrcvXXlKO9i6NvhgFm1oQEuima/r0DX+QK
p+S8ICg0CtVmIWp72o9eoiD1y0QeqEOVBd5HqzOuQRMtnUIsQNNkQxl2rZb+iZNZCQ6t8LthXubM
B30NvyscQPUYfvfd0JNTwWp4Vw/mubMs66rm4aUWRY6DEkAskpwr9WZ7Fy9Bg0FAA7KjPLyJpvKe
luaBURgaVmvsYhnpWy2eX5GQAEWKW4sOnJZ7IZPGDSjbchMBV7GixWNIjV0PxzeDBHfkfPjhm/QF
G+HInFH7rRV3ATEkrlFM8KiNiUvhi5Vo5+atDONnY1beWieCo+B38JDnPjmyXL1iLUMgRxK23qsX
I1TzvVneZrl6Z89gBHMnrna9Mm5npy3coA1UbIJcjEO6h12vP5PGXEBTZFymgPBgKPqz9LlAJlEp
7ssg7/Z1HuuUeZQHo0AQnmEV6XtUfV2bIVQoMFeOMYHuoQPjv23uEhIYNYmqfezmm0hkd2MhKFbz
k2USg2KAvd830LOpUp6VPAiPRVGaoFJSgq8JSSckhZlf6wZSPpdJfe7y8E5GVXMGsv2+SCnUkph0
IyLihGwRMOPUAkMij62OLDRfFTlSSP+nGo5P3cz3qNCnQ32OsYFxbNFhACRxKmawvfagmvrJDOLr
TNaspujtViAF25ZEXXkY0DxM+e8p4OWdWdUDriJIbk6Dk8a03/y4jyiiMgXUneZWTHVGew7TgS73
sY322SyC36w5qOITJeq81kr+4JRBv1GNaKIkXJIZchowGw+5TJF3RUyfBJDPRNN3ZTc8sMploOas
q1WMZIZpU/YkAXsEx4x0ZXpisfeIHy+5GSJ1O6ATyOC3czV3LuGyDJmzBwIgsU6J3lPtZL5Menmv
RkI9K/Tkae2fm7iFX1mDwROSiCn8meW909fUmm11OwdoSOagpA1fFWdK4mivEma3kjWf8k2hVUor
eyTaD3+HWyT2jmpTfhdEjrwlqmZsC+cHlyNSwJnM7+h/Otu0G9VrXyfnWogTLo6GgONgZKTNacGm
ER2YYSsn9KmFNmGcmsY7qYtsK7DQetTAI7eLSrrgVCYPhgX2Qu0OGoksQU4M7tQkH+gcIxrBdBFE
l/8sYuNXpDDXSiUib3THVI1TMd4OZHYmA6GS+HC0orS2Vtody0GEBFuqRGFwaeCC6Ij7oR0JQqtg
K9rmEe+HZ6eDs2WapNDtTui1+ox9ZnNNjLBm7YUwpegpUDoSnbgimmhPSI5Hald9HNQ63utWndLJ
LumQj3gmdMNttcjaFXRuGDveOysjCyTlqhxpWDDMxr+JkWUw0Qo/ouYS5+ouY3xlGukfzKx80K1H
6ajqk1+r3hAMzc6xJdD8xDOr6nvTUzjvWu3F0JjcO1K/x2T/iordo4B3rxIYyLovb7ejOgfe2Dg+
usL5odCUHiMasl/BNz6F6MqBOOJ3K7tDOp77LkEUL8kKNMYHRKcwnhBFenI8yS5EjZJpdy2NTrcV
0C9ze/J6e0AcAl3RVXzFR5Y1v9hyWRf42ha9KAIQhD/oxRrYnnTm1HJuPVkKpjD0xRB8AVEPAXEw
2gxt+jRl9ejKKPul51L1MrxOrMdsAoEiwJhFpZ2q6jdJIy2QY3/02qQ7RTCEihq/fC3pDiYI3KCL
ojuMJfyVFDAhqxwk3h1ZKXp2SS3+5bQwAZc1yMcG/VaghmDWlWxRNcZYvQk0waz4o+Pa7+odaJ0w
sb7XbdxxwbNREOLiUuvuzRrbJ+TA9wahc2M1U2PAFOT6MzpsMDf6NL5NOZh3RMGvfYZ3SEiBKq6y
CDfGmhaHU8aRPWwppJ2JQgw5UxGfNRSAMpvoh1pZPqW2Ccz41i/3sscY1mT9qTj3UfRuon/HpoeS
2tReQPZ81LigMeiZOyvofxvTfM2S5QcECcBvxrLNIJE2q6fd4BTPZB8Rt5M5r8ms7kvZ/+6y8VkL
gyMSrj3T+jc/CXGsO0yWc8d6EASOhsr4lMQ+1E6lJe6z2+eFOXn5gq0XWMBxS20KEJRer4+Xgvzg
wgdcOco3bUavWw6Bs51LdP4RjvQXRMsEKwSFetMJraRFWY3n1rjSGgo8a07yTThnzyLx+Z4Wjq6e
6d6UTresXagEmQouwG3LVdihXCPa7mXGyHhllaJhRiDPj6+snPAP5rWxm8L2J33bj7DDU9DMFB4D
pOsmomiuEr8qmme7MtP3ah9UnBghiWUOV23ftD3GZ6yBSs8gGoDWprNOQACtBcfst45SvViB6Hde
rAT2A2fPYJYJqxSEepNNQy+Nfok5nDcyM78jXmkm2K150kjPid5lbVL045hsJBrKkXb1Jupx+edz
RN4excSmLj6ADCRuGE7ohKd3NW81t+rjo+8vb0D0+UEN6w60EwB45VsXLLQ2XLPMEV71Vn+ssXWg
iL8nZOzWifmVsjiglJohqnTmfdUyPrGQrzodl0IUPgcS+3YJ/lgPEvtE8usCJAhZIYfBnaMVwIIy
IjNZhTIDIGZ2C40gZwaO3xAaKp4czR1RPumpM2GPZPbejTlfiM8QaQiYxoVJmnJA7yacgAWLqeg2
EZamm4QKQ2Qu4ShyeCPAkcx6xc0Qg9Ejw2GeDvELuIJQU78HGQKktsG2A6sHH7ThRr3aXAlWlqlC
o2S0LpouzfOSII3Uzd8gp0DBLM5Un3D/Q6zEeiGqa48tw+i652gy/Us9LOQexmHSlMiNJWuj6zsC
xRdKEyPyVMqd2gqx7ZPkw6npTyuVOPkSQFqjh3DFZMpcUx8QoE1YgrNWpZI4SS8lsXnXmQ9joTx3
w4cTUvW21OfBrDpQEPaPRZUkLUY5vc+Y88mDn7JapE+EIokrgAz49+s0jlyaX8ewlFezFJU7F4F6
k089L2KmWsUGMwdEo2NRRq6K7A0hrnQzu7kLFZqCVWJweYjvnBAKeCfe1cCv97hnKqx/XPl4z6Fu
F9uKnrnKdLR2xGVZo+Lr9Deqr1ackHykUYyvHZjMjUUkcqxoGjJZk+m3VcFmx/reimirDKnXEbuw
Jf35GVPZR5sVH4umxMyi2z4v1A0rFX9BQFXRS4hm0tMiGEtRyuxc+YYJGxsxxsCLjH4aaXZnZrN5
RNiEwJN5J7aUaaNV+kU0yjPmZrrEFriI3hcb9SXzO3dkKcDFGMy22oY/lZ6Ikwr6Eat7VLzlE4Pm
RS/nexlweGZbffmdgH847tDrfEYwCG5fadjlA44WYuk3ioy0bUDGRC+cB31Qvxfx4iJB/qJbxzK2
YiTG8jGkAL2xjUtiIjFIfZqDQXhHPQ6H7pAALKB9isyiaoYna4qfon5+GMfoPoimY9SW17bJdnV9
NRPte8FH8IkIl9XPEtJJMCh3Df6NRlduxkVrnc9ytyxM566AQDIzoQ3UWz0J3jRff8aBo6IW7fYd
QQxxKGssCxCssiVUQHm2SaYoTXHpSUfb1NEiR/P5uITS4wLu7zV+Ld03thi0SU99tOf5qTJGiNzf
aSqgqYN912LEjfts12YcMbWRF65t1l47O9tI1D9mKX+gZ6SEoF6Emn10jfND77r3PH8fGh/xNA2O
TPjPtJHuK6VyMyv/0Hiz6Vx+BAhfU7N4Asg6g69yMHbk8t3heN43Sfc9Z4K9mSMuSXE1JRu9Ld7S
uD7WtXzMI1pERkqhYDwaU04KZPlomvG5bsSrVJvHQWa7EMmdV9j+vT1i60XH8ZHYyb0TvAxGd6s1
ChE9MXj49Gcp6CrVi8VV6XZIRqQLeMfY1X2V4SzG4aWp1asS3ZVz9D1pm99ZcNUbEiDLskSS3NqX
AmtO0YW3Prk9laJjoTE/TJXU1cBYilWaThCrVrj00KgiMdNGd46g8+S3r7rRYD77Vo+Bcsza6V7x
WQpKHJBp9DBH+/8T9P1HmC3TWkBM/72g747kg2ZK+7c8+ndR3+cf/gO3JY2/LAeTlMOQRJ3i76K+
lcTFxJuntYWotXCd/onb0v5ik0Vx8J9awC9Rn/MXkbLI+VTEc461SAH/EPH9T6I+gpL/PcGMfpY0
DF2XqtAMqarWn8CtFD/YnJViOoxp+chEEM50Fj9C6SlQ22N+AH4XKCCaaL3vNAG2xdaMZpfZwm1y
cPAOcO2Hkklqs0y12sHYO3NLOHlEszWzMKjKkSuABXTnppDN/eBgpcuUFt1UiMHTDqF53GS9ZUPE
YPKadfyvY9gL9PFhHOj/Oepr7qOD8yOcRgWnBvtCu23rCimIYXsyrlVq+nfFe1z30bHGQbExGxrO
gxMeojCwthTrgcjmRuw18Ng9A4n5fiIWEtdw8OroqUoZxcTi77AsrkHJnykjPcfhQxTX5X4ibIAz
voe6Jb+H1FD2atvQBQ0+hoZSnM65y7TETafSuaHYAdpfG5WNkqandA4p6i529Ix0HUxIerNrUCSR
KuDjxI5yzU1x5AChUInxZX3gCmUElaLV7xjeP0LMzV6hK8/wRGgHxaLfdBMu4D61j1kfInaxtAuo
A4ADpCAeI4OMRf0yjLRbEnoIeYh0j7SpAUX5PHqdIW1ybjD8SKerjrMmkLoT0nadQnAsMT68wuov
NLTas2q9NyGVAr03LgTayIslMUmOcdOxCCqTPVJ2XGwweb1+lGQwrbnE+IbkVC38rhRHRkupFsMt
Doal9qnH0auhmdgnxqkFyhUjuyjDxitmoh1n2TxBFTz39UBQY2kfQjwAtgm2WGl/+ioJmIgxUHdZ
t50js1vTYLovLeZJBLsAemvay5ymyhEB+q1ZMBuSUahdHTylY2F8l2rW3vpBeYPQpTwrpMRSd1QP
GFwBfBAJqxfK9OR3DNgNqVJ4iZzzNBNjMST1kcBeWpad/zw6gBgtaHG0JsJsO1GY32EdZbRPwgHn
AupAO6gaL7GM/pDZ2njo0oLRDnX9vgp/1dgU6mhxfWRNv1cZYcxc+c0Mq3GTkWwMsJhkXwb6AwNv
OCiSzBgiXbWYNkkDdcgfxnInrFS94U8o5bYcJ8z4BvRTbefhhLrretwKw6h1xxmPuYcs4EdLJegg
CC7Fdm4F26ZqUY624tuIlARGmGa7aCcvVMt/DeB+vXhsHh2rIFS58X8gn2LkzR/nEBJ8l0cXw6a0
t+Qi5ETEQNsXwlN7/ZtTp4/NLBoPzd3sEbpwrH1ivuu0bPbFZF2Kt2gmW7Mfx3wzaY8Tdb1DkA/3
jmLvhFodOkvTvGbKgn0a+U/MXX7b5H1AFQNToJvTUYWAJavkcbLohmatWLAT+UeGpXFeIknC2dc5
XpjKCbmz1aC+MWkPbmzM2W5OJomLYu7Mm9Xv+Zbfo5j1ZB6pLmm43TbV5Hsliz31lOpWd5ynWq1v
mhpBFBrq2MN2157b5NlJEA75Ym+UiIxaa87uF8Nk/yuhFbqZRxpuk2XTtBJknJUtXeCCJDdKBDBN
5jn+5lcqxjDsbjS28rnckcZLhIXm09Azzr6NO50KsUrITDIAmjDedSudTyqCtHzsq/0gmVD4PhQp
U3OecuSzrNAiWsaJyqTOiAAPUYJNCO6NKpVmcBQgnEr7nShM3NHIGcsxzA64SxVKiHI/zNGhqcBa
TXtqrU7+nGqNcyyyigruOemqfUgNVhFcH0xnb2CwOtTa7EWIfreZXX0z7aHxhlRf0pPoyQkd3xCz
mBZYMgXhKTwM+I7AJZn1oRvphka97w1NxGKfJsu2b45TlUs6x2bzgm/dFUP71JoWHMfBDg4UpWMq
kOGZLC3ftfRFkmrcy17bDcUwuWVAb6GIJ9BWeFoWXPvDtzkFqZAgad7O9nHqCVrLpIk/CJLEyDR1
0kVC0fSkLzqZ3EH8pJ+GIaFuO7XUBLqguCRWZHmt+RN/NCviTvecCQ6Fk8mfimOiN8r8vQJZmgKJ
0LZNa8CsIvLStVDoWb43S/OXkakPgn7ZpvNjZVtTaLIsGGpVEb3PLRbnLspf2y0EE+i7EhtSoMYe
Uk6v9ZHo+gfJukr0UbVt9XCPlg71SKkeggK/jAPgSwkpBRDzwxWm9fRA/6is/CUBlLeZaqbkek1t
TMVCpdpMdDtTUJx30os/Jw9aMXEotJrj+rX+qGvRBcxcxiq2Ar+OzXPDRGTfC/hDUR54eBtjHPTT
zgQTOOlLsY+0pRKdfFFMOnroa9v791WNMDMDXaQ7HEQLoctRv1d06+geTeEuCPFDK1p/bBFBnFhx
twR5QCpI7UdRqC1lfI0yT7tUK0R/nG1b2+klIe0U9VnBeDb33SjnOw6sYl8lTDwsP7iv1fmYa+EW
NtI93vRjEXPIESKUuqEf/ehB3l8CxM9xl/BRzA6TFq2rTTVCOXT0a0bug9KQn6GrKlZSh7AjUmCG
jUPOpd1X9BLtvRYTUjTJZ2dy0HNW1IfNDNEfK6Wkmn6SVRN4rR5E/DxgKB3Da4MEs6I8UoC13Mp8
jSb7pxlmqtfVL41NJGTS3kEkew0QG3lx1dwq8Q0XBd9VJdnjFlU43mCbY0Q0uosC/oNUp8WsmVjH
KGWQlX27zbkWuB02Ksa2adv6mI+YbezT0j9G/dGs4WMGiw7Ynpp3lpFZhBWe6K4ThfgbtayYjhjB
rtOAfGYtvLm+f0kmmDrRaKOV5+BqdR1wCnbJGLGKK2LtGBTFK3p61vFc3eBryn2kNs+OU5M9OiW/
tLGySf7Ub8u8f55j+iLEGKokX1OaGaV2DloQBYjX7DDACV6W/O7kI8UEnpVp+pBTH8qrina/tUsy
MmMdH4yyAwQqtZ8McCGkQ8i9TxqmRfj5hjg7qAcJyU0j1EN/W+p1vclMpCCdBQmILspJ2PlzYItB
PzCyU48b4K2vN0NrZpsOw9o2wQpQUi2mTkoRF+7oMJ7qEuHc1826bVVArts4AJhyWj1RhotML/3X
zSrdqwWnrBLsVgVbbCJ2j6RJe2V9zMmZHqnfb7Iqa07+wtCeewuRaYl/wY+K6RiXj1nSGbCDKIas
UupVVL3eJIvs8ktjbZaD5a0fRFml5KtEdlUMr5rzqYV7bqi0tBdRsb3crPfWm/UVTVf9xBDSfGbF
rJu+9vG5z6/dqaXPKFlOSXmMq/dVd1v0j0EknKNFl2dfKsk1pN2voyGNjNP6AjlPYh/ZIM++omvs
Oadqvu53lfP6XUxxhTHLxS1MQvEigq0zibJyvbtu/Lr5Y9u6hz+2+YjrskavD39s/3po+/AQ4hjA
CHS0BEs3xKly4VPXy02QQG0qLQg27vrYkOYL0aPOdviXnHH9WVftYrrS2NfH6bjYG9af2RqHlywB
kpiv24QMikND7M3XMbHe+2OHdULbwpKAvlaF4deNWLSHqwBx3RY1JpxemU5/k2Qm6zG27vDzLkzK
1wXYu131pqskfb2XrKLVtIVX3Ordr09RbBqq3jwMnK1WTnF4FaYveSsBbCZzI2P8/Z8/22dOzuf9
9buPLa7mFF3p9OQjR/mqYV7Vyeu9L8Xy0F6SEseyNhsUHT8VwevdoIKKldrB3sS6w8dqX9fTaL2R
MuZXKJczKjdRvdsRixq1hOUxO5w6es5JNBFScFofrvfE8tDo40q462Onj7EYi3ZLFJt1gGL+ncyt
7rxQjMgotA7IWuo7NruNUtZPUHlyone3WosVt/L3yTSPD2pzY0x18mBH5t6s/W+1X6cnqQzRtmIq
DcOjqnel9GMUI7RdjRLOsw4hyiYPWqeRbSKZ24fFxHDZ6clyvWQxh619W8zLzEOjYGkQSLxBxgSw
0E7jQzNbPzVVjQ99Z3k6kqeNOkuaybG4Vl2qUtfXbRdcQ3xUR2YRQaIcUe5FCBWa5DwslV2197Or
phWMkADSvFaytCYSO6GmTGHTDMpbYdItNIV27sb+e6/l0c4oIayFQd1s41TTPXDYycka8g/O8CeD
gf5YIxDfKEpE6qEQ6S6jYeWlUPRy2vJtI5amohUcJwWGo2P7BKkt9qWgj66azoxQrdHTDquANNHa
Clc8S81yUaGuCR5QCBGVrnLR9e7Xxj9esz675n18va5oaJjVdunWunNZn0tX+el6d+7JaClArPkL
f222Uciry8368POGZQmGu4RxvoOKErOcwYE04zEJgQeWIxVKp3M+2SO4Bu7Ghf627ggpGjk2y97q
BeyRLLw4a7z7es5fmHL9Qpdbt1UrcQ703PqH3fLXX7v4ephTpsZ9AsmuWaF2ycK3WwTBK8SlXOku
692vm9SOm/1gDcc4xURjmJigx+VU4GDnHEnzalmCAnFbtn098fXQqh0kBTVSmX2Xy8+XrM8GyfSm
NcBev15bNqXhqszzcMr9kyKDIzraI2unL7LEWqE2ukGkbO/W+Jn1d8DZvKiIliE4yApncte7a6SL
0M1XVadDhGsSuNFyMy38HY2uEKJRkhJ6R/pet5jaaxMD5QCO4GAzcTIXXwTz8uK03lvzWf7YZoDj
QJilAeosDN8Dy4kDaRl+nWH9yKhAKqBHZCjO90UWRUcFpkIZMYkcpou2JB5oPZ9yvdcvAKRUGQ7B
Ypai3TntzV47sHANtjWnxuYzEWZ9B/N6QaRw+483WA+Gthg/QrJR+NdHazJ3Ralf9ZrkkjhVmqPd
/5jioTsN3UTlV2h7vyApS7OiGhCcfa8vn3WNt6hjVI3n9fGYgpSEqkiLLx6DCMIiXXw6OyjYDUxB
RzuBGwDXb71Bl2FkhzW0QmQKaC6SOwsgl+kJci1BFssNIVSwFCRft7oYF9a/W5/ozHjpn63jR7ze
dklNMknGsfW3Vy37+PoXPwMy/sdt9hqp97WH9d76d1/bvh5+7frr7X1tiytOVtDx4BBk/OJ/7Xl9
sVw9Wp/v/etvwtQOD6C+t1+bPl+iaJKqidkuORh6f5oXgT4AWWtHEgwEqMV+Mclo2zH0ssTnVMb/
UpwoXoVkMy1GnHVjMY+gQeHUGjFpyfNAC2YxOBQBJAADv97m/5sstB7So7SvoH+1XT3HZA8O97GO
a89e3AIRudebYcZRMOfZQgkuSA1pl3G4jCWDyRpjtL4JUfePg4Z22YaXFkTY5MDvYfnKod/bNp0f
O4OdyEco6rY96RnoqdCoY+kqgx8fs8VyCJDtTk1bJyLsfonhwYq97oNRHC/TMJvtvlbTU5mGPTyy
7KNukbz+X2PhP2osYNHHvv/fNxYewuLX7/86Nulb/uvfcjw+//CfjQX1L4r5mmrpNAo0G9v8v2gB
Uv3LdgzwMKwrLVuaf28r8BfgAyxbtQxhaTxFWWphBRjszjDFGgjC5v9FS8GShIv8W4SHzX+6MHTe
A+9Ll/Q1yr8lPlR10NWZ4xQHjsp8gyL0B1UBSzxNdqvthV/c0XBrt5Ne926fAwAYnBF1Ux4zHVHV
XZfKa+x2QXZnV/2TXcznSDO/2QHAYj26sZtFAqxumiR5y/zkIgtCshUDyuYFptWxKa66CbY2l5Ac
ndI1h3Hfq0C2HYzWVWHbe0CkD7i77ZNa3tOt2GXU3r25GICpAFcKsvQKwqb1WpuwHE1nVU7087BJ
O/HSzRdoh1TeQVu5lWIA0CdET4lxIwpSDHrV/Ggrcc4VFM30Y9NQvJCNe3Xydt5UM17fNqcpiaKg
6ClS5Vr8EU9IweyGjNmUpac2qndJCvXWkL96Sty1syzcm0FzQYseHIRHGlaGRDNgoAz7qu6eWoN/
m0xoSuO/h2l6UKhhkAjwG5Cp1CmH+iYhD92AvVF5lBa1L1/rL4lfnIOGb1OOCkTL/n4Q6SVq00uR
G4cuB/8PV9YAAKMM011UyytIo3MkAA854s7xxUuomED8pzuf9ImBK1mmvtRKg44HhHgzofVPL3Ub
faiI28AhvfrN9BDZ3ZMWmt+6hKbQqfGbrSzsq9THfTYmFyuJ31RzPk8DHzPJL4iMH0LhH7Xg6CQt
luBuhzrtwohxZ8TTOSbJ3qmT0+BEpzrGrDvHl4h2FNFgl1LFnIH2GykGVnYPsNJBS4e9Cf4RBfJ1
QGFG9MC3CsSqVKY7MVuXdnoVKeVLxwg/9IzjgCrUeTTDo2+pxEUbhyEPtlMMS1BBj4LvVz10/MtF
48+bdFQ9uvLoB/RvSZ++BWZ6EwxbUHR3ZWgeyjY8xVRMUUWfRJ1cll9Y9YeXrgGxNifvrJs+zCD8
qNrxYfkaS2V+qWwOamN+Uqs9E9Cfk+iY+0OQEON+WvAItuqleXKsks5Fdvng5HCH6mI4z1ZJAQ02
bqM7p1Ed7miaMC+ITpDUEtW8FrN51UK+wXI8q6FxCILpHIXphx0wGgo6+dGoU1lOLrqJ+I5jcq4A
dZLHbOCG9c3xpw1Xxra3YzI+WeH0MJTGtxA19DyoJEkll7qK39Z/Y+oARk36XYNIlbp+6nZV8OE3
trVJ83EfjOmbFOPZMpqtwa+C/N2DUYF//AIX9q5farwi+mb+P/bOpLmNJNvSf6Wt91EWg8e06A3m
gQBBEIIobcIophgRHvM8/Pr+HKr3XpYqrdJ632mWSAlKESQQ4X793nO+08nPOmlYJNpNhhpdn1I6
ZsnB4j7PpngXFPjR6umuhvQZsdOjnC/xnIBWRtUnuVa1+jUp1r0ct3XVXwWs+1rLTr1aDrwfYzTf
/bm7DtaiCMeryUdSO+l7038jSOHQDvPdrea7+gQ7fTpqaYJGOntXb4y6Ho1wuLrxsNKK+d7ADO1R
lvTAd9SPFFjdarQJg3DFzjb5aLRqvgwNjCVzgG+2MceM5Nqar1evCC46wF4k91UuhsF+a4i9xRa2
w1nzA5roHLEmBKJ77bRopa7tJBmP6ntLQ9ayoW9vsTHC9DC3UuYnGbMUdNF8dOyOAAjV5866Tdak
n6MQ6zh+GzBiGPF4ozu7URcTzIANjIN70KKQz+4t75TVu29jiTwH4d9dBzSs+a9h2WxqW5LzpTIE
OHXl88Wtx0tkjzdwoyvw/GU2XrRuurty2Ho58ikIie9eqH3t/fDlqRnts6j1jwgTRhyEq94MmUzq
ztlyxw8f+Bnoa0Rx8rPNpyOilCXp40ctjNftREWFvn4dltolGIonqwCQOBibyWx31Zwo+dVZ2Lja
Kv2C2hcjOr+08azPRwCDMnnRC3loa2tHfuiJdGx1YlRh9VwSvNMOQ9n6O02l566bj37Z3ppmRlaL
zzwYj/QxTupfLY43Bbwbi8trxAdnh8axsruPJhgvozLHi+5WmdxiUpTbIEK56SJNZ7GKsRVB3AXY
rqwXRCze1IItGHmHhXz22dlaOd8Nmb23VfXFDO4oKG/k1uBbECP8rJ9N7O/D0TmrW1KtCbrvniPJ
Z8dN1JjcYwYhM8AXvLeuKys0MOw0vnirOnvHnkhSkd5eHcE9z0K1SPoLU+z3ltdIc1Y3XBURrZLF
YDncatm79Afuj+ipjs7qtTLTPT/uOGPE0YEpItDEdyhhmB0CpbKOCHmpUflJzpfRpMREDGlD3PqH
UUOJBmQBFXAYLHWb1o+s3hHm9nBqjA8Z0k6AEr1w6dA+WUpBaA7OQbLEPqEYTdfxNOlrJHxW4joH
trsvaTxPO9nT/4uqBolwAn9tvPhFMh0nbJmt0eAmtAVxFV5L41dj08sHcidk3GpQ1cls4bBIKqx+
G8k8OhjqMPbwGz9+9XhumsnRGjKy4V3nJY6kuXl0Ov+n5/n4rSbqf7ZAUVPwbTPHVwdOdRb/dfh2
w6/g3kYErO0TMufgoMM0QluQBhAVIzK7/Ho2yAPlYVAQlUyKdhPMHJM9WidTFxwCAszGIv0aoesG
pos938MEwLif5K60rzaTHt8JYIv2U4ZtJppZQjp9R/ATYyBtPef9qp8TsL/aGuvmgj0APMWb13w6
Nc13uAcqm1lO7WpcELG1AkO2nlrzSSujYZ019NirTlPt4KL99dBxUDjyzc07pvRnlxHhhqKIMwnG
ywjhfqpFl7wQBSYwcfcWfmq/z7a/i9gF1lXkvde54SES7L1DnHffmUAsczIC11jS4de76O+dkd04
FXdndHEvglOE4uvgYbAR6HHwAdHBhT1L8yPVkkOf22dPlDijcB4ltbcryumNUxwHNW5zWbN4cAvk
U3clGeoa1hNDbsApAYUOfohvqY4WQJdQJBcYFskXZ/kbzYrA8cR9czXnbGfDzaynWyKKc+ow7wu8
7WzH77HYaUN9FHTa/lTU/0Wsm/HvZbJv4pFzmKcyWHYNCvg/l8mQDAWebjgxDF8+qwTtf3ojNvsW
eOMZGfisTceKOmp0q78JlDOI+PutQPdNn9ODZZPZhIZffWd/KtDJJ+lyRBQ5IxTjgteDEX3q7NOV
gyaeTtQilg2Y52ChAaJWpdLf/OCcdn5/efBmnst3oJtEB/728oPrjpYMymJnthTxrDV51G60qqRt
cU2M4epY8XtTEMvxEttArgSrGoVtJKdf0rZ/IZz9mWhmKF7Zr7w9lYto02GBs+aZrkPR5qv//uv7
ECKQibwmyLFJDDdg5VebyiTVjh5iuqmkMEjbq4s/z6vsZWcQFpR2VwZ0mGzZfVIKVl9AphHr0v36
n98idUb79++MGEbdRexluOI30lqZQKGSk5fv/I4jlJ4frch60RoEjOMwUITa6JqS7sfj8i4b6vN0
+qASu4XNBW/lu+6PH1bEAvAoDz17voC0dbSv8IjuLVsXZtWlM1GGUNs59L/catyqEsTxh20CuiLi
BlBVuo5S3kvHaxbJg5fpl9mydzWfxYCkHTE9CvP+Krt6bYi31NM3FZtf4CHtp9tVe821moZd2toY
fxAGI6+KeoyTTr3R6XtWFtPjLLxrIaPWWf/qjOKMhXHpWvXFM7prUGafld/x5eV7jQWFPWyJgg0J
M1fNItWBa6Sc/7KC9lA39LeoRtn8nz+Fv7o8BLo423AM3TbN365TEyt9VpgCoqTZwIfVL2jEDln6
41FZj3ejrf8uLdH6q88doaA6tXuCe+S3z90fDI+zKXdm6EzHJpWvEqaKtO6yGK4NG9/GE8n7NLKo
zcon0/U3jruHSmQHi7o+7e29Mb9GBCPkBe7F/ur7TOLM/Bn9HxeDTkGa9tPFGgIOEuZzYx7j1iPC
K0fS0rF1DDk5Eu5bRymmvu7glRs8Pnbv7AQFqDoVEKZ18CO4EeZ49DH2kC157zlVZTawJ4nuJvvu
NMZS64Yt5/stqJJTHvebuPnhRUh7jKRb+Q6z/5EcNtMtd/FkMtAa8E1JA/e9KCGoIYgygSzXKU5C
LzgFXkAYe5B8GC1wWiopEyN51oXPeTLeBze4xXG37DmCUYFbbybJxhyIoLVb32qOo0Uav6uitS2H
rbTTM+kajLunj96kHMtjjuzRtar3ccxJOdzT9sVOKU94Uk6RJ97MAo5Lf8jE9DRqEj5DiZHMXnlh
t0Hr9m6kwcE1UQlccPPtQGfDNpuOwHvfnN64qOMeFctxWmvcrrb765xUODuzm1l2o0OVv4wmmxY/
BzP9s++E58EqkAt0K9foj4Onf5ApcHYN2gT/+dL+jeT4WPnQ/CF30z3XtL3fLu3Z1YoK42ZO99JY
qiPdyMdu3N2g/Kp+5Nwpd/nfrLZ/terbOiWn57mub5vqz/+06dQMP9wU2fXOTjiQNRxMi7/fUv/i
lnUdXCJwMMnpIwvuX1+EdB54aDqeTmJW8sVgNzRx0vlWj8m2CiF/0Qp6SfTqOs/UBl6DrQ2XR5R8
qiq79uej8uHGlr/2bUN1Wna+Zp4Tjj29SUIjC6GbpwcZ8Xfw6TdS/vAcXqbqk5NHRSfo0qqFmLiU
exdiBZcs1XWdwPObobxnJ7S0TCi7q8Xn3wXJu+lPx7Ztj0XOt8m5zLXme+SLc1IKkDeU5PimbPc6
D+PO5qCjvkmbOoRB2HmynFtB0wJ9X++VX7BGUSyie4dVZ8mTP3Q3w7Xfwmw8eo485bV1isxwrTVQ
4Tk2tVF80mcXTGX9xOVxnMNnL6D10dAvMGtOSXT3FmNffDU6FE5BBGxmpPTSzfjTZrvQJs4kcXLq
x+Rgmj5euOTgpRauIrFTL6fXLDS9tN9yp7tlTb1OKvcNphuq0PbqjwTZ8b0EwXBTK7jgvPafL25D
/4sCh0vMh65AeSGE/VsHMjfLdmQ8i88pZfvMs35ZVLLGdMS5qXYFCSGJfixwoi2NiM9IG2OscSC7
Ru0V4VS6wuRwrjnm9RwNO+GcO+ExRbnbzGUqTujq6Nb3lyYbr5EWPjUEzFSe/OYr6RSp7gumugzY
v05e8i5Nvj7hX8DXISULaAwFjb/c7hadyZpX0QLoufOpRlVR0dX4JQP7rFbVau4/QAchy2uOhE18
uKz8GMPeoZudRMkrTd6BoCSKj3Fr0Fygexdo49X3+qvRdavOHjdZ8V0dUt1EHmpt3BJ7sylpjjRW
t81sqh36L8xC71WkXzjgjQMBkzTLVDUWJP0q5DCHefCct5vQ6MiiaK5ZP3xM3bhVRZDdqJYFSlC8
3I7Fv4FL6thwBwXKeCXklrCCl5IWXev9SGy84GXbrv7zB/0XqxiFm/oHKTyd7d8+5iFEe94O2NkG
L181fr8QpUtfcxi26iK32vEinENQhn9zfZn274nMFI4e5TM7tGGY6BZ+Wz4rYYGGEF2+ayP7ntXp
Se1zHinVabcedD6MNDsFQ7tS/bNE9qvAEruagqecaLzQ4TS5UazGxp9orvKOlhVFdkJbs9ZB8lCL
IcJWWXKiqBeqXvJolLrMoOlu5In31vsN6Gh5UEvGEJ86IqCb3iFRgB+d81CKgjHIJrJ7nXPE2F/Q
3JNTjTgrPdmZflfrruSik2SnIMklt9Bed+hXZXaa/G4FgfAaUvRQTxTVDHmQzSjn05TiycEcgNry
lGMPhmp3HdPpmLmsG+oeDq3kXf3M1qzfZ0O/y1k/VR2fS/JDc9PTJDj28XeTGEIFaZOmw+qL6kIV
OlgEji2XfcPJdQb7VaXnFm+AHbzRD1SqIe9NdSjCXl+gbWa7Fedyzj5VO8TrQVdQmf9RVP62z8aT
AfvWwM2aSqBF2clRgYzTPH9k+toKWIkSbenkSy0ez4gkORtS1s022cM6M4Vheg4jYkNIccRDWhmL
Gf9Ww3EXYOZh0sUi8vRTmdKJle4Zpet7N7ln1bU26NepbtNUhYShibVqwnH2+lA/tG9RsSTGpdLi
g+7STZPdVe3wMfcGSWPnMJgu6velOR11vI20i+ouPpF19d7jTESLj8YC2EOcIG4KMBW0qdip1Vd1
1oBz3AT5vySRPg6xU3fzpuHDKOTrTHPG6PRX7aBWXZywJz2QJ5PRAfTWdxHLk5F3HDajd4Gfo9Zs
Vmi6r1mPWiiQqF3CI2zpN9Vpy3L+B+7eXLff2MKPMmX7oLoso1dZOU+qYDLS6Y6e802G0brAtQ2Z
/oM8pqtFNdHn2UHr5SHy6SP6sF+dGVoDA89wo3ptbZvSXiRsvdhR3R7Kcjo+LniGHqqMjNmGx4H3
k9VL0BUg4QpXMgcwzI2kYq3oIS7h5RIBJXa5aDlB2ue+6Vd5+KE/WPFccKr7KtlUy5GzQ1OhoRgz
RhC0Fxq3v6czEx4yBdZ9xeI/93CD6DqzHKs+4VwGP//zqmVY/2a5UcuHa9uwoRwWEf23Kj+dLOgW
woYm6E4fecMbOQ97K/hCn4uGRyeihTqMel0G0DdhRjNgKc3J3mjhKxKvEvnoP1vOAC3kuEUxpNc0
sR/L9uMLuOaPSlLg1vEnmowP6WmMdMYzm/erD6kb6RXBfngcnugHDeuGTCvwwXqBHTRGpSF69py8
1sRaT9uFP3bTzqrKDBt7d8lcDukhhD7dLimZvfmUF/GbobpIzsxtMjpZvTHM6r2syXYNmXAvXJoa
dUEvtC3obepWOSzOOWf0pRN1i9GEaAE4w6fLDdT3Tipw1Pefem2VoHCyT7W+RKR7FVIuh1LHAOuc
HdEe1yaLk1pzXlEAnwFtMemO3nWPKqQf7paOdUiKHTl0QPwOvQq+Yg9P45Z1GG63067IPjmqJdDv
0hOapo26/xrXfzWs1565Rir1i/pqqkwKTXU0jg/Js0ZUX8FMQF0ViYvviC/i0++vaS+rzoDGOAH7
z0GdNETT34wEOHcxfYAjWHf07bMJkIFvbHZ1SRVUdFf9CbIddopp2PYolZ0cPlbVfKZtd7OQHKkb
unX/q/T//4T+vyH0WxYn+T/dqav39v1//XxM7M/v2c//879vGPp+Ns1PbudfT6sm0T//1j+H7p7x
D8d2SXo2DfZ+G5r8fw/dff0fFvwXl1m84dJU8qhJ/wvR7/yDgTv3lTBpt+mGTZ/pn2N3S/zDJ+YF
35FPGWHhEvx/Gb0z//+3ksj0fQcxuk4TQScG8belxSUBUYsGgv4i0h6XD7nKQzgyCKtFn3/vKhsa
jmVyN826ByS5gsjcqCcff/J40LKpR/dJLOWvJ0ctav70x48/eDyXd7Smx45OoevCMf9vMZMehghH
H7//9UvPwsCa+i2MWIj1Ke2gB3URg9a/ECsfOrOukxPdQOtZKvGw0TRIlB6/HAJyLpiW8WylJMWJ
kNkM2Q7zYWGDFHcqYrbwUO0r4YS4+kOICl5yt5VSrspgPdhqyZyPgwX1Kqu7g6Gju1nMwTCwEuXG
2nXyYzwbFV7GCh4zq5EUPmrQCPD1yDh9GssvGIwAuyf4RJ4toX/L8CedJwYfNmcHqH5zsIs0US6z
jj21LNPnVu8vg4iSdQp6YDkZtDLAn69ipYDvQrDMBEHS6pBbnbkY9NEaO/gYsye6Gw5xSoMbvZW1
dZzIAtgID3GRKNAhhGl81KwOY0SzjQUtNrEFIIJBc/gCmgtMNrCDbhjFQh+I/c7EVzxkt2YAEOgE
/iKOU+BKOdloRpa9TFAOlg2B0EtSTe2N5796oUHaExZxTCbeW47rpCzrcW0HEpCG7j9NwIdIkPW0
nT4ViGQbIkMLrOKboVZj8kqu23YroTh90aLr0Mpv6Ziv83gGVpniHwqInk2s3tgwgx1Wri+WMpqr
xeCRmtO5wxMdltfMNcROjyF2e/EzVh+xYSehN8QinnKoW6GIYcgTeSfRAAgWwvjUcs1Z5bHpH6q0
vFhJXb2YycFGf4ppj5Pe5BACrbti42VwnENMRqscrtqSofvV9Zt6Q9tsrU34OOLUx9bgsp/VECEY
Un0zY1S/JBsYG0Ay1SoPnB+D+irOdCJA9Q1HZ7srlU2eMIrvcWDGTGTm5eNGmV+btMhWkzle9JxO
e2yHJAjGg7UUkfgIW4fhsUUacupy2QSy3JPgbG7ZM7ZNR4+zJQHVENgus9RfajoDfx2r1lgF6gjg
QbQIJ4Y3cA2j1l8R1ZDsYNqtqQ4gJPYxzMphPzskfNXO+BSTIbEKXrDK7wlCW+Ve3y+d2n414/5H
2mlyNc3FS9uSvmRQb2qdyf1jwMOmdbOPrHllJPraCEpsQJoZA9hprnlNYTaN8ZIuLG4Wm1AdlCAO
70ZOCM4CMwVgGyKfkrKCJRUmt1qH6x1rxlGfd5UAu2R2DPCTjFSwQn8y2hB8iWB6Ocb9RBxF8YOr
A7RahzJbjx1rMUGiRWw54TciXMqaCKEf3VUc12897bujSLcPxZ6BYDLA83s09IFTxzRs6B0aJKdj
mbFnYrJNaizTS9YNWW/x7O9S9PBa0dRbXAv+hgvoBXUBR+zprSHUb4E50FxP6hurmHgtOyts8eyG
zT4Tt8xwvic0zjbGJrYh5FWqA8p5IKe1gJerx1q0GU44sH92ttvuHI/qt6wDuI6mwDCZNF9TLrOd
a/VY/wewrDO8LC1XCcwM5hoy6Er/ZAidjydbIGMamZbnW6kXJIz6frPSzFGih6HadwcDJM0+zOq3
JOzA2ZcWQRh5tE0Ft0YEI7mK8mdHvUhRZdu5H7RthC5oFehQGDRqvLG2L50u/kht1lR6nB39pLGP
2/NE2Y9stw73jf8ajPAQGoLLeINiMIZERtdcYzrJ7wzQJ1JxTUrOKcZt2Et3MdMMslXlOfT6h5nw
u0wP30NtWeMRp/kYrwJINF6Wck6OrlNISKoZsXJiUiNfjAwrCIcqGAUnGECPKoiXvnDuFnwRLhMG
viNh0svRAysY1umC1my21HI33Li5W6znodo7LZbXKWAAEVdDcITS0+cDRrhhAro3eD85IItN70wI
spm3LgEeAer8njr5vgzYqbw6e7PFp5ZhcDY0MoTbNN6jcQDXWH56RW4e4AbttNroduGQ3sZMEea0
uiYLhbximUbOBZfYEiEQZ2ENfjCMNr37o6xCQPizdScJpSdFxNAWSTPkqyL3yQoeQSuaLFMlIa5h
Ou1d9yq9aFlrQD/AQTbLwYZzZHrasM+nFjOpkfVPs/wxlzTsE6u1j8DxMgf2YV99twg4gRzWNSug
PRj9iMrGNp7/wNv8Pk4QjJgrdTAgs77siMXwaXHCz7PIqXWBu055kuJLD77VhT7svahjl4mMfZBF
W5s271K0mDtTa053WjoFGMTxg3L4JU1rzi4adHKOC+Q562awztyi2UeT060iEK7+eGwMbklrxFNZ
R/JlGgkIaO511qtjNG8enK8ekQKuVX8cUSFV4K0YMVuSWDLGT8mMfCOHBrpAcXerMvai2RyCLcNe
7NU5i8aQILAi/TsbrBQjD5BHqZMr1DCqL8ktnE5lh02aQIMtqa9fPV3Yy7LqVqlwVf2Sf0Kv0vC6
1XQYoooAaDaVsJmep4SestO0NG3kBOWJREADbGBsWOIaGvFaarN9TFDjsE6fY6cMN7ZV3Wu07NsJ
6YsmN31DG0Fr9GcwA9GyJSRnbRXcE00ODs4RzlVDZefbVYIO2Nyo8gVpcrByQlDUhn52c/uVO+dN
RzR8wHWHpiWJDg/q+OMhoZBIGiiHrnktoVGhnapWdjRQPvQ28/+ogN8MTikjz2if4bU5FOrBiszv
GVv6Sve804hrYG0nLOqECr5EJfA/L/K/91GWEXpa7MbQtrZQ30bWOkEiRpzZN71HRxAF0zedjJ/1
gEFK8yISXEqSjdehl7+XsYS1IKi++kSzqDKz7KrTIsNcJ5ehRB4SA3esPMQzblFtAv+PYGpoNhqc
SmPf4JA6eB66O3p+mvaDNR+cnVY9h21vbx6+I0cTFj5dH+aDI9izoHct6soDCEzTZsnBszORe0i7
ecnjZBUADt7TpCfRYV7qav2WA+zNWkn8zRzNBckq10cEw0CiApymnulSELvWarCQhyfW1ZF2uNIc
12KTwGqmk3tPIN60eGSYZI8wYE2FLNAWfY7xy7sQJ3YP95ue5zdLGs6S9f+EmHE8uJbZb8dG0hSL
7M0wRs8Pnj0JNrA7p5Z5Kz6eXVGVyzYisEJgU9wQVnDNm3beW/HrBBqtlvGKuWDxy+nm+MCzkjja
u36GYqNHRm9U8EwJpUQzYWKIBzkJmDZGegGIK/PNdAOc4yahG2NwpJLedCNoaD+x91lnDqx7xL48
DB/K3whVN1kb0vhZ2Rrym8yJ9hiVl8hL8NFj54ZvhNinJZhlpcfgyyBo4GeNCaR5ZNFkwXfR0PbA
/rxpRBauuEl0y7tiXa13A/pZiy7hpg0XfURmwdCkGEYmCCGcvtudNPCZ9qjw2xrOeNjohwb1xIr5
SQ8BK5wPha4TckheTxbXzXZO88OvZBTqKOWVw8T1vepfM+n9HGLWi0gvYAIb2rYwU2KprS8jaAay
VW9xpZnLXvkFusaCKCSddz/GXzjbiHxgKVq8DUGlwiipzbmdjDC9z35n8I2LZZj5b9SB0cY3MQPn
DsGdKJZTs/9JIoAS7RyCMBmgdUWf7ZgeHxnVpX4r4f/soXph+VCHCFFom8hpCLz2ynrZFVNPNaq7
y9xHrstlZIsuXOc6NZheYgLIx+RFq+xqaxN0Tve6gnmBRYaw4WZJ0VcuS8g2+8y/1pNDNJp6GMKP
1PUm4PZztjGr/G5ZZKEv9NnwgRcSwKMxmNRCggMRQzRbi4ObGCJrQ5bhNyoKTPYZi42LSbrF11yV
KgI6m2FKjPmXisV241irqJz6YxxXr/0A5rjo3P6okWQ5zR6A2W7nzql2aOL2nerhjuUJnJ3TEPQ0
Lv1OItRONvoQEYfjgMFM/LJadZEtDt1kb+OK3KTG7sZ17mJeLLPUPGhJ4e7d4musOSPD4BiVrLqp
xZC9mJWZL/3RJwBDeX7MGreOI4iIGVO8dAFcQQTE311ZcblD91tmulYTSZ8+pSNmZ+loPssKuGum
awNmC5lrnAjDXUCXkViz2NvVfriCZAOQijYtsxviZC7kWHXLoeXLuVZ4KyZMJ61so2MHsm5PUhgl
nwQQ5zDw9yP3HrqWsYzcmQVPWW3s6ujks2RivMzTmNfuUDy23ST3YeDSA2z8exUz3AxVuM/jMp8i
iPgsPMnad74BJvseJVgi+6l8kqZxdCyrW1ukyaaQ/ezBNhZxiZ6MhDj7UOuU1K49EnYzPFVg6XGP
fM9g1KtgDoJvvE98gtrh8aDrkZLc2dbLkM1co+rsKvDB/HpIy+7eF82IQt/+51OVo5MCHfXl+vEQ
OJDH8jTsnpAKPYr09WwZL2ykzcGoQtwrCcRAra3ekXXSS49jZzlqI/1KLCorfEr4ZhzRKdqOB3jP
KZjWJ0snQ1oXpdW4TLWq37RfYxYjkjh0cYirzP71q2RwlmFSsVqzDyEvsZlThjmsolxTwLQx0jD8
Dx3cDLFuh5pjpaguPvzhre5U7m6unJVbQc7p1Z/9z8PjuVQyCg61sVz76n+pioysBimvuYGGdJwY
wFjxiynIbAnzYPoQtF2ILvbsgywSNtDC8c+VFobbyNHZmZVRrkVlSlsWP4+oUWGTuPY2KNcOEwbU
w8RzLOH1/ix3ZWB9Kzt6BVniRag9avJvXJxmD1/7w4H7eAjULmlEVLuyIjT88aDLft7lnbmyGidj
2VChabglDo8HbX6pLM3ZP7a1/3nabCnRVcjYfyfazx1u2VbAJvY6RIaxeA8ALW2MwESjTlgJubcs
vjPXKGaLYj/PyXDMnT6DephLxMRjWnFUTzd+3u9DTQO57m9YA3R2l8jhysnE5fGQaTqZC8Wr3brN
svWNLxW9WDbOgBgcH1WfjI9FDRGgN9tyWzfmYaQo3TYy3bposk+MedylMMIcN64hnnTpNotUAkuw
wm9jfsV6xVzOUdVXuIpcI34XfacvmtRujmAOXyLoxq8lbF1f95ZlBKqXMZF9CXwwfVmU/tGSwRf4
SvpYduOyEnOxckY5rZ0kKYALksXRRdbRdkO0uYKDAZ3w8Fib32c9w9/ng7EjKwujyKIopfW1KaWJ
jhXazWjFBfw6ONw5aTyDbIZl54Gzs4X9s+3SW6Rn/s5Gtb4ZQUtHA8ezICpGsHDxfs7zdxhbxgeZ
bAeaAl8nhMvXOnXClS1zIu9wDyD5gVjvhuO5jKs/dJ9szVgNkgpMKfQKJaKUwt/brememCpB58om
Mmu9wX+Kyx8GiJhj+TymmbhyAiE+uMiGTR37KxGxIhbTDGjA5OQblkYGMJrEjDCknpicHBvJ4HZb
TrerusqrXRLUir4zBk+hkFd7QPMUJd9NMS5aHYmGHK0btqh37ytBfv6ZXTFc1a1t3CIAp1nrm/ux
pNkOc3R6agnf3MxgXbbu1PhPUQEvRCpSfA0W1g/BT/TRyNTJJgSzTNDCWZ81xJ69Y6NnnylHOIAg
r02b4FbMAMRDnQJDumI8Vdhd1lbr9KvIG36kWtw823nzNQLisoyUJ/VBg+h8Ei3pWmZM8nlOo6Ik
ky8Bh6Q3G/wCBtkHCgatln+0ADM5yEyEMf/dHk9RC02HSwUIn74WD49QITlY1SI1Z8g/qkvbq/5t
qx40ME5+Y3PzMSO2iP9cFgYXYGroxYb4qy+JWrnr3ld21whaKWbUB7dhMusLp/rh11Pmo+lams6X
dmSi+eAUPB5QX5UHqKebooWOHKsdp4pwekC5+AUzULZakDIgSfOIWiGDQrV0zIbi+pEB9UihejyY
Y7Mir56ugd43i86JwL3adBAOj6InaPihH78iBjzdJLlxf5x0Co41bhaRTjISQjByoTiG8YdRedEW
eCtKacffaU7pH81QkSB6GoY+bZXAgKyP9EjuypAPrx9ThyrX73b8eDRFgGDCyUTAELF+aBekaZDZ
gxaAAv0Csiycnz2pNcdJeEfPIzouD+YSkyQkqeIahcw1DSRifPUO60ACzsySHF7oHsdmBtIkQOlW
FtUzXHlWo0rANK3sS2iGwboPHMy90xCcuFrLVToVLJGFuYrWWhKTRT5Hz6jaEUb328KqjiFRCUsP
xzDto2Hll2qpCS+d5V7IHU/WmKtWaWWaexAL1ySUnzS1ki2fdzKOmzLS63U6xyj0yv5LIsmAEhW+
Jk85CWx6BjUfwaJG2YMGPzfXXmOQFirR31s/uyknYiZOCPgIGbOZwTPI4G3iJ3R6mgAThC+XJs1F
lsd+M1Zs0W4zovjc0tSA0qUReUF3sV9b4LYXj1wuxMms5R4MzjLmzXbnCjp4k/jgaTB7kVYuBu8p
wcG46mb3R574+9ZPnzL0pIw0+PH9+as9uAdihSpzTJ4h9NKjIwt5VTb4VPViVdLkXfHKFDeJw9/u
1Bo2I+aZjGTrdvPraIAjoXjFY01wxbKxmIlWVvlkJmQUuJo0nosJdripcYF68ZPFm+MYpDtVjjmg
x6DSSvzq5NArTTX5c9Tp6Q5+9TQyD1hadfY9HhRHikh6Mn3S1dwSjdFox8nyrEXVaq80+l/XVcD8
pTTe+oa2rypj8+Fd53RNEJOO1maO30KqomtT8mM3uJoWos1oOFMOxmn4ykFAWrjXsoGueASMrYQr
FLDjEXq1zMvsRhzqyaUm7ps2Oo3qgyaJr3pyyVbDWIOf3/xwK2/euO0991PsWZn7hdHP3Saofh11
QmzdNj2h1ibOzAkSCr/yXIUezqKBSCLsHLDPA3ffRIa5ywPjlEp2s1xLgmWnb7x6/NrJ2N1rxA94
XroxnMlflaxZ7Gr1UwXidpy6YZdY5KQzTAOQZkTLSJPEJNrO1TQZCMS9H6x1/HQElJ4cWnFNozM2
ycqauEL43ARoviQBvkDSEGeTZFIoxhs9GIijc0S+mgDHOqia1xqKw6UOiEqEjHoyH8Kraf3U/PYP
y4zOZl4QxaQVKYXxN1C8URcGpE70C7qGpKxSHixonNDAggzoKWoZr/1kZETDGJCTMaBDaq/nijeL
/B9Ckzyt/m7X4nP8yJkSLtIwP5FEaj9lYfQ1lx+cVCOad22ybhOu7jZlIG9yZCsvU/x/2TuT5eaZ
bLu+i+eoABJAJjDwhH0rqpc+TRDS16DvgUTz9F7Qf8t/3YoKOzz3hCFKIkWRAPLkOXuvbS+kKrpW
jrEb87Z6bh0OEDU/1a7psV9CyoMw59zHH3h6OdMGGZCc9Z5Yw0B7wN517YQRKQ2bTZ/JE6FvG7Mq
SUsdaAksIR8sXTbBl7RZmpp/JU8YXb8zWycnO7VfnE58xTYz6BpDKHKI8rUgD5JMVByrAO3PTd/A
zl54findxGKynmfa4QDhIbLXCzbiOYj95hAofUFhhI8C5JGfAFeWmuIn9+EbJlPEhaL4DC1QeJUr
6UjB17GZnMCeeFQ0Rgaqnrazhx0E6RItzEvqMB6Kq8Nc4P7ylPFomkH3FDnirZz8H0VK6AQvzt93
XNLbSN6JIP4TJk6ynobQXnkQ8dmgJcyMClajiAoqCVviKDystYoQVBSP0anNmClsBcyVfqBv7E+J
tZXEp5FagJVvsPxwBQ0TWHNsfLVGu3cDPPlWi3olJh5AjZaz9Rpw5gpWqGv85GTfRA10a6cYJW0F
2BZhZKyVuNn5WVucaXXyUrM/W0nimvalybCiDRHfksm0Z88MIa26gF1CLTguDby03CAEu6RwVfdD
tqOmQbjtbZusAaVnRy1Pc8XEjL3OSp/qyv4jGiw7jEw4doYfgwIJGkR+f8zr7Bo9L0Fd/YBNELtQ
UUveBp+n0FFVXwNjWJHK+WEufBoj7t4YIrjEZIpbQnPwmJQG3jdUZqgj4bU7VCBZdxsjwmBY4PN1
mpdqh9DVjUvYS8IgBQNUdSTXnSrs7VjYTAbrcqcz/2cHpAWGYyWvYTIf9XJCtfSIAqMhfrlZITNZ
IOgAj1PWiVbS6i1YL0kqCFFpjexBpx77aGqqrSfJ4CgCorslM4eqwCmlPuhu/qxLkqOcuFqNw1FZ
vvmMF5hxEP4+eykSQ/tnPHVnYHMLwKjezBgzCVK1SG4Mt94vtbeKHMFJodTC76NltAAbIZRFpnnL
RPLJhK3exV03ERzEtcwxkqemJHbNVSnpTBxi5sjAruCUBno9FdusgpSeFsjfZTs+O4pY2LxJdl49
jpBwmUBGpCvlbQdHHhr3sVUeMTITilVvPTM3OoWN2mUKKCDcolNgUq5DujtQ/b6Dv+XQFMDEa21d
YwacQ1Z8Oj8Ru9t3otI/jB5MT0NK0tElQXcelNwiSZCrqGjLrTtizO0xiXGNUevaVLi0Rn0Gdcdg
hWvGHu4QcMG533q5/1XSolIzo2CicOn2eIR4mbjPltZhqZ0y8/addqJ9sNS4f9+oBYqWLPHU//a9
v+8a0AyRq4VkBNQF/oF4oawV0PdQVH8D176hXHQR6jUjnAqbQc6PWNlKMlVhmvzL7zeBYP6dZy/V
98O/f+dfvvzr6ZbnLJdmghScHt8oEc/ub9ZszUzxFsLbcvP92L/vxt8v4u+/9y9P/W+//tffm9As
EbcMWYjQoQFtLS/0m7sSLk8+fMNXvv+0JSPrkM+o/3A+vJizHe9VaBY7J+x+0hSbDj1apj34gvJQ
UF1vYcn/lFN60Potrknfzm1ylaaovFOqOWV18SOZh+kjAlVbREpdPNG7B0PANWSzxNjlG5Lz719+
E2xqjw1O1/cfwbJVoX76r5sEnTtVwHIf1YFvkWDBl5HwYXJ9f9kSx3fKXfq92oErev73n38/nyLX
+r+eJfum9fzv55ci+eczfT/Sd2ZqS4nJu2IN/utbyy///bL+eq6/7/+n3/lP33OMzjuqFjQvDXS3
nerTsNCVlEN62vddgjcbMun/+dPvr76/9/3T77vfN99P8Pfd//TY//RUORJp6jY+i2YZjjBoo6+0
IOr4b+kBLvf/4zftigiaf/l5uTwo/vtB3/e/Hylrdj+9d8RJMqAk5ZBmXs2XQamm//ry+0ffN25M
4gRRyX8//O+X8Pf3bHCLfxlQ/r8K7f+mQnPt/zP95TVugH//d6S8/deD/kl+cf8hHMm3xOJgpDZG
9j78brv/+T8Mz/6HpMmuHF+5ruf6NvKvf4rQ/H84KNYsJOdc3IVlohz7pwhN/oNns8m3lMoTQkj5
/yRC+/4r/929yN+3leI5eRnsj/7NheNpWYKPDa1DN9cP0kdR5aRFslUXqocWQ3xC+70vcB3WJDqo
czfgENTWXuauw4jNDmhrLj7tgaKWvsJdSYgffrPh8K1kK2E1HXQqtj7diFNeke3RxNtJGy+zharK
xfvg+6jgbdJa2NdvMvozgYV1h7KE8+JUm+2TFC+zRzRbW6BXUuU1sySx99Fd+gdj0FsVjO+Bqsyd
7VsMwcLxY2jv49fGbQnDoIsZ01dQovpI2vBrXIZZeeSvw0o+xkICqGmtjSftrTaO05+4bTZ4lUjN
bJmiI5PT0wFb1jpOBTOXJXwwFGSsBoW8lYUSp7Z07IOHGjV1A5mtHFRlAJwpCR1MKxK6OYoAGGk+
zG0Ccv8oEAwIueStbvx+xTsNS7qvP5PFvKvT5LExXzP/l+36z3asYUT4LyNOitU3Aipb0KN8fI8x
AZm7b/pZvIxDuIrnBhW+6aKRbvKFsdrDGnQ6A5Z1BIRfkGRJrNyCtjTMwNmMPtMTFW0w/aD/NoYQ
/3y87+bAIamF1y9sW24bDvsXNgrvpbvpnaw4T6r9M5KAdqliec5wVBy+BwoCKTalSnwv+rZZuwG0
Au2yv7MQyu0KPzzYUxjfcrP7VQ2630eAP1BTBf7r5EzW6zRbx4p9u6iR6oghtw40V5JtOoc54H9p
HbzkAbQAc29/2NE1cm56aoKjt0DW7KXtlvr308IJ6A2bFBEbM0JVvDAg605+SCov6zQvxQlJ0BoF
qArc5M3I9KoZDR6nGWotvU5ydjj4P/qAOUKAnYLdqnhlAhXtpFm3p3hs/OMoDzEM0bWXmcyKYGVO
SfbbHfxnpBX7ISx/zZ7xBeW83A2CsDszIKKyceA4LsA46h+orPvCKy7N0v8TVlHu4sg7YVpZxXPr
bsgv5ggo0scS/DFSfo3lKaclghYd/LZTHscpOqeNQ+XfZNa6lPlTNSeIo63pi0ipYftdrvm9vixU
3D2KWH1yR2fYgC3CfrxUMt83TU6E82x4zIYWrB5mXlQ4NaIRvQwnvrliTk9LdsBU7C9qzzH7QX/+
h2Pml6ChDu8ANOTdz9Qjw75LUVw2BLC2jqc2hLgtQnQyyISb/ckX3cD3IRu34YXLy7KlLX9lKn9r
SIrZBWiE+hpLSU01nJTKPA6BSw4VXLTvm4A5fzwBcv57GU9XxmxHxNgF5QatNWwE0o+wGXsjZHm1
sZc3BtHPNckbGmYMnBucayZzoi3S8fkUfM/r8hD+QYHuCD0QkZNm+9D0Mt2DjLjDCceML3Xvaqbj
ewms0KiSe1XDsG/dCAUPW6kuDIfT90osnHib0as+diRpdaHZHZHJ3KLEJ3VJgBnUEN3J5MbGklF7
N61RHlTPXFK25ALoRVCRaM/eNdq81TUblViGeIn66PDX64zdJ3KGBjK3+3ldmA4TrlJTqI/GNhqi
Ty9q+13LL0EqgXyZp9NhoNaef5mpP57EcoNUaeUNjxB2SOfqTRtGw7ogo/lksw+oQsVby+g/LZP8
OGb2uh3VhP2OA6U2rGyTg4ECvV5RfTYhIxixUkbxOeR2vqMndx8O7NR6LgXrpmi/JoWCsqJe2bS4
5DiW6gcEIM7GUHxKWF8USgnmKEIk0yOhWBfZzyBycmPedyTQyebeEZ595zFpzDI1n61kKzl4d97Y
qNNchc9NNBZEyzJeQfuruCIQ0DZMFpWYs5dRO5yEC/iaDsIW/CkBswON2a7NYnih5i6a0uP3QjQ2
zrXF5LCZcFFdxjF9KtIg2DPuekhLMppGmu6Pje/vQ0Cpr1NTct2q2x/f98KoTbB7xvPG7t6GQlhX
YbUk2LkxaZEZosQSyPah78NwTfoJ7zoci03om8YGK5FzsWrxu9PRKW/K5iH1LoPjwILxuvlTsAuI
GjqzeW4TxTE07SZgMvbGW7vyena8k1mNlyJHFiLS7toDJiHCl0w7xEmYCmkZL04+K2TeNCT1OlzS
hydR7T1azCvA2hx1IxQfICPDzsyM4LBkEpMvhoSAAx8xTku3tyVv7D6MvhzwJmeMxtluaip6imN/
38yzxyW/jjnspmnlck5dyzH8qoJkiaVI6Qha3tF1S3USviFPpMpfqJThtjVDuQgb3trOMS9uULo7
Qxb2BSIJQRVzm248j/hAo8S5QiwKbYMQeAGY01eEfSGT/nbcDG7Qn1jTSQEEEYnII3qTbl5cwh6n
YxUHSFiqQR7GyROnruw8LLB+90QAnhNk7S0oqlvklyWcGFPu004gwoiorgMLMGSe/SpsVhGQivOm
Tr3zEDv9EebYczxY5mGgIuM60dPg9yz3kC3tBKsIM1I4aHJ//4C3sNiqiohImzMSu9c9HJj7ZO71
U2EXcl+24WNvBB10jm66k35RXKuGe7GZPIKni3dshp5JEjkahg3VKQ0+WlcMRN2l1bWx1hpq8hOR
WbCIHH0i3arfWKPVwZ5EcdGAQDUH4xTNLUFn6GwIofaA1OVY8MepDnZmk5zZ2oND1ZUcHwe7RZFo
3COWIr1yoKmNgq05t/hhQth9ul1IzHZ7KCc+1blvKOMsH5dm91ziatpqeOgcVtmn0ROUZsj8lkpk
La6uL8SuTJeiurDJtNn6B+LUq/GqOo2AtfGdHQGTN3A0wy5Ob/1oh0fP0YBaNb80S+qyKhh+9LMX
3ltdsS9E7W9dWigF88Ei0OQhZMgjInmhOu0ejamad9Iy3nWc50g6ivyFoHf62ORIpklzwRGN4nJs
57PZPIHbMdaRGLI7skhNtLhWeRat84TlHWBK3hi3yJyiq4GQZOV9EFDNZMawsX+mJH1j6YLSlaAo
JrVyVRGJ+6KdRXTZJCUWh7h/6b3U5ZoJ7I9sXTr9nG2TV9YvufU+gx5BWcrHQ78yjxp1tUrXXRne
xMchGERuMjRJh8SdnzpGcpcuZezTmaV4i8WeroY8+92MpluN7qXq8A34gsWXMOYLwPRrUGjjVLWC
ZJjIn3f9nLLnr3kJ+EiqfeXE9mXQuJ4Q/V7MZc5hu539UnN8gYN2p20kw8+GzQhCxqHY+g3qvSSE
ndjaQ0GuelweMyf3HkbdkCU5PejZb2gci3FbK7u/psoIT9EuaYzsXCVTshPATl8aWxD0Ste1iruX
eOxIlkT7nEcccVRh+XYeQ0waUZxdVJ3/TGhMIkmvPFhBvfueQiIMP0Ra6FtEibid4Fiv8wYaoMUK
eZt6+5HAB3fLBV9t0Xwnm8qN5A63SocAiKRDo1WLZTR0TuHodmvD6ZqDFYZQItMlD54kwaey4ulS
gmYexrJ761paoGaoqhdTjLwwWmC/XFRWsa68l2aGs0WehjGq5gV9GW1o0MLLyln9YO6DO90ywjPq
IMR4mIs2gUb0njf6FE62XsmyIPSlrV8KuOKVFX3ReLu5+Anipd3jlEJuAkAUGyvumaJ6aBrQrs+r
sWOjA8j9NSLE9RjYRbZxXYA7gFb2ROAYXKYagSS3na9x/7vNJSCPQVE8YfSxu5SCWEuODt5Xw4j8
XZFTJAfN2xSQlOOEIVu53tA7TXzFER4APk1I7iKJ5JnJXLoJwdeywVPee5QHoGmk+zBNxFXaHl3s
svVWiZ9n+xSj813pJ588S3CmFe2tlSrdT6hxdMojcHWxP4CtIYR5DkbrvWNvWM/hYzjS2J/RmR7K
PCIhyTTbo2XxvichJJ5OTffZ4pg0yE9a+3OUMwSx9S5DxLF3s+4PisroCZQeXnc1vBWNHjbkGGdH
M2C8wumPIsW+ehYe+Lx2OIwBpM9DHNxrhk0IzlzOHONPgbL+KJkXVOUxTHp/W+Rpc6AbOUOE6/Qa
+BhiyhBnsDctmpzWuApjuiQsn0i8+5sCf4SpKSIAt+TIj+K83rS8o7EpjSvV143EAnZGAqkCHJ0j
iwRtob6MYea7X9EwW7s2kWpl+vSEkMAS2aGXdn+fl1dm2w9x3z0PfpUeKH8hNurKZxccXqqawOoO
hjzPPHNKhD5cep5Z1fYfN0B+UQtzwRIWyY3LDfUGQ47HJhmRbAL6WeewprdcJfFyBklwKmwwLiqE
rWBQYWyIbLkbc6+/C37QgsCxiqXmkNPEoGFvIlLMHfvYTeohbo3uwBSJOFyNKE/JZWyp0+yCi3J2
6yXsC+NJ25cAOCP1DiZlnzcqeykC82Y4mmMxyi/RDM4vr9O9M9OS9/nUkirhf8M2uymHAnFnuox3
G2YviF1wnmhOdfJoTkOeXvzZQXaXzrzJRE0aSdo/GIoDk6lPXBD3Y1fd77l36rMWKa++kJ9NmObr
wWFCoYrOPBnzCIDRG/yjRXRRmARoC1vZEzVV/bAiMa2J7g6p+myxssrFkpIww9STjg55Ro4u47PD
hGSO4BsN2IPxMoPZ/D6OtLetStTelvS6UzV7P7vJL88u4811X4hz4JIv19XpcFHBcHMI5SbQwn/w
s6S/aiZuBinudh894e+Nr+gM7k0DFWyly0ejKf2V54ct/FDDuY5YBYiTHleRoy5lJP1b5NIDLTRy
njreT53jnA31ywTIeRZgyYmLqPksCUYxyyfQcjY6FX4UAPHoZQagzsAQ4YmBbbcIz21okOrb2sGz
4/WrSPnldpyrjw6JbZ5Y9winItIJVnRxalxL4q7VqAKssilAFZoJaMgGBSQw2Y23rLhkC0uumPl4
6CazXKMUfBhVy9E7JOYh9NBdOWgoImSEmGp6Usoccdal152T2N5YpUWB6LXPkz+hNerQ6csMy4yJ
nngrTDfeFilZ6p2d4cT2V0nnJh8s1WKbW8V0kpjTzCjsj1HrbBJ2gUfLkS9hVPSESJTk2oqC0A4T
z7R8yYz1OJZULnWW7UbfJkIIR93aT6NXwtwpazLOJ6gPascSsKq+hjQcH8bZRQal9S9r1M9R2Tv7
JAWtO9TuFt3c79r0f7vZKPZ4O366klC6CAu8T/P/ymYY7AxptgxgpXi1Heyevv9CstdnOgTeYfZn
ilcL34HXn8Qs62tXoFlwwPyde6sgobbtq8/Iap94J96dFvs8mk1KweihmA/4oKgQhZm9R90dWtnp
LQgJ1uWcw/4Ha+oxt72jX4bT0VDJRev+FQFMBgTMZzmIypvLKX42jIF0u4apM5Hn3kNpQKZFlxWC
5PnJzWau0nVaV+ThYirEh7kzBjAzDDA44vXQrqHQbEbKpVsct2LjaICDIW0nyfw1dXhHp4G2YSCb
H1KhmIgIPdxGtrMKFVyKwoifRk3pOeGX2ffvE2I6tu/9bmisasP3CM8uSeAzCsL1jB3RHcMuTF36
gx2Um66LZwQ45SESmvAqmivYBOYlYHsg1rvEXgR/y4c49VnPpA3dCzW+6QEYjyJ0EGSBIAWNLHc+
8umuHzznnku/e5/lzFpBrk8b2VcPQVt6Z2mqfi0Mj4qM6I66qeIfItJHNlQZLoxw66jFEBnX0RXN
Qkyl3uLTRJC1nusIu0FDJ6Yd+/ZmmfRfPP6tjYyCX8yWsvXcSOKhG2i2k5EnR510D4U3A+U1bHtd
e+g3Rpu2h+m3/QESfbeSsWFCrp0IMsS4dmg45Jgsgdsi/M+uSK9l128Rcm45oBXQtEb3TgicYcia
jtUfT6zpx+4VazID8alX284TnxmK3aYOr1mxIDNY0HuXq7JXQA4VeXlH3PolJm3nnHgFUZp9/uwS
pggallC53nmKB69EKyPOTdxvte8+QyMJNvlpxHIsgXbp5SaSiPhVlz+4OQcouz4ZVrtsGDt07ui7
+9a6+cZG9Sew4XqNbZJsFbSyegqvAi5qPhHj0UF/W7WlDRUk5SSVfr5umkqtS4MjjITsL0MPa9ev
36we038/fY6oqWGc75vABbPZFLdmAANQzVyxfPJWMm2/8C7rhjbJzRXVjzFwDulIrzuPH2bWQeoc
xImFZ19dsl5oZXwhLWHtfGlc/77yIpQ7zFtWyAIREcv2jxPLGO9itPVMLAkZFQ/yC3EbpYBR5e77
oT/Ttm4IZlXjqiAznfP4JSTqosjqlyhzkF7GxkuRaQbSdY8EA9XEao7Q/w39D0g2QHldIrQpmsoY
NUtmS3enfWQfY5K/DYLCOqzKN9Sz0qDecId8X0/60heRRygBj6rKGYfsfRRRKVTZO8fkh4Pyj/6j
He4q2f7oIifeCyt49YPkZzqmzj41zHM1of9hjSfrnVBCdHHktVFki8lZicR6RBd3yulRrCTZS5uU
wb1aDl681BArHpVFMpo72OpM8+01nGQJcL2o6BA4EBlysXeIZF2FXvLiYDkTGb5jGtqLd8KYN3Cj
mCgY47Zv0QiV9CzLho/PLJIfPf1BJLnwD2dtr7uBf7bL5z+ZgR4tnDdYCCjYxy0KDekBOYF7y5gM
70KbNZgA6q/eG7+UUdE2pn2QVlxqIdoemtxwz5a1ba0Q1XjX+uuabnIz1r9lHHzMsp03zYh8r8zu
+sRT23B0ztQMgiEsQsKD5bhn1OLJ2pnTC2QxshYnaFq5pe7LlC6NbhzmDd1w8AY3AmbffgSp96Cs
dNHJs3u3/PY8MQ6xVEqMxalGI78tabOwmcZMmZRi3cbnpqp+hopCDq3wrql1cbUUiL/5y8xyY0M3
xd+ZSX92h/grdIb2mEIPoH93n5iTdUSCqVZ1nGycnmsUnpiL5Ee2tEI8naWNAbj9HdRYoGa4wbkV
/hyEo9+pVBIuMUDOYrUfoHAram5c6DBkzIDKrrR5a5tqdFdD1dcfaYCrpDdUeuumRUdnzN7O438j
2S8kKYOO9+RzBvDB6Y0AUDLOpSBEEaEKvEp7bTriLkxVeimYdzDGfl2YbVIfVd3nH6aN/zk3/hiJ
wJ82c8RlS3fBRZI1GIulCukdF6ox2M0LcX1SxKO6un+JMCbu66q99xXoqVhkl842vBMUwkW+TWWW
dRwIjDfqZ5eSdrQMVo6C3WzJYxxdgplrNfD1iN0nisw3tmTNj0RW7FtHbRwCd2YubbTwWIOad46W
14qqsT8YKbkdJJVC2XIvflE9UN0x3b035gB1mzHUZM3ShWnNHJGW700rclSR6rHxHHVxV1TToxw7
JgOEOk7sPTdF6zzIIeQykz+bM2JcBFsxa5jDHB5j/lYYdNjr0ri3S5SMXHgFeP++L2+owx9ns6uQ
hKTpOrnLmxzcjLARREovOrdJdAvrEOOAnj8CYX71oho48tkksY/54nJjIQbaG2Y2rOz2KwSCu9PR
NdbYvKJUTzsVuiR5tUOFAhvBah3Yzc6Xkdq3HH9JFmaXwszgXVIfeMTI78hfJNOYj6+F5wP16GgP
xKl3RcPhXuiVaII/REn/mVLHeXBNxjnwyx7Snp1knLIoLF0rR04oAmKuAeaM0MZtjGdVfxAiTLL7
HL5HbkjXHWFRPT5Ykwc5S4hP2YTuOY+N+yJtIdfCgspQHG4cvEFWUNtkEldfHBG5xcQlqKqrY8wo
00wLmJZPRcFgKVwVc/cy6JiRYz93FzurjgOm/qHzjDUd03mTl81r4oP1rlFPeTVDuZz0DCZBVOjg
6wtysVElm69TKWkBzDXBlOA1dxqX10VVONY79dLWgK6IgOi20izbQxOLs20me9a6Ym8b/pePZP89
Mz/KSOudTT/gQHZrD6DMsA7zrCMuTW1wqMnAHNjmDDuRqje7zp8VPedt4Lfj2zAgMJ0ZcQbxfs7F
x1AGmGrn6MXShIdisEsPjYKDFcci/LAabyvHPL+pPDwwllzxQXibqYkORfyuKSuvCeLiyaAHO8sM
IipNs4A2wkzuXGVR4aGChg2KmQl3CnEUqFMTSzwaXCPZH1rPSRCwHlXFCRjaaQLpxUx3JNttpJfg
8JcqPOvraix/F64DIF7+GirUeHnlRJsyJc/YGin96/zW17xjiL3sUDC/I8c6Z5Z06EtBGBx4NVMD
TMiDymB60z92wvyYeHG7QKOdddTwC2MkypncnB5kpx50y3WrHuud04DpcGW/DEOG5i6z1NoDAhaJ
/mESJa0qFC8Jv9ekR8no9eAU3pGW+ryRg9iHzN7WQ5hPR7et4PppoKxD/+Y3CcHb4rVtISh0o3rW
c/kiuv5JJmobV+2BuFGcNwM5BNpM7yuSzO4TysKTay60f22ePYe+XCT1nctltbSlcWP2Jatr3nTl
RXcssqaKjypaPP6CrTR6hOK9wAZWWVy809a7H/P6nlK73uAQPHpGaN3BWyQnr2KtymNybG1xyema
NG5g3nMOUwDXrFssNOsWjn49IYWBgLRs6IkndxsUwlXebwYMnRu3uvOK4TbM7LpZWME0H2VWP+gl
83d06vf+Z5yb+lDM8sP13XhfmDmO9z57moTL+xabaBHwZRma1AgI51uvpEVhScbY8xZL2KIt9Nn9
zDmYgsRcB+4kHhor3iVFHG7gbTGlyPXeM/h42gMwFYSuY3/1GTGAlCGLBpmyIgX75KWGtV2C++LE
R2KqGPsn9SarGI/UkfMSEr3EosY1I7XPiaL0MqfLbDARrZOSaaoiKrVS2b6zuNRF7rLpIJD6OpGG
0YZAOpZrexzNe3OsceeKBoqU4OrEFIDxATU8B2bUfSWVZW1UVBB9gEl+trhCl1Y73A3+l66AMJOK
9SxLDhSiRIaVZlPppOJ3Bq9/k86MJyNDvhLN0Cf272FuLpWSznbM4mrrodTjn6Gp58UNm9gET/lg
qQcVKrTTiDhmOrR+/Up/LT91dveqKkufRte9xexKmbXk9s3P8bwPwa9UiYXq5gLuMTBWjwNcvZzw
jtp9JDGRoe8QvHiz9zgGIDmm0BSXyhuPQg4OO2MgAVZT/px7yAGEUIcHrTz86KLbVwPcDdLd161v
Rtu4Hz+1Jckur/JNpT5H1dNvzz59azqMHqm6MPZI4C1NAP69Xa/7GAWa6okTt+3Y3WDHudN5tPZF
S8aDvnlm8MA7uEOVDtxB1HuddmQ7gjEYSPoBq05W9OhBdZm6eyNcJleuhxKbRKLeTwXjMHh1s303
TaXaK6//baRvNWa8QkFcbqR9N6cjMWSLa0xBJtb2A73fd6smFU6xuWwhvIC+2KDa56+694XXRe/j
3Axbqat+1WUNg2p29cRxmOE6hwTaxdVdMs6/jDLhtJmGX/xDLuL2HgJI81iaxaP/MM/h8MLAa+dK
r7rKzr1zGSFOKcQLz2FDi+z5Mc2VR7Oz3C6jvVWU1DR90nrP4XOVdXNjWouKt4serTgEiWsQfWPj
ALIRsHYknlDCJlsR+9mxj9u3YPExagfCX88HNFOTMGlFya1pYEdFfWK4hlkgmPe5RJXtgWqClBGy
8R/lKsm5upYZkSay9rb0gHBkSY/uWDOA658pukV902X0zsgPoi+K+dQ3kNmoWxa4D7UlLoZpP/Y1
wXh06K5uiIzBEvSC+jx8Bp6OvDReV5NAlwGEx8rYAcolFsr2JZ4Vi/OtYDkyoAl0dvVOdIV7XrRN
1K7I1vt20NtSgwExpmYH+o0wNdOErFH3FWbCAWOMB1tPQlnfKDXgNIgkEm1d7miaeBt2e+kF0ON7
63WEMg3Zuc770xgikM06eQpjC+872y4HExTt/vJsya4F1dIMZII4d30OCFUyf1qPib+Ez7cffcTm
KVo4NhnDlUAexwBdUjqxsng9qyYpGWZVfC4/jYfx6jTqVhv+mY3XltYeqtHXhFcugbxWko7EIHeO
gzgnGh7Grn01GW3OkfFcdnq4ZJV4Ng8tAvI+aq6WzagCX09x7IkUSFr56MdkkASZsbWiNNkgfkp2
NaH34SLID8Oy3lShpj+gQzqznUVAVcILVFN1nXsGAUsJLNT3LC/esDWfblpGDMXCz5rN9dqeCEuS
SBp718OqoHH5UCSFvmNuHTMDfQAFa5+1LjSFNPG3lYOkCXNqs5rydvnYTGdrDbGxpaky34PQuSqs
V7sgjuKNEE8usg/CaFjWyqC4BlEbMS8S1jGm7Motb4Uadl1oBFJkOkBOAXizRLkOYTZfBJjLlM9k
7Xq4h0I62DZen2Fi7Ow6NGNabyyP2sMOi/02tb2tbfvVzjFqsbYxurVZynnWHAwvBXbkz3ACfwQp
BpsgS7d24uCS9TofltMpi3rJKncOC+8aTf7I7ioi85azdu2QuYL1zSy2SRLcusL9NOGtWm5srOZl
0zDVNLMbAiyxI60mU8vjQktt+jtpXbAz5PAem0+8ceaK/Xq2TYnpPgszvPUJnV0vyH470wyizBx/
RRXnNVs1O9H+HoM5BplK9w/SOFSIpA6lmIJtYmWHhCGMLpt+3ZXFGjh4sAYJgqVGmqiOpjWTSfUI
kWUfU3Ftoj5O+O1KwyYBAzK73Q0xY3zE8EHx7U2bDhQMKQnUJPWTsJfWTVQc7K4797a3bzOGCnqM
OE9E5cDYyTB+lbwyRVjvifbeUxK09V7WL/1cTBtzUitW3uR/sXdey40j27b9IuwLJHzEiftAT9FI
lFQq84JQOXiXsImvvwOoPlvd6n264r6f6Ag2qSIlEgTSrDXnmBR6m4veqA9+bn9IBOVClbR7BAWb
3qVoBEt/Joi++qWIDv3XVjmfFN0HInyQ7wyx8ZjlibO14cat/Nj5Gnkk/cI/KLddWQO3xMk+N2+L
0dzgeSIkjt2IW+YfmpFJFlSrt609g15d2OiHzifEJnZId6EAgc9hsl8hj6mtxiRxl9Dx2kbtaFH+
Ki55AekJp/4qwNf+KcUYUhXJ94IwXjmE7sl06Dr5LAJHpquGOigwy/RYslx8UfWlkar/Ykc2xsxU
R2Z5ZC3mcx8H52iXl1pPzxY1eSrMT8AnbmYnmrNAhR9IPgDO/xTsj8nm0x8bNskuMS0dpxPLLjKx
VFW+Si2uV6UUGA9G46jF/r4zf5KAZZ10SKhRuNE7zT7aFcJNJxfROkaCwCCAlisV0y6MAJbDeGcp
Y/yMxyCeG5/Phh5QPnDILbC6fZw7hKxpnfFAdQ6vZUhh2KQtTGtvWge05PbU14meGDIkMD3QW9IJ
aH7oesiWG1v3xhrsz+RnDtg8bqN/jdtCfGSe4HMnBBPFGAUVCDFqKh5eYKyEiBzLYWuB/c50tU+x
SKwrME8bo+nYLWH+XaE7IyqOFIe2/wIABQ2ILrO9GrsbZ1GO6TnG/BgQritZnLpzsZZGU1M9xP2E
VUO2PXk9iEFTGX90KxBUbf5Bjvl9S514VwxEajDNbCPaeevQabFvJhe+gvoJZdSDClRNDnLE6jR7
VI536XEHtK6XrR1frlNboFhJgfM5RCpowqEdpVDEttUMsMG6ElQIrnIIExtXfsM7T3darVmG3wH/
thkYIiqpk3aDA88SsvJpdhOmOJbmzm7zYW05Gfmi5bwzsJoMHBYA/jIft01QQx7MMKvS5WEp5K+r
YCKuArmmbmUwGo2aExuIfzMHKrj5hM+VMJJE4AjigAPMQ3CIq6j82jPhE9aMy07zCRRKKO9aoviY
Mi5S2w7uUaNgWtUjGLZy10gMM1FdHBYrcupQz3BwpSUETxol2hefgCCYewCsCyCNtU1rLch3KK++
5lFf71NhujBNesZlDrcpKTcJNurrydWaTRU5EQJisNA+CyhvguOboqfaKA9cnoq4BMmKuRT4PEvA
9ZuwdxgJbO3S1PmPAAfejp30qH+W0UR3jhRtKR9tKGQn6cr2qGGMk2XP+j6fnDVjGxEFGQhlaKKH
DGGMooCbYLIr7d7Y2MW07oESXaO2R8RIHY0plQ1cgSyP0w50EqdlDlKNFhC7sZaVy0TfDPTWI2Y5
9l0AeUTzasxQlEUPnM1Et2mm9zQzxyeyWKyoaoa/zZSfatb8FdAFYgv2uZ4YP6aZCRSas1Q5CQgA
p05VK1KstaqFITQnjGU0CBFwAxiSunzOfJhDBEuLtdQ5X5aGWo+AMJwZRTqwonSmFtGUhV+U1dHR
Bmm0WCZQRoGkqSnOjdGLFT+5BkFfXRUQrwAXabFmFKCSsqARB9sba7aHcJQWsSUzwT1MBnvnQ/l1
ZuoS9e6RsO/4QumZ4kqL+XJmjPaqNQ4R2Cab2iWZE80+CCiAr5p20O8kBq1p5j0tbwegBDVJHm7S
5GmQZAnTw7E2uaug6C/q74XGGvftI8XuereACjWB403vA33T99OAF5KaHmKECbutZne3LpjjqFkE
zOyqeqZY6TPPqsn5Vp2Z2uQYPiXxOZk4LATsTlBYoIDQ8erxtwq70DBwcTj4ptZZFINznllavv8d
PjZxYj2SccPBcwkfCurUepo5XA1Aru4XmmsWlZaz7lZzi1dsimILLRyYV49zZZr5XqDLP89KDNo0
7jP2JQ/VIWrOtSFDzMM2yVa4mbfNpH0xqEDQXilurRHYG+Kn3C2XLYGYbUJbVHwpZvoY/SJuZiJZ
DJqswsWH4ZU1jC8mgyRECGYlKDNHPKZ65W0TWAAejcNfNzX4My64cT/NRLQBNJoDIi0Glea06WnA
e+x04XiXzAhPGyuei+Yk5EdbBI/30os+TO6r6YU9qg4kw5lv7U07ITTcso+pIX6GWg8VL5u5S34w
Z4wmfM3AAKiBgYepkTixzAS/pIKUZFsPQI9lI9uG/PRiCsPc1wxyvtsXmCgN7y5IA+8OE8dGFK4G
5tIARrGrZi0tbLyvmRCzhLEA96U4JdrQIW6urV7Z4n70RjIfVe5emAAxYuodIYkz68orISTVbf2I
dHrYxrn76LMdsNmR5EO7z3Ft42WkqqlUdqLyXCN34uojnNN4asbyZYqscj2QFoc5UbD3DdAbZ6+L
cthl9fFL66woohLo49/YOLB4Uq92OpsD2indl1Z3r/l+eDfpu6ILr6i1C0SZEMsS1sJhOMHiCIpx
TaPZugMmEPh8b8hOd7rNldAxRdPeMjaaTymzsm25k2b2tFxVRkA1ZBBRs6306KRZwYPJ794up+Wi
el5uJlnS2Q/uQ5INSS6/uTU+EyriwHOqGp6Vp14yw+93LDo+Dq41e/1h0qgZ4KVBFoPKqxMAkht3
XYDuTulnhm2EyfO7lSXqlXo+U/RAT06WCqONnlAbH51hnh3U52iGFWl1yK+wsbxUuAlWSyD4ENT3
9sR2pS6DT4WpXaA7xQdo6mt4N48Z/oSdEU54RbNI4/P14Q+/GJjnZMIaA4EzqtF81zsU1RKhHdp6
PrsTYodD3jLwuIo9dWgdhGKz79D8GayMglkY7OvJQnlp5kef9RSFuXGtB90EixRY/mFxKspu/E6B
nHnfhq46Q4aWCzA0GRI0MdDJ1ChWxzO/rJ8HOZE+deDWwERkTXrtDLtbN2pEGBaHj31KQ9XvsxD5
xw7wA6rjquFys0q0V27KHvVPUO6HX/Fsf0ltm1M9/pzaRqT0jMo2TKpyBr6Xd4jr0B86NuajRKGe
/JhsK9gktgepx6GZpECCrZKe81d4wMEQnghKKHTNFNA2yni/yTTiRX97M5ZpeGAuTZetiLDfRZCQ
j65IcWtKonKRT7twHXaZypEcpfpFVPUTOxIoCXJaaaivKAXBkTBak1QMAMHolsvwpSyfUi6tsxun
xXlWQlNqfqyiNL06VMoKoi8TS0VUn8ZgO0QEnbgi0u6tORTMTSmLx7F512Y5UHuZNufAchFRtnQ6
jbiV69ZL1J1XsHAa0nwfQxJ+bFuYnf50hW1K+pU5fNV73TsYoorQ5SI1YsrpuODpx+p5EaxbrbM+
KBuelArXaIL1m1bFjO5Dbx+zlK6BXbK2t2Brwyll2gzhU62GBBa0lWmf8fBDvjyCrszWQ61dxUiz
MI/GGPGTHn+cfJaWTkagg2/iUInCY+J4/bGz2mOgV849/u1PQg75GQN9eYpNNjYqgM5USe+OMgS2
Atkb18LjPK9kzDBpw+bvzXnGnDzzXp/7iwUQIT/RwheKKFlIz5xdt7nz7OQK2oIqTENXAsmtuc+y
AEFbmXhHnaAfutqZvxcMpVsKP+0e8YMBlUf/lNlT/qjZ3qNVZ9OlpBi9aStLbOu46h8Ylxoixoe5
Fi2/pkERnkbUvngkABEYItPOVA6/M1UYd6nibaYJRcQBlPbJCsx97A7jGbN8uypVO15QCmrr3LLv
9aEuCS0mSMq7MUsUrwgNyCuLogNdS/vVR/S48UT1EgdjetboUqJqszjvg/QcWRMTPaXFMhfiWWj4
nLIp+Yzt5OBWmbdF1daiELSmj7lPplVcZT/NShDTnnMy4UdR6KdT+eK77RcjI2VE9pTCBpXpF8uR
+dEK8odufpQ4/UCxY75bcEJdTNFmO1g1+irw6gw6Blo1KoJ0+/Wxw5AXumLcLK9cXhPPOfBwZqJf
T9RdzYUbodQhcKhKID9L76y2YomPlw2gsGBJakN7D5HRHSPwYI/NKOXBMpC5jQ0lH+/FStAPFDSi
I8+11mXoQrJS2VOpyvpS+o6+gTqqc1VSS51YSaECwfHONVk8NcMJ7VD+oOdueKgcc01LXp19bNOr
zEE8FrXO0TFqckw0+aPWIsHM3jADlFQxcHtB5S2l9ch6E1V1cJ/VnPpdF8z4CWHtwjLADsWBvW+H
ADP0kHoXYvlg9bYWSGKKhY/oz2ENeH5yDKyGhneAa68vwI1USXWf2j/rsB8+eChpbHjZ2yalSocy
0z7FCWDJAONL6rUG0yEKX9dJqAUq96sXlvLgid46B2H3BPW6uow9lHzHGHdxBW+jrSS2xW6ilFfK
DNIGA1lgAWGxKeRoaCqwEk3bYHTIeWVdHBXmNXH04c4sidpLy+6UmHKpMUGT7vNmBafbWreEVZ5c
iOUbmtNyh2AUY7szfaXEK9eI/bI9/PiDl3nxxoZ0/Jt0KON9zAoGUNuxLM9jqNexxb6bKFJpCABL
enlAUbBm6SsBvhVkiYNlOtuDCNigpD8k5zGOGeDTkOahTkxjSqSMHp9Fr90bNRulAhbbC72Wn1QT
f/MWl9C7v85lvEXfsXDxAu8X7+cyTzoU+dBAHUYjMbdNiFFj8GjgofUSJz1rOOPzPPkRMJRbaV6D
nhasTuE1PfTJsDH0W0ZmD0mFI2jHyWv3vRzdi4NYLS49e40uyaDQTb+KmiGQERb0lDpL8ZtZ0Hgf
OgHkDg4awROepUPPsd/lqFYaUnpdjSWysaK+WKH9gAFvBXvH29iGXVya/K4qe5gmGLJAMe7jsbDo
aCLIY/QZ0LdXHywZxxt/fKWdhGqurDX0ujmesH9eO1jvg7vmd2oJ3fMFIR3+3443NkQtKAOJEj4B
1CQgTG6aSieR0RsIDKpxyDTDtzGUt7r15KfW+QZ9kzhnBzJ8W2Ds8IIcdmZRbMaghxSb+x+L2j3l
hRrPHiLurUyZ6m1ZwyyMhViNQc6GpajsO6KhETbSAF1VuWvu+0GKjZ/ne8Ge4mPgjD/66Z7wgfFW
VSEaaCKewth3cMsi9ddbyjupizCCyn5MNekgQbT8Wlb9ryH/t4Z8zyKq5f/83//6lRv8t1iYj69N
FBchNei/5MLYy8v+sOQbhvMvFqS249hECmOzZyj6w5JvCOtfsxN+9umzePzDjW/5/9J1gY3V8IRD
Zvec0/KHG9+y/2VbNjZs08C8wwrX+P9x4y8p0m8jjOXZXJXEj1k6KkZMZu8HwalEtqs1nXNL0TsD
ME/VsWnDIw7TAaZtDhrdJD3EE1T9fNhozlCeCh1a4AJ5biqv3vnSPyQ4zC5alv7805H8D2t58dfr
cXl3hPfNGdAw+zlA75bPoT1amRu1aI/wDNdTifsKnPcKyYt9jDPjVlrBo22UDhzOhKQJzBJrqjA4
I8PGWru5F2/TEElNMEmy2ezkHEwdvSyFFMsEunzfBTEoGICqk0N7uAy+/ubtzzPIu4Pr+yZ+Bg9r
jcP3z7//OdMUy/IgS8O6TT7af0kS+bWeEDmkbkXJb7IwQwOnegD11JnDZ3rX7UNriBMNzQiknMUk
E2Z3DDXF1UW062lAwZi7P/hzulapwZvPqUDGgnzavm8ehSuaE71lmqKwu8xKd88Ui26/+UzzIf/r
Z3LxExuMkYzopvH+MwkzDgs/ycwbJ3qxl5Bd0BfSgNWH8NgJSqNuZNjYJQZjV1ECOQQM1ne2EZGQ
awU0c736g4dn8OTm5s5PauNqec8iJqJXJKn1yLIEmXVhrKBNttt/futLuNHf3jrXjsUVxVVlvjub
iFcJOsrQ4mZU2NwdLXlUmOlz8sHoDgZrN+yjU4F4moo84aVdNn6pqCPTkrNtDYF4bPjbUgLhGsNp
3JldmdPKG4gGxfxS8xFOiAMvWk9nWLkN8SOygM+omdu2HPRTZGEsQNek1kmc+jNtJdtxblBisyJa
YfC8OSXp7LS58NkrTMk6HZDg1k4Z77UBb5Zr3tthCXPKKsMDGO7oxg5tUweEinaabxxrFV4BvviX
5Ybmqds7+Z59V8eqU78owItHmnntzmD5ZQWkFYIRUF988s7wbccfe63sLolmZVuGinHfYHgCjWbM
LTsCBJd7Q9o/4HRPt6ghm0cTp9BVr4NjCQPcq5mvhsFZDU4K4tKSaPhSyMwGHikFT44CIsu8Qau+
K2f0j3ncfAJsMaym0bNukVERsY4f6J+/b/GfTtWFMQIKxdBN610MpzfgbhzdSNw00Z17l/pj5pG7
EVBSSbvMOhJ9TKAy+IxSNR8idqJAhIm7LsMSDb0IjEtEiErna7SD5XTOOuM2aJswJWDHnAkbk/Qv
ZK34H3/ztue39f40dYindVyPIZn//3XUcDRgSaMtjdtk433SnegRTRYR3WmO+hxhQw1kgS8+ZDPj
esXFwpQXa+lT45PrrgtsA/HPZT2Pt8A8NrnP+jzCtlsX00bRJv3d6u4/HGVKHKZH39VnWHg/Rve+
X4DBH41bzlbuQVd0e1UK4DI7R11JJoRX1JukAD5RYEyfivRshMmHmE3I8Z+PmzljY94dNxNSGwt5
VpsEpL9bzwfKbZma+Ja6on+qU3zw8iN55Lh5YxMwm9a95P3nlCDcp3hK5+A+HwG3EPfLoVSkdcQK
+y6ACWszKbJPyVNKxLGqEWnLBnhonGhnvhyyIDEX9mPuHklGor5lEQxQU1QODB/YIdkr0q31s6bh
EdKS7FNCnMpvalxLtPz7j2rqJMHbhmubfxvJhKWVsLUC/daMMXjwIZnDwAU7X9PdZIn9qJr0p1N6
N20O24JXk31JHPNiKBQKIjYn5IBtt1c4qI6RK06iRRK3mogAnvxC29QayJl//m6cv0/kLolc85zB
fy71sL+e0+xNdSICerRyTettRB73ewbp/eR23yrVuvds0eiOZHSFOjclb9bF9wEAzzo2pth0qf1g
YKXfWuX4jWgq74w6JN2AIP9i6QbsztlQCDo1PUYiQfpHHVI4PdJC66PTht5Bj0ziTsqIOCz+wmF2
qJGRSe8FHOxO6rCSe8PNz12u8rNecXGH5Yn6A30E4WGX7v2tl0jjgEWXbAkshjQ3rjV1KGYF7x7Z
FEG+hXjAUGqjDyc9Kq6Mm9a5d2bShXf4Bp9ARJof8lGjuCdKi+4oeI2CMNrAMQHlR5IgLT6UkBhR
//m4W/NY8e5EcQWXhI4HwPQZUP563BFPBp2nfOPm4wWdIOn2jwp2Jxxh6iEO2QePmk/FJmZ9cVZq
wpA3KLZeyt/2Wo6pT7eCXddYNFGNPWLla9eZ7dq2qF4kOt2QBF1m6JXqVIUfupmkzDaQTsWiBuri
FftS/1Ao6yksHH/XJ8l9qhXOs4diOcOxOCEPuHhlpdMBDIYLdtbdNKQHGlPZE4k35tpvyXWIugJq
MAaOIXGrbW5D+6WC0v3mDDX+Wqmdl5qua1INsHSKAZatvztS2ii63gks44Yc+CPs4xgeRvQpnQ1I
TW1YMJs0wh8GWa+DOM+xXbariA4AZpCxOlG/bOhBYqkxqbX983e4bPL//B06us2YxsaBaEjEK+/f
Wd6GItFRmtyGysQNNaS4CWwK8376IagxnkhXOyMVKahWxQg9qZcCbkF+583e2eX0rcy0p3UvyVoR
mnmRHiqRuOv1swr8y0QLfo3+OdtbotJ2FnyAXdrg0267SG0L8xB2lv44mB8Hh3kR9Ry5x5WDZclt
X7UiQ6k4Y30n2KSZXW9LCxnTmFV7VWPvigiVXlkN4sBmPvlNusE6USmofCu2yBHNmNiPdoZLabGw
IBxEIbomE3MQLA5zQ+NLXVNC0lPVnXF5VRlDM2uPkrW6eElzw9jBtJEwJyo8oeEg16S7hOsmRLYA
JAr5aAyeHzNV9rvx17f+WtOwPLZLOheUyagmIHS9Z5hNUPjpIqnwpqVDeYUt06PHyty1DVIRa9jZ
tuvv1FtJV5+Ud2yT+M43i+i5nTR5JJsrW0dU3UaZXm0FShlB74TvqEJoytIbdgYtRwBACrFliBEx
oevXkGLm0rrYKn/Qr2WDC65N0wfd+Ny2tfEIRuIDFAz90pUPpPPc671G0Ttr9X2UyG9x5+zz1Yjp
yrPt6HHohfOUt6C/TQRwIhE9wiHKvPG4Q4XM5qiMu0uh+Ei9RTBGmYToUkNqonOLq0tobo4ZwLSZ
XB2xSpqx6nh11oknq7sqotniwO7e63JmltJVJ7XKHc6mk47nX/dEdxtz684NRnMbxkFwNuJmq+P8
urfrYQsemIa+JpG+Zqgp4TZhs0eXhqzXQJ4uHv1pCG5qbTrduXCGOfwi+WgMrjwkdL5GiaN4SmnU
yUlxpoH330dzZal2Y+K7PR8FddXv3QRbPL/WpPmeNBuqrWzGcHUT9DGSb1Wi3BpZ9KJG+KSkYRy7
om3WU6PD/BnFXV9j1/crAwJas21grRxAro+3gKCBtZF0yRU4B/EYge9szTFHfgwwqZARn9O2rljQ
zprNu8nWeRfKe7QQNRIquHC9ibFvJGd0BcEMX7Thoc7tfyRgRU760FzzPgPQ4AUIQDoikietu1kD
Zw9fb7ancPTdSDC0ykgRyTTUKHL1/orIznzo2+RLY06vIMGgaaQwAFShVswZBrJC58GSwSdJyOYD
UqWdVebxhkodNDFA01TAy0ONGmZnl813i+bzcXTxXsne059R/KMM06cTXxt8AQ/aqq+MA7zCcD13
AmMN1XxCFvtKT7PqlCnnoeJSOeCVaS/Vhv1PsPeL6OyV3Q/PKD1qCU0CbU9NTOBkMSPraa6Biptr
JtEU5J08eoaXn4SvtpQzasQbzLdkqNCDbIb8ElTNpYupLeoWpTIX0/2mAtHeF3wsJ27VvZcJABxe
VGEvmWXvNmFe7pBDcVYII+kLcjpMRxffzXXIfpYZFxihP/7B0OtZuXMJWHKVYTNelImQoyMBeBMD
CCfmgBU4A7IkSs10Tq3Td/tBztqEVMp7ssObeytD+T2Z9O6TSM9OeADoatsWil/UyaOnjy8Wr6Ic
CzO+Apn2kcDYKCByhW5pu8LOpT/gFdMf1KSGh+RoF4QHxC0HaaGEdDk0gdwHcAx3L7xWfQChyLLP
hKK8dgFpAbY7HeJ2dO4RK2M1LZs5lkez16E30W92zWorpP9NUZXHn/plDDxt3ycNRilYIXO/utG3
IKymOxNWHglE7Q+3TcarP9+4FVFCtUdRiL2dewqiIN2TofAdqVj4MLUDCiURPJRoDEhWsZ7Lormg
jgovBHaiFvZlfzAi+QKuQTw5oThFmpqusb53qT0gbcfNqHHafiUe9rsKNHdP8jeZBK1PnmFlYIpi
pDQMOZ4q+0NUsRdKEZnRFiPKzp/ch2UtEybxfTNq8TVw5TWMgugQVnkAxcclJDYzWd/1GAsZCJxt
1PTlHZ0/SP6B+9CV45cauh9ZQdGTlaK7sJ25gzh9siPk0Xnt+oQo1cDve7d8Hqx78DSEDdYG8AgM
6l2VHBphw5AkCGHnpv3GdPJ83ToOL+tpUUe99iNqDfPYSZQLiBxWjU8/1TAE0bgTOk8vQJQR2wiz
Olo0BIP8+y67dx7vRwE1j91sfdfPqEm2RcTOzQ8Fwo1ln1vfeQkIBy+ddosSyMbprW8XsdGvx3qE
vDxuZrOUU97VcwzWcgNcEsNbQyKRxmHt5vyQtxtCjfS4so+/QLsjo+wWve33hbhrmayLaC/iErFd
BSuZGzec1F1QIdt2RH+okegu+g0QPP1eiPyYhBpJtap//fVjsF6RI9J91RbdnZxvFu5nF+eCiokN
sX0mBOc091229Id4HBW+OK1rMLRz80tzoSO8aLPom5MPxD9nZC7hQFNbgZdmNxTZB7SfH6TTyb3X
09yD75RtCWIp7jKFGNyMIn9j9kZ8cgsulgly3gq25hNakzn4Ic9YCt0V3WjDJ0fguugmlpt3D6ch
KUAg1vaKFOE58xBzdd8UL5gwCxYHQXm33EwuYL23h1Jp1gGlNfbb/0b+MheDx5sfLvfCAWwP7kQe
J2O5k8bcu3Uxm4/GU4Kp+wjJOFy7mavtBwZ7ZFQEHYJk3nROOu1Lp3w2oHIigCX2s0/Vg07S5EaD
jCGxcW5d4wcN9gtmPSJKdBvuntvjRfWcYdXWU01UQh1sRsvRty15AJuMiAFvSMpr5j+3rYTFQHN5
q4nsdfDJ1htigjYs5LFdT+pAQOY0zFNtFVVkQUQISBoFugrzXrEayN+Cthzld0jkfmq+9koc8SbW
6NGGETvctM2OMqHP3IaHsUktpJIowlninL1UFcfZQ+vVzP0ZEroDUQKgHnaDV3RQ1ps5HDREZkar
SUBfn/fqs3dDe3Jsoh6jALGCDCvgmIbbr5VJwqnlHYoZUZjlg0/KwZy0ls43TF9HPyQ1cPlRotXE
lM/PW+4tP3t77q/X/o///PYb7IjiYNtrERFuf/2becOQunr7M1Wtx3tfjac//e50eY6o+2xvFHNo
H1KzX+94eR2ZKOUWvuoP2QD3QQTMpygZnpAnY1sJcG8dfv2Vt3f/9vd+fZiwEqz5McaHStvYkjgb
pOm7JOEKoZmIsF5jg+SV7Xf8A3ttnPGCSBY3wkdnDjOQdvxyMwlUll2im2s7aRnwlbETCpBGQXI2
JjZ0np6dsr20Xf2kO6AXU79nx2EJimGV+BYlsXOM9ci+I37TvkvBpMPIsv05XCN6Qs7Ilbz883LT
sQ9CAOin9PIqZC2FGRMXMb+aWdAGI5ycJJSz/fK85UfLzfIwtwtwHcSbNvMvWX5uZ94f96oM2Vev
J5CT5l+0vICVPEFx7JbXeaW8gx2Q1OJp7TFPiVCzJZMngU+NWGeTRpzxBAjtUzgET6ApPChks0g+
tNuJGFruFrkGxaZZxGLLD5abwdFBxiezwKuEx7rqarJKgpmbutwsUU1vD6NZX4vkiFP37Yfev5/9
9rPldcuz3/2akTCMrd94jDGDDuy2cwVFBCJFuQ4sssznNftz2A7xTtADYAEEiefu7QZoFxFpb4+V
jcngf3y4/EPbxERO/fvXhCry1Prt8bvfsPwDywFSKgzkn1FHrePXs/O89P+4O5kj7+LtlYQutohm
86NtdYzyIjgEXvzfb/7taW9/VIs5jm8Pl3vvnrd0w95+9qcPvvzLu5eQBES0p3nxzeoBACgFx18H
aexc0wDeOx8mJO9N+6TPdwMC0PPDcmSqtC/yw6S7aHxd+7B8Z2/f6PLQbwkuX+WELXDol/vLj9+e
utxbvugYcvZEkWV+Qd8b2NUK1PR7ExVirwvW/cPkV1tYW5uajXg3D3NSDTbE3fkMGCeRNJ+W+El/
GXwcye7ImOGyY9Os7AJJeTpDpAtkvL9uZOMJor/+/TiwQxByTWTjDXYQ7082O4z5V8/DUzSnINjC
CKlLBKdMI+nc1iQMNIz9y1FdvhdS2sRO1OUz6peePE5WMGL+gqeWbKp2uxzAd4d/+dmfvqJqOU1/
HfW3u0FacdrEhB14XfjN1WK6WESXnFSJl3vqPDw7tVvcujE4jSSjbLLJHh/LNEWFVbHj0vFwaxi5
46Ry99hAOwSh9DCtdEi3LmKZbYVJF1l5V2BEYrOZiEleaEFcxlrUH+0HzQnMs1fcAsMOj6lPbDsE
QUCqYA+7yPg6zTjYutSfbYgAR9Feu1SXJz+3brUnxYFCy9d4Fze2ulpumm0thmDmPLpETS23pahh
RHXRMwQtlyWC9ZwMdYK7yftaMlitugzpUzzg5tdi5vox9r/UsjCuZTe4CNfM4Kgr7YQcjtKYo3/x
Iw/BvkimQ+sZn6ErTlsFuKETuYawqkWUNOEk7Ap4THowYklhQ69Z6jWexi8FpFOUSVSgdJ3NEx0m
wdrAd3aySdnh4/0l07Acj74xfkOFB+4613xSpZvwQW+2EaaDwpK3JFQvtkOgqyrc70WQqx1ODR86
Bq5lV/cf6yKMH8GC1fuqTz70udVuaQ5jDVaAP01VohbPB/tV9BTMTGMK900YHwcuhvuwpFoVw+zZ
1XF58RP9o62wnBlFAMEgH1F56/JaEJO2jmXxTSv04tJXI4Erc5hc3T0wINUnayL4OIuza4IM7pg5
6c3y9fy560OTZZH1dRRKf5HZAWFreSo11yWzmpAyT6h95+BDb6cesZcXwqRMmQqT2idEj5oB38e3
yTWv+IaRd2F4LxD47egO/QQFQZdZB72rN4Wxtms813c5fSB89V7x4kHn1MznsZHeaxbi8AtFJw5G
GZJ+iS6tHbtz6jAo2EZTP4hGdSu8UjgjDf9cl6iPWm1knR1MED96EOldfXCNUT3GkTwQLrnSXLwJ
iEwpoZiEkte5l57C2f7qZgkbPSY6zXOvkzVHYUNgoDsEi5rI3669tV1C7FVveeesr17g8hlHC65h
3QcZIGhqiLoNpFAGAPe8Hm/KOGhfukOWWjc1pv45i/IOXWpEjrDxVcMuSzAP7QTVhDh/JjyQgVPb
RwBGe/+hRykoPI3horr6FLG3ASi477kfxtfEN17o37CCZYe+M9A1cnWX17HmxIKxvTZzWZwMCZys
mlEFrxMt55fW/yrgpqi4CG5GbH0xa2uERxrYJLOrCy28/Gq7CYOYr/dHWY4wNcvmRY7SfhJ1esmE
TM6NPn4DRQKZqIucC2yuYdMN9JF8qE0TzfVnT8u2g56QZDwTJUnoeSF9sjqyPz0iitD3sTmeFy2R
G/fHir4JhFBJqtTkbxcctuIAr2RgaYdMTR+SKpPP6UguoRgfUnMXOmFz83DKytK502I7o1RMV9SA
kr3vIJDCAyBJHvvinqYNYXeoumEAhOjhSRrZlxn9g7pQ4Qk34xruCNgm5lWZtvYGl4N1aif/49jD
wEG3iAtJdDCVJmqESp+yjRlY5ol11LgucpEcjNoEgOBCTy46jE0JzkneObt9Df1U+0krB3clgG5e
MJ/8QB/9KarcHU8pdqYIOLv1rjrVY9c9Ij14ElJQT+DhhmhGk26LBgTL/epnE+rgyrt2EVQW5Wqf
9VFWVyBvMUpxsa5MJ75LsymHVuR9E3qJ9bt5bkPl7cLKPZT2BPy9+lRq8urYctzrAb1Wf/yst6kB
MipV28SXAXQtYOjmDz05DuTrvBqfyDidLlqkbaU8VkAEnmP1JXZN81j21pdBdM4BL8djC1nBhjN8
wOyJrpPQwiyPNj172eeGDvWKToM85urRi2t924+Og6GumP4fe+exXLmSZdlf6R9AGoRDTa/WipoT
GBkCGnBIB/D1tcCXVVZlNWjreU/CXj4RGcG4BNzP2XutJ9UzYQQIvSwsh6wxt9bMSbQXw9R3uH7M
LDGfI8ubWW71ya4ge7N5cJe5plEq8MB7jKG+L6N6Q7D/bRIg8wFBtBe7R9BRlvCSffcJQ0BNWq9l
0B8NqwFs7laDlE5y2g23CfOohTMQTY/VzN7Rzna3Em0nn8zGY6RlQcnuVL7yYqM75dN3qcb67jGu
60z1xFHOWSu2BwN0vHerSc+WlZ1wGkVPPtL7LZ3b6oA9SoL+V9GLZgX93QWZESNUX42TQ2Vy/BWb
ZKu1xqEsXtEsaVM+tEwjC7axMAdddxiXdU/AOZSpvI8t7zQvw5nQzYs+viFmPN+9b7FG//ydwArr
ozUUf6iEZztHdLBdSgewRnHyhK3tpoYzlIk5c9UEfMPIMgFkwv+PSHqJvmyAKmgrvi9gVjAaTpOX
sQWzSf51OXp5cm2DDsP1lLPx8Gt+GIrrAO33UMcZCi2AZo1jHruGFwMoVIqE7fjbsdvLiLhhEY7x
l6bX7j4s5sd2zix6LBDR1RwqOXrV/iZrYQl3I6GHrt2hispvrtNuD5Ze2vvB0+bsetXy6hXaU4ad
zBPibwF27VXaySGFtEdQJIsfDZFecCLhVi+T6Rb56ZcVjeW56QvAeJalH1oIqSwBnUpsEh70W9Yu
XOWFC6qlAPsK4HnVMhU1nX1fOuqF0QofX63FAW9by9ICpew5znxWUl8M5/VtlnCF9yhFnekTER6a
zIU/pMOlVvcQLLJlTXvFV2EzGtN75NR0cnQ6lKlGGYKZP9Vwwcg04CtDtdl9aUH1LHXNrqkDQHSF
cvJGFSFgowfmNlJmA1JjZDRHi3kjA6zYOgrGiZPquxDZSz9XkkxAzH5QtQir0YLH0fCc2lhQ01Ck
G6XC61DPAl2HX0SiWe4y9rKdskZvy1iY4QqBaN35YnlnXHQwunwhLWQbHxYmMxo24Z+wZjNXsme6
D/hQ/KqNTq5/G2iB0gAjkx7yUe5jr6cVwuOfIwyfinHCRmYlB5+7smrd5joZmCeccHgFEpwyQZ7i
58DpziEZ+GVlj9N2Gn16+GJnJf7vuBoIV/d8u7YEiNbYrUHwtDXOTWudNMJ908VfTnXZzjeVuyps
bINDB+ZxEPROTf23pcUMkn3njbeXXKejuzIEuSoJISKa8ukrCqFjddgd+XxQ5h3g4hwRrKCMNytt
67tGtNCAeewb6N7S0l/1qvh2kSX6MXaFIDYgdIhJY8wWdKcpjPyTBAJvOC7netIj6zjrYiAS3DRA
ReGGrxgjp+5da+aTV5DtUKukW0QB96kqappRjEv0KWbLZiAOpCUqN0BCVrSjOsbCTrSIckUAIsF9
GBD8/fDD7NOjmriwM6c6KaNfKTWER70dIxwHSt9B8vNhK1k3r8i9m12obeAywchUfGQluGOUzVxF
TB+VT9Wn4mHQsI5ZGR1juNICDEC2LTiAS30kZGaWlPvbXaU1nJadNNuzrOK/HljYZRz2sbTRz/LN
E6EE5sWC/lTyIl1Qta1O+Lx1dYJIvneTgz8eUlP/GPIMVbDBC8VlqQrODZsDZ3r8r9ZOusPvyjau
w7iRyuFZnbvBsUJqQwr0ahoMW4yq2KeTmyIhb1Zxbrs3eEMf0kiPcSe1rW6YDVoUF4wW27dto/jl
cKxKyES0/T4y8kcyav3exya7GjTvLwce66jVoDSB80/g7dTe4d12haK5ryvFqaKfG0ve8OU0LGCE
1sUvtp5ec9EchiHg2AT7cBPXVbpOEfF5pWXzTS9agu7OpYiQZnvppy1H9w+w9S9RfsSWPjycBAlj
Z32UREuvri/f4BkYh9YU+dqUzch5UwVsAW2sd0Z3LFPgcRHoK1goRg6nhhswLxbiln1+IYt1iOaf
M7fbbGkunco3nvtM0qwJcjZtk0fLzmb1pXuPlOdvNsJsykry+AmIL24rVb7VZW9uDYGsk7TtX2bj
jygq+GKVYFBd6AeOdMbdFBofJaZnjkfNAf/ilpbfdNFj0gb1cOvTEyjtj0oo42ZGvlwYVSVXdllO
14E/iYW06mDtaczxrW5R0iDbBmN7G1uv22OKOpTiyaGEejba1l4OoVGeAcneMwqsaenEZz/IxqUk
NbXJDJrCPr1918OZ/RPPDOPMxDgbodnWCMlGZsOSYyYkDMDJwMABzJ0P46k2XL57+Gfsh8PFT7wk
j/AX6bp7UWPzy6CcDPrcOfWe2gGkpYqNBWzJV2FkBYx/wIKi8vMZJya7SsMcul2s/hJD3EZGxX+b
Crb9LGsWg8m6Oh44U+riWHXZH1L604oYDiVpVscHh/SoE+TGg4b5a+RpeKHd8oKlS5MENT2GkDcC
0cBlKt73Pz+khF3PVT6+qdTtdpz8cgBy9i73Ku5n0DIoWJJEyrx2GYkxh5puPzfAZ9v0vakFUUkf
OF/gyADsDQhCpbiD/KydSrM/JCqwzklQvf57NJBp1j5MtWPJ36SNxb/Xb0bippMt/VPBfWSRcHFe
pbxsdqnv/WbjDxzW6Y5Vk96rNDWOYeKITZCM2KJRBwQ6mAABh3MZVND+jUF7CDX+4X7d7OAKf5sD
cP9EK6KdikoYqhoXd9t+Z8Hn7b0UM27s6b/LCeiiOxXahhJjc+y6CGSgD5kebjgbMThNbFWClW62
pHQFRc9CMBcqmcGLGvyHUCA3MuDguEVGc0/POGW2D27EKkdw6C5ltFJA7GqQ9C7pqiq47LwLcr65
loxtsmNB2Wc95tPNmVmic9AGJ0hzKGChLECFEEZaF6Sv1k0P79PtrTe7/A2Fcu2OpQKoCXqbc/gb
n5nm2FiPlqnGPU39C84HyWNSp6ob6cNtNGFHtAhn+ZhCLQpnwqOvHZkvUH1JClCcuG7C3No5Omwm
roTRZpI+R4QAvJrJ5PVgJhQg+6zhPE+sa0NhZZZRxW8NM8WzXVOHtMO2nQdcyJoi199GI9g5cphq
q9FwW0pSv0d+shFHyNIdq3HnNA5pt5qykTYPSLK2+Y3uODgPMryZIYqK2V02tAYR5UI3jrx320Ui
4TnH3BZ1goGHQhgcSWmY73yCgmvLzcjJ2d2arW91ybOy2raplSyRmeRrzUqGVQnsU2vNhxiTP6Vi
xwp9AF17YHcnP0/9nc2ibFm0xl+t0a2zO/s0urq6KqWalRPHh4lP6XKADLUrHNbnyNOaaxRkQPzy
XdqU0Umy8mK5gl6J/dBwgGihbtGUHBzmM1oEm69xXqTUzo4FlFO4YDA79MGEO8Zzm/hi0eYzWinM
rlpVQ/SeLyQh2q5LPnVvUxdtXOAQv1XvQhPwsVSIznzBZsCw04mf+5pum+jdS9WY1aef95taZL9M
0w+5j5uYsrV4B/5D35ogs3EJdvm9cziRtOjjAk0G69KfGk7mEhZJVtyIX1qYLfhuyOi/chhrFknr
4Ldg9rAkrZOsyFLOVwYFX4uVZ2MSoHN7wAUVoajSXLuBE+xqievO4plG4ruY+ESO3NbnQ0kyA+xC
yR2B9SWbdlnvqojw5RQTdqR292yBF2Q321osDAJzPSR0MVqARDOpyAy8lTA7XDx0r9lgUGFoWhGz
v9PB1lEzqmq+xql879NUO3S2mTwMi2UIdD7I38ufSoLncXkBqoLtV2Ky6sPwGzBBz5rxEfK4uERa
8TefyYEWV3IvpfzfwAnDpkjgsukKnvtTpuPkimG2Jom26bP4ECZwyN1CJSdvpLMEtR3ZI2T9yJi2
XvOiJYW/Tr1Y27OCt0gzTS7CCLOFUcDOvsmFe0jbkWNa2pmbtowNFk5iw3c0Zof6p6O2agPtalJb
T3uUd2Gid0c99ei7km7KbmE7RHs5P2bVKOgYYk7eln31BCHaIwR+tljh78h55yx8xeaf+ZrePBKf
E3Ut/fE6TlwXYB8koHyDt1HW4LRML1yITDZXS914G8UnJDDvPyOYzFUC1Jlp7NIPq8wMdrgEgspl
y7fbJAaWiL2+asK029IGjWsbqlOsxK0A62/nqHeyQK2bRCepnyl7iYPnyW4KbVmVNrGJauR0UPr3
HgzhPpXA60JrCJiSSiTm+t2q4pe8CM0VLgEfih6Mb7pkHI56pihw/oH3BfpnayA498JUJ3bb5thM
Bj47EVJIs9MP8Sg2kAHjrSTEDdu5mDZaFFQ70y0Z/+EVWViWzB6mkb14ffzwB1waYRgPa9FzAIF5
l290v8S7lNuXoXE7qN3LQsc8E4wHW1p/OiIWJyO3VxQYwQv4pCdgPfFx8x3wvLk2LEL4LSRTPDyB
MXTmqjPSJV0dDhg9GcdG2mc4v/kxSYOrKvSNNztglDybU+SdrJw5Up7QPrGT6Xeq1dAMdWg1bT2B
oI1jKEtd+ecnDB8M3ncBbPxtwawKKYjtBVud3+Qaq1FzdRRwQfMF/oP6O1nlErwPp2lL9Lve+ObA
FV/byWTuVw/Z2fLKW+/EDBvLzNokJfHUlO9mUKAKmkZXn0vlnWwQjw/mttRyY8ddcZp6aRPkGayb
SQ/EtncicPQhpKyPVUhHonPx+9VZYC6SJgMRUjUkHryB1UftnJzAWY40ri9s2I9B3+lstn12+34Y
PY+sJIjqkg8pgEUnlWOvSBV3u0Y3TlMmxTkgFj3QVBHj05hFEgNDHW4YK1H/nEePSYjLSWtvZjow
pdfGdCPa5L3iMnxKHO21x/W29ch8HsNUXpt4Di/6WOYslp6FMsKD8h/STdzjzw+ZJvjMNcAr3ICe
cSr+RNxRCQ6TnlsohH5jcuGUXJ4KWslvaeySO43WCAWoN4B/epbCf8r4RjiGjb92Gn/+rk4Zxg0Z
I640aq8k4ZorxPmtH+gZz/i1DtiOQa+1dv3sb+X3Ooq0iRdZI89WmutHliztfpxwKkZlhM+UzL+R
aqcq6zLMUUl6r79NwG5FXKYvvJ2NUzGXvetqKzQzedJJ1q9zY2RlY4jx7GNn0qa02Q5N5hHiqBEK
zrMFo35wRdF2upIwjWMShhH7D92r453+e4i06Fj1PO1TS3sqWv6X2dkrwEH+eczTvVbGLpH7ujpQ
gPuMqw5uPDqqTelBM1QeU15cogvFodYVxbCj48AMKzJhpsPmZmAT78YkL3kEGcGOhMjMcAFEOuae
t+wxgKy4jDgrFDxPemMNW2VEmzay3EfhjlsLeJFVesYlL9JPNPQkaHrZPIoUT4pSJbHTLjlKoDr7
pGBQaMRle6TQvi0HU79GRfnKlwCW38QRfLSMmxXx2y/YUC4Jt+f4UxNnCckHJRgn4i0ZXYA8TFgi
ysh+5ZinMdO+NdU7iEoRrbkoXjYyfm1DZC5RAC2gLZyewWqMgwzRWpj17SnzMBwEQ5df6vTbL4tV
7Jn5V8LTFJogShjlhWeZtmpdmFayQYjD08iJy5U9UOLQlGG92z3D4bR9w4IRwI7Vni3ZyksT8txy
hQEchZ57NPjTvaZUfwuGvwVL+XUfcbtg5DPeUGgk1wEuKFz691qXzaGkMkY0DwhUH0/gB4MCb2Ih
4Qna3B9MJAiwMM6Ujuyz46e/8rDK9iVytivL/ifa8sB9fL++DAreN1oBhkFPvHN8EGO5e2yAKjUR
Zm9amrvefzD3Tp807S/g2HLLzrBfglgwHkqmJ+rnZCcBpS8R/PBpA9t0clLrmoiyvPqGm1+y5uWf
/2H2fC6IZC+1mMCeIwr3qFkEVrVCiXUsBF9kLmfPsan4kBhhf7Jau130HVgFhbBs91O4MBUnKLPh
RsmqqNx6OvFG8BynqmdlZYZaeVJj8tYpJnm6od9KFlYN+Ml1NlR4e6RRM4kydz83RX4LpH4TDU9C
y58vrOqjZ7cEbB0XxMbULV0dJmQUM7wbkuFmh9w4w+BeR8Zw5VfACR16bqZMsJNBOazJ/G5L/rCW
nGmMFenQufNefU05/KqhI8JRhQaM0jr9COfniesGxbICCxQ2wCT0fhx25Bi1FcdIdwfCcc2l+p8i
PXsDDVYTptVqXjsCcDB2YB8aX6DrQtd4JanY7YjEJAvZ8XJg2OXNIj5/UbQpx9KmPOrAzfCP5KzU
GzJZOB0hSx4rG9x1I4nN9T19M35PZBJbONIdA7lwMF77kmtZpX4xwEx3uIyjTaByD+ZD7S5EPOta
zdY6SWUcpT4lV+7JkqtAbC8hcrGLKCSI4Txk4NraxjMD/Z5JNzPWne2q8VkkIrmjWGWgDDxPd8cn
1dj8G3rskSvDDSnn41lsrIPJPDFcoGiU4BYcy9FbBTUQEkmFZkRt9QzijJx0cs6FSb3GYsyrPPnH
sVKx1zgXXwollwziVqkWO58WHUUXeJXbWS0Pps47GvPDM3f1bqfz5zbjTWvkyhz+jHRVJ3G9M0uX
+V1+7Enz0aKNbDLSc30yZkTIEutQhlVy65lnLJ2BUW/TJpiyiFuw03Qu0oOkOHHhOtWOSan+cwid
9pU/LKi2nmJfMSOxrI50gYPGw9AjsYmE+dJb5bcwK3UJvK2Zo8rIbC5AMvA5fzj5A7Qte856W9id
/DBdbQ2X4Ck3kR1qndPephIKSpUsSzvKlj+buTTjW10aytu1BhxRYcYhLxzTuJgiObrjcycIoM9Y
TR6Q2Xgto4GAlqM+ZujRKfGDlVlaO42b0ikT3xpx3G3Y4YgGXMJrs0OM7MP2HTMnOralzpPDSIPX
PGrXXkR7pMB7uUAuCASsjpmGhCSYswkFTDNaclvkjGBbdQQtqG7PIWGloy2g1yavHJ2qFWHmhBdy
ra87Z9p5gcWqZHb8Ibp6ISo9HH0xqOPIpmhobAsCT1qdawIrW9+bvl0rLI66aeXHn78qbVkcVWq8
hlUtN4FVTodQ8MPPXw0TCr9BG5klZc0ZgOLaAc2+bW1yArURjEvTJDbmxSHJ6a58KOpDbJJ/+LoR
scTE1xelW8wMl8l4HusQaa5Ljb0OPbEYimg416zvf+plBevVpyn5RRDrWonA+Wi4r0S+8SEhgD8s
WOZHV1WU3xXuGkcDj5rOpYKYYWBTTmcMUOpuJZ/EEu2nViCcgw5PwKzDvjKD1KBGlyYYn/ZvGefv
ESf/LesHprqk13kpT+6Gs+2BlRnnrzw+xOHwLvScxxzIjpXvWVwi8+TrJx8xhCPjaazL50kg4iAp
TbpcFQwyPQ//boQizE/gVmO3WDOG+ur4hSRk9RakKf4arQ2qxebbuNadOa/SHnshXnO898Tz/BUc
zF9JPOVbI9BWkPCNgz3ZZxF45appae/6EF6SeORi6AGdZF10hH15kh3WSyWp8YqSU7fVdtQ1/PLA
zvglpPd+4JjkrFq23ExPeTu07rT4JyJbm5dYjtYmnpPKheZJ1oEAV7MOVrCkR7cm3+1tmpzpSaws
DZ95xC5ZPneZV63RuvFABeq6JBUQL5MC30IKmHvRDAzMa99grKjagFp6isgr73pWe6V9j2MnI59q
75MzGcjgxWqwCdo87Ze+QyIFwDCz0WL8Ihpe7XT7EGqac2aUxbHf1NZxo5svXub+yStyUbw3tzmb
l7yDlQc3FaZ0wkx3svH3wdHbEawCuEYEoYgYPFc91jZd32n5N0WXctujeo4YyC5oljS7pnHWjaO2
aZe4v9SuKeu1mlT3KM366kWqXtW2lsFEZP4JWMLBQ9LDDEt9g5O2aVyrvj0ngtpyXr7njNQW1Ilc
ni8AXUzptjDuueW5hCZGH/Hhzs9aei+OO2wG2Ikk+vLsPBTdryExmEsG6d4a3ZfKYEVSuam2GERC
Wxxa67qVNgNV1pWcpIGmeb5x5oJyr3F+HqRdf4SWjqGvyW+tbW6sWIXnxjNuELdxWOtZgHYoHw9R
SKFeL3T2YeyfuP/NmUd10YSr7+upefz0CVphPBPRLPctGtKLEMlTAt50NxXOKxCkjKu1O9JS0X7b
ijdFHqXVWht9n7qNoqbH1mnpZIj9irb9CuuqPcb9OAdI7X+Kz/+fiPJ/I6I4AHL+W4XxfxNR/jTt
/3mN6zAu4q//AUX557/8NxTFdf/lmrZleEB3nB8CyX9BUTzzX45tCYPanXBM/gVqrf9JRtH/5Vic
F11Su44FVoM6+r/JKJb7L8P3oBEy7YDi4zv+/wsZhYcaVJb/Vp61IS45oFeETXWZ9SU8wf9Zng1H
ochxhdFeaXay8czyT95XzdJUtEnctj4qwgnrbIaYVV331XZezoDzlHKUuTDUp9ezVx20+iJEYQDQ
ocD/vrJFri0aNYvPXB7swbWbkeucOAKM5CCa00oG7L8J66swOMcOA5UJhC+zZ4v9LRBnbdmZdbom
sv2mvqhCSMazlbvqeCF3UmFclTuWmZycqKFsdIfZeWutpqra1x4QeTHj5PsZLG9CmHdn1DxEUFbX
tDYNKPT9jKNXMJTZAfJaiKprPiPrDd6tGQz7aFYIzVB7PwJvX8C510qA92QdnLVhPsFzjVdW2vXs
EXruItZ0GxzaBPmIGKSiWTOfyOiBjqCeuXb568ECM01CJ98KbNaQFzR9ncVpx554eEo7MP1AaWpw
vIuxqIBFd6jIM8GJly4Xb3keuzPuXwJ27MD/O6M812oAQRJzfHcq7rFY3JIF2/6KdU8FKLujDhB3
ySaKJGRZ4HoRkaZnq/ceOczopszKPVJnQAt2g+UXJt8ul+aznNUFOg4DA5fB2DavTqTuNpCLHtdB
hfPAQT1S1ABo47fJjBcx/bRK145K+leHY0Lf+S+6K78Er+sefuIihTdNLoXCRevt539qZSQmWjwM
IT4GNYsZ7FnR0M6yBt0Ql3Y+nILxbBg3l8RRwGbGs+RBixg8Yn1Qs/4BI/QhLO3s6OmMoHv9PS6b
9DSNJvexwSjJ3gDKqdh0x+i6GAzgdfRZq22TfpIryyOnExjEQxIBILiPCBE3bNpKPuCLFjzHUq9c
+9jFWfVONZtOzrFlxcwHLiQfzO1vJY1JAULJlxjzQmyGgFC84RfT/GeQanJjiBpHT5iezTpK2FtZ
D4lng73D3cz8a5kiH6vUpwgzd10bjKBkVF/rTF8MMSolFrL48jhk2DF71G6OumjYvOLa4AiIl/HE
hQVuXhxR7DG2FPcnvpLVoZllIQJrCOqHcUWNEQqlxf6pC4N13nVviP8QHVFwXXezfwQPiTkLSXQg
vwtZB6eghl5uIi1xsZdEoNQQY2yNBil0KSwyG5hOsll5YsRIoxtBpG/i2NUClq+ke2lFXiFOxITd
tuoleqZfzaDo4eUmbDBRIFiR0++kBUDEquC37VWXIBg3/ixlMUSTE7lD1EIvCCrbLG9BWzsLS27B
rHXxZ8FLP6teWpwvLDb5tnlPkkdlY+TolFz1rhmv4fdc3DqpNnGIqn58w034hwU9yqDevlTOsO+M
msAt5himPONmSo2S6Ud/G8coW3XcoZe9h32HO94qUd2OyAcShCC812208XHcNP01+FHe+BE/Q3Zx
i5K9bAoU0ZQm1UpBLqknGL0KSytf+txyF1Gs7/Tmi3G7vTSar4FhzsrV3RVrni+doOwaHDCNPliI
btBtXQS0rBaaELlF0bNeq3+RPwHsmQuxzeppX5lkIzKFo0i3AqiKfvAS5UCTsqc8wqTQ0gHiDILS
gcvooSmA3dRl9EdSozB8ZV1jhSkps1xQ8EF/GCL16vpWfojEKzDeihwbOGvlzQ4PD4fUALUdp9HQ
4wLy/BrhE/lgNn3cQ5VsT7ln/3GSvzFWJMqerJdGREk2xiSA1guVszMZHW7Ymq0/I6Vt1qr5FcaW
uhD7RbyU4e1kgU1+Efi7TzscYi1ZMy9a+cyyInZAFgVrwKg8mapy2g4cMolqi/DuwNJg7txqY76U
MXnzqI7zbYAUzWlrhHLUqBYCJEnqcsvFJzXMYimG2ss6Ei/5rJxidIdhPGFSygInwD4KggHTtdYS
BzAAUgLK3kQwwHTL7diUhy8VEhePpWCvtoOEpsRWZ9aEJpugDsx77uvkX8hMVYw0Dg2cjJVhr+25
S6OxsuvxaoWKKZGdDnLNCRsYIO4lOuNPdcZqKvPDZDul/qcDE3uX/+XM+p54gq0SJq9mVnoZu2EW
fNH5umZsGzKHpNTA46WVHX1atql1S8aRTUO20MN6azkSL9wsEYuxiVWzVixj4JLYpHez+JV3AVSH
FAWZO8vIeqxkfc1rjfTGzZqFZSC8SEgWNA8Z+g2z1MyZb/0TnrNuFp5huS1PMQ60ZkfqEvouZjR0
9/3FxZVG30w/AkZ8ihs0auUsVNM6nR8yJGta4uwirGs29jWj7Z4mt3qhsfMMOBplQvoWlQWmZk+9
gZdD4IbsDSvYiCWgIn7rWKC78ZUqy9+Dl50oDMLFtbiRaCCBiPR4oKnuRK+k8pbksOqLr9gnlhNr
cRychPInH/oraidLG+9BV9UHJC2/O2gWi3iovA3fap9snR5dO2pktfj8+xWid8kHkzOH2gECb5ck
7g4RQOWyY06ao3dW+LDKVK66wkeTp7iICPmHIDWaQEx61azUcypGR0aMcQg+9ya2gYWxNTmQ+S8O
fRN95IP1XHdeuuGW+gg5gMQZpNLO97t1hMTB70oAXjj+SLmc8DZwReN1FNfauEJax4jA6c9u/x6b
8S6AMLXKK67BGATtAZUgPQNGicgFK3fWDM7CQVKQEV+W6KWfZYQjVsIIOyHtF17wVDBnbaEzCwzN
Kn82UvfN7gZEasPSOYD2CnaWNKJ1xWB+5/htt5lC/kDJZzJsjL9sbVLMicNfAMzpF3rp1jKto1Mp
Ln4eXzFdowRtmf5LT0nRjT3nZIIDnWkWBoRen9eYbb7ms7rRweGYtExZM1i47qx3tGfRo6b1j3xs
X7Oun1ZlBeq4JNvosgAbQ789hQO1V8qlL5WPmmRKeHI1SkvPZUJ4ynUneS4H0SyIAWOg1GcVpYWT
0iYmuhpYkBymkQJbHN1jg45BKu0v2cf12qine6xJbvMwYnFeItPliVh9OrX2DCGMkX+E6E5QVGNa
ryGJdKNzg/uPONt0z2KbPKyV2PASjL95zpSQ6jtX1snjEmjyWFJuspdNtM68Oa8QvIHf8je1mWxc
/pz3nFaykwfo3i541sUqqDf57P5sG4JcXogPlCvyuKlG1l51fQ4DUGuT+52kUi3wukis1IssNVkb
DT0pdKIvmql/Qw35FGaJiZRsI0uo+GjkPkPMSdJWuRY6j+hCoVbSxuIRVNUVf2oJkDd5JBNFnOiO
gCBfE0HgSDlbUYvZj2pMmFIlylSXiU3ZCKgLcD31rmbBqFt0XPRHyZrhAqh96UYc0WcTK1ukaGGb
88M9EdUWYlawIsauK2M5lPWdQdbJQ+wazIbXsh9oP8zWV2DyyULMJljfxgk7DL2244nUrafZGJuL
6o0jL2c7IjRLq2dVWMjmRiCRzaCBcxYa+17OFtq0bT2o4kl3BhTQE9/EVhsR2fdmf63kv2FqwFoS
te3gGj3Hcmy38Y/3tsWA288uXGFZi3S247azJzeYjbmZxloVg65DDPrTnp26YEWs7rXWm42W4Nyl
33npQyy8zKLx8c5mXmbb+7HH1Tv47IWxcgUUT6jSz0ZfObt9mxHLb6u56TWZzb+ck6rPSg72orAk
2vLZEGzNrmBntgb36IMFGuHJLc6jS6u5ZKjxHsjkV+9xGk3S4dpE/Z/OaqxlIhyg/Ll907lsnGyU
xTXq4gFNwsIKHOYk8z/i81cCYN4zmPxurP6oe3xGibhqGL7N7yg7aRRIqXCU8SZS1dtoj3+oeTzY
9aOGRXWx6Abz1JyFZm+LqjgXBsHtsmnwySZsKxsWB64efRMcmBacRD7B4+09coLDdGMSfmg6+cUt
6g4E+1XRitM16G4m6Mis+mw1nA5sPphpTf4j78OtHeA0INMV6XC/JzZpy+nhSP9hD+EXERC+wvW6
tskY0XFY1eFXoHV7H9awzcwp5HrjipnOlBFFMbqVDyCBduFBz9x9nLMtNVnhMSZekWXaOUH07Rsv
wzStJ25vPdhLSYvdcPwX4Q7xolkT53oORv8Xp88Pt+cZAotwqTE6N86+YMyPySjh1eLpGXeDAn4E
jz83uE0kC4sIhrnGYkIDHOg1N+GHyPEy98H2f5VFEw5vAM5oB+HHDAmWFu6bIQIQfqoky+9StKve
sQ4GrPoVcZp8YWrD1XZILKn6lkzmewH5N6HIYPcUFgOe0Fqwzoje66TYS7uJWD/BD+G5MPDV5OPo
VEzRzHupG69WVe8onWNkT+1vQA9BWZ6heNCjq9JnX5ABlPWVisnNRJTcOB94ntZaWp5m9YbbaPDp
xXqSMj691zHSO8PSn6MCr1fCU9nYB6Xp8PAWBM3FZ1XKZ0bzZyr41P7WpqZxKJyl4ERhfZvzXmV/
Y/lDhIW5O40GNpCCAV/lbEijEfSKlhK7UloNvAo4CFDLrzjaOQmUUbNbUwP/5dvDPQsQggdo+XTT
vdnMcZG0PcexuaxyhgbzH00RF0vbzzd5vfMjLu9srzSzekpKpsKGwqEyQMeAnLyUWn4YSvPQ+taO
/gcFb/PNm1i0JDzbFW+k+WuO2vC5LsV2DjUE8twr+eXSZypMqFu94yxK210RYb9RE6EXBj616df4
4hGo49IU9gvHilemFxnHKG7PhFhuqdNvIH8gLe2F/fSQSHaPBYnf9dCmQDPz9JbCBNlbEM9KJi5n
nAz6KbYbag4Tkuaeh8Z/sHdey5Ub6dJ9IkwAVUABuN3e0dvmDYKmG94W/NOfBY7+f6SeCCniXJ+L
4VBNqbnJDaCqvsxcWdFgNcyco8DjrzzepsxUFOP6q0TpioOyUa+l1+9Z+4HNy/YqDs2bsWMCwMKV
YF7BTjwYD3EpcNUgXxkBzp+WbkVOgJhnSWfgnQ/ORThe5tTluYu3qinrnxQ0s5ObsNtyD82jm93o
2n3BzdYfSk4RkaLCcuz0IrhSaDIb8zWJiRWtYgfRQZY1zei9YVsX98MqyMp8a1poVWG1Z3LFNi6U
106UdDv3msKvpmZbkESCw3x0xd7xA3slqvxRN2zjkoHVQuHvXnP10EaKuXjkiIYfIz7MVfmBVdE7
5nbVUxdmDWsrH3aRr2+rsI7WrVG+KJWcR2bPq0CbH42B1GjGN7UXhIQpinIdtM6jHXpXLH23vUyM
lTJhPk3Go4Kt3snhWWhGMKVmWmVW/s6IxY3rEDnryvmNvPfiTUKjayn3C8ruwHW5E425BGF8dMci
vSIq7F3HoXVOAxHRNhBtG3I6JyMFlU28d12CrthmXHfkHLt9VIk3ECxsoqtPu0c/GBu1ScqMvKDp
0i4mzXWZlu9lANJsaFHN3EvqLwjUMG4fizg9Bn6yjaKmPWdMPDeOGZ1CCniHyFvFPe13rl44CCm9
uLJChwv8PWYqzu0W/c8J+SNIHXSaA2Ig9W+uLEad2zwFmzX01nZcKI0OR45yfEiiHpUlD9Z5QemC
J5JVy8ZmyMCr2sZ0dMg4rPEsnKkV87dtF7yi8a3wAlIonFK/42tCMo20DlYzXGOvizmPMpyM57Li
RPEr77lBO7fmJOn0r5QjcV4YHjKiQ2ucCd0qLokwap9TyZC58uw3s9qBjbsjHlhs+LcxVC1hGZID
+1G26UGIgNPd7BxYU91V5mFa6dHBb9iKAy9hsR1ckB6p4xymUZ2aKIOlRKeGbQew6zTjDew3/f3Y
fZVyIB6FOsLKPTCtkld1Z3tHC1D1xrc1oeaOfUE+XtqKQSVePdxSza07lnuLUexqGPtxWxu71Ko/
nYBRYKKSr3lULlELCk/YiX66gfMzd61iN2TASTrPTc59ZT40vj6YYLA2NGfdtmZ4J2MDLbjnqvZd
vOGEtytOOewFx25tgXRdpWFyW2X2Z6wxiHpJfyEPdTVbwS4VzXKLynzTuIsmXKFnYgY/FuIxmIvt
jG81IIu2xg16nZmLDSdp77JSPnZGyXBgMshLC7lBIT+1PVo7NhqMMSbNQdCDsa8SjgeKpWL2baZM
907em2t33wTtc6lD5rGh2lZ+km/tFN+IkJqoJZNRHISnjjA1wKovA5VLLeXWKgmhKDn9vGegeqCz
4UDEJV8ZMf1ibjPSmE7Oq0I3ZEMG2J6s9JbYsLeOeh927rGmrxDwNtrhZ2PQfgLDYFiOTHd+NomT
u3wIUeFOUZI5O3rTbiUm50OcWJhzEvYWpXJPQ6T/+AwFd8ZXjzPWDwzjxI3CiZCzzsbxmH1+f8ij
jAZ3W6iTmGouwO8/bP0YrVhyq2uemacujLudZGB1TKSoT2FnXTOQodK0hiVUFWZEqRqMGRVX5Ylq
GWhmYYj3Bm9weZqKkU8lvdxAPRoOG4l1sKd42jNOrk/V3B+GPMcts/QuyYXU8/3Z0LKp8aZjVrGA
Ickfu/Iut+oYXZJ61GDwOYp8f/eIZOipAmekitLPNszkPWycfN/vF/P9GSPxkrf9L3/GLhS5GzAL
ZBuodGiTq8F3cYg2s7fGt0hduGngEVfijw9RwbEVZeVFLhyQccFLRN+ojO9P3W8QRr0wOLwFehG3
rD8Ux13qmMJazLfOGe0y2XPnVacWbB3prT7AGNbZa6vgl/j9oeOu2Q7CfP/PHwnHO7HLpbtddIzU
/vMFROA//qvvP0um3MIax6P9P18YSgQMWbOZKysebwt2h6NkefrPB7+R5Nu//zmG+VA3Au+az13g
Lei0XNBi7XbGCUBruwGmmW68vH6gTza/Kmngm3uD1XRggF3nwTnHNwA4Nqats5+3VkdBOiZXuWmI
9CBPeyivAK9BryD9rmEJQ27wDYMHT0o6Kozv8oKFH5qceZ8FDSI3e6SEtZTUyixYT4f44hLsoQCd
IS+AK1xNvfo5C6M9VEV/5EzgXLop3jetl28rplLG+CBCMpo5u1umkLj14aWjPwMvIDEAGyx/mhJN
omICdcBFeU5suSRge/pYmUCkU/JoBVl1MaqUAb0bbXlGn6ZwXBYBUhCOGMS2DLpbO8PZYs7R1iop
pa6KYjcDUmK9kckB0ZdV1aW+jX7rNY+5cj33HZnMzhzXOT2whTlRBRj0P2ojfzJHTGsJ8yBQHAR9
7zgnynXkVO4xCzqOS6QyeUhK9KA9tFw+lGziRPjB2Te7rQwrpjU98xFtMA/aw6Ypqq9alDfavA5t
caglRxU57TOXuWfuPKcW/adpI3/mhnpoOFST7jvjm8kQsktGn3awtPERIxZPhPYmTBCrPPWO5Hgb
xBO4VGE/PurJPSXpYy9w54dyuAk6m4I8Ekh+QgRrIkdcPjOM57xPkwdHyeJpAlcsiXOt+65/i3L/
dvm2lQfhg+AcvTqk2qOYVt2SdnYm+Ahx02uAiRXLO9FHM39Ayn+x8dvx5YGCN/O16HiylnPzNTTy
teUndBIGIwt8D0qu/hFNzLBL8dC0l7KLKcMKLbxDk35Zfrq1zbjhKlVqpsmlfXf78NY32JyXYJkY
7QLvAZjXXyehx8mNPmzTeawC9j8zt0dWLbzYynyq23HfCyCFUdx96aFle8U5lwk4ayUY7MX0odtH
kdAz5pg5HVSZdxRYmmOBVztCqFH1AlKM858puVkUEypHgUwmMXDXiBLtgFMF9VwUoEhreqyE/6lC
Zz7rihmUhQ1nDeK2JTAAYswfavZ9LbhaI2qYOOydjjE9eWWHGIXXE5KIFa32bKEp21qZaBlZScVx
3tAiWcz8CAXK3vKrQyiS7zVB/F4ab9d5ySmVSKm/cjvn1VDDJmzVg9Ule1RK+0ogwSV9S1u2YOYd
WAx8AwxMCpvj8n40ZVzsmqgh419qWNreS9+Y7zwr5aYo5Y++pNjMDviZ66Zfqp8/0wa/JIHdUDTk
bIcMm0zQPCo7ZYAwKTY28iYsKrKoA2VRzGugzSQOiHRm3sotqbpsk4+pwOQn9F2s9C83ZRA6z7CM
8pI2dAe6BWXf+OAQIkzexY0cwxWhyLcZp9uq9D0Qe/5l9uv7oJNfQ94Tn4BdzIaaxt0WeJy9QCD5
Uhy7cE9T/SU0xinPflYxN2kQ99yO5XPjWjc+hrAdwRDAazi8s/qZQxaJA7R7fLk25IGhSY5+AHs3
5UiZ584jirrNRcrw14emuJlhcrtuTRs51tlY92ydKfSpf5jdXG+cPGBVjXlLvObsuOULYe1rm2rn
DWMEsKQvuq+Pwh5uWivcxe2SdRCeTbFyh6uQTkVK3h+TyKl3nmqWbSrinWfY+zAkPtEaNQ/OZNm7
c9ryxX7SisEIuZmVd2Ca/WpEkuiPx2J+TvF/N416q9mCaaeQrKUpHcfefe2rD89FueGyKWT3U5Tz
XVXfuqLcTjZjQNJ0TPz4QuKkCMF18Lpc8KRDt13sbw1gfNI2TqPGYht1Ntk0d2NMyTsVsgdf0aUC
IGzTKWZxoH1vp4BJDJsFsaEZ/IkKArKkqXGfp9ml6j+MMGhWXt/iNTKPU53Y1LqHcgXu7jqAIyZ1
R/c5bZSY5LMVeMpNII1DqqZr5lR3ylW3MmvvKI5bFYXaEGC4+f6+U5vhaE6xWSt62Rq3vI+0Wa4E
rgSLwq+VbcZcnSAdV2yQ2BGlE62c2ZOLUxrVNdS4Ccgc+u2+9CjlHpmprEaHIZsjqALt7rXLvYSx
lDxoU1z5RXCvcHTKaWj2uf1OhwJ+Y8f5pOLydphQbZv6KQFIpJvo7AAdl35/iiOeiqN/6zFNkjjt
uHVJ26PCvmsKXY3JfWs975eXfZgl4Du0s0eQ4yRrYPkWrkXOFdW9MQ88XAeGwkxYR/MwD80bY9zF
pJpwjGz3BQ9ao6jfk5CS22q4aXyHBlcbsBFOM9KlZHvYg1wiMzxRWPPomPZLBchB5fwA7C2P8eRm
G+zGb1OImwH75kKMXFXIMCuD8Sl78i3q6ylxgFzkyJ0dI+Muq56SfgTfeW867acZsscR5K8HDbQC
xmnf7TMKOEwWAytCsrGnY4V9nPeFuaQHgnhdE9HIGvgdCeWHqyoR+4ZwJHQZ4OpxvJ1M+7WezUW9
Cs4lUM4Cd0LnUgsaOmgpJqmjuvqRdP2LTltzTZHJjYyoHYZZfTe0xRdsDqR3u3v1snqrW/1RT/Zb
XhfPRca2gMB2rfofUKZgiBUgkLOq2HF+dFkAaFzMhvQ9Ilfpo04Q1UNoKJoPh/cz8Eg1RAj6Y2lt
Kb5PD970ECZGe5eU5qUaN8KsqcauRnmTLZxGVppiw7ltXjvcSqXcxC7vaNWNoHCGmCuBVi10StJu
otpgTDIRvFp0SSt9b2scAQELBbKY3Km2vqLyDB4QvxjsBAkMzAH9VoQ/NN5sc6rPRcvOx/ZYKbGQ
nJm83jqGGZG6OCaj/T70KR2i06M3We8MzUBIDv3e8PE0yLz4XO7vABsyWTy1ZsRWrXMB1G+01SPc
+WMf9Tx9FCrcIKeL46K0eY3KV0q4E4/S7hC6rXOju5QDqDA+y5q/xTGeiyVwoGtyxTCQAeDYL1gD
DnahmqWtZTpGjIy/t/tu+yUU86k2hJXkG9ayNN8UfcBGpeaRCVbNSttPg/QWI2brQ5OYmoGXzT72
SXpz6QOkQbxxfGwd1pFk1nwwTsBan1LgQ7uwTOF4erdUI8bnDqVE5otsNqPIlAikZfDox+rVjNAF
wgBGMsbj1uzPSnvp1qrpJuoi8pNF9XOqCx4ZYr4rYC9SbAqZM0/PJcchpgpIIa1X08Cc4GqidVnH
8yp1nY2LRZFBUrKFI34oSAzYKPxroFWKFLknKHWUw740nBegLwOgM4pPEnql1278Uov5pmMTuQ88
AX1BpHdsgfAoTO4rxptDQ5MLNMqoAVAG4qGUaNzdQpjGMJl11xPD1b6rRx4ZeMYZV5Dj57nCm2vv
CiO6r+uw3lJEHNBQsIORj2Vbv4o5sbbDKOeNgTFJ+0sSBNyGJcH0o56cQEC0J9QbYsDzF2LQudKc
KkrtXFtB7+6lNz5xKRDoA8DlDAOJxhLISvI0mDAmse+E67hgIaP/Z5uMQ7nBHkZ+D8Qbu2Z+ch5R
xwLvUDAx99E641bhXiFTkrLJcw0MU8qHTJMU9aEKjzOE1lXIgdCsMff3+KnZL9oDcwJ1608YQ0pS
OBlzqz2as7nvrfSecN9HFaaEkJ2jn143HLLvOms+j1Eoj0hmrQm0JWxzdjYsWCQviBPCmj7a1Yz7
3XRWc5XglWKaV3U5+8jIXMHLfmoZCw2C6BzB7hpKPV7q5rnVZb6RzqtffSqICRtDx8HKFPF9Hs/3
hWRM16BZAvka7oP0zivD88xMxDUYi0H4PqsuG3ZAN381M4UnC8GFxzJBMOL5R8fpfgk/xwQfTJRX
m0+28QYJ56dpz+uhEMVZFjhnZB9fAI/MWz8UDtt3uY2H4lrM2fMSlw8Kv0LBwE8w6w1YuWJnqEjt
uio8DLq97q3R3NiTYDjYtrsgsuIt82hvJVKSd7M0eSZOxSaSrCG8a+xtkqOG7s5QlBhXFsD88/dq
BEVbFu7eG58ZzzAjxIu+IyHyUQhkmbwKHobRfbUE+JeufuoKou54YZq9katr7L3Moqcvq2Eim0Hm
CBpUmzBT8TrvgprHxHGuzG6fet1AWCl0wN+zkBiZvgU1AB2FZBZNzf2uBQNT+8zqQy95J1y4El3+
OtASS0H2G8HgXdE26PJVULOhGq4QxKmdQjkw61Ddoc26svipit5b028O+bcj5zBw/Azn/KBnOmBi
kHP5DGcYjJ91ULO4of2AjRajTkfuIh3v+wEceDVaHyCNMX1nZCnD5MDaF+5L66nz7XyNTIz5JMsB
gRkRgeD8NqEJl91Zf+cX4qF3v3SSk0QFG85u/aNqu1eV0Grc5FeZk7C34X8zlqWV72bZPgjmizQ7
jrkCpmUh7BNy9yGN1bb1Z2bp2qSuxCICSFUuB7Fm3Koyf4pjXNK5pCTYbuTGN+dx00broCt+1QUc
BL8LKVON1Yc9jQToc7DjfWzdR7bZHseh4NE8qdfuwytFdEhr1CRGjJ0LN8ZZUuJJy5GrqIDDc6RN
hyfPqa8ioeK956lVO8OYceqnOCDV6OfzgxJGeoq5f9nwZcm2FfSodkt8vMk6scUlsxdti7JWHCzZ
Dmv0rYc5JIbqhDdOw2TdCuJ35Yn42Iv+RhsO6vxS0JuNebKO4pGCaYzVftG7dB5TSaDMCwSkATIj
V66m8bYrG9iII9RdKzsg5pCwnwbKSIyDqPruLg15ZSLpcej1aLghqSVz/Pp2H/+fUfsfjdrftSR/
U10Z609o+/FfmyshbdHO9IdJ21P/YhiDN5ructrEvp3YfzRX+uJfnmcp4aNeegQPnD+ZtN1/mdTV
2p7FV8TSq/P/Tdq2+BdWaqCbVO/iI/f5Xv+vWvP236U3+rd//kvZ+++9Ur7vuI6kKlPy11lK/mbR
piwlwiYcEaRf8Egg50fMV/eOBfbJqcdp52FkvXYQhXGXyGMRVuAFzWkbuyxjHar295X27+bPP17e
X17O79Vty8txhWLzv1T1KIuf+8+Fjym/FHyPuXOmY5zERUXRRCI++8mtbszi3V+GLg7mjZXRVzfL
8Pf099//91Ka729vK367VDN67GX++u39BN3QF659bsbgR+n13YMzBgdcw0StTHTnQWFt7nEq4pb9
xx645Vf955oivjmXCteK46DTmfZvP3sTDVHYpZZ9TnNYqgAAaAudJCbIztskTSwejYSFmQat0p1B
8SVfCp9mWiZk+7Xd7tnnNSsY7xEhej3/QxXgf7U7LS/OWtpXPc+kT/R3Kz+Amn4yjcaGWqsbEGf1
D2fBgNV1YGEegoDaaQ5YFAIgARSUeOCfzLoQlbwXD1mJrMaGtR5Gb/f3b9h3vepvvzTuBssXjrI8
5S133p8vmLHMADmPsX2O+oCJRU21CxFYcwNf9hfn8fDJNhMcYxn+W2JfG531AMixppzKpYgyPeiE
majUPfUGNUSgqXV3hglseHDD5Ma0Tr7fb+yxax5kWYvVRFEYybHYOg9q/EIPV3dd+UPV2j1gBD/E
M3tI6kPKNzRfQB3CvjfS6pabLCX7XmxM5st3ykx2WSiqU+dPd/iof+klChuUBpVS2qNuPXF/0PHw
YorCv/z9b8uiePe3S0yZ3FbK9CxXubb4reEvsUDx0Ghmn+OyNEHM4JZRDvwYwtya/gCmSPOIrhaX
imlh0XyWEO/xL/zvXoi1VO8RUVlqeH+70cKESFM0TfYZmQldyYyucvoy7+du3FeifQAhsneqSZ/t
wCbFlC9s1vHx738Zy8/61ytHYfwnnQKFgxvv99rFGFiMocrOPvdB9MsQB6ypHDPxhtq+f2vHEHhE
9U+Pt/9+2vI9lbDgdJgWS8JvV6vZJ7bbisw+UwlxGBu83oYW8AlxyAa5sSORMZ9zSD2ixQgDRu4K
tMyqqS353DTOP9w64r+fN8qUwrWEkjZvxO91j8RPLaIplgTgxkw8HeRF0tDjAainOd6/N73p0wHb
vckLN8YdP/S7uS+urLFk3zYX5FSiyrrqWuR5PTnOaUB+2Poqu5cm29xyot+gbtLgiIvoQtxg2qUI
5EgqeE3x0P1D+5z47ye3Mm3WMdjjfCJ+v7KZOEOtVal9HmyKwIu5Cm6aZa7njGRjxoSE0ZI3rgwy
+zj8gZFpEE/BRIi6rOp7cLqroTI5WHVpsfNgQq/l0KSbsorQlAZ57h1hEP8Pt4FJq4nKKa5i+DRh
ZgwJVBPIXbWKyaVTscdOfP1PTax/DVJR+8j1YtvSJ87F5er+3mCXQooc87Tiukmd+jAauLFNk5c7
FB18xP61C8fyH8p+LXJg/3V/KBJixLrYhojf74+x8poSlV2eY8cH38cw+JZ6vFurAk7mO7BRfXqg
9uAVvfP3B0/Az/1K6yL/h0X5t7WHhd7G3W26vs0OhQbG319JFbVlBq7POLVBamA4Nh8Q2yBtKxT2
CJMttpzE3FXL9h07t7zipMFKqBt58AS+FD8LN2HYhA+F1Tf/UN7q/PWJurw212M3JmkcWi7AZQ/3
5/WnwkQqlOX6J1CVa0WB3dZyWrqHe2pYVOjjp+4SrCCed2W6Qp+xqG/ANnk3y7oSkgTDEk3dVoi8
ch4cTuVqjA9OH8odiTFsN46PbMJlXBSOexgHb+uzK1vFC95lFPyHyeRA5cQCNVqdcxnrLISxTic0
h6P6AL7Qp2MmuDNDb1WFnr8ttHNqG7QdnXjmfoxITHzDfVJyZ+Rxx13d4HZie5QCA47RW5Nyaxm9
f4BoYd7iV7fK8vz3j2Hewr9eaQh1+LCly43rmxLJQ/22GBTemNhjLu1TGDKo1I56Qkedd2WsjJ0q
8huQTQOLdmfC4Ws1ni0PNQJr1JodWpSvgiYdTknCOlIDFd7GHjlbs6RQNpdTekyAOmYtdom4ZbrE
tustt/PjnKQD1w7cBzh7kh4TbI2+q+6QseM9UXzAvcQONtbIITkV7qlgbL4f1HBdh3T55SH5QAYI
9CTZ4QR+JEjW82ynCPNjU52SvJjmte3HFYED/nmEJrHRPl1ZZiNZZCrgkHg5mrWcq+hoYBMm/QJb
gBE9xreYZqhhPATdMIF7mHcBqvlZDGGxboVqd2wPuISG9NzWoyQ7gPAifZSJVkLWAE27iouXjJqL
4xwV9/TKgDYxo8OyLWqy/m2CPAXFSD9Eoq5WPY1AW7o0xnWlVAAjm3S0mdu3Lc/Qm8Foyw0totGW
0hTmZ9DH6iTSl1x7eLKd0N2mcvGyTNq/tCHz7tKnw047YjzBKwrW9ZxRIT9WbHuIfpykXuhK4tU1
s+UC7jKGQuO7ZhHGHPWWFMmrdA7wxGM8Ay3qJ12KF20D0ZkH84WkTkjUynnvECW3GGIhaBjI0yVT
w70GNLcZXdNAOu7laVcWYGPsKraPTn8dd1JdYSPaz8R9zkWj11nruw9DOPurUgVAdtoWzTfA+zJP
T8nC3AYIehC4z47g/38WI8gdRjMMMhe/OsWOIPdQPDdu1Ia3fY9Hx4SlKzMdvaXFdGN7xQE1rr93
8RnpQbKRb7t7lQIgDbIC94ETFNs6yVy28QTa0tqlvTtoAEmw8cjzBreQao+xV2cM4bNfWunw3uiD
X4Epgu3goHf0UYbzjUDcRjvZfFWEz2mF94W6lk3cFdF1G+TTSsye9zpUzTKUvqqTYWmVs5k+Qhhj
eOQOIOkJwYMraWhR6LZo9fvOCPBi6ol4XbSnB2q8NqitkrC28NWasMq4rI8WCIt16xpIDtW1qPFc
mZkzH7jWJMB2sEyGxXsjfQZRkSg8bqVs2BC1qP59hTcFfVd5wJVKSI+RdvDLjxt9Lufyyw9Zg31/
Lm8Hb2kKyMSmimZ/H6J40n5qwvDvyHVp/WFwazwF8kdSDPd+GovLPLCzkJyk91UEAmQo+iujox2+
nuoHLcN9aA/BbUsgI5k0AnCCRcZXP+PCa7dO3jQ7TQh07ad9eYTwctYQ6YCPJ9FOzUl4NyX1uw3y
7dBogJ46zN4ZoVPJrvxrsjX1LT9gSdCgcY+BgKDrB9O5zctfzKiHKwxSJtZKyUyPd3VFfjN+JK5/
GQsM6FY8PdvBQyMwI4Rd5361F2fuI7AFiMgVlUFr25XNjS7SzUzp3SkzC0nu55dP3oBJm0a3a+sb
2yW22c0foVksbWqT3jqpLPdp3LzG5hFUs/uC5e8ttoKNBqFCmhbUWRhg25k8P70KwmE9DK48Yc6m
qKTEjweKDQjXwn2mBu+6s5tpjzne3Jq5z6jTjExKbozkUtbGc8NxeO8MZBQbFF8eBOVnzpZilWrm
kJZV3VZpqI+9l17yMg5g5lIII+biwRyjYKd8UmLG/BY5CzO7huRiGW52rHt7kanemgiQa64ZjWmX
yrFVEwLuZHLaWeoSe9Zh0sFVQp3AnWRsiiyBLoXX1qZXi9uu1NtG05NtlMJ6LNxD2LrhY2fJfuVk
+VNjJ+PlG+tS2/bP0Byp3ZqnlGM0r4QYkbzLKjy3uRr8Z7jY5bUMeCIlbtZviojJO4t1cYhdUChN
Nq+soH4Z2aFhEg+bQ8NU9pL3/mM0Ye2odb+Xo2XfGJHafmPc61GPK1k402N4Gc2e3bXNANsNzeu4
9NO3HuFrsJKQsC9n6pxyPK1r49i31m0d1N6mpvo00Nq7MmbIMATPvw9nBSfjHWNIfmVNEwE39uJy
T2GMux6YsbNffJg1SaJxtCGR8HS6S6Ffl8W4tUhcnqd0xlRNILgREIzznHiSmehHxlzuOczp9QBw
/RbkqrzPqTdfJy31cQqa6YJplS+9jUuqolCDTEa+ldDdLox6f86oCZtikP2xCALUW05Dq8Gpu21R
7gfODJsosidi++nIRSLuQoPuNuVwlvBFQAa5pnSECJW9rYrs0TXG7CL1Zeob4+CXdbfBGR5O526u
OC1W4632CCzaVMfSEulcKmE8Eb6wV4HRjwh5obMfu4pjfNqw5lP2jCbFM0Uxah+NxVlvuvJGDITm
U/Jsoh7811pPr6A4mwMSVbcXfv3DIP3+CtAATLCVq60JQQujCtm1dIZ1+w0z8uxBf02JIHXuxuY5
hQm+ot0o29Y2EFAto41nOPJSR+5di9XnxtO4ZPy2Gnd5B1mzb5s79uEz384PceY7u6xCv8+0TfYe
6eFkOLvKxTgKStrGnIWJaEaNLSODRijJQNqTuAajFGjCNHK6lO3G9o1+DwrV3I1YOA1YJCtaZSg4
gTWKATNpeB87SqPHktO/vQjktddcajpdADlWcD9Etm7mfjjxHDYLjsS+O7mcx4lvqxIHt+Wrm6ZE
Zu4XU3NiR6AClWWe6RW59rsG25mkmCNcNmBo6kur7qhtRLGku9aBiknLp/4Wo/11UksGfTji92Mh
W2JKjLwEs1QWf0Jr7Vg0G8xNyz459Q5BmY9LUHLYelpAAPBtoI8yD3a5jJMrEkeWWNW14Wy/vyN1
zLDz4O5STPwDWNwA58o310zycC4K/ELR3JM0zhtxsbOTzFuQp8XkHEGMe9ugU+nVyApOAlYDSGkw
ljcZpb5Mo4DM+D9RWn9FZY/d37Pf+kJ9VVXCcdc2t0UAr9PyzQ9SBTFHEqpHBqO/7fPWoaV35PoX
NL03uPFwdF1MCdtLgaGCZflDGP6xHc/UuFb73Kp+2o71Jn3B3SWUQx4w2VtjzNphf5bVEEESzV87
4v+HPo15TNNsoi11P+YjGUvPUZu6iN6UOi/DsDGS0d4tR7RZ59dYzBj8RI4zp3txdEptr9qpePQ3
JO5CNnEObfILW2vWDyO37FbTBE6nzJv2qnSfjxY1VTlKdT22RxLHAdaKYtNM4JnR6K7suoEglOgr
Q3jjwSx2RWe1O++xh6C4akb57PH/k8XbRk33mzOmakctxBExhjy500681+W7mU/vnZUcusn6dLY9
cH0kvuyhnwagFR7eHbuyD3nzbHTkamAv0ynlYIlvnC+Rkb3HI0wjqYVM2GXpauTNKG3NFtsnhFRW
Aq/H6FxPPZj1oabFYcpoUJcVBqwiMXhbaiRMijUx3xV3vVmvF8fEFpUHnh0QUo/CDHOCdUlMjrw4
vn23vtQj3CkqENALh7DZFFnN7hef0NIBl5m23gxxeV0m9Ge1/c4VGO2bsX3oKkxpWY2ciq4GdNW0
fWutLYw1AFQA8vbkLebxYC22hxmY3Brj3zZyKg47rT5MgvIdPJUMxZ10W2HK5BgMoH+utL2yEny3
Ncxbi6DulkNf2ca0MblZtDh8W5IFN3V6bcj0BwVobySTvJ2tRrVuodJJp7gxXKpPArNd9z4PdE5q
G/aI9EzruNt4NvXDdfyTEy9WCghpjR3AQG7sZxYGspHRF5jykmcSK3foVhv2ncPGhkTsGfAVhbZ3
ssF0Bv7xPiusAio6foEUajg79BUZo2MO9IBHKE85F5nQqH9ODkcMWaZ7HpsvNIbT+8coyZE528rQ
sOCfiAcz4mmR55gUZ7c82wngjVymuBTb00z8Ab4pyicvdF+EkoB/qQ5+V8UbohS4gXXorzKYTvsg
/YL893MYgdLSX+Du9JTsp9F9jIN62qZ1xEKQwMDII7lRYXgxLeLgssUd0Xv9EqEJ7vKKAm9vuK/Y
BPP8oKTQNvzPJeG56hvG9Mg+4Y4knPKMJVy2kb3zIAd7JsAaPOGz+pIV7ReyY3CeY4tq6rjf1GI3
+sBrLGWha5fsHEuWH6wykFa6D0ncL4PiPPiGs0lJtBlqPczFUiMsy03eO+j55UdmACpti1AfwIBj
SSRSWPbOKsMJ6RoYMaZCX0oPU1dr/eiF0yyWtkvIRhBVuD8Urk8LH25knrRj9ALBtdbXXuD062CA
qZvZ+k4AhdwaAR4xXsiRGk9q7kwitj1Wd4O/bsZWbVfNda4yTuuAqfsIMrp0cKJa2clRP5xm0Wrt
cryZ+gP5VwLeiUPKrY+M1eDyO+bS9fj9p9ekfEl8WRzHbYZVOFpowuE0waPiI34rR5Ku9ji+gzVh
qcfNkS8wDq+T/sqB0K7/h70zWY4bybr0q7T96wbNATgAx6I2MU+cgoOGDUwiU5jnGU/fH0LKTCWt
Kqv+llk3ra25oElUJslAAO5+7z3nO5zzLcawoiLIUqG4CjP/LG0EQkWMU8sjyGBd+/YpqthdU93a
gsBG919h5tp2fqXvjAwLuN19qayPidG8am7M8QTnI1uYMYztyq8lPP0wWVLlmORu66ewauHhi6ZZ
aW18kH2wc1L/ORPFN91neW4ZZ0e9SzlsYV9QyY3PLofRMljGrn2nNWOxMZN4OdGe3jkM0peGcM+o
t1ZJnXUnWqD9g++iB6O2IGTSpUtkTuQVWirL2X2gueki2Zk63q/lTEPyXPmZjqc4VJ7ZbRgXeKug
a5Od7itsPd0gNq2W4dkjCndZlkDDnD404GaUv1mu0q9tOz91LMMHPeSgDXJjIzrQ1IbIbRDpQ3TD
94luLn9Khiy6Cfz0zhyDCc/R71+vUcmQhwKMUNp5SEUlMFsaPBeXv14+UZQUgsvMjluYiBdbicBg
qLtm2yVlcFOYZiw4zXbjofT6fTN/rbp8bWyC1wDo+S4fKv+mN7SdL2pxcLD431w+WX/8yTbx0AII
rBaDr57M3v4oE7PbtfZA0ympe3cf+NqJmQ9/dfryhI+fW4iUIHIwNn4ZGusiTIrPySYv2gJhWJLu
stk8OEYjpkQHxUarERlopOIzVfGwciD9bC5h86jFhO6vw7R4rbNojmOJmmVNKpfqdy6OEHZrIpIK
HBKEsXCGCQgxGMnghn/oHHhJXVZvWkSzeETr68rCP9g1hHszPGThTOXKscG8WRX+cKRjsU9/DGc8
drH2IYr82xbh/Bbr+oZve0tTBlHURDXn6m6yWDCljYmUMlwgE+NjXZpfxrC2V5Qn31qER8ghSx6g
uccYmJz+cROlmNLiJS1RGumVU+1rOQVnpXen2jCDO0Q0MZyf615m2yGkI2rWdneaV8oeZyQ7N2h0
M5vzbnxI7gppyB7FNKp9kqdJN3TVEe5Kc1J1SWZOm93WUP5vCj/JyYYgPI7kvhl9G2pnq8VahC9j
RRFt7GsxkCiTTq+jmQcPTC+uHYOAKKUATlcFovFh9KBMtYQg19U9pjF3V3G0WEzEWD/oFpuJ55Ng
pAVxeqyt9La2LDZrP+l3UUqYSRyPLis22n8HXMdiRI9uBiX61lCP9kNOcIQGNLNuJmSSdRBuK6PL
7wStssWAnNeBh3ryomntGP2HlCjAFeMN61Rn2YMNIwF1ZXzKZzt76RAmXoBnUuhRIKIZasu+2ZM5
epeJ2oHqofR7KzjHM+Cx90L/Q1enN8hbg695gTZ3oOlmA8ouSstcaQb8Wp6WT7mWJLs0IUjsO1R4
TKpd7jxFTsPy3g+E7PFSYRptqoF9wG/D6iGJ9okh86MV5C9VWdW3Mskxs3YKWtHI7mpYw2e3c56J
qcYXXenpkZcebIsUFNYw+AA/zAMH1XhbKdCpM7/uOGCWcShuY/zo1/14Z0xEgA1+768ZSboLKMYo
YGrdWzIRJDbBqsZzwfG+8dvymPv5ByNPBRKZxNo5DmxyVWYPLhx2V8tnRTv7f9Mk6SlP6Z/4HYXP
4PofiJT4oiHLOdi5Oo9zHh+Ciyc9sfQjHnWQAfTocKVpTwgac3IfzD3ltoIPAsnmUnwaeenvyeO5
plPk32GvAPOaYQ2PTb/cpvQPrwvRietERvp1LZKccAvpbupaIGi+fPHy3/SZ1V2rh4ygL03a9T0S
JkK4+xiuCjNgGlYcAZY9kWojTkNiDGSzZyvE8zYQTAJgSlqn3BswedomVJdUZt0CTaR1gsJLdwRw
nqMe9UKDS0O2PH6bEcsVgUEl5c+u7+3HGV66K6t0XDmo1G3aotuiL11gJszA+dWZaxm92BcR5TNw
fWxImCq5j8/BpH8Uw0fSedoVlNd6Kc34VAvR8R4EMNSLATg2cPqVmXH0ZMES1KFrAhbMkKeR35ZF
jpgeH/IEArBw10eErqV58BpiFedOWhkymw36SIhDK9uk0l211a1LQYYTdUxSlMXBi0kmxnrStPFA
qPmyDWx3h8fcOJDqYe+F/4xAajxcPvEcnScZvUhNsZKqoWTZpdUyKXr0bU+P/vInSC708BGA12vC
GemdNj7sAop+CFIe8lXHHjmXW1yVRNHSDKa8P3QJ4jVbPxAoHB67bh7KUff3DXbWHMCY0hdW3wG4
8wesIYRAUmDQP1HmySYs6yhYmoWvDRs30Pfwnp1F4yYJ5nGKEGO0H8befql9bDuRfVlf9ce+HKxt
pxf3fYW/fWC5Xg/WcBtGPj2pbhF4ZOJVJtREXE4Z5STrV21CjdbaiCCumjOe2eBVbeGwymHvyPoI
YIdZFUf1lZ1a+zimG136+TerImWJ1X9HF67AQyXHXay2YUHJN9oohbO2Sg7kvDwVYJzuQ6wNiii+
VpZAfUZ+48HSonXXsDpSki1EUvnXup2ho01Re0YaGMMiw/2K6tncUcX6iRMuSlbORRGSfRGUg6Ss
Sq5pNMVr0RAmJ2hF4LFwn81OM459oj0Ms1/NxkGrYcx1HZr7yidTaejdWxHToHKT6nNHLbkHfb3t
dQSXTsfNjcwfFpJct4MFg6oW8aZNUq43uscR5DKiFtpgozEeKDtRuUfTnaljlBlmQ0Gw9W1JYgO+
Z2tqAafC9Z1ajG0NRpU2QhEP/CTYphpzDAupYMSZhLBnRO7ORGNTMz+FJIlutQTcmKzSfTLoK4a3
hHQVyZaRAgZg8FBrY3ihNQfljtIJ2DYLIZ4rf0bBT+WroEmUJuQCjOXc8hnSZh0Ae4iN4CYY7iec
brspFne6D68G5UzNmBgbfyrJRzXAO7daiwOrb5d5Xs1og2hdYLBa0wzpYHinK1D9RGLYLa9tZqc5
GftNYf9WyhTkgRvfm9TZFD7RMpkJBWwMGx8XntIledHeJ9Bl/brUXdJMIafgFZzmaEbQc1NBqNPg
EJFIXc03Y5hCAsPKKvL7Lva8jV6gpgc4Zbv9Lg9cj/7rGX9/smoM77Wytd8sH1poh797wcHvc4ie
Z6G5HK5lwiitdKiDwsBBgV3IDQvEU6CnD4LcmbVve5/61CbirFPZZiAsYNnDKKKjBE26Iuhg1aTO
Dtjm2s3MZ8/3P+GHBbphjgXhB9BdxpEQnZxoxXVGtRqEOXuixzDV9Fa4o3DJZgOSdur2ujaNG2eM
nhsoHes+rs5R1b5MQ8Ot+K0POS2UjJ2MsC/QPBcOK8VGRTRFQihD4uNUhbTwQ7y7SYwdt0A2Dgwx
XGu5jZsAfT8FvD30L24xtziYSMMriJdRRUKeBvhzBcrZjsSWiTA7XjIgztLHk06LYoOMjGgWcsz6
Onm27AqDByerBe50pioFFOcwhU4eJ/b9pMnPo+hs1gMFDT7M1qMtEdwaJtr+uu5XoydZLMz59ta+
WdEoVlVVJmt7RMVKc5qWh36EAw5YzRxZ48fyFYkYjwfJ0MKrDTKagLc3UVCsjFYHJkATqKcex3Mt
8MTSyCD3nVzDJy3N792JnBJNNLu66cWhLLpyXaD4vQMHF80HSZpfwA7CkBkpXW0GccBdtr4ePQyU
8Ec0/SbaudXI0ftguhFnUuIjlihroMP3NpmDxK0erBBEpCynTw5+giciH6xbO+hu2871743a27lW
Hz8mS8VgtfKIkukT1gRIAdHW0Jgn96LIlqkcu2PP2Q6War6Z1fi6XZzQD2eu9ZQp9cUGFYo9x9mV
cePcFnm7cOnTbyYyyDYE/J761KB80uvklgCMY9qaw0PKyJDIsuZx8jXvGMhMnWQbcL6SM63O206t
dLeFw0GpSOuIlpNJHWxQHYFb5V4s13ltM84fQREyN+D+a/UnopKGNS7vVRYXB62T/oM1hb+1mkkr
J5+y6zQfbqxW9duReJq1KNKXDG/3jiZevQNj9QXJFpaEwhTPhj95y4ZYZiOL610Rhss2ViUD9+Eu
48B1INvkKKX7IZ+HHR6oOHPIPxC8rC8Yrvk7TqUvRs6ryXH/LlWaMjKapnrbRMQ55E1jMprV74RP
ki1cBEDuBceVsNA2egcsMg6BcEjghT6emYygMZdWE27LXDAKZkp0SXi2/Ow1d9oXWYLsaTz92sqJ
1jDDbhejJtlXCsxLbibLJMjNLelM/dq02KGZIalVHZCb3RLotcOeLiA+KvLcWh/UhlA1PatW36KL
+co8ulkyHryHai4xnCTRcrRL6DF1hf4wayIQGSMJctDBYmAA64ruZWgVTLgGee/r6dY2qUTJOkW8
UK2skNWtlRx+Ri/ltCVLhP0uxvVi1Le4IM9tZQlo39iffTwBa4Spy7pMrzOr97cEIB7Q6vjrTnPw
p2YtY0nm4XCBMZn7bLpeMDpAxY1PXsc7FyCOSIwBX/MQ7wUr51KFDEVp6MakdO6njrvdWwRyqOhC
coamIwjcst55hNccTIi2bOfMM6OhDJ6LdvaqcBTJmdwsBbrUdTfF9AucbmSrId0AEK++MQQydnCr
IcN2uzji9sIt2uyzrvpYOWm27ebZoBRQGywv+gYXAoJBb34dLNzxrZoOMhmp0EvfXzX1uMUwlJyq
GCiXGqQDrjjwiU6MtQev3KrYWlWhw8RQoh2xQewus9/wTy79oZCnvBnsFRIVucg09J+2ZeyItM14
l8ge4ahqVmzeqGeWMgA31Doh0zPcbUHvruHBLCCqlMvALrhDAzyntEHxlcEe8AYdrVlJeV2TV2fm
5IbiOaWfRlnkG4zENXRKS3rjFAhOEG7ClOLTd+QaFLV7UDSM7xBRQaWC7JeHxk0CigZ7Cie4yCi9
rV4SdPzRGDBt0Z+ZkdMx3zH6RJWt2F1dATbU+laqTF/D+USGEu7SMPWZgITztlGjpHb7AxvoTZc0
W0lZemvV8EM1vT4ZVQWZwfaR0LbFqbOr6w5T1MYkj1p2OSFRk079OekOnYNLai7XrhqHbmV3Ay4z
H8zgJEZ95XXlkzPyqCgtecIOMxssevrloj5OdWBgvs/Y7Ttrumm5cuhpmoN0+NFFja+aBN5p5Y0+
QzVsoOhidr7R7Ey3NKhwNX1JQ6Ji9EDtCtyNNEHMzdzYyK5qqJkAy5igEFOxjHSAwmPkjHe9JTh0
erVaq7Y8oVpo1pmc7iD91WuTKmxpGAXCBtKglm4tiUMq9HHbjXaxqAwHt0nUUIKayjvE3XO0tGsB
OikHwDd4EPcAcz1ABnUWbVsSUkPi33ocmOQUHTMTlXZnH6ngA+GKx7jiupV65B08AbJ7aNe11n0I
uXxLgXkfH1W1inz32A/uExShr3ob7DgXAoMIo58/Xb7W/fUfLl/TEgFn1TSJ7hOxtpYFw+i6yUnC
MPJD5BCagtiGP16+ePlUOipakpnQL9sqq7Y5Ek2vrKtDZETVQZt0ONiXv//5RUcT1aFk70o4afPH
y39Ze9xnAbDDVeo41N89qwXpzxUsqfm7pdl09HK2yVjk/A6Xnxxcfp3LH0WapXu8B2wg8F7+/FR2
s+n3z787I+fQ0I5etAhYSsnLO+DbPle4nDcSPMNWM2YKBv/2538gSg8fjwFUt2Yk8/23xXtWw8Wb
X+LlUzD/yWm7UwdLhmO93RxSY+DTfNl7Hv8Ext3OmTzCOEzxUMZmurHmvxGpduvaNq3Q+W+XL/XK
zDe1Lx9kChooJlwJhl2cY2Z2mQTP7qxtTlLnrvMYs8L+/WJP1uvlf4/nd6aQCiR29lhLQtjIvZyW
movk4aKy+/8Wnsex+O0f//XlNWUpDOumCl+anxMTdPNiq/nXFp7dl/5LGP6T/+WHf0e35GzgQatt
SjSKfyQs6La4MqQtdXkJOBAmwtAfCQuGcWWYbCGuJRwp5/iFP8w7urpyce4oYnoEwmsyPv575p1Z
L/6Tht1VyHMljSkDRT8qWcXv97P6VNhuMkWQix5EQfgX0JZ2pyX5iOhLv6bHpn1I5s5S0Wez8FQ+
qWl+4tyKaMa0cOkiTM81LmbaxRle1ZDMKDHJ4dCIFBJZqR2FoLK1ER9smf7Bc2uQPRdNQyoDc7ms
tPxzr7TsBOL5MSzURjThzpGNdhjjwDvgl+lXGnOqxtWwLhoYbVvd10BhiRp6NXNLfbA/KxdvYaI7
DtDqgkVM9SZhlmKmEvbOziQhYe129XQ3DXBSxaw6QJkWb7Ba3pc085aTaIxN2zPebdC0XjeQG6ba
fmLmjYCgfijzAXCaR8aD1lhEMJJ31fq7KTKnHdsHhkSHGTDSS+ChyYZ7qVqK0EPlXTm4PJ1OcAjq
5W3d9S8k9S3IAKZijIp2mxZ9u+01+2tjjR8UBo6b3nfuDVkVtx0ezkVCKxQRS3o/zgcqVTsUwXM0
L9PXWZEZrWTpNB/QrXwri7aDagcGcjBtbYHgv1iHLdZ3DmQxjcCd4WKlFnqd7YYo3ERd395Y0r9O
B6/bR0650hNbHvJ8+JYTbXfbt9pHLRR3dW5MZ/rxIydz9iKyuTaNQ1ZYwBp63VW+vjAgrJFLKL71
vEa0p+Ilalz7pmI0vEJjUKx80TQUrNNjOTg+cRNBti3gZt+lfhx+X57+pe/L/qsEWM438qwn4uEQ
gtGRmmXWL1/ODNzqf/yX/j/TiZQazavthwz7SYwBZ2eZLceuIRnXzBa9mcrXrPm5QZpEn4WV0Teg
gwBiIDpYc6R65+YFci/dWdl9vu3jTr93MjLO66kz75j2267/qOfU3Chm/YNTdPdhLLrtFEQjgXrt
xtAzgNUAzSApFJB8raWrNWiDwBX5fYlvmFR15DEOtgetmE4dKrzZ7y8ABt/kjGkQt2BdTVpq8CZ5
cYoYiNBUf6gxGbmT89wlrXUOCo5vU//ZIHN21dXcqi7e+7Y289tIH8+1JCDdbHN6sX5vPFZ0eBH2
CCD6pFg8XPaDf3nBDfHG/YFvEFkTixB+LqwF1sVY9dMVLxSdDY/q9cEpY5jvGJ8OTTCue+Dt16ZP
1oBnfcC67d8mJ8RD3TEatbuh6D43AlxqHAKYILOSZl1bvVgwKQh47jJGi2l1GkPQVrFxDRox2kQz
XxFqYYROhDwL8rSI9y16/YDpnkAxusw0Js07Pcr3wA3UIRy++pmMD0kx4zQ0tYuS8K4MGPGJ0AlW
k0qfK06hvT+ET0aR60euUnYC6rdVre8cEiReNOCJOFTesy8HZEclYku70PtlnPUdMIOJLCOn+NSL
+pTA2tiintS2Up3gKDWrEVvYunSB3zLQ+BSKWt3ZvTy4tkp3yK1e0eic+orUQofFDfQaqnlUKcuS
Tubz6PcnOh8rKwV32UitWZkko7eKTkwQUVGaEUN/6ecuNrN02fYiXoVUn4skDSSnEn3PPgS1cArJ
dwEgYTbWNjB64OHOUu9ye1PNqLg6cj86VvuST+EpDkzvVJBAUOfhgyUZ6zUcbJMahboPvTDIgzO+
KbWc5vk43QoXz4ovdqnbQl7N8Mll1YnhESfQRAPajzImjibrWNj6k50BfJA9ATh1PKzGoTQWSR0y
swxUvAvDGiVoALGwm0aYZ5UB9IS6uSjKXZnE8gYdk1ON/VELFDtJxyM9dcV4BIK3MAuOPOC9Vqr3
2z0ie4bQEG67RNCtoFxieI743tfJ7JgsaT0o1e4uHfxx9K+7ziILLy9eMdsYHNS7GfJBDIOn4pcs
oEuRJhVCf0a2TSOuua+WyoqhOk/xqbSqVRCJ4tiymBgF3Y4eC/xm1PWNR1W5Kespvh3GezNA/+7R
Ol9mHrrB0AJBNFrFliSFgvhRPjlwBooSZuHIKyMkJS6AaZC07FrNNTMSDN29+mwacMxFW8W0Ne0d
D0G8AysB2gY6ruZlVJ+9MewiYULIBxSJOt5aQlAxt3JCJDRO+An92D9hCWXDVgXq5fqlxSH672yd
5l8XXksIRc6Tju9CN12TGPfZsfbTMmD4nef5AC3OUVKh0AyIgzEyeuSuE7nkUUz7ycWdGJfqMA69
ArvZgqdsl4FGdAMPCwHCsTseiZgBSEGTl1K+e/aZXix1tvd95w+vky+shzA9oAItZnFsbXkIvMqD
yjR7q1VUYWlRNAcN9BhimuamVMXHYSZZl9PQkpbMnaz5I8IzTBwn10/CtU1Ax60gPGdtkEzIW66f
cjKJgH/UzTqFPbaWMygBPvoRRy2hS4YOzqvwuiNDSXtZwVpa+hlCTNIg8go7giStYNkPUCUtYWAd
XdLK+Iojxd+lQqbHCptky8SNehSeZuIY12XH2o+cL1xapjWeCn48EwDNoPaUnIcKnZO/mJlcWBnY
exK5BbOewg1o0k1jwqIhI8A6lqN47tLgc1eEX20NShtqliWqR/+Y6kxHOl9ft9ZoHWsHDVJjT7S9
SkUH0DIQlCD3ruppGRVRgaQ90Y62a9Cdg/e+CT0azqHeyOsekvtCjcijUnfkXGbF/jH0eXubIULD
OSQRC0AMJ4p3lLb0Dol7fE2HxFhVeZItc7+PT8qP6aTp9rYczyGYno10LG0pTK0+MzFpT0lpP5rZ
0qN1ddKR/OdklpzayWEoOn/aDV377e83L3u+Kf889s43rcnh2RGcGXBLK2e2y/100/alXmv+VHnn
2kOt6HYU0B449iOs83qHO/AZGMVO06bh3Fkv0eSO19La6BpUS5NUjy84TbdalsRrTWCl6AxYjqEB
YjqIDbTbPf0FbTprYx0dhsbWtnGl7jUrGT+pjKhchQT+XEC5hB2HUF5CTwxh5aCxMbplgS9u6aqK
/l2WDtdlzlpmOtVEqxcJs+EjSkNV7m35Nb7aIWGzjRVPhH1O66Y2r7vhPvMcdRo8u14yKnPIFZfi
bHn0PhqXN82uxLPLBGdyJnJzzamB5YQ+yerXDByauygdUtIeEhjQVr0qw1bb/P2Fl3M98ebCg7XV
ebcNYTLKf7NaZKi7Kz3wnXNiT80antBwUxasnh9lO3l3GbHPW4GOeIXvCFkn6ViEdedIBU+Fxdx8
lFp0TvObLLC0ddkk42YMY3vVxsWz8ARo1NInnlSiByY3Z8G+QpdN6dZNVtHLDIPkqHMyAOUO2ZL2
bbM0cnzXuZFQE1gd0MrRjB91Yd0msfpUZUF+wE4RLDPDy8hxVjirRP3QYHpeTSLxN5yS95qsvX/n
VnT/yjC43J2SYCZdNwzHpfnz5iL1aRVWSGCsM2dEdswoNm5D/b6eRHuogg69Te19tI1Zgc6o/gDA
b6Bcibpl2elyD1grpAFgZdu4Jt3EswYGaV7KsVaWaF6dAlQw0ZU0qPQj/sLpWri0d00PciRdE3uv
QIofiHy/ho/8IW+F3OX1KUi7k3Doc9YFY+beUHPzvN00dupu6TV8HYPUQsw2To8OijnEue6eLv+R
iIAQXXq60plFAX+Lpg1GoGxlKHryuorGm0SyyMUhAxktJIiCUTkypVwe4LmrUypySNf0APdjBlxV
xfAzw+CjpsOqzsIPndZWJ8C3m7GNg2vHNv1VOwbyUejM3cx4sgGH0WflIMFCgjUwJI4VmdRtZzAZ
Cbq+3xrDRjIeWpYI6ZduEalFU1of7dnC11PrrEHBWItKBQgvwTfDF8Y/FGW2fsyZ0JDs67u2tiPL
vL7TZc+cjaHMSkMqcs1oHfhvEGKZsaGFJu05nMRGIyhsUTaA3Kfcc1ZRKAJEI+HH1qxZNuphFqZ+
NYah+aJiYxk2RIqSlKSwg5l06IRz53Xma4dPZgAP3ZARRKI0wzS9ZWp12YFkkN0pFqhTLkrIt9pt
0uvqtiLbfqOCJF9LYzVlSX0jLfBcQmPOjkw4d8iJhfmVWyRKG5GjHYoA8UNW+c9mPJtQ6aXfh2Vw
qGwIa+EoPqSN0p9oOO7jpKpX2aDBsJP0WEeDCWc3C8oassKOkXLumuIpNdLotkTjmaOa2hh4gZdZ
zcrjp1B0OvNYD8DKy6499jJk0JH0vzk6IcpoAP0NfmGxGI00fjTDQxBqAd4CJmRFTcTa5a+IvLZO
Gr2g+cj348ApjkeKsteoOX9jN1IA1zWZGCdOSzQR++bBNMd0E4zIm50Gre44+OKai6sWf7/SsZi9
Xepck765qyvLujRs3lSktNIBFMddebZsDgdDCom8sFqHCLQpu2FTOk8YjhZWlclbREcPDNathVHW
pJn1yENHD/iUTlt/jfL2djCt6mhGklamd6el2b00ouwRcI8N2u5eGFGwC9Fj0mwIjCdX1cB+FDYq
1YlsmxvFYxMpawu+zl1c1lmzAiQeIkvck+XEO+G3/a2KvVeUx2eRmO6j72ebnLf5hsE6lg89qmZ0
OAKuiegmBu7F0ujUQPykJVZ0Z2Y5gJ5s6r6OV47G/MLTyW0YApj7ruZBuO2dTaWNCqUIeQBemfto
QgDMEmmd8YP97NZqUe2NoUfpROISA5/2k1NM+yiKp0dbL5na+YKEp8FAdlvcd1lD613LgyfUqSUw
KH5uwjjjMfUebJCia4ogrCJM+slNrpM90y8cHR6rmwBa3OmpuMbCMa1SYWLmsMNFryo6H5b5obYx
EAcI4k92yTm/CyQSo1FEEKOclzT3s7Pf4ipBh+eToo1xpsh3mWv2R30+zviRRJs1uqjk5tGGxZHp
3OjTsqGHsK3doWF8x84VZkwoYgo6HBCc5kOtJFK922Yc9sheTz18kTmMW8GImbyYZquCKl00jZbd
1ENMX6PXnsMu73CIMN+sRgZHjt1SZnDoAFBsHYHZE0BRHq1Zle15CIbJV7SIDCd9DWkhwsTeXpB5
CXU1C/Hi9jZI3aAsSShHzLvDioFLwo8+BFA4F+UgzFXSYl5hCsesKHGpYWvv1DGbvOc6rDB+vPRW
oj/kdgN0Izf9Q1hk9S0B8Qsnx8re9GX6goWNHRfJXF7T4G94In29J3Ygn2fArnf0ZDqL3UPwyG3y
lOjWVxo2+nU5/60pXehC07ksE/OQ0Mx8ZK4dr31dSuwmzymKLeDUtXnnBfM4uyJdQtXgNj2RKt5C
Nz4rRjL4ZSm/ZfzNq/qvdqns++jZIJ7oENTIKIZdE5k5kVqvIU6VZVNVM5XAgkjjZOZ27Cy10kWu
nuSUMHfNG4Q7EcLRuKfuYht41mpcGnAG6lPsm/bKI/vcDNh/h/pipk3DR4j7xRInUrT3reyp8PN2
285BzIV47EwAwnluhp8UmP8SZc/k56fJh/3e5M2rbkbqOKZGtXGakcgR5te+HoQ3ImsAhPrNnng/
e+MDs2Z5Lcbn2OO243AUMGH8CIOJmyfuMsS1erYcWcVPaZLFGC4+FUPqLKEZObvZxwQzP78jrmHC
BzIAApfVQ9sof0PkpAZ/0E2u0St1BADQnuzCgTMZnjsY/tGHLDSsteIMtWyVm27TDNx15ndziJYe
fEQGiyex7xw4cAU9h+qVPoWBmLsALhCCtc1izPrA3uwtOTFIT0KdtMxGPTI9t8wzp5U92Ur6Scng
KfIabc1cPcGVsivHPqINZqVHuxg5BlI/LVp447tUY8yuk1mwMiO9O+vFBtpkjgisDlYJ+hvo75V3
N1g0TmWXJbh2u2bVStM7ECGG98PCtOToKGxBdxmsOn23akqU8XmSXBtqHLYmupeUpKfF5dg8Wl8a
rHZ7iveHCeH0chzxi2faSMY6AbnuuC3a6CWJ+gSxhhInA03ApDE97R30nnleL3179E5aX043fUc4
PZIac4E5mMMswTG7STc/OZhQ9br+hPDb2OFqGvauziEhbiIbcYDT3+hEVE00i9cCMwtqqv7MDMHl
orl4M2OmVqLtb5JiqOk1md+SEpZiPOjjBzlmt36FLoPRGGsaHsdzXNkb130m5iv7qOidr5rEIgU2
aOudzdn9+075/8xk6ccLmUO2EW2Sa3zf/oZA+Le6TZo/SGnzv96hZmoe8/+9/+h35No//0b/47fL
T/53sypqBmqFv8yqLr/U5Tf+u++RfOGFta8MwqS8MqlA0S/AGJo/oB6BbidB5/LP2GwlyeDQNqiC
Lz/qp8vzry7A37+271fy7/+bv/zuL3mLm5h3wA/zv4DzjJl49p+8+jff4c9Xb7pXjPVnnhPd7p9f
tute8aSZkurv+2WhY8BP+j//4v/1oFKIX33vTeMKF4xkFsgQZf7gG/58EZR9pSSdPkPgIL58vLuL
AN7oP7sF3lzHn24BeUUTE/6TDqZr/uCd/vki6Lp+xUWyXObCl4vEuf6d3QnzaOYXr4K0rkw5v0zz
z/v956tgu1doEHVGQD+u0vcn7z09D66hfvmBEFfMEukWzi2Yn1++q18xelfcJTPokY93+PJn0tR/
shj+3ZMAN0yhTPhxD7zZCsCPQgai2YIc4fLx/dF7R/eAYdr6L18F68pisuHAOP3+Vr9ZDxz3ihJf
0tL8cRX+b22Lb97H7yeG/es//gupyLyI/dK9IM0rG6u/7pq0J+ePNw+Eo19ZjgOK9vet491dBbow
yGh+6SKYzpVhsSriXvx+Ebi3fl4VSAS8stHtOGh6vt8rlx/4jh4IcJWCp/iXroIUVzqnQ2lZPx6I
N8uC4oGQdJcs9WPZ+H7Z39FVUEx/fvEicFBkW+CG/31/5EX+fCs41pW0lS2hYn6/E97d2kg/nDPu
L90JJmI0l/YmpcA/fx4Ea+eMN5znb/ykd3QLGEyhfvmMJK6ATFt0eeFpzh9v1kTFcVqwYKoZ13r5
eG9XQceE86tXgUXRMhxQ4/bbdcC6YsRKnSjt76/+/Z2RkC1836e+y57+qL3/G/Wyoa5o71sgBd6s
ALz7UsFd5xT6x93xvp4Bx5mL+19aAeS87Vu6Zf5+LHizIzo8AqailjLe3frHCjBrVX7p5ZusbzQF
pP3jUCTevHyXZwOpgRBc6ve5AhhQ8n/1EZjbBgab4R/7/dsngVMRTXl2iR/bxPd95z3tBoJH9Vfv
BTbDeSG03rx6x2YX0LnXYC9fPt7dXohdWPyHjbM3NcZPXRPjajZ0KoVq/fLxpkpS5pWU6N/Br7zT
1ZAzq/rlJ8G9ojZwZxXyj4+/ngppoLEWMt1A2X/5eHdbItoc+1fPxgSMcLcTCEKj8PLx5lzE2ZjV
gBbr7x2297ceIGb85XtBXkEbJ1lCfm8Tvj0dwte50tkcSKL/fsHf0XrIG/PL6yF3Ac1B28LB8k/v
AtdkbxQYY8SPf3+Pd8H/Yu7cdts2gjD8KnoCQZQsSroJUDhoDoXdomkT5HItbayFJNIg5TjO0/fb
A23tkkaMji6W8JUtD1fD4Rz+ORVSq2CDZR7xivUInguIVRQnkk3BcDKiKSiMDDUCCRGpbVyNGWxP
v3YRfOHETyqKEhcBmA1H2rEpvzeiLKZSvUi4zLYQDKTdv2CvhAurJak3skzw2wuDF76M9AJe/lSq
F0kwThZztkGkmDqxAtW4bEFAJ7orv5BhMr+QhgyoRRBCHCF6Z4aEACCV+Vwk2YICzujpU4kq9w1m
+AZ0BgE+BYUX60N80TH5hKIICF1OXx94V4qYIfxLHv2KhSj+6/cxE+QCB9K6kfbKzijO5ux5k5oD
wmIiInbPDbsGi+WYRpgF/ajBgcxPE4DwixVhSYp1VZBCCyFRag4uxgVtjUBU/k4ZvQqMBrJ70kTY
Ca9CiaJHnLpgKdYEpBFAFfEIVrniZ2AnYiHAJ5iVCxKoVJa4K/EPbY6VMb42m5KpQiAHXgJ5yGQB
GJGs2YwM4jAXVmPS8BZayDbTzF4pMRfY2QmQynLEYbVYTADSGNVu1605hmekEaa2cEguBcw64JUP
op6Wntkcs+02tsU37soOSaPewG7kk70LC5CykoYD4kZ/xXoRPUFq0VYodSFjbrIwwziKs0r4ifSu
gqAEvZhgSMsJBTiAiVRjeSZl5yixT3QqDhbst6TeIGi9XsS4WIyZe7C0AaXngs/nZKQXZrNJSP38
/xQbWRZ2GK/wFwMfEhsJqspoFSozsq09sW+EONUGnkg50wVlNv5ZJwi71QvktPEogyLOSQoYYiMN
nai4mBE3IwLP6MgpkubqMheU5E3L7HQBzfHyutQCtc8KMlSe95HScAH+gLijC0IGJj9dMGefxxms
I+DAfMGoF3elb4HDD2xZQ3Co/Q1zehfIfUh1AVEDZdowgSh6iAtYxxJvGuD52XrilGTFBbagS2WB
PBMICdtRg0aArZFGmIAz0BZ+QZ7Bs+n1ntIrWPXU+3G5NfuN6/owuh1qDnnpA13PQ//vod/BVW/S
1BB90DaB+Hs/N4W8iRKz7kGf/LF78O4+4d/DF+zfOrpX9626X743ulHNmjE+rh8lHPNaHegc+W2v
btRBRZPQXE3U80l6c9aePOVfEG53CV1b4C6m25ifdRUTdv0DcsI7VbE+sTuifYzFytZjSylfsmnm
W91UJjq1L20V0673daM2dXdKe2pfJCinXFV6fTTr+2NE3NUfSYm/1Xsm8DX6lLIv8BRTDuMAR/W3
0SVtp4ebmO02m9XddbAz61XS/TtcN5voeWLhbfpZev53um5u4yOHUg8p5ZdnHr7cpvYqZnzYqG0k
gIVvaZMemD2lpqpN/Eb6Wmgx6WpjVKJFfCmJmHL9EIuFz8pLyf7R100+uSkmDIH79e6xk1yn9nyF
qZQ0MzJM22Oz7/CR0r5Spoq0B6j7OczLlWoe96ranLKDIjib15MfuW3Vmn5bfTxGMj31GUoxfbNm
gIGKmyt9+ktOGlvQ1sdIsqc+nSKn3baGn7s70/HYeVC+xvEc1Ov7JiVtUwBi0nV1THQIW+4toCyl
fK1vGpV4TwGxl5P+rmK7BfxgS0XkhB9G79Xhrt2a2KyHRqZz0P+om1ZHmorKN1vtcw7iV/qHWUdm
DOLnsOjX+mH0lW1d3TGddPuKPfG5mUu5HV0qxrKZ2JqFJrrz3OCt2qXvvsfMpeT/ZGtKxBbf4CEm
u9vjkcRRTagcF5Nu9G3av+4KLKSE/9JV1T7uv6skTAiItJT839t6o0cf2p5t8ykgKflPzNsfFsSQ
VzjPDfqCGEBaKfl/4L5uWx25FAEGl9P+EUeVAViU0v33qLanLw+t3xavlZL9rJsDlq0jZLVVqCAT
UzZENol4h8oUKekvCrtT3bK9Pj63wy7FxHV7HH0eOrxHBcX0TbuuGUoTn91Xa4hpP9bMyL+NuMJI
0F/azCGk6QmL7ONP3TiQoX+LwTX7ifVeq+bNfwAAAP//</cx:binary>
              </cx:geoCache>
            </cx:geography>
          </cx:layoutPr>
          <cx:valueColors>
            <cx:minColor>
              <a:schemeClr val="accent5">
                <a:lumMod val="50000"/>
              </a:schemeClr>
            </cx:minColor>
            <cx:midColor>
              <a:schemeClr val="bg1"/>
            </cx:midColor>
            <cx:maxColor>
              <a:schemeClr val="accent6">
                <a:lumMod val="50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B$2" max="10" min="1" page="10" val="10"/>
</file>

<file path=xl/ctrlProps/ctrlProp2.xml><?xml version="1.0" encoding="utf-8"?>
<formControlPr xmlns="http://schemas.microsoft.com/office/spreadsheetml/2009/9/main" objectType="Radio" firstButton="1" fmlaLink="$B$1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pin" dx="26" fmlaLink="$C$1" max="4" min="1" page="10" val="4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805542</xdr:colOff>
      <xdr:row>8</xdr:row>
      <xdr:rowOff>65314</xdr:rowOff>
    </xdr:from>
    <xdr:to>
      <xdr:col>3</xdr:col>
      <xdr:colOff>881742</xdr:colOff>
      <xdr:row>8</xdr:row>
      <xdr:rowOff>97971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3984171" y="805543"/>
          <a:ext cx="76200" cy="32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71718</xdr:colOff>
      <xdr:row>2</xdr:row>
      <xdr:rowOff>15240</xdr:rowOff>
    </xdr:from>
    <xdr:ext cx="12036462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1718" y="194534"/>
          <a:ext cx="12036462" cy="405432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DASHBOARD FOR </a:t>
          </a:r>
          <a:r>
            <a:rPr lang="en-US" sz="2000" b="1">
              <a:solidFill>
                <a:schemeClr val="accent5">
                  <a:lumMod val="50000"/>
                </a:schemeClr>
              </a:solidFill>
            </a:rPr>
            <a:t>WAGES</a:t>
          </a:r>
          <a:r>
            <a:rPr lang="en-US" sz="2000" b="1" baseline="0"/>
            <a:t> </a:t>
          </a:r>
          <a:r>
            <a:rPr lang="en-US" sz="2000" b="1" baseline="0">
              <a:solidFill>
                <a:schemeClr val="tx1">
                  <a:lumMod val="65000"/>
                  <a:lumOff val="35000"/>
                </a:schemeClr>
              </a:solidFill>
            </a:rPr>
            <a:t>AND</a:t>
          </a:r>
          <a:r>
            <a:rPr lang="en-US" sz="2000" b="1" baseline="0"/>
            <a:t> </a:t>
          </a:r>
          <a:r>
            <a:rPr lang="en-US" sz="2000" b="1" baseline="0">
              <a:solidFill>
                <a:schemeClr val="accent6">
                  <a:lumMod val="75000"/>
                </a:schemeClr>
              </a:solidFill>
            </a:rPr>
            <a:t>EMPLOYEMENT</a:t>
          </a:r>
          <a:r>
            <a:rPr lang="en-US" sz="2000" b="1" baseline="0"/>
            <a:t>: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2194560</xdr:colOff>
          <xdr:row>4</xdr:row>
          <xdr:rowOff>228600</xdr:rowOff>
        </xdr:from>
        <xdr:to>
          <xdr:col>3</xdr:col>
          <xdr:colOff>502920</xdr:colOff>
          <xdr:row>6</xdr:row>
          <xdr:rowOff>7620</xdr:rowOff>
        </xdr:to>
        <xdr:sp macro="" textlink="">
          <xdr:nvSpPr>
            <xdr:cNvPr id="3077" name="Spinne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2</xdr:col>
      <xdr:colOff>2241</xdr:colOff>
      <xdr:row>6</xdr:row>
      <xdr:rowOff>151055</xdr:rowOff>
    </xdr:from>
    <xdr:ext cx="1712200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25606" y="1334396"/>
          <a:ext cx="1712200" cy="280205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1">
                  <a:lumMod val="65000"/>
                  <a:lumOff val="35000"/>
                </a:schemeClr>
              </a:solidFill>
            </a:rPr>
            <a:t>Average</a:t>
          </a:r>
          <a:r>
            <a:rPr lang="en-US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 Annual </a:t>
          </a:r>
          <a:r>
            <a:rPr lang="en-US" sz="1200" b="1">
              <a:solidFill>
                <a:schemeClr val="accent5">
                  <a:lumMod val="50000"/>
                </a:schemeClr>
              </a:solidFill>
            </a:rPr>
            <a:t>WAGES</a:t>
          </a:r>
          <a:endParaRPr lang="en-US" sz="1200" b="1" baseline="0"/>
        </a:p>
      </xdr:txBody>
    </xdr:sp>
    <xdr:clientData/>
  </xdr:oneCellAnchor>
  <xdr:twoCellAnchor>
    <xdr:from>
      <xdr:col>1</xdr:col>
      <xdr:colOff>44825</xdr:colOff>
      <xdr:row>8</xdr:row>
      <xdr:rowOff>129540</xdr:rowOff>
    </xdr:from>
    <xdr:to>
      <xdr:col>3</xdr:col>
      <xdr:colOff>349624</xdr:colOff>
      <xdr:row>32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604669</xdr:colOff>
      <xdr:row>6</xdr:row>
      <xdr:rowOff>160020</xdr:rowOff>
    </xdr:from>
    <xdr:ext cx="2222468" cy="280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029187" y="1343361"/>
          <a:ext cx="2222468" cy="280205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1">
                  <a:lumMod val="65000"/>
                  <a:lumOff val="35000"/>
                </a:schemeClr>
              </a:solidFill>
            </a:rPr>
            <a:t>SAHRE OF TOTAL </a:t>
          </a:r>
          <a:r>
            <a:rPr lang="en-US" sz="1100" b="1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EMPLOYEMENT</a:t>
          </a:r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242048</xdr:colOff>
      <xdr:row>9</xdr:row>
      <xdr:rowOff>8966</xdr:rowOff>
    </xdr:from>
    <xdr:to>
      <xdr:col>8</xdr:col>
      <xdr:colOff>26896</xdr:colOff>
      <xdr:row>14</xdr:row>
      <xdr:rowOff>107578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4593915" y="1473699"/>
          <a:ext cx="1503581" cy="1029946"/>
          <a:chOff x="4276166" y="1730190"/>
          <a:chExt cx="1470212" cy="995082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aphicFramePr>
            <a:graphicFrameLocks/>
          </xdr:cNvGraphicFramePr>
        </xdr:nvGraphicFramePr>
        <xdr:xfrm>
          <a:off x="4276166" y="1730190"/>
          <a:ext cx="1470212" cy="99508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Sheet1!$K$5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/>
        </xdr:nvSpPr>
        <xdr:spPr>
          <a:xfrm>
            <a:off x="4683583" y="1953270"/>
            <a:ext cx="856606" cy="525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33E2281D-50BF-4723-A117-D43F84C8CBC4}" type="TxLink">
              <a:rPr lang="en-US" sz="2800" b="1" i="0" u="none" strike="noStrike">
                <a:solidFill>
                  <a:schemeClr val="accent6">
                    <a:lumMod val="75000"/>
                  </a:schemeClr>
                </a:solidFill>
                <a:latin typeface="Calibri"/>
                <a:cs typeface="Calibri"/>
              </a:rPr>
              <a:pPr/>
              <a:t>2%</a:t>
            </a:fld>
            <a:endParaRPr lang="en-US" sz="2800">
              <a:solidFill>
                <a:schemeClr val="accent6">
                  <a:lumMod val="75000"/>
                </a:schemeClr>
              </a:solidFill>
            </a:endParaRPr>
          </a:p>
        </xdr:txBody>
      </xdr:sp>
    </xdr:grpSp>
    <xdr:clientData/>
  </xdr:twoCellAnchor>
  <xdr:oneCellAnchor>
    <xdr:from>
      <xdr:col>4</xdr:col>
      <xdr:colOff>549087</xdr:colOff>
      <xdr:row>15</xdr:row>
      <xdr:rowOff>34962</xdr:rowOff>
    </xdr:from>
    <xdr:ext cx="2242473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973605" y="2831950"/>
          <a:ext cx="2242473" cy="280205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accent5">
                  <a:lumMod val="50000"/>
                </a:schemeClr>
              </a:solidFill>
            </a:rPr>
            <a:t>WAGE</a:t>
          </a:r>
          <a:r>
            <a:rPr lang="en-US" sz="1200" b="1" baseline="0">
              <a:solidFill>
                <a:schemeClr val="accent5">
                  <a:lumMod val="50000"/>
                </a:schemeClr>
              </a:solidFill>
            </a:rPr>
            <a:t> </a:t>
          </a:r>
          <a:r>
            <a:rPr lang="en-US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&amp;</a:t>
          </a:r>
          <a:r>
            <a:rPr lang="en-US" sz="1200" b="1" baseline="0">
              <a:solidFill>
                <a:schemeClr val="accent5">
                  <a:lumMod val="50000"/>
                </a:schemeClr>
              </a:solidFill>
            </a:rPr>
            <a:t> </a:t>
          </a:r>
          <a:r>
            <a:rPr lang="en-US" sz="1200" b="1" baseline="0">
              <a:solidFill>
                <a:schemeClr val="accent6">
                  <a:lumMod val="75000"/>
                </a:schemeClr>
              </a:solidFill>
            </a:rPr>
            <a:t>EMPLOYEMENT</a:t>
          </a:r>
          <a:r>
            <a:rPr lang="en-US" sz="1200" b="1" baseline="0">
              <a:solidFill>
                <a:schemeClr val="accent5">
                  <a:lumMod val="50000"/>
                </a:schemeClr>
              </a:solidFill>
            </a:rPr>
            <a:t> </a:t>
          </a:r>
          <a:r>
            <a:rPr lang="en-US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TREND</a:t>
          </a:r>
        </a:p>
      </xdr:txBody>
    </xdr:sp>
    <xdr:clientData/>
  </xdr:oneCellAnchor>
  <xdr:twoCellAnchor>
    <xdr:from>
      <xdr:col>4</xdr:col>
      <xdr:colOff>143435</xdr:colOff>
      <xdr:row>16</xdr:row>
      <xdr:rowOff>170330</xdr:rowOff>
    </xdr:from>
    <xdr:to>
      <xdr:col>8</xdr:col>
      <xdr:colOff>502023</xdr:colOff>
      <xdr:row>32</xdr:row>
      <xdr:rowOff>152400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885702" y="2938930"/>
          <a:ext cx="2686921" cy="2962337"/>
          <a:chOff x="9425496" y="2357347"/>
          <a:chExt cx="4987226" cy="5331233"/>
        </a:xfrm>
      </xdr:grpSpPr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/>
        </xdr:nvGraphicFramePr>
        <xdr:xfrm>
          <a:off x="9425496" y="2357347"/>
          <a:ext cx="4987226" cy="27431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/>
        </xdr:nvGraphicFramePr>
        <xdr:xfrm>
          <a:off x="9441180" y="494538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8</xdr:col>
      <xdr:colOff>564777</xdr:colOff>
      <xdr:row>8</xdr:row>
      <xdr:rowOff>62752</xdr:rowOff>
    </xdr:from>
    <xdr:to>
      <xdr:col>17</xdr:col>
      <xdr:colOff>259976</xdr:colOff>
      <xdr:row>32</xdr:row>
      <xdr:rowOff>116540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7917" y="1327672"/>
              <a:ext cx="4701539" cy="44429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440048</xdr:colOff>
      <xdr:row>6</xdr:row>
      <xdr:rowOff>29232</xdr:rowOff>
    </xdr:from>
    <xdr:to>
      <xdr:col>14</xdr:col>
      <xdr:colOff>8964</xdr:colOff>
      <xdr:row>8</xdr:row>
      <xdr:rowOff>4017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7831448" y="935165"/>
          <a:ext cx="1609383" cy="347319"/>
          <a:chOff x="7377955" y="1212590"/>
          <a:chExt cx="1981336" cy="329339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78" name="Option Button 6" hidden="1">
                <a:extLst>
                  <a:ext uri="{63B3BB69-23CF-44E3-9099-C40C66FF867C}">
                    <a14:compatExt spid="_x0000_s3078"/>
                  </a:ext>
                  <a:ext uri="{FF2B5EF4-FFF2-40B4-BE49-F238E27FC236}">
                    <a16:creationId xmlns:a16="http://schemas.microsoft.com/office/drawing/2014/main" id="{00000000-0008-0000-0200-0000060C0000}"/>
                  </a:ext>
                </a:extLst>
              </xdr:cNvPr>
              <xdr:cNvSpPr/>
            </xdr:nvSpPr>
            <xdr:spPr bwMode="auto">
              <a:xfrm>
                <a:off x="7377955" y="1213821"/>
                <a:ext cx="1836421" cy="3281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7591306" y="1212590"/>
            <a:ext cx="1767985" cy="3077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>
                <a:solidFill>
                  <a:schemeClr val="tx1">
                    <a:lumMod val="65000"/>
                    <a:lumOff val="35000"/>
                  </a:schemeClr>
                </a:solidFill>
              </a:rPr>
              <a:t>AVERAGE </a:t>
            </a:r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WAGE</a:t>
            </a:r>
          </a:p>
        </xdr:txBody>
      </xdr:sp>
    </xdr:grpSp>
    <xdr:clientData/>
  </xdr:twoCellAnchor>
  <xdr:twoCellAnchor>
    <xdr:from>
      <xdr:col>13</xdr:col>
      <xdr:colOff>576467</xdr:colOff>
      <xdr:row>6</xdr:row>
      <xdr:rowOff>0</xdr:rowOff>
    </xdr:from>
    <xdr:to>
      <xdr:col>17</xdr:col>
      <xdr:colOff>313763</xdr:colOff>
      <xdr:row>7</xdr:row>
      <xdr:rowOff>150768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9432600" y="905933"/>
          <a:ext cx="1955563" cy="337035"/>
          <a:chOff x="9206757" y="1183338"/>
          <a:chExt cx="1972914" cy="331694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79" name="Option Button 7" hidden="1">
                <a:extLst>
                  <a:ext uri="{63B3BB69-23CF-44E3-9099-C40C66FF867C}">
                    <a14:compatExt spid="_x0000_s3079"/>
                  </a:ext>
                  <a:ext uri="{FF2B5EF4-FFF2-40B4-BE49-F238E27FC236}">
                    <a16:creationId xmlns:a16="http://schemas.microsoft.com/office/drawing/2014/main" id="{00000000-0008-0000-0200-0000070C0000}"/>
                  </a:ext>
                </a:extLst>
              </xdr:cNvPr>
              <xdr:cNvSpPr/>
            </xdr:nvSpPr>
            <xdr:spPr bwMode="auto">
              <a:xfrm>
                <a:off x="9206757" y="1183338"/>
                <a:ext cx="1836421" cy="3316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9404949" y="1188262"/>
            <a:ext cx="1774722" cy="3130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>
                <a:solidFill>
                  <a:schemeClr val="accent6">
                    <a:lumMod val="75000"/>
                  </a:schemeClr>
                </a:solidFill>
              </a:rPr>
              <a:t>EMPLOYEE</a:t>
            </a:r>
            <a:r>
              <a:rPr lang="en-US" sz="1400" b="1">
                <a:solidFill>
                  <a:schemeClr val="tx1">
                    <a:lumMod val="65000"/>
                    <a:lumOff val="35000"/>
                  </a:schemeClr>
                </a:solidFill>
              </a:rPr>
              <a:t> PER 1000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228600</xdr:rowOff>
        </xdr:from>
        <xdr:to>
          <xdr:col>6</xdr:col>
          <xdr:colOff>297180</xdr:colOff>
          <xdr:row>6</xdr:row>
          <xdr:rowOff>7620</xdr:rowOff>
        </xdr:to>
        <xdr:sp macro="" textlink="">
          <xdr:nvSpPr>
            <xdr:cNvPr id="3081" name="Spinner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F150" sqref="F150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 s="4">
        <v>2020</v>
      </c>
      <c r="B2" s="4" t="s">
        <v>55</v>
      </c>
      <c r="C2" s="4" t="s">
        <v>1</v>
      </c>
      <c r="D2" s="5">
        <v>1829</v>
      </c>
      <c r="E2" s="5">
        <v>18051</v>
      </c>
      <c r="F2" s="6">
        <v>58872</v>
      </c>
    </row>
    <row r="3" spans="1:6" x14ac:dyDescent="0.3">
      <c r="A3" s="4">
        <v>2020</v>
      </c>
      <c r="B3" s="4" t="s">
        <v>55</v>
      </c>
      <c r="C3" s="4" t="s">
        <v>2</v>
      </c>
      <c r="D3" s="5">
        <v>1354</v>
      </c>
      <c r="E3" s="5">
        <v>35607</v>
      </c>
      <c r="F3" s="6">
        <v>55216</v>
      </c>
    </row>
    <row r="4" spans="1:6" x14ac:dyDescent="0.3">
      <c r="A4" s="4">
        <v>2020</v>
      </c>
      <c r="B4" s="4" t="s">
        <v>55</v>
      </c>
      <c r="C4" s="4" t="s">
        <v>3</v>
      </c>
      <c r="D4" s="5">
        <v>2565</v>
      </c>
      <c r="E4" s="5">
        <v>15961</v>
      </c>
      <c r="F4" s="6">
        <v>49909</v>
      </c>
    </row>
    <row r="5" spans="1:6" x14ac:dyDescent="0.3">
      <c r="A5" s="4">
        <v>2020</v>
      </c>
      <c r="B5" s="4" t="s">
        <v>55</v>
      </c>
      <c r="C5" s="4" t="s">
        <v>4</v>
      </c>
      <c r="D5" s="5">
        <v>17651</v>
      </c>
      <c r="E5" s="5">
        <v>425665</v>
      </c>
      <c r="F5" s="6">
        <v>42534</v>
      </c>
    </row>
    <row r="6" spans="1:6" x14ac:dyDescent="0.3">
      <c r="A6" s="4">
        <v>2020</v>
      </c>
      <c r="B6" s="4" t="s">
        <v>55</v>
      </c>
      <c r="C6" s="4" t="s">
        <v>5</v>
      </c>
      <c r="D6" s="5">
        <v>3312</v>
      </c>
      <c r="E6" s="5">
        <v>41633</v>
      </c>
      <c r="F6" s="6">
        <v>91879</v>
      </c>
    </row>
    <row r="7" spans="1:6" x14ac:dyDescent="0.3">
      <c r="A7" s="4">
        <v>2020</v>
      </c>
      <c r="B7" s="4" t="s">
        <v>55</v>
      </c>
      <c r="C7" s="4" t="s">
        <v>6</v>
      </c>
      <c r="D7" s="4">
        <v>467</v>
      </c>
      <c r="E7" s="5">
        <v>5260</v>
      </c>
      <c r="F7" s="6">
        <v>43142</v>
      </c>
    </row>
    <row r="8" spans="1:6" x14ac:dyDescent="0.3">
      <c r="A8" s="4">
        <v>2020</v>
      </c>
      <c r="B8" s="4" t="s">
        <v>55</v>
      </c>
      <c r="C8" s="4" t="s">
        <v>7</v>
      </c>
      <c r="D8" s="4">
        <v>186</v>
      </c>
      <c r="E8" s="5">
        <v>1317</v>
      </c>
      <c r="F8" s="6">
        <v>43290</v>
      </c>
    </row>
    <row r="9" spans="1:6" x14ac:dyDescent="0.3">
      <c r="A9" s="4">
        <v>2020</v>
      </c>
      <c r="B9" s="4" t="s">
        <v>55</v>
      </c>
      <c r="C9" s="4" t="s">
        <v>8</v>
      </c>
      <c r="D9" s="5">
        <v>5394</v>
      </c>
      <c r="E9" s="5">
        <v>71107</v>
      </c>
      <c r="F9" s="6">
        <v>37717</v>
      </c>
    </row>
    <row r="10" spans="1:6" x14ac:dyDescent="0.3">
      <c r="A10" s="4">
        <v>2020</v>
      </c>
      <c r="B10" s="4" t="s">
        <v>55</v>
      </c>
      <c r="C10" s="4" t="s">
        <v>9</v>
      </c>
      <c r="D10" s="5">
        <v>2794</v>
      </c>
      <c r="E10" s="5">
        <v>29309</v>
      </c>
      <c r="F10" s="6">
        <v>45978</v>
      </c>
    </row>
    <row r="11" spans="1:6" x14ac:dyDescent="0.3">
      <c r="A11" s="4">
        <v>2020</v>
      </c>
      <c r="B11" s="4" t="s">
        <v>55</v>
      </c>
      <c r="C11" s="4" t="s">
        <v>10</v>
      </c>
      <c r="D11" s="5">
        <v>2531</v>
      </c>
      <c r="E11" s="5">
        <v>27020</v>
      </c>
      <c r="F11" s="6">
        <v>42820</v>
      </c>
    </row>
    <row r="12" spans="1:6" x14ac:dyDescent="0.3">
      <c r="A12" s="4">
        <v>2020</v>
      </c>
      <c r="B12" s="4" t="s">
        <v>55</v>
      </c>
      <c r="C12" s="4" t="s">
        <v>11</v>
      </c>
      <c r="D12" s="5">
        <v>2818</v>
      </c>
      <c r="E12" s="5">
        <v>24933</v>
      </c>
      <c r="F12" s="6">
        <v>52259</v>
      </c>
    </row>
    <row r="13" spans="1:6" x14ac:dyDescent="0.3">
      <c r="A13" s="4">
        <v>2020</v>
      </c>
      <c r="B13" s="4" t="s">
        <v>55</v>
      </c>
      <c r="C13" s="4" t="s">
        <v>12</v>
      </c>
      <c r="D13" s="5">
        <v>2302</v>
      </c>
      <c r="E13" s="5">
        <v>20872</v>
      </c>
      <c r="F13" s="6">
        <v>50732</v>
      </c>
    </row>
    <row r="14" spans="1:6" x14ac:dyDescent="0.3">
      <c r="A14" s="4">
        <v>2020</v>
      </c>
      <c r="B14" s="4" t="s">
        <v>55</v>
      </c>
      <c r="C14" s="4" t="s">
        <v>13</v>
      </c>
      <c r="D14" s="5">
        <v>2911</v>
      </c>
      <c r="E14" s="5">
        <v>22868</v>
      </c>
      <c r="F14" s="6">
        <v>45588</v>
      </c>
    </row>
    <row r="15" spans="1:6" x14ac:dyDescent="0.3">
      <c r="A15" s="4">
        <v>2020</v>
      </c>
      <c r="B15" s="4" t="s">
        <v>55</v>
      </c>
      <c r="C15" s="4" t="s">
        <v>14</v>
      </c>
      <c r="D15" s="5">
        <v>2613</v>
      </c>
      <c r="E15" s="5">
        <v>18607</v>
      </c>
      <c r="F15" s="6">
        <v>47721</v>
      </c>
    </row>
    <row r="16" spans="1:6" x14ac:dyDescent="0.3">
      <c r="A16" s="4">
        <v>2020</v>
      </c>
      <c r="B16" s="4" t="s">
        <v>55</v>
      </c>
      <c r="C16" s="4" t="s">
        <v>15</v>
      </c>
      <c r="D16" s="5">
        <v>1632</v>
      </c>
      <c r="E16" s="5">
        <v>16061</v>
      </c>
      <c r="F16" s="6">
        <v>54605</v>
      </c>
    </row>
    <row r="17" spans="1:6" x14ac:dyDescent="0.3">
      <c r="A17" s="4">
        <v>2020</v>
      </c>
      <c r="B17" s="4" t="s">
        <v>55</v>
      </c>
      <c r="C17" s="4" t="s">
        <v>16</v>
      </c>
      <c r="D17" s="5">
        <v>3143</v>
      </c>
      <c r="E17" s="5">
        <v>37751</v>
      </c>
      <c r="F17" s="6">
        <v>86727</v>
      </c>
    </row>
    <row r="18" spans="1:6" x14ac:dyDescent="0.3">
      <c r="A18" s="4">
        <v>2020</v>
      </c>
      <c r="B18" s="4" t="s">
        <v>55</v>
      </c>
      <c r="C18" s="4" t="s">
        <v>17</v>
      </c>
      <c r="D18" s="5">
        <v>1581</v>
      </c>
      <c r="E18" s="5">
        <v>7787</v>
      </c>
      <c r="F18" s="6">
        <v>41422</v>
      </c>
    </row>
    <row r="19" spans="1:6" x14ac:dyDescent="0.3">
      <c r="A19" s="4">
        <v>2020</v>
      </c>
      <c r="B19" s="4" t="s">
        <v>55</v>
      </c>
      <c r="C19" s="4" t="s">
        <v>18</v>
      </c>
      <c r="D19" s="4">
        <v>720</v>
      </c>
      <c r="E19" s="5">
        <v>7112</v>
      </c>
      <c r="F19" s="6">
        <v>46887</v>
      </c>
    </row>
    <row r="20" spans="1:6" x14ac:dyDescent="0.3">
      <c r="A20" s="4">
        <v>2020</v>
      </c>
      <c r="B20" s="4" t="s">
        <v>55</v>
      </c>
      <c r="C20" s="4" t="s">
        <v>19</v>
      </c>
      <c r="D20" s="4">
        <v>999</v>
      </c>
      <c r="E20" s="5">
        <v>11134</v>
      </c>
      <c r="F20" s="6">
        <v>64628</v>
      </c>
    </row>
    <row r="21" spans="1:6" x14ac:dyDescent="0.3">
      <c r="A21" s="4">
        <v>2020</v>
      </c>
      <c r="B21" s="4" t="s">
        <v>55</v>
      </c>
      <c r="C21" s="4" t="s">
        <v>20</v>
      </c>
      <c r="D21" s="5">
        <v>3574</v>
      </c>
      <c r="E21" s="5">
        <v>34897</v>
      </c>
      <c r="F21" s="6">
        <v>43309</v>
      </c>
    </row>
    <row r="22" spans="1:6" x14ac:dyDescent="0.3">
      <c r="A22" s="4">
        <v>2020</v>
      </c>
      <c r="B22" s="4" t="s">
        <v>55</v>
      </c>
      <c r="C22" s="4" t="s">
        <v>21</v>
      </c>
      <c r="D22" s="5">
        <v>3175</v>
      </c>
      <c r="E22" s="5">
        <v>28204</v>
      </c>
      <c r="F22" s="6">
        <v>51276</v>
      </c>
    </row>
    <row r="23" spans="1:6" x14ac:dyDescent="0.3">
      <c r="A23" s="4">
        <v>2020</v>
      </c>
      <c r="B23" s="4" t="s">
        <v>55</v>
      </c>
      <c r="C23" s="4" t="s">
        <v>22</v>
      </c>
      <c r="D23" s="5">
        <v>2070</v>
      </c>
      <c r="E23" s="5">
        <v>14561</v>
      </c>
      <c r="F23" s="6">
        <v>50525</v>
      </c>
    </row>
    <row r="24" spans="1:6" x14ac:dyDescent="0.3">
      <c r="A24" s="4">
        <v>2020</v>
      </c>
      <c r="B24" s="4" t="s">
        <v>55</v>
      </c>
      <c r="C24" s="4" t="s">
        <v>23</v>
      </c>
      <c r="D24" s="5">
        <v>2123</v>
      </c>
      <c r="E24" s="5">
        <v>16963</v>
      </c>
      <c r="F24" s="6">
        <v>46677</v>
      </c>
    </row>
    <row r="25" spans="1:6" x14ac:dyDescent="0.3">
      <c r="A25" s="4">
        <v>2020</v>
      </c>
      <c r="B25" s="4" t="s">
        <v>55</v>
      </c>
      <c r="C25" s="4" t="s">
        <v>24</v>
      </c>
      <c r="D25" s="5">
        <v>1847</v>
      </c>
      <c r="E25" s="5">
        <v>12449</v>
      </c>
      <c r="F25" s="6">
        <v>65945</v>
      </c>
    </row>
    <row r="26" spans="1:6" x14ac:dyDescent="0.3">
      <c r="A26" s="4">
        <v>2020</v>
      </c>
      <c r="B26" s="4" t="s">
        <v>55</v>
      </c>
      <c r="C26" s="4" t="s">
        <v>25</v>
      </c>
      <c r="D26" s="5">
        <v>2469</v>
      </c>
      <c r="E26" s="5">
        <v>16054</v>
      </c>
      <c r="F26" s="6">
        <v>44449</v>
      </c>
    </row>
    <row r="27" spans="1:6" x14ac:dyDescent="0.3">
      <c r="A27" s="4">
        <v>2020</v>
      </c>
      <c r="B27" s="4" t="s">
        <v>55</v>
      </c>
      <c r="C27" s="4" t="s">
        <v>26</v>
      </c>
      <c r="D27" s="4">
        <v>598</v>
      </c>
      <c r="E27" s="5">
        <v>19509</v>
      </c>
      <c r="F27" s="6">
        <v>88060</v>
      </c>
    </row>
    <row r="28" spans="1:6" x14ac:dyDescent="0.3">
      <c r="A28" s="4">
        <v>2020</v>
      </c>
      <c r="B28" s="4" t="s">
        <v>55</v>
      </c>
      <c r="C28" s="4" t="s">
        <v>27</v>
      </c>
      <c r="D28" s="4">
        <v>350</v>
      </c>
      <c r="E28" s="5">
        <v>2671</v>
      </c>
      <c r="F28" s="6">
        <v>48051</v>
      </c>
    </row>
    <row r="29" spans="1:6" x14ac:dyDescent="0.3">
      <c r="A29" s="4">
        <v>2020</v>
      </c>
      <c r="B29" s="4" t="s">
        <v>55</v>
      </c>
      <c r="C29" s="4" t="s">
        <v>28</v>
      </c>
      <c r="D29" s="4">
        <v>999</v>
      </c>
      <c r="E29" s="5">
        <v>11868</v>
      </c>
      <c r="F29" s="6">
        <v>44634</v>
      </c>
    </row>
    <row r="30" spans="1:6" x14ac:dyDescent="0.3">
      <c r="A30" s="4">
        <v>2020</v>
      </c>
      <c r="B30" s="4" t="s">
        <v>55</v>
      </c>
      <c r="C30" s="4" t="s">
        <v>29</v>
      </c>
      <c r="D30" s="5">
        <v>2064</v>
      </c>
      <c r="E30" s="5">
        <v>30471</v>
      </c>
      <c r="F30" s="6">
        <v>65885</v>
      </c>
    </row>
    <row r="31" spans="1:6" x14ac:dyDescent="0.3">
      <c r="A31" s="4">
        <v>2020</v>
      </c>
      <c r="B31" s="4" t="s">
        <v>55</v>
      </c>
      <c r="C31" s="4" t="s">
        <v>30</v>
      </c>
      <c r="D31" s="5">
        <v>3335</v>
      </c>
      <c r="E31" s="5">
        <v>31214</v>
      </c>
      <c r="F31" s="6">
        <v>44384</v>
      </c>
    </row>
    <row r="32" spans="1:6" x14ac:dyDescent="0.3">
      <c r="A32" s="4">
        <v>2020</v>
      </c>
      <c r="B32" s="4" t="s">
        <v>55</v>
      </c>
      <c r="C32" s="4" t="s">
        <v>31</v>
      </c>
      <c r="D32" s="5">
        <v>3428</v>
      </c>
      <c r="E32" s="5">
        <v>29560</v>
      </c>
      <c r="F32" s="6">
        <v>42720</v>
      </c>
    </row>
    <row r="33" spans="1:6" x14ac:dyDescent="0.3">
      <c r="A33" s="4">
        <v>2020</v>
      </c>
      <c r="B33" s="4" t="s">
        <v>55</v>
      </c>
      <c r="C33" s="4" t="s">
        <v>32</v>
      </c>
      <c r="D33" s="5">
        <v>1830</v>
      </c>
      <c r="E33" s="5">
        <v>19954</v>
      </c>
      <c r="F33" s="6">
        <v>92355</v>
      </c>
    </row>
    <row r="34" spans="1:6" x14ac:dyDescent="0.3">
      <c r="A34" s="4">
        <v>2020</v>
      </c>
      <c r="B34" s="4" t="s">
        <v>55</v>
      </c>
      <c r="C34" s="4" t="s">
        <v>33</v>
      </c>
      <c r="D34" s="5">
        <v>2541</v>
      </c>
      <c r="E34" s="5">
        <v>25841</v>
      </c>
      <c r="F34" s="6">
        <v>51404</v>
      </c>
    </row>
    <row r="35" spans="1:6" x14ac:dyDescent="0.3">
      <c r="A35" s="4">
        <v>2020</v>
      </c>
      <c r="B35" s="4" t="s">
        <v>55</v>
      </c>
      <c r="C35" s="4" t="s">
        <v>34</v>
      </c>
      <c r="D35" s="5">
        <v>4355</v>
      </c>
      <c r="E35" s="5">
        <v>40722</v>
      </c>
      <c r="F35" s="6">
        <v>90660</v>
      </c>
    </row>
    <row r="36" spans="1:6" x14ac:dyDescent="0.3">
      <c r="A36" s="4">
        <v>2020</v>
      </c>
      <c r="B36" s="4" t="s">
        <v>55</v>
      </c>
      <c r="C36" s="4" t="s">
        <v>35</v>
      </c>
      <c r="D36" s="5">
        <v>4739</v>
      </c>
      <c r="E36" s="5">
        <v>54360</v>
      </c>
      <c r="F36" s="6">
        <v>40689</v>
      </c>
    </row>
    <row r="37" spans="1:6" x14ac:dyDescent="0.3">
      <c r="A37" s="4">
        <v>2020</v>
      </c>
      <c r="B37" s="4" t="s">
        <v>55</v>
      </c>
      <c r="C37" s="4" t="s">
        <v>36</v>
      </c>
      <c r="D37" s="5">
        <v>3629</v>
      </c>
      <c r="E37" s="5">
        <v>47789</v>
      </c>
      <c r="F37" s="6">
        <v>61949</v>
      </c>
    </row>
    <row r="38" spans="1:6" x14ac:dyDescent="0.3">
      <c r="A38" s="4">
        <v>2020</v>
      </c>
      <c r="B38" s="4" t="s">
        <v>55</v>
      </c>
      <c r="C38" s="4" t="s">
        <v>37</v>
      </c>
      <c r="D38" s="4">
        <v>205</v>
      </c>
      <c r="E38" s="5">
        <v>1128</v>
      </c>
      <c r="F38" s="6">
        <v>42071</v>
      </c>
    </row>
    <row r="39" spans="1:6" x14ac:dyDescent="0.3">
      <c r="A39" s="4">
        <v>2020</v>
      </c>
      <c r="B39" s="4" t="s">
        <v>55</v>
      </c>
      <c r="C39" s="4" t="s">
        <v>38</v>
      </c>
      <c r="D39" s="5">
        <v>1375</v>
      </c>
      <c r="E39" s="5">
        <v>12442</v>
      </c>
      <c r="F39" s="6">
        <v>44990</v>
      </c>
    </row>
    <row r="40" spans="1:6" x14ac:dyDescent="0.3">
      <c r="A40" s="4">
        <v>2020</v>
      </c>
      <c r="B40" s="4" t="s">
        <v>55</v>
      </c>
      <c r="C40" s="4" t="s">
        <v>39</v>
      </c>
      <c r="D40" s="5">
        <v>1099</v>
      </c>
      <c r="E40" s="5">
        <v>7137</v>
      </c>
      <c r="F40" s="6">
        <v>45582</v>
      </c>
    </row>
    <row r="41" spans="1:6" x14ac:dyDescent="0.3">
      <c r="A41" s="4">
        <v>2020</v>
      </c>
      <c r="B41" s="4" t="s">
        <v>55</v>
      </c>
      <c r="C41" s="4" t="s">
        <v>40</v>
      </c>
      <c r="D41" s="5">
        <v>1130</v>
      </c>
      <c r="E41" s="5">
        <v>11134</v>
      </c>
      <c r="F41" s="6">
        <v>48930</v>
      </c>
    </row>
    <row r="42" spans="1:6" x14ac:dyDescent="0.3">
      <c r="A42" s="4">
        <v>2020</v>
      </c>
      <c r="B42" s="4" t="s">
        <v>55</v>
      </c>
      <c r="C42" s="4" t="s">
        <v>41</v>
      </c>
      <c r="D42" s="5">
        <v>19698</v>
      </c>
      <c r="E42" s="5">
        <v>249859</v>
      </c>
      <c r="F42" s="6">
        <v>117086</v>
      </c>
    </row>
    <row r="43" spans="1:6" x14ac:dyDescent="0.3">
      <c r="A43" s="4">
        <v>2020</v>
      </c>
      <c r="B43" s="4" t="s">
        <v>55</v>
      </c>
      <c r="C43" s="4" t="s">
        <v>42</v>
      </c>
      <c r="D43" s="5">
        <v>1066</v>
      </c>
      <c r="E43" s="5">
        <v>14648</v>
      </c>
      <c r="F43" s="6">
        <v>65747</v>
      </c>
    </row>
    <row r="44" spans="1:6" x14ac:dyDescent="0.3">
      <c r="A44" s="4">
        <v>2020</v>
      </c>
      <c r="B44" s="4" t="s">
        <v>55</v>
      </c>
      <c r="C44" s="4" t="s">
        <v>43</v>
      </c>
      <c r="D44" s="4">
        <v>571</v>
      </c>
      <c r="E44" s="5">
        <v>4095</v>
      </c>
      <c r="F44" s="6">
        <v>41096</v>
      </c>
    </row>
    <row r="45" spans="1:6" x14ac:dyDescent="0.3">
      <c r="A45" s="4">
        <v>2020</v>
      </c>
      <c r="B45" s="4" t="s">
        <v>55</v>
      </c>
      <c r="C45" s="4" t="s">
        <v>44</v>
      </c>
      <c r="D45" s="5">
        <v>2073</v>
      </c>
      <c r="E45" s="5">
        <v>17603</v>
      </c>
      <c r="F45" s="6">
        <v>48671</v>
      </c>
    </row>
    <row r="46" spans="1:6" x14ac:dyDescent="0.3">
      <c r="A46" s="4">
        <v>2020</v>
      </c>
      <c r="B46" s="4" t="s">
        <v>55</v>
      </c>
      <c r="C46" s="4" t="s">
        <v>45</v>
      </c>
      <c r="D46" s="5">
        <v>6971</v>
      </c>
      <c r="E46" s="5">
        <v>101358</v>
      </c>
      <c r="F46" s="6">
        <v>36964</v>
      </c>
    </row>
    <row r="47" spans="1:6" x14ac:dyDescent="0.3">
      <c r="A47" s="4">
        <v>2020</v>
      </c>
      <c r="B47" s="4" t="s">
        <v>55</v>
      </c>
      <c r="C47" s="4" t="s">
        <v>46</v>
      </c>
      <c r="D47" s="5">
        <v>1117</v>
      </c>
      <c r="E47" s="5">
        <v>18455</v>
      </c>
      <c r="F47" s="6">
        <v>78059</v>
      </c>
    </row>
    <row r="48" spans="1:6" x14ac:dyDescent="0.3">
      <c r="A48" s="4">
        <v>2020</v>
      </c>
      <c r="B48" s="4" t="s">
        <v>55</v>
      </c>
      <c r="C48" s="4" t="s">
        <v>47</v>
      </c>
      <c r="D48" s="5">
        <v>2872</v>
      </c>
      <c r="E48" s="5">
        <v>30781</v>
      </c>
      <c r="F48" s="6">
        <v>41928</v>
      </c>
    </row>
    <row r="49" spans="1:6" x14ac:dyDescent="0.3">
      <c r="A49" s="4">
        <v>2020</v>
      </c>
      <c r="B49" s="4" t="s">
        <v>55</v>
      </c>
      <c r="C49" s="4" t="s">
        <v>48</v>
      </c>
      <c r="D49" s="5">
        <v>1440</v>
      </c>
      <c r="E49" s="5">
        <v>19091</v>
      </c>
      <c r="F49" s="6">
        <v>83063</v>
      </c>
    </row>
    <row r="50" spans="1:6" x14ac:dyDescent="0.3">
      <c r="A50" s="4">
        <v>2020</v>
      </c>
      <c r="B50" s="4" t="s">
        <v>51</v>
      </c>
      <c r="C50" s="4" t="s">
        <v>1</v>
      </c>
      <c r="D50" s="5">
        <v>10335</v>
      </c>
      <c r="E50" s="5">
        <v>92772</v>
      </c>
      <c r="F50" s="6">
        <v>59279</v>
      </c>
    </row>
    <row r="51" spans="1:6" x14ac:dyDescent="0.3">
      <c r="A51" s="4">
        <v>2020</v>
      </c>
      <c r="B51" s="4" t="s">
        <v>51</v>
      </c>
      <c r="C51" s="4" t="s">
        <v>2</v>
      </c>
      <c r="D51" s="5">
        <v>14006</v>
      </c>
      <c r="E51" s="5">
        <v>173852</v>
      </c>
      <c r="F51" s="6">
        <v>63056</v>
      </c>
    </row>
    <row r="52" spans="1:6" x14ac:dyDescent="0.3">
      <c r="A52" s="4">
        <v>2020</v>
      </c>
      <c r="B52" s="4" t="s">
        <v>51</v>
      </c>
      <c r="C52" s="4" t="s">
        <v>3</v>
      </c>
      <c r="D52" s="5">
        <v>7277</v>
      </c>
      <c r="E52" s="5">
        <v>53142</v>
      </c>
      <c r="F52" s="6">
        <v>52247</v>
      </c>
    </row>
    <row r="53" spans="1:6" x14ac:dyDescent="0.3">
      <c r="A53" s="4">
        <v>2020</v>
      </c>
      <c r="B53" s="4" t="s">
        <v>51</v>
      </c>
      <c r="C53" s="4" t="s">
        <v>4</v>
      </c>
      <c r="D53" s="5">
        <v>86322</v>
      </c>
      <c r="E53" s="5">
        <v>855879</v>
      </c>
      <c r="F53" s="6">
        <v>76740</v>
      </c>
    </row>
    <row r="54" spans="1:6" x14ac:dyDescent="0.3">
      <c r="A54" s="4">
        <v>2020</v>
      </c>
      <c r="B54" s="4" t="s">
        <v>51</v>
      </c>
      <c r="C54" s="4" t="s">
        <v>5</v>
      </c>
      <c r="D54" s="5">
        <v>21025</v>
      </c>
      <c r="E54" s="5">
        <v>174730</v>
      </c>
      <c r="F54" s="6">
        <v>68209</v>
      </c>
    </row>
    <row r="55" spans="1:6" x14ac:dyDescent="0.3">
      <c r="A55" s="4">
        <v>2020</v>
      </c>
      <c r="B55" s="4" t="s">
        <v>51</v>
      </c>
      <c r="C55" s="4" t="s">
        <v>6</v>
      </c>
      <c r="D55" s="5">
        <v>9415</v>
      </c>
      <c r="E55" s="5">
        <v>56915</v>
      </c>
      <c r="F55" s="6">
        <v>75591</v>
      </c>
    </row>
    <row r="56" spans="1:6" x14ac:dyDescent="0.3">
      <c r="A56" s="4">
        <v>2020</v>
      </c>
      <c r="B56" s="4" t="s">
        <v>51</v>
      </c>
      <c r="C56" s="4" t="s">
        <v>7</v>
      </c>
      <c r="D56" s="5">
        <v>3106</v>
      </c>
      <c r="E56" s="5">
        <v>22403</v>
      </c>
      <c r="F56" s="6">
        <v>64977</v>
      </c>
    </row>
    <row r="57" spans="1:6" x14ac:dyDescent="0.3">
      <c r="A57" s="4">
        <v>2020</v>
      </c>
      <c r="B57" s="4" t="s">
        <v>51</v>
      </c>
      <c r="C57" s="4" t="s">
        <v>8</v>
      </c>
      <c r="D57" s="5">
        <v>76308</v>
      </c>
      <c r="E57" s="5">
        <v>561991</v>
      </c>
      <c r="F57" s="6">
        <v>55910</v>
      </c>
    </row>
    <row r="58" spans="1:6" x14ac:dyDescent="0.3">
      <c r="A58" s="4">
        <v>2020</v>
      </c>
      <c r="B58" s="4" t="s">
        <v>51</v>
      </c>
      <c r="C58" s="4" t="s">
        <v>9</v>
      </c>
      <c r="D58" s="5">
        <v>22906</v>
      </c>
      <c r="E58" s="5">
        <v>200710</v>
      </c>
      <c r="F58" s="6">
        <v>66214</v>
      </c>
    </row>
    <row r="59" spans="1:6" x14ac:dyDescent="0.3">
      <c r="A59" s="4">
        <v>2020</v>
      </c>
      <c r="B59" s="4" t="s">
        <v>51</v>
      </c>
      <c r="C59" s="4" t="s">
        <v>10</v>
      </c>
      <c r="D59" s="5">
        <v>9159</v>
      </c>
      <c r="E59" s="5">
        <v>53385</v>
      </c>
      <c r="F59" s="6">
        <v>48649</v>
      </c>
    </row>
    <row r="60" spans="1:6" x14ac:dyDescent="0.3">
      <c r="A60" s="4">
        <v>2020</v>
      </c>
      <c r="B60" s="4" t="s">
        <v>51</v>
      </c>
      <c r="C60" s="4" t="s">
        <v>11</v>
      </c>
      <c r="D60" s="5">
        <v>32538</v>
      </c>
      <c r="E60" s="5">
        <v>216664</v>
      </c>
      <c r="F60" s="6">
        <v>76581</v>
      </c>
    </row>
    <row r="61" spans="1:6" x14ac:dyDescent="0.3">
      <c r="A61" s="4">
        <v>2020</v>
      </c>
      <c r="B61" s="4" t="s">
        <v>51</v>
      </c>
      <c r="C61" s="4" t="s">
        <v>12</v>
      </c>
      <c r="D61" s="5">
        <v>15617</v>
      </c>
      <c r="E61" s="5">
        <v>144001</v>
      </c>
      <c r="F61" s="6">
        <v>62619</v>
      </c>
    </row>
    <row r="62" spans="1:6" x14ac:dyDescent="0.3">
      <c r="A62" s="4">
        <v>2020</v>
      </c>
      <c r="B62" s="4" t="s">
        <v>51</v>
      </c>
      <c r="C62" s="4" t="s">
        <v>13</v>
      </c>
      <c r="D62" s="5">
        <v>9434</v>
      </c>
      <c r="E62" s="5">
        <v>76561</v>
      </c>
      <c r="F62" s="6">
        <v>61831</v>
      </c>
    </row>
    <row r="63" spans="1:6" x14ac:dyDescent="0.3">
      <c r="A63" s="4">
        <v>2020</v>
      </c>
      <c r="B63" s="4" t="s">
        <v>51</v>
      </c>
      <c r="C63" s="4" t="s">
        <v>14</v>
      </c>
      <c r="D63" s="5">
        <v>7355</v>
      </c>
      <c r="E63" s="5">
        <v>63118</v>
      </c>
      <c r="F63" s="6">
        <v>59126</v>
      </c>
    </row>
    <row r="64" spans="1:6" x14ac:dyDescent="0.3">
      <c r="A64" s="4">
        <v>2020</v>
      </c>
      <c r="B64" s="4" t="s">
        <v>51</v>
      </c>
      <c r="C64" s="4" t="s">
        <v>15</v>
      </c>
      <c r="D64" s="5">
        <v>9832</v>
      </c>
      <c r="E64" s="5">
        <v>77924</v>
      </c>
      <c r="F64" s="6">
        <v>58484</v>
      </c>
    </row>
    <row r="65" spans="1:6" x14ac:dyDescent="0.3">
      <c r="A65" s="4">
        <v>2020</v>
      </c>
      <c r="B65" s="4" t="s">
        <v>51</v>
      </c>
      <c r="C65" s="4" t="s">
        <v>16</v>
      </c>
      <c r="D65" s="5">
        <v>11349</v>
      </c>
      <c r="E65" s="5">
        <v>121521</v>
      </c>
      <c r="F65" s="6">
        <v>65354</v>
      </c>
    </row>
    <row r="66" spans="1:6" x14ac:dyDescent="0.3">
      <c r="A66" s="4">
        <v>2020</v>
      </c>
      <c r="B66" s="4" t="s">
        <v>51</v>
      </c>
      <c r="C66" s="4" t="s">
        <v>17</v>
      </c>
      <c r="D66" s="5">
        <v>5732</v>
      </c>
      <c r="E66" s="5">
        <v>30344</v>
      </c>
      <c r="F66" s="6">
        <v>55607</v>
      </c>
    </row>
    <row r="67" spans="1:6" x14ac:dyDescent="0.3">
      <c r="A67" s="4">
        <v>2020</v>
      </c>
      <c r="B67" s="4" t="s">
        <v>51</v>
      </c>
      <c r="C67" s="4" t="s">
        <v>18</v>
      </c>
      <c r="D67" s="5">
        <v>16346</v>
      </c>
      <c r="E67" s="5">
        <v>160039</v>
      </c>
      <c r="F67" s="6">
        <v>70642</v>
      </c>
    </row>
    <row r="68" spans="1:6" x14ac:dyDescent="0.3">
      <c r="A68" s="4">
        <v>2020</v>
      </c>
      <c r="B68" s="4" t="s">
        <v>51</v>
      </c>
      <c r="C68" s="4" t="s">
        <v>19</v>
      </c>
      <c r="D68" s="5">
        <v>21102</v>
      </c>
      <c r="E68" s="5">
        <v>152366</v>
      </c>
      <c r="F68" s="6">
        <v>84958</v>
      </c>
    </row>
    <row r="69" spans="1:6" x14ac:dyDescent="0.3">
      <c r="A69" s="4">
        <v>2020</v>
      </c>
      <c r="B69" s="4" t="s">
        <v>51</v>
      </c>
      <c r="C69" s="4" t="s">
        <v>20</v>
      </c>
      <c r="D69" s="5">
        <v>21646</v>
      </c>
      <c r="E69" s="5">
        <v>164028</v>
      </c>
      <c r="F69" s="6">
        <v>67631</v>
      </c>
    </row>
    <row r="70" spans="1:6" x14ac:dyDescent="0.3">
      <c r="A70" s="4">
        <v>2020</v>
      </c>
      <c r="B70" s="4" t="s">
        <v>51</v>
      </c>
      <c r="C70" s="4" t="s">
        <v>21</v>
      </c>
      <c r="D70" s="5">
        <v>16952</v>
      </c>
      <c r="E70" s="5">
        <v>123866</v>
      </c>
      <c r="F70" s="6">
        <v>72942</v>
      </c>
    </row>
    <row r="71" spans="1:6" x14ac:dyDescent="0.3">
      <c r="A71" s="4">
        <v>2020</v>
      </c>
      <c r="B71" s="4" t="s">
        <v>51</v>
      </c>
      <c r="C71" s="4" t="s">
        <v>22</v>
      </c>
      <c r="D71" s="5">
        <v>5839</v>
      </c>
      <c r="E71" s="5">
        <v>43888</v>
      </c>
      <c r="F71" s="6">
        <v>53779</v>
      </c>
    </row>
    <row r="72" spans="1:6" x14ac:dyDescent="0.3">
      <c r="A72" s="4">
        <v>2020</v>
      </c>
      <c r="B72" s="4" t="s">
        <v>51</v>
      </c>
      <c r="C72" s="4" t="s">
        <v>23</v>
      </c>
      <c r="D72" s="5">
        <v>15735</v>
      </c>
      <c r="E72" s="5">
        <v>126375</v>
      </c>
      <c r="F72" s="6">
        <v>64664</v>
      </c>
    </row>
    <row r="73" spans="1:6" x14ac:dyDescent="0.3">
      <c r="A73" s="4">
        <v>2020</v>
      </c>
      <c r="B73" s="4" t="s">
        <v>51</v>
      </c>
      <c r="C73" s="4" t="s">
        <v>24</v>
      </c>
      <c r="D73" s="5">
        <v>6813</v>
      </c>
      <c r="E73" s="5">
        <v>30793</v>
      </c>
      <c r="F73" s="6">
        <v>55897</v>
      </c>
    </row>
    <row r="74" spans="1:6" x14ac:dyDescent="0.3">
      <c r="A74" s="4">
        <v>2020</v>
      </c>
      <c r="B74" s="4" t="s">
        <v>51</v>
      </c>
      <c r="C74" s="4" t="s">
        <v>25</v>
      </c>
      <c r="D74" s="5">
        <v>7000</v>
      </c>
      <c r="E74" s="5">
        <v>55249</v>
      </c>
      <c r="F74" s="6">
        <v>56548</v>
      </c>
    </row>
    <row r="75" spans="1:6" x14ac:dyDescent="0.3">
      <c r="A75" s="4">
        <v>2020</v>
      </c>
      <c r="B75" s="4" t="s">
        <v>51</v>
      </c>
      <c r="C75" s="4" t="s">
        <v>26</v>
      </c>
      <c r="D75" s="5">
        <v>5757</v>
      </c>
      <c r="E75" s="5">
        <v>93450</v>
      </c>
      <c r="F75" s="6">
        <v>67902</v>
      </c>
    </row>
    <row r="76" spans="1:6" x14ac:dyDescent="0.3">
      <c r="A76" s="4">
        <v>2020</v>
      </c>
      <c r="B76" s="4" t="s">
        <v>51</v>
      </c>
      <c r="C76" s="4" t="s">
        <v>27</v>
      </c>
      <c r="D76" s="5">
        <v>4901</v>
      </c>
      <c r="E76" s="5">
        <v>27866</v>
      </c>
      <c r="F76" s="6">
        <v>68870</v>
      </c>
    </row>
    <row r="77" spans="1:6" x14ac:dyDescent="0.3">
      <c r="A77" s="4">
        <v>2020</v>
      </c>
      <c r="B77" s="4" t="s">
        <v>51</v>
      </c>
      <c r="C77" s="4" t="s">
        <v>28</v>
      </c>
      <c r="D77" s="5">
        <v>22711</v>
      </c>
      <c r="E77" s="5">
        <v>151469</v>
      </c>
      <c r="F77" s="6">
        <v>77924</v>
      </c>
    </row>
    <row r="78" spans="1:6" x14ac:dyDescent="0.3">
      <c r="A78" s="4">
        <v>2020</v>
      </c>
      <c r="B78" s="4" t="s">
        <v>51</v>
      </c>
      <c r="C78" s="4" t="s">
        <v>29</v>
      </c>
      <c r="D78" s="5">
        <v>5485</v>
      </c>
      <c r="E78" s="5">
        <v>48577</v>
      </c>
      <c r="F78" s="6">
        <v>53439</v>
      </c>
    </row>
    <row r="79" spans="1:6" x14ac:dyDescent="0.3">
      <c r="A79" s="4">
        <v>2020</v>
      </c>
      <c r="B79" s="4" t="s">
        <v>51</v>
      </c>
      <c r="C79" s="4" t="s">
        <v>30</v>
      </c>
      <c r="D79" s="5">
        <v>50929</v>
      </c>
      <c r="E79" s="5">
        <v>361821</v>
      </c>
      <c r="F79" s="6">
        <v>78199</v>
      </c>
    </row>
    <row r="80" spans="1:6" x14ac:dyDescent="0.3">
      <c r="A80" s="4">
        <v>2020</v>
      </c>
      <c r="B80" s="4" t="s">
        <v>51</v>
      </c>
      <c r="C80" s="4" t="s">
        <v>31</v>
      </c>
      <c r="D80" s="5">
        <v>29231</v>
      </c>
      <c r="E80" s="5">
        <v>229369</v>
      </c>
      <c r="F80" s="6">
        <v>59177</v>
      </c>
    </row>
    <row r="81" spans="1:6" x14ac:dyDescent="0.3">
      <c r="A81" s="4">
        <v>2020</v>
      </c>
      <c r="B81" s="4" t="s">
        <v>51</v>
      </c>
      <c r="C81" s="4" t="s">
        <v>32</v>
      </c>
      <c r="D81" s="5">
        <v>3669</v>
      </c>
      <c r="E81" s="5">
        <v>25364</v>
      </c>
      <c r="F81" s="6">
        <v>66729</v>
      </c>
    </row>
    <row r="82" spans="1:6" x14ac:dyDescent="0.3">
      <c r="A82" s="4">
        <v>2020</v>
      </c>
      <c r="B82" s="4" t="s">
        <v>51</v>
      </c>
      <c r="C82" s="4" t="s">
        <v>33</v>
      </c>
      <c r="D82" s="5">
        <v>23650</v>
      </c>
      <c r="E82" s="5">
        <v>218531</v>
      </c>
      <c r="F82" s="6">
        <v>65104</v>
      </c>
    </row>
    <row r="83" spans="1:6" x14ac:dyDescent="0.3">
      <c r="A83" s="4">
        <v>2020</v>
      </c>
      <c r="B83" s="4" t="s">
        <v>51</v>
      </c>
      <c r="C83" s="4" t="s">
        <v>34</v>
      </c>
      <c r="D83" s="5">
        <v>9855</v>
      </c>
      <c r="E83" s="5">
        <v>78772</v>
      </c>
      <c r="F83" s="6">
        <v>55099</v>
      </c>
    </row>
    <row r="84" spans="1:6" x14ac:dyDescent="0.3">
      <c r="A84" s="4">
        <v>2020</v>
      </c>
      <c r="B84" s="4" t="s">
        <v>51</v>
      </c>
      <c r="C84" s="4" t="s">
        <v>35</v>
      </c>
      <c r="D84" s="5">
        <v>14899</v>
      </c>
      <c r="E84" s="5">
        <v>107568</v>
      </c>
      <c r="F84" s="6">
        <v>66876</v>
      </c>
    </row>
    <row r="85" spans="1:6" x14ac:dyDescent="0.3">
      <c r="A85" s="4">
        <v>2020</v>
      </c>
      <c r="B85" s="4" t="s">
        <v>51</v>
      </c>
      <c r="C85" s="4" t="s">
        <v>36</v>
      </c>
      <c r="D85" s="5">
        <v>29345</v>
      </c>
      <c r="E85" s="5">
        <v>241570</v>
      </c>
      <c r="F85" s="6">
        <v>70639</v>
      </c>
    </row>
    <row r="86" spans="1:6" x14ac:dyDescent="0.3">
      <c r="A86" s="4">
        <v>2020</v>
      </c>
      <c r="B86" s="4" t="s">
        <v>51</v>
      </c>
      <c r="C86" s="4" t="s">
        <v>37</v>
      </c>
      <c r="D86" s="5">
        <v>3878</v>
      </c>
      <c r="E86" s="5">
        <v>18924</v>
      </c>
      <c r="F86" s="6">
        <v>66955</v>
      </c>
    </row>
    <row r="87" spans="1:6" x14ac:dyDescent="0.3">
      <c r="A87" s="4">
        <v>2020</v>
      </c>
      <c r="B87" s="4" t="s">
        <v>51</v>
      </c>
      <c r="C87" s="4" t="s">
        <v>38</v>
      </c>
      <c r="D87" s="5">
        <v>13348</v>
      </c>
      <c r="E87" s="5">
        <v>103647</v>
      </c>
      <c r="F87" s="6">
        <v>57906</v>
      </c>
    </row>
    <row r="88" spans="1:6" x14ac:dyDescent="0.3">
      <c r="A88" s="4">
        <v>2020</v>
      </c>
      <c r="B88" s="4" t="s">
        <v>51</v>
      </c>
      <c r="C88" s="4" t="s">
        <v>39</v>
      </c>
      <c r="D88" s="5">
        <v>3954</v>
      </c>
      <c r="E88" s="5">
        <v>24410</v>
      </c>
      <c r="F88" s="6">
        <v>54005</v>
      </c>
    </row>
    <row r="89" spans="1:6" x14ac:dyDescent="0.3">
      <c r="A89" s="4">
        <v>2020</v>
      </c>
      <c r="B89" s="4" t="s">
        <v>51</v>
      </c>
      <c r="C89" s="4" t="s">
        <v>40</v>
      </c>
      <c r="D89" s="5">
        <v>12894</v>
      </c>
      <c r="E89" s="5">
        <v>130050</v>
      </c>
      <c r="F89" s="6">
        <v>62259</v>
      </c>
    </row>
    <row r="90" spans="1:6" x14ac:dyDescent="0.3">
      <c r="A90" s="4">
        <v>2020</v>
      </c>
      <c r="B90" s="4" t="s">
        <v>51</v>
      </c>
      <c r="C90" s="4" t="s">
        <v>41</v>
      </c>
      <c r="D90" s="5">
        <v>55014</v>
      </c>
      <c r="E90" s="5">
        <v>737125</v>
      </c>
      <c r="F90" s="6">
        <v>68929</v>
      </c>
    </row>
    <row r="91" spans="1:6" x14ac:dyDescent="0.3">
      <c r="A91" s="4">
        <v>2020</v>
      </c>
      <c r="B91" s="4" t="s">
        <v>51</v>
      </c>
      <c r="C91" s="4" t="s">
        <v>42</v>
      </c>
      <c r="D91" s="5">
        <v>12932</v>
      </c>
      <c r="E91" s="5">
        <v>115416</v>
      </c>
      <c r="F91" s="6">
        <v>57474</v>
      </c>
    </row>
    <row r="92" spans="1:6" x14ac:dyDescent="0.3">
      <c r="A92" s="4">
        <v>2020</v>
      </c>
      <c r="B92" s="4" t="s">
        <v>51</v>
      </c>
      <c r="C92" s="4" t="s">
        <v>43</v>
      </c>
      <c r="D92" s="5">
        <v>2839</v>
      </c>
      <c r="E92" s="5">
        <v>14269</v>
      </c>
      <c r="F92" s="6">
        <v>55130</v>
      </c>
    </row>
    <row r="93" spans="1:6" x14ac:dyDescent="0.3">
      <c r="A93" s="4">
        <v>2020</v>
      </c>
      <c r="B93" s="4" t="s">
        <v>51</v>
      </c>
      <c r="C93" s="4" t="s">
        <v>44</v>
      </c>
      <c r="D93" s="5">
        <v>21412</v>
      </c>
      <c r="E93" s="5">
        <v>201137</v>
      </c>
      <c r="F93" s="6">
        <v>63521</v>
      </c>
    </row>
    <row r="94" spans="1:6" x14ac:dyDescent="0.3">
      <c r="A94" s="4">
        <v>2020</v>
      </c>
      <c r="B94" s="4" t="s">
        <v>51</v>
      </c>
      <c r="C94" s="4" t="s">
        <v>45</v>
      </c>
      <c r="D94" s="5">
        <v>27072</v>
      </c>
      <c r="E94" s="5">
        <v>199964</v>
      </c>
      <c r="F94" s="6">
        <v>69827</v>
      </c>
    </row>
    <row r="95" spans="1:6" x14ac:dyDescent="0.3">
      <c r="A95" s="4">
        <v>2020</v>
      </c>
      <c r="B95" s="4" t="s">
        <v>51</v>
      </c>
      <c r="C95" s="4" t="s">
        <v>46</v>
      </c>
      <c r="D95" s="5">
        <v>4300</v>
      </c>
      <c r="E95" s="5">
        <v>29583</v>
      </c>
      <c r="F95" s="6">
        <v>60489</v>
      </c>
    </row>
    <row r="96" spans="1:6" x14ac:dyDescent="0.3">
      <c r="A96" s="4">
        <v>2020</v>
      </c>
      <c r="B96" s="4" t="s">
        <v>51</v>
      </c>
      <c r="C96" s="4" t="s">
        <v>47</v>
      </c>
      <c r="D96" s="5">
        <v>14760</v>
      </c>
      <c r="E96" s="5">
        <v>123846</v>
      </c>
      <c r="F96" s="6">
        <v>66423</v>
      </c>
    </row>
    <row r="97" spans="1:6" x14ac:dyDescent="0.3">
      <c r="A97" s="4">
        <v>2020</v>
      </c>
      <c r="B97" s="4" t="s">
        <v>51</v>
      </c>
      <c r="C97" s="4" t="s">
        <v>48</v>
      </c>
      <c r="D97" s="5">
        <v>3478</v>
      </c>
      <c r="E97" s="5">
        <v>21200</v>
      </c>
      <c r="F97" s="6">
        <v>56640</v>
      </c>
    </row>
    <row r="98" spans="1:6" x14ac:dyDescent="0.3">
      <c r="A98" s="4">
        <v>2020</v>
      </c>
      <c r="B98" s="4" t="s">
        <v>52</v>
      </c>
      <c r="C98" s="4" t="s">
        <v>1</v>
      </c>
      <c r="D98" s="5">
        <v>5773</v>
      </c>
      <c r="E98" s="5">
        <v>258328</v>
      </c>
      <c r="F98" s="6">
        <v>60387</v>
      </c>
    </row>
    <row r="99" spans="1:6" x14ac:dyDescent="0.3">
      <c r="A99" s="4">
        <v>2020</v>
      </c>
      <c r="B99" s="4" t="s">
        <v>52</v>
      </c>
      <c r="C99" s="4" t="s">
        <v>2</v>
      </c>
      <c r="D99" s="5">
        <v>5213</v>
      </c>
      <c r="E99" s="5">
        <v>177110</v>
      </c>
      <c r="F99" s="6">
        <v>82375</v>
      </c>
    </row>
    <row r="100" spans="1:6" x14ac:dyDescent="0.3">
      <c r="A100" s="4">
        <v>2020</v>
      </c>
      <c r="B100" s="4" t="s">
        <v>52</v>
      </c>
      <c r="C100" s="4" t="s">
        <v>3</v>
      </c>
      <c r="D100" s="5">
        <v>2961</v>
      </c>
      <c r="E100" s="5">
        <v>154922</v>
      </c>
      <c r="F100" s="6">
        <v>51570</v>
      </c>
    </row>
    <row r="101" spans="1:6" x14ac:dyDescent="0.3">
      <c r="A101" s="4">
        <v>2020</v>
      </c>
      <c r="B101" s="4" t="s">
        <v>52</v>
      </c>
      <c r="C101" s="4" t="s">
        <v>4</v>
      </c>
      <c r="D101" s="5">
        <v>44156</v>
      </c>
      <c r="E101" s="5">
        <v>1263780</v>
      </c>
      <c r="F101" s="6">
        <v>109888</v>
      </c>
    </row>
    <row r="102" spans="1:6" x14ac:dyDescent="0.3">
      <c r="A102" s="4">
        <v>2020</v>
      </c>
      <c r="B102" s="4" t="s">
        <v>52</v>
      </c>
      <c r="C102" s="4" t="s">
        <v>5</v>
      </c>
      <c r="D102" s="5">
        <v>5888</v>
      </c>
      <c r="E102" s="5">
        <v>146473</v>
      </c>
      <c r="F102" s="6">
        <v>77207</v>
      </c>
    </row>
    <row r="103" spans="1:6" x14ac:dyDescent="0.3">
      <c r="A103" s="4">
        <v>2020</v>
      </c>
      <c r="B103" s="4" t="s">
        <v>52</v>
      </c>
      <c r="C103" s="4" t="s">
        <v>6</v>
      </c>
      <c r="D103" s="5">
        <v>4386</v>
      </c>
      <c r="E103" s="5">
        <v>153812</v>
      </c>
      <c r="F103" s="6">
        <v>87706</v>
      </c>
    </row>
    <row r="104" spans="1:6" x14ac:dyDescent="0.3">
      <c r="A104" s="4">
        <v>2020</v>
      </c>
      <c r="B104" s="4" t="s">
        <v>52</v>
      </c>
      <c r="C104" s="4" t="s">
        <v>7</v>
      </c>
      <c r="D104" s="4">
        <v>678</v>
      </c>
      <c r="E104" s="5">
        <v>25520</v>
      </c>
      <c r="F104" s="6">
        <v>68049</v>
      </c>
    </row>
    <row r="105" spans="1:6" x14ac:dyDescent="0.3">
      <c r="A105" s="4">
        <v>2020</v>
      </c>
      <c r="B105" s="4" t="s">
        <v>52</v>
      </c>
      <c r="C105" s="4" t="s">
        <v>8</v>
      </c>
      <c r="D105" s="5">
        <v>21275</v>
      </c>
      <c r="E105" s="5">
        <v>376070</v>
      </c>
      <c r="F105" s="6">
        <v>66758</v>
      </c>
    </row>
    <row r="106" spans="1:6" x14ac:dyDescent="0.3">
      <c r="A106" s="4">
        <v>2020</v>
      </c>
      <c r="B106" s="4" t="s">
        <v>52</v>
      </c>
      <c r="C106" s="4" t="s">
        <v>9</v>
      </c>
      <c r="D106" s="5">
        <v>10646</v>
      </c>
      <c r="E106" s="5">
        <v>382938</v>
      </c>
      <c r="F106" s="6">
        <v>60184</v>
      </c>
    </row>
    <row r="107" spans="1:6" x14ac:dyDescent="0.3">
      <c r="A107" s="4">
        <v>2020</v>
      </c>
      <c r="B107" s="4" t="s">
        <v>52</v>
      </c>
      <c r="C107" s="4" t="s">
        <v>10</v>
      </c>
      <c r="D107" s="5">
        <v>2886</v>
      </c>
      <c r="E107" s="5">
        <v>67700</v>
      </c>
      <c r="F107" s="6">
        <v>65603</v>
      </c>
    </row>
    <row r="108" spans="1:6" x14ac:dyDescent="0.3">
      <c r="A108" s="4">
        <v>2020</v>
      </c>
      <c r="B108" s="4" t="s">
        <v>52</v>
      </c>
      <c r="C108" s="4" t="s">
        <v>11</v>
      </c>
      <c r="D108" s="5">
        <v>18033</v>
      </c>
      <c r="E108" s="5">
        <v>554712</v>
      </c>
      <c r="F108" s="6">
        <v>74855</v>
      </c>
    </row>
    <row r="109" spans="1:6" x14ac:dyDescent="0.3">
      <c r="A109" s="4">
        <v>2020</v>
      </c>
      <c r="B109" s="4" t="s">
        <v>52</v>
      </c>
      <c r="C109" s="4" t="s">
        <v>12</v>
      </c>
      <c r="D109" s="5">
        <v>9255</v>
      </c>
      <c r="E109" s="5">
        <v>504460</v>
      </c>
      <c r="F109" s="6">
        <v>65092</v>
      </c>
    </row>
    <row r="110" spans="1:6" x14ac:dyDescent="0.3">
      <c r="A110" s="4">
        <v>2020</v>
      </c>
      <c r="B110" s="4" t="s">
        <v>52</v>
      </c>
      <c r="C110" s="4" t="s">
        <v>13</v>
      </c>
      <c r="D110" s="5">
        <v>4099</v>
      </c>
      <c r="E110" s="5">
        <v>216615</v>
      </c>
      <c r="F110" s="6">
        <v>63103</v>
      </c>
    </row>
    <row r="111" spans="1:6" x14ac:dyDescent="0.3">
      <c r="A111" s="4">
        <v>2020</v>
      </c>
      <c r="B111" s="4" t="s">
        <v>52</v>
      </c>
      <c r="C111" s="4" t="s">
        <v>14</v>
      </c>
      <c r="D111" s="5">
        <v>3109</v>
      </c>
      <c r="E111" s="5">
        <v>158784</v>
      </c>
      <c r="F111" s="6">
        <v>62958</v>
      </c>
    </row>
    <row r="112" spans="1:6" x14ac:dyDescent="0.3">
      <c r="A112" s="4">
        <v>2020</v>
      </c>
      <c r="B112" s="4" t="s">
        <v>52</v>
      </c>
      <c r="C112" s="4" t="s">
        <v>15</v>
      </c>
      <c r="D112" s="5">
        <v>4978</v>
      </c>
      <c r="E112" s="5">
        <v>235564</v>
      </c>
      <c r="F112" s="6">
        <v>62902</v>
      </c>
    </row>
    <row r="113" spans="1:6" x14ac:dyDescent="0.3">
      <c r="A113" s="4">
        <v>2020</v>
      </c>
      <c r="B113" s="4" t="s">
        <v>52</v>
      </c>
      <c r="C113" s="4" t="s">
        <v>16</v>
      </c>
      <c r="D113" s="5">
        <v>4501</v>
      </c>
      <c r="E113" s="5">
        <v>131430</v>
      </c>
      <c r="F113" s="6">
        <v>78183</v>
      </c>
    </row>
    <row r="114" spans="1:6" x14ac:dyDescent="0.3">
      <c r="A114" s="4">
        <v>2020</v>
      </c>
      <c r="B114" s="4" t="s">
        <v>52</v>
      </c>
      <c r="C114" s="4" t="s">
        <v>17</v>
      </c>
      <c r="D114" s="5">
        <v>1863</v>
      </c>
      <c r="E114" s="5">
        <v>50166</v>
      </c>
      <c r="F114" s="6">
        <v>61682</v>
      </c>
    </row>
    <row r="115" spans="1:6" x14ac:dyDescent="0.3">
      <c r="A115" s="4">
        <v>2020</v>
      </c>
      <c r="B115" s="4" t="s">
        <v>52</v>
      </c>
      <c r="C115" s="4" t="s">
        <v>18</v>
      </c>
      <c r="D115" s="5">
        <v>4168</v>
      </c>
      <c r="E115" s="5">
        <v>108500</v>
      </c>
      <c r="F115" s="6">
        <v>85426</v>
      </c>
    </row>
    <row r="116" spans="1:6" x14ac:dyDescent="0.3">
      <c r="A116" s="4">
        <v>2020</v>
      </c>
      <c r="B116" s="4" t="s">
        <v>52</v>
      </c>
      <c r="C116" s="4" t="s">
        <v>19</v>
      </c>
      <c r="D116" s="5">
        <v>6616</v>
      </c>
      <c r="E116" s="5">
        <v>229741</v>
      </c>
      <c r="F116" s="6">
        <v>96190</v>
      </c>
    </row>
    <row r="117" spans="1:6" x14ac:dyDescent="0.3">
      <c r="A117" s="4">
        <v>2020</v>
      </c>
      <c r="B117" s="4" t="s">
        <v>52</v>
      </c>
      <c r="C117" s="4" t="s">
        <v>20</v>
      </c>
      <c r="D117" s="5">
        <v>17437</v>
      </c>
      <c r="E117" s="5">
        <v>554767</v>
      </c>
      <c r="F117" s="6">
        <v>70769</v>
      </c>
    </row>
    <row r="118" spans="1:6" x14ac:dyDescent="0.3">
      <c r="A118" s="4">
        <v>2020</v>
      </c>
      <c r="B118" s="4" t="s">
        <v>52</v>
      </c>
      <c r="C118" s="4" t="s">
        <v>21</v>
      </c>
      <c r="D118" s="5">
        <v>8284</v>
      </c>
      <c r="E118" s="5">
        <v>309006</v>
      </c>
      <c r="F118" s="6">
        <v>70870</v>
      </c>
    </row>
    <row r="119" spans="1:6" x14ac:dyDescent="0.3">
      <c r="A119" s="4">
        <v>2020</v>
      </c>
      <c r="B119" s="4" t="s">
        <v>52</v>
      </c>
      <c r="C119" s="4" t="s">
        <v>22</v>
      </c>
      <c r="D119" s="5">
        <v>2375</v>
      </c>
      <c r="E119" s="5">
        <v>139480</v>
      </c>
      <c r="F119" s="6">
        <v>51918</v>
      </c>
    </row>
    <row r="120" spans="1:6" x14ac:dyDescent="0.3">
      <c r="A120" s="4">
        <v>2020</v>
      </c>
      <c r="B120" s="4" t="s">
        <v>52</v>
      </c>
      <c r="C120" s="4" t="s">
        <v>23</v>
      </c>
      <c r="D120" s="5">
        <v>6859</v>
      </c>
      <c r="E120" s="5">
        <v>266452</v>
      </c>
      <c r="F120" s="6">
        <v>61836</v>
      </c>
    </row>
    <row r="121" spans="1:6" x14ac:dyDescent="0.3">
      <c r="A121" s="4">
        <v>2020</v>
      </c>
      <c r="B121" s="4" t="s">
        <v>52</v>
      </c>
      <c r="C121" s="4" t="s">
        <v>24</v>
      </c>
      <c r="D121" s="5">
        <v>1672</v>
      </c>
      <c r="E121" s="5">
        <v>20421</v>
      </c>
      <c r="F121" s="6">
        <v>54178</v>
      </c>
    </row>
    <row r="122" spans="1:6" x14ac:dyDescent="0.3">
      <c r="A122" s="4">
        <v>2020</v>
      </c>
      <c r="B122" s="4" t="s">
        <v>52</v>
      </c>
      <c r="C122" s="4" t="s">
        <v>25</v>
      </c>
      <c r="D122" s="5">
        <v>1949</v>
      </c>
      <c r="E122" s="5">
        <v>97530</v>
      </c>
      <c r="F122" s="6">
        <v>56492</v>
      </c>
    </row>
    <row r="123" spans="1:6" x14ac:dyDescent="0.3">
      <c r="A123" s="4">
        <v>2020</v>
      </c>
      <c r="B123" s="4" t="s">
        <v>52</v>
      </c>
      <c r="C123" s="4" t="s">
        <v>26</v>
      </c>
      <c r="D123" s="5">
        <v>2054</v>
      </c>
      <c r="E123" s="5">
        <v>55673</v>
      </c>
      <c r="F123" s="6">
        <v>66821</v>
      </c>
    </row>
    <row r="124" spans="1:6" x14ac:dyDescent="0.3">
      <c r="A124" s="4">
        <v>2020</v>
      </c>
      <c r="B124" s="4" t="s">
        <v>52</v>
      </c>
      <c r="C124" s="4" t="s">
        <v>27</v>
      </c>
      <c r="D124" s="5">
        <v>2001</v>
      </c>
      <c r="E124" s="5">
        <v>67282</v>
      </c>
      <c r="F124" s="6">
        <v>77769</v>
      </c>
    </row>
    <row r="125" spans="1:6" x14ac:dyDescent="0.3">
      <c r="A125" s="4">
        <v>2020</v>
      </c>
      <c r="B125" s="4" t="s">
        <v>52</v>
      </c>
      <c r="C125" s="4" t="s">
        <v>28</v>
      </c>
      <c r="D125" s="5">
        <v>8964</v>
      </c>
      <c r="E125" s="5">
        <v>235850</v>
      </c>
      <c r="F125" s="6">
        <v>86277</v>
      </c>
    </row>
    <row r="126" spans="1:6" x14ac:dyDescent="0.3">
      <c r="A126" s="4">
        <v>2020</v>
      </c>
      <c r="B126" s="4" t="s">
        <v>52</v>
      </c>
      <c r="C126" s="4" t="s">
        <v>29</v>
      </c>
      <c r="D126" s="5">
        <v>1776</v>
      </c>
      <c r="E126" s="5">
        <v>27201</v>
      </c>
      <c r="F126" s="6">
        <v>58794</v>
      </c>
    </row>
    <row r="127" spans="1:6" x14ac:dyDescent="0.3">
      <c r="A127" s="4">
        <v>2020</v>
      </c>
      <c r="B127" s="4" t="s">
        <v>52</v>
      </c>
      <c r="C127" s="4" t="s">
        <v>30</v>
      </c>
      <c r="D127" s="5">
        <v>16292</v>
      </c>
      <c r="E127" s="5">
        <v>399337</v>
      </c>
      <c r="F127" s="6">
        <v>73103</v>
      </c>
    </row>
    <row r="128" spans="1:6" x14ac:dyDescent="0.3">
      <c r="A128" s="4">
        <v>2020</v>
      </c>
      <c r="B128" s="4" t="s">
        <v>52</v>
      </c>
      <c r="C128" s="4" t="s">
        <v>31</v>
      </c>
      <c r="D128" s="5">
        <v>10303</v>
      </c>
      <c r="E128" s="5">
        <v>452637</v>
      </c>
      <c r="F128" s="6">
        <v>63281</v>
      </c>
    </row>
    <row r="129" spans="1:6" x14ac:dyDescent="0.3">
      <c r="A129" s="4">
        <v>2020</v>
      </c>
      <c r="B129" s="4" t="s">
        <v>52</v>
      </c>
      <c r="C129" s="4" t="s">
        <v>32</v>
      </c>
      <c r="D129" s="4">
        <v>799</v>
      </c>
      <c r="E129" s="5">
        <v>25259</v>
      </c>
      <c r="F129" s="6">
        <v>57695</v>
      </c>
    </row>
    <row r="130" spans="1:6" x14ac:dyDescent="0.3">
      <c r="A130" s="4">
        <v>2020</v>
      </c>
      <c r="B130" s="4" t="s">
        <v>52</v>
      </c>
      <c r="C130" s="4" t="s">
        <v>33</v>
      </c>
      <c r="D130" s="5">
        <v>15453</v>
      </c>
      <c r="E130" s="5">
        <v>653028</v>
      </c>
      <c r="F130" s="6">
        <v>64995</v>
      </c>
    </row>
    <row r="131" spans="1:6" x14ac:dyDescent="0.3">
      <c r="A131" s="4">
        <v>2020</v>
      </c>
      <c r="B131" s="4" t="s">
        <v>52</v>
      </c>
      <c r="C131" s="4" t="s">
        <v>34</v>
      </c>
      <c r="D131" s="5">
        <v>4178</v>
      </c>
      <c r="E131" s="5">
        <v>131206</v>
      </c>
      <c r="F131" s="6">
        <v>60915</v>
      </c>
    </row>
    <row r="132" spans="1:6" x14ac:dyDescent="0.3">
      <c r="A132" s="4">
        <v>2020</v>
      </c>
      <c r="B132" s="4" t="s">
        <v>52</v>
      </c>
      <c r="C132" s="4" t="s">
        <v>35</v>
      </c>
      <c r="D132" s="5">
        <v>6354</v>
      </c>
      <c r="E132" s="5">
        <v>184947</v>
      </c>
      <c r="F132" s="6">
        <v>74927</v>
      </c>
    </row>
    <row r="133" spans="1:6" x14ac:dyDescent="0.3">
      <c r="A133" s="4">
        <v>2020</v>
      </c>
      <c r="B133" s="4" t="s">
        <v>52</v>
      </c>
      <c r="C133" s="4" t="s">
        <v>36</v>
      </c>
      <c r="D133" s="5">
        <v>14363</v>
      </c>
      <c r="E133" s="5">
        <v>537402</v>
      </c>
      <c r="F133" s="6">
        <v>66931</v>
      </c>
    </row>
    <row r="134" spans="1:6" x14ac:dyDescent="0.3">
      <c r="A134" s="4">
        <v>2020</v>
      </c>
      <c r="B134" s="4" t="s">
        <v>52</v>
      </c>
      <c r="C134" s="4" t="s">
        <v>37</v>
      </c>
      <c r="D134" s="5">
        <v>1516</v>
      </c>
      <c r="E134" s="5">
        <v>37411</v>
      </c>
      <c r="F134" s="6">
        <v>63645</v>
      </c>
    </row>
    <row r="135" spans="1:6" x14ac:dyDescent="0.3">
      <c r="A135" s="4">
        <v>2020</v>
      </c>
      <c r="B135" s="4" t="s">
        <v>52</v>
      </c>
      <c r="C135" s="4" t="s">
        <v>38</v>
      </c>
      <c r="D135" s="5">
        <v>6655</v>
      </c>
      <c r="E135" s="5">
        <v>244395</v>
      </c>
      <c r="F135" s="6">
        <v>61779</v>
      </c>
    </row>
    <row r="136" spans="1:6" x14ac:dyDescent="0.3">
      <c r="A136" s="4">
        <v>2020</v>
      </c>
      <c r="B136" s="4" t="s">
        <v>52</v>
      </c>
      <c r="C136" s="4" t="s">
        <v>39</v>
      </c>
      <c r="D136" s="5">
        <v>1072</v>
      </c>
      <c r="E136" s="5">
        <v>43135</v>
      </c>
      <c r="F136" s="6">
        <v>53285</v>
      </c>
    </row>
    <row r="137" spans="1:6" x14ac:dyDescent="0.3">
      <c r="A137" s="4">
        <v>2020</v>
      </c>
      <c r="B137" s="4" t="s">
        <v>52</v>
      </c>
      <c r="C137" s="4" t="s">
        <v>40</v>
      </c>
      <c r="D137" s="5">
        <v>7620</v>
      </c>
      <c r="E137" s="5">
        <v>334972</v>
      </c>
      <c r="F137" s="6">
        <v>63122</v>
      </c>
    </row>
    <row r="138" spans="1:6" x14ac:dyDescent="0.3">
      <c r="A138" s="4">
        <v>2020</v>
      </c>
      <c r="B138" s="4" t="s">
        <v>52</v>
      </c>
      <c r="C138" s="4" t="s">
        <v>41</v>
      </c>
      <c r="D138" s="5">
        <v>26257</v>
      </c>
      <c r="E138" s="5">
        <v>867807</v>
      </c>
      <c r="F138" s="6">
        <v>81206</v>
      </c>
    </row>
    <row r="139" spans="1:6" x14ac:dyDescent="0.3">
      <c r="A139" s="4">
        <v>2020</v>
      </c>
      <c r="B139" s="4" t="s">
        <v>52</v>
      </c>
      <c r="C139" s="4" t="s">
        <v>42</v>
      </c>
      <c r="D139" s="5">
        <v>4616</v>
      </c>
      <c r="E139" s="5">
        <v>135571</v>
      </c>
      <c r="F139" s="6">
        <v>61796</v>
      </c>
    </row>
    <row r="140" spans="1:6" x14ac:dyDescent="0.3">
      <c r="A140" s="4">
        <v>2020</v>
      </c>
      <c r="B140" s="4" t="s">
        <v>52</v>
      </c>
      <c r="C140" s="4" t="s">
        <v>43</v>
      </c>
      <c r="D140" s="5">
        <v>1107</v>
      </c>
      <c r="E140" s="5">
        <v>28176</v>
      </c>
      <c r="F140" s="6">
        <v>62352</v>
      </c>
    </row>
    <row r="141" spans="1:6" x14ac:dyDescent="0.3">
      <c r="A141" s="4">
        <v>2020</v>
      </c>
      <c r="B141" s="4" t="s">
        <v>52</v>
      </c>
      <c r="C141" s="4" t="s">
        <v>44</v>
      </c>
      <c r="D141" s="5">
        <v>7023</v>
      </c>
      <c r="E141" s="5">
        <v>232300</v>
      </c>
      <c r="F141" s="6">
        <v>63958</v>
      </c>
    </row>
    <row r="142" spans="1:6" x14ac:dyDescent="0.3">
      <c r="A142" s="4">
        <v>2020</v>
      </c>
      <c r="B142" s="4" t="s">
        <v>52</v>
      </c>
      <c r="C142" s="4" t="s">
        <v>45</v>
      </c>
      <c r="D142" s="5">
        <v>7882</v>
      </c>
      <c r="E142" s="5">
        <v>268553</v>
      </c>
      <c r="F142" s="6">
        <v>82000</v>
      </c>
    </row>
    <row r="143" spans="1:6" x14ac:dyDescent="0.3">
      <c r="A143" s="4">
        <v>2020</v>
      </c>
      <c r="B143" s="4" t="s">
        <v>52</v>
      </c>
      <c r="C143" s="4" t="s">
        <v>46</v>
      </c>
      <c r="D143" s="5">
        <v>1261</v>
      </c>
      <c r="E143" s="5">
        <v>44429</v>
      </c>
      <c r="F143" s="6">
        <v>62359</v>
      </c>
    </row>
    <row r="144" spans="1:6" x14ac:dyDescent="0.3">
      <c r="A144" s="4">
        <v>2020</v>
      </c>
      <c r="B144" s="4" t="s">
        <v>52</v>
      </c>
      <c r="C144" s="4" t="s">
        <v>47</v>
      </c>
      <c r="D144" s="5">
        <v>9214</v>
      </c>
      <c r="E144" s="5">
        <v>458262</v>
      </c>
      <c r="F144" s="6">
        <v>61039</v>
      </c>
    </row>
    <row r="145" spans="1:6" x14ac:dyDescent="0.3">
      <c r="A145" s="4">
        <v>2020</v>
      </c>
      <c r="B145" s="4" t="s">
        <v>52</v>
      </c>
      <c r="C145" s="4" t="s">
        <v>48</v>
      </c>
      <c r="D145" s="4">
        <v>620</v>
      </c>
      <c r="E145" s="5">
        <v>9580</v>
      </c>
      <c r="F145" s="6">
        <v>70308</v>
      </c>
    </row>
    <row r="146" spans="1:6" x14ac:dyDescent="0.3">
      <c r="A146" s="4">
        <v>2020</v>
      </c>
      <c r="B146" s="4" t="s">
        <v>54</v>
      </c>
      <c r="C146" s="4" t="s">
        <v>1</v>
      </c>
      <c r="D146" s="5">
        <v>32424</v>
      </c>
      <c r="E146" s="5">
        <v>372620</v>
      </c>
      <c r="F146" s="6">
        <v>45853</v>
      </c>
    </row>
    <row r="147" spans="1:6" x14ac:dyDescent="0.3">
      <c r="A147" s="4">
        <v>2020</v>
      </c>
      <c r="B147" s="4" t="s">
        <v>54</v>
      </c>
      <c r="C147" s="4" t="s">
        <v>2</v>
      </c>
      <c r="D147" s="5">
        <v>33859</v>
      </c>
      <c r="E147" s="5">
        <v>546143</v>
      </c>
      <c r="F147" s="6">
        <v>51498</v>
      </c>
    </row>
    <row r="148" spans="1:6" x14ac:dyDescent="0.3">
      <c r="A148" s="4">
        <v>2020</v>
      </c>
      <c r="B148" s="4" t="s">
        <v>54</v>
      </c>
      <c r="C148" s="4" t="s">
        <v>3</v>
      </c>
      <c r="D148" s="5">
        <v>21836</v>
      </c>
      <c r="E148" s="5">
        <v>244074</v>
      </c>
      <c r="F148" s="6">
        <v>45673</v>
      </c>
    </row>
    <row r="149" spans="1:6" x14ac:dyDescent="0.3">
      <c r="A149" s="4">
        <v>2020</v>
      </c>
      <c r="B149" s="4" t="s">
        <v>54</v>
      </c>
      <c r="C149" s="4" t="s">
        <v>4</v>
      </c>
      <c r="D149" s="5">
        <v>200632</v>
      </c>
      <c r="E149" s="5">
        <v>2888684</v>
      </c>
      <c r="F149" s="6">
        <v>58800</v>
      </c>
    </row>
    <row r="150" spans="1:6" x14ac:dyDescent="0.3">
      <c r="A150" s="4">
        <v>2020</v>
      </c>
      <c r="B150" s="4" t="s">
        <v>54</v>
      </c>
      <c r="C150" s="4" t="s">
        <v>5</v>
      </c>
      <c r="D150" s="5">
        <v>36421</v>
      </c>
      <c r="E150" s="5">
        <v>465887</v>
      </c>
      <c r="F150" s="6">
        <v>55719</v>
      </c>
    </row>
    <row r="151" spans="1:6" x14ac:dyDescent="0.3">
      <c r="A151" s="4">
        <v>2020</v>
      </c>
      <c r="B151" s="4" t="s">
        <v>54</v>
      </c>
      <c r="C151" s="4" t="s">
        <v>6</v>
      </c>
      <c r="D151" s="5">
        <v>24725</v>
      </c>
      <c r="E151" s="5">
        <v>276491</v>
      </c>
      <c r="F151" s="6">
        <v>55859</v>
      </c>
    </row>
    <row r="152" spans="1:6" x14ac:dyDescent="0.3">
      <c r="A152" s="4">
        <v>2020</v>
      </c>
      <c r="B152" s="4" t="s">
        <v>54</v>
      </c>
      <c r="C152" s="4" t="s">
        <v>7</v>
      </c>
      <c r="D152" s="5">
        <v>7050</v>
      </c>
      <c r="E152" s="5">
        <v>76267</v>
      </c>
      <c r="F152" s="6">
        <v>45667</v>
      </c>
    </row>
    <row r="153" spans="1:6" x14ac:dyDescent="0.3">
      <c r="A153" s="4">
        <v>2020</v>
      </c>
      <c r="B153" s="4" t="s">
        <v>54</v>
      </c>
      <c r="C153" s="4" t="s">
        <v>8</v>
      </c>
      <c r="D153" s="5">
        <v>142700</v>
      </c>
      <c r="E153" s="5">
        <v>1739110</v>
      </c>
      <c r="F153" s="6">
        <v>49391</v>
      </c>
    </row>
    <row r="154" spans="1:6" x14ac:dyDescent="0.3">
      <c r="A154" s="4">
        <v>2020</v>
      </c>
      <c r="B154" s="4" t="s">
        <v>54</v>
      </c>
      <c r="C154" s="4" t="s">
        <v>9</v>
      </c>
      <c r="D154" s="5">
        <v>64380</v>
      </c>
      <c r="E154" s="5">
        <v>913981</v>
      </c>
      <c r="F154" s="6">
        <v>52104</v>
      </c>
    </row>
    <row r="155" spans="1:6" x14ac:dyDescent="0.3">
      <c r="A155" s="4">
        <v>2020</v>
      </c>
      <c r="B155" s="4" t="s">
        <v>54</v>
      </c>
      <c r="C155" s="4" t="s">
        <v>10</v>
      </c>
      <c r="D155" s="5">
        <v>12742</v>
      </c>
      <c r="E155" s="5">
        <v>143264</v>
      </c>
      <c r="F155" s="6">
        <v>44610</v>
      </c>
    </row>
    <row r="156" spans="1:6" x14ac:dyDescent="0.3">
      <c r="A156" s="4">
        <v>2020</v>
      </c>
      <c r="B156" s="4" t="s">
        <v>54</v>
      </c>
      <c r="C156" s="4" t="s">
        <v>11</v>
      </c>
      <c r="D156" s="5">
        <v>78196</v>
      </c>
      <c r="E156" s="5">
        <v>1140749</v>
      </c>
      <c r="F156" s="6">
        <v>55780</v>
      </c>
    </row>
    <row r="157" spans="1:6" x14ac:dyDescent="0.3">
      <c r="A157" s="4">
        <v>2020</v>
      </c>
      <c r="B157" s="4" t="s">
        <v>54</v>
      </c>
      <c r="C157" s="4" t="s">
        <v>12</v>
      </c>
      <c r="D157" s="5">
        <v>40846</v>
      </c>
      <c r="E157" s="5">
        <v>583686</v>
      </c>
      <c r="F157" s="6">
        <v>45931</v>
      </c>
    </row>
    <row r="158" spans="1:6" x14ac:dyDescent="0.3">
      <c r="A158" s="4">
        <v>2020</v>
      </c>
      <c r="B158" s="4" t="s">
        <v>54</v>
      </c>
      <c r="C158" s="4" t="s">
        <v>13</v>
      </c>
      <c r="D158" s="5">
        <v>23479</v>
      </c>
      <c r="E158" s="5">
        <v>298376</v>
      </c>
      <c r="F158" s="6">
        <v>44146</v>
      </c>
    </row>
    <row r="159" spans="1:6" x14ac:dyDescent="0.3">
      <c r="A159" s="4">
        <v>2020</v>
      </c>
      <c r="B159" s="4" t="s">
        <v>54</v>
      </c>
      <c r="C159" s="4" t="s">
        <v>14</v>
      </c>
      <c r="D159" s="5">
        <v>19497</v>
      </c>
      <c r="E159" s="5">
        <v>255575</v>
      </c>
      <c r="F159" s="6">
        <v>46012</v>
      </c>
    </row>
    <row r="160" spans="1:6" x14ac:dyDescent="0.3">
      <c r="A160" s="4">
        <v>2020</v>
      </c>
      <c r="B160" s="4" t="s">
        <v>54</v>
      </c>
      <c r="C160" s="4" t="s">
        <v>15</v>
      </c>
      <c r="D160" s="5">
        <v>28266</v>
      </c>
      <c r="E160" s="5">
        <v>393361</v>
      </c>
      <c r="F160" s="6">
        <v>46839</v>
      </c>
    </row>
    <row r="161" spans="1:6" x14ac:dyDescent="0.3">
      <c r="A161" s="4">
        <v>2020</v>
      </c>
      <c r="B161" s="4" t="s">
        <v>54</v>
      </c>
      <c r="C161" s="4" t="s">
        <v>16</v>
      </c>
      <c r="D161" s="5">
        <v>31210</v>
      </c>
      <c r="E161" s="5">
        <v>358336</v>
      </c>
      <c r="F161" s="6">
        <v>46029</v>
      </c>
    </row>
    <row r="162" spans="1:6" x14ac:dyDescent="0.3">
      <c r="A162" s="4">
        <v>2020</v>
      </c>
      <c r="B162" s="4" t="s">
        <v>54</v>
      </c>
      <c r="C162" s="4" t="s">
        <v>17</v>
      </c>
      <c r="D162" s="5">
        <v>10546</v>
      </c>
      <c r="E162" s="5">
        <v>111483</v>
      </c>
      <c r="F162" s="6">
        <v>43084</v>
      </c>
    </row>
    <row r="163" spans="1:6" x14ac:dyDescent="0.3">
      <c r="A163" s="4">
        <v>2020</v>
      </c>
      <c r="B163" s="4" t="s">
        <v>54</v>
      </c>
      <c r="C163" s="4" t="s">
        <v>18</v>
      </c>
      <c r="D163" s="5">
        <v>31685</v>
      </c>
      <c r="E163" s="5">
        <v>441680</v>
      </c>
      <c r="F163" s="6">
        <v>50800</v>
      </c>
    </row>
    <row r="164" spans="1:6" x14ac:dyDescent="0.3">
      <c r="A164" s="4">
        <v>2020</v>
      </c>
      <c r="B164" s="4" t="s">
        <v>54</v>
      </c>
      <c r="C164" s="4" t="s">
        <v>19</v>
      </c>
      <c r="D164" s="5">
        <v>40751</v>
      </c>
      <c r="E164" s="5">
        <v>526726</v>
      </c>
      <c r="F164" s="6">
        <v>61082</v>
      </c>
    </row>
    <row r="165" spans="1:6" x14ac:dyDescent="0.3">
      <c r="A165" s="4">
        <v>2020</v>
      </c>
      <c r="B165" s="4" t="s">
        <v>54</v>
      </c>
      <c r="C165" s="4" t="s">
        <v>20</v>
      </c>
      <c r="D165" s="5">
        <v>55149</v>
      </c>
      <c r="E165" s="5">
        <v>745824</v>
      </c>
      <c r="F165" s="6">
        <v>51869</v>
      </c>
    </row>
    <row r="166" spans="1:6" x14ac:dyDescent="0.3">
      <c r="A166" s="4">
        <v>2020</v>
      </c>
      <c r="B166" s="4" t="s">
        <v>54</v>
      </c>
      <c r="C166" s="4" t="s">
        <v>21</v>
      </c>
      <c r="D166" s="5">
        <v>37255</v>
      </c>
      <c r="E166" s="5">
        <v>499190</v>
      </c>
      <c r="F166" s="6">
        <v>53843</v>
      </c>
    </row>
    <row r="167" spans="1:6" x14ac:dyDescent="0.3">
      <c r="A167" s="4">
        <v>2020</v>
      </c>
      <c r="B167" s="4" t="s">
        <v>54</v>
      </c>
      <c r="C167" s="4" t="s">
        <v>22</v>
      </c>
      <c r="D167" s="5">
        <v>19589</v>
      </c>
      <c r="E167" s="5">
        <v>226629</v>
      </c>
      <c r="F167" s="6">
        <v>40176</v>
      </c>
    </row>
    <row r="168" spans="1:6" x14ac:dyDescent="0.3">
      <c r="A168" s="4">
        <v>2020</v>
      </c>
      <c r="B168" s="4" t="s">
        <v>54</v>
      </c>
      <c r="C168" s="4" t="s">
        <v>23</v>
      </c>
      <c r="D168" s="5">
        <v>39646</v>
      </c>
      <c r="E168" s="5">
        <v>519916</v>
      </c>
      <c r="F168" s="6">
        <v>46520</v>
      </c>
    </row>
    <row r="169" spans="1:6" x14ac:dyDescent="0.3">
      <c r="A169" s="4">
        <v>2020</v>
      </c>
      <c r="B169" s="4" t="s">
        <v>54</v>
      </c>
      <c r="C169" s="4" t="s">
        <v>24</v>
      </c>
      <c r="D169" s="5">
        <v>9323</v>
      </c>
      <c r="E169" s="5">
        <v>89315</v>
      </c>
      <c r="F169" s="6">
        <v>43996</v>
      </c>
    </row>
    <row r="170" spans="1:6" x14ac:dyDescent="0.3">
      <c r="A170" s="4">
        <v>2020</v>
      </c>
      <c r="B170" s="4" t="s">
        <v>54</v>
      </c>
      <c r="C170" s="4" t="s">
        <v>25</v>
      </c>
      <c r="D170" s="5">
        <v>14748</v>
      </c>
      <c r="E170" s="5">
        <v>182745</v>
      </c>
      <c r="F170" s="6">
        <v>44095</v>
      </c>
    </row>
    <row r="171" spans="1:6" x14ac:dyDescent="0.3">
      <c r="A171" s="4">
        <v>2020</v>
      </c>
      <c r="B171" s="4" t="s">
        <v>54</v>
      </c>
      <c r="C171" s="4" t="s">
        <v>26</v>
      </c>
      <c r="D171" s="5">
        <v>15481</v>
      </c>
      <c r="E171" s="5">
        <v>252623</v>
      </c>
      <c r="F171" s="6">
        <v>48334</v>
      </c>
    </row>
    <row r="172" spans="1:6" x14ac:dyDescent="0.3">
      <c r="A172" s="4">
        <v>2020</v>
      </c>
      <c r="B172" s="4" t="s">
        <v>54</v>
      </c>
      <c r="C172" s="4" t="s">
        <v>27</v>
      </c>
      <c r="D172" s="5">
        <v>12460</v>
      </c>
      <c r="E172" s="5">
        <v>133196</v>
      </c>
      <c r="F172" s="6">
        <v>54425</v>
      </c>
    </row>
    <row r="173" spans="1:6" x14ac:dyDescent="0.3">
      <c r="A173" s="4">
        <v>2020</v>
      </c>
      <c r="B173" s="4" t="s">
        <v>54</v>
      </c>
      <c r="C173" s="4" t="s">
        <v>28</v>
      </c>
      <c r="D173" s="5">
        <v>54606</v>
      </c>
      <c r="E173" s="5">
        <v>820259</v>
      </c>
      <c r="F173" s="6">
        <v>58675</v>
      </c>
    </row>
    <row r="174" spans="1:6" x14ac:dyDescent="0.3">
      <c r="A174" s="4">
        <v>2020</v>
      </c>
      <c r="B174" s="4" t="s">
        <v>54</v>
      </c>
      <c r="C174" s="4" t="s">
        <v>29</v>
      </c>
      <c r="D174" s="5">
        <v>10949</v>
      </c>
      <c r="E174" s="5">
        <v>130261</v>
      </c>
      <c r="F174" s="6">
        <v>41086</v>
      </c>
    </row>
    <row r="175" spans="1:6" x14ac:dyDescent="0.3">
      <c r="A175" s="4">
        <v>2020</v>
      </c>
      <c r="B175" s="4" t="s">
        <v>54</v>
      </c>
      <c r="C175" s="4" t="s">
        <v>30</v>
      </c>
      <c r="D175" s="5">
        <v>118946</v>
      </c>
      <c r="E175" s="5">
        <v>1366746</v>
      </c>
      <c r="F175" s="6">
        <v>57939</v>
      </c>
    </row>
    <row r="176" spans="1:6" x14ac:dyDescent="0.3">
      <c r="A176" s="4">
        <v>2020</v>
      </c>
      <c r="B176" s="4" t="s">
        <v>54</v>
      </c>
      <c r="C176" s="4" t="s">
        <v>31</v>
      </c>
      <c r="D176" s="5">
        <v>63455</v>
      </c>
      <c r="E176" s="5">
        <v>844765</v>
      </c>
      <c r="F176" s="6">
        <v>47171</v>
      </c>
    </row>
    <row r="177" spans="1:6" x14ac:dyDescent="0.3">
      <c r="A177" s="4">
        <v>2020</v>
      </c>
      <c r="B177" s="4" t="s">
        <v>54</v>
      </c>
      <c r="C177" s="4" t="s">
        <v>32</v>
      </c>
      <c r="D177" s="5">
        <v>7745</v>
      </c>
      <c r="E177" s="5">
        <v>86570</v>
      </c>
      <c r="F177" s="6">
        <v>52657</v>
      </c>
    </row>
    <row r="178" spans="1:6" x14ac:dyDescent="0.3">
      <c r="A178" s="4">
        <v>2020</v>
      </c>
      <c r="B178" s="4" t="s">
        <v>54</v>
      </c>
      <c r="C178" s="4" t="s">
        <v>33</v>
      </c>
      <c r="D178" s="5">
        <v>68987</v>
      </c>
      <c r="E178" s="5">
        <v>998325</v>
      </c>
      <c r="F178" s="6">
        <v>48088</v>
      </c>
    </row>
    <row r="179" spans="1:6" x14ac:dyDescent="0.3">
      <c r="A179" s="4">
        <v>2020</v>
      </c>
      <c r="B179" s="4" t="s">
        <v>54</v>
      </c>
      <c r="C179" s="4" t="s">
        <v>34</v>
      </c>
      <c r="D179" s="5">
        <v>23912</v>
      </c>
      <c r="E179" s="5">
        <v>301828</v>
      </c>
      <c r="F179" s="6">
        <v>43388</v>
      </c>
    </row>
    <row r="180" spans="1:6" x14ac:dyDescent="0.3">
      <c r="A180" s="4">
        <v>2020</v>
      </c>
      <c r="B180" s="4" t="s">
        <v>54</v>
      </c>
      <c r="C180" s="4" t="s">
        <v>35</v>
      </c>
      <c r="D180" s="5">
        <v>26241</v>
      </c>
      <c r="E180" s="5">
        <v>346783</v>
      </c>
      <c r="F180" s="6">
        <v>49251</v>
      </c>
    </row>
    <row r="181" spans="1:6" x14ac:dyDescent="0.3">
      <c r="A181" s="4">
        <v>2020</v>
      </c>
      <c r="B181" s="4" t="s">
        <v>54</v>
      </c>
      <c r="C181" s="4" t="s">
        <v>36</v>
      </c>
      <c r="D181" s="5">
        <v>73985</v>
      </c>
      <c r="E181" s="5">
        <v>1054388</v>
      </c>
      <c r="F181" s="6">
        <v>49535</v>
      </c>
    </row>
    <row r="182" spans="1:6" x14ac:dyDescent="0.3">
      <c r="A182" s="4">
        <v>2020</v>
      </c>
      <c r="B182" s="4" t="s">
        <v>54</v>
      </c>
      <c r="C182" s="4" t="s">
        <v>37</v>
      </c>
      <c r="D182" s="5">
        <v>7816</v>
      </c>
      <c r="E182" s="5">
        <v>70764</v>
      </c>
      <c r="F182" s="6">
        <v>49493</v>
      </c>
    </row>
    <row r="183" spans="1:6" x14ac:dyDescent="0.3">
      <c r="A183" s="4">
        <v>2020</v>
      </c>
      <c r="B183" s="4" t="s">
        <v>54</v>
      </c>
      <c r="C183" s="4" t="s">
        <v>38</v>
      </c>
      <c r="D183" s="5">
        <v>31674</v>
      </c>
      <c r="E183" s="5">
        <v>400537</v>
      </c>
      <c r="F183" s="6">
        <v>43717</v>
      </c>
    </row>
    <row r="184" spans="1:6" x14ac:dyDescent="0.3">
      <c r="A184" s="4">
        <v>2020</v>
      </c>
      <c r="B184" s="4" t="s">
        <v>54</v>
      </c>
      <c r="C184" s="4" t="s">
        <v>39</v>
      </c>
      <c r="D184" s="5">
        <v>8068</v>
      </c>
      <c r="E184" s="5">
        <v>83179</v>
      </c>
      <c r="F184" s="6">
        <v>44162</v>
      </c>
    </row>
    <row r="185" spans="1:6" x14ac:dyDescent="0.3">
      <c r="A185" s="4">
        <v>2020</v>
      </c>
      <c r="B185" s="4" t="s">
        <v>54</v>
      </c>
      <c r="C185" s="4" t="s">
        <v>40</v>
      </c>
      <c r="D185" s="5">
        <v>40806</v>
      </c>
      <c r="E185" s="5">
        <v>627005</v>
      </c>
      <c r="F185" s="6">
        <v>50111</v>
      </c>
    </row>
    <row r="186" spans="1:6" x14ac:dyDescent="0.3">
      <c r="A186" s="4">
        <v>2020</v>
      </c>
      <c r="B186" s="4" t="s">
        <v>54</v>
      </c>
      <c r="C186" s="4" t="s">
        <v>41</v>
      </c>
      <c r="D186" s="5">
        <v>152438</v>
      </c>
      <c r="E186" s="5">
        <v>2453267</v>
      </c>
      <c r="F186" s="6">
        <v>56485</v>
      </c>
    </row>
    <row r="187" spans="1:6" x14ac:dyDescent="0.3">
      <c r="A187" s="4">
        <v>2020</v>
      </c>
      <c r="B187" s="4" t="s">
        <v>54</v>
      </c>
      <c r="C187" s="4" t="s">
        <v>42</v>
      </c>
      <c r="D187" s="5">
        <v>20535</v>
      </c>
      <c r="E187" s="5">
        <v>288623</v>
      </c>
      <c r="F187" s="6">
        <v>49353</v>
      </c>
    </row>
    <row r="188" spans="1:6" x14ac:dyDescent="0.3">
      <c r="A188" s="4">
        <v>2020</v>
      </c>
      <c r="B188" s="4" t="s">
        <v>54</v>
      </c>
      <c r="C188" s="4" t="s">
        <v>43</v>
      </c>
      <c r="D188" s="5">
        <v>5003</v>
      </c>
      <c r="E188" s="5">
        <v>49851</v>
      </c>
      <c r="F188" s="6">
        <v>45701</v>
      </c>
    </row>
    <row r="189" spans="1:6" x14ac:dyDescent="0.3">
      <c r="A189" s="4">
        <v>2020</v>
      </c>
      <c r="B189" s="4" t="s">
        <v>54</v>
      </c>
      <c r="C189" s="4" t="s">
        <v>44</v>
      </c>
      <c r="D189" s="5">
        <v>42564</v>
      </c>
      <c r="E189" s="5">
        <v>627729</v>
      </c>
      <c r="F189" s="6">
        <v>48371</v>
      </c>
    </row>
    <row r="190" spans="1:6" x14ac:dyDescent="0.3">
      <c r="A190" s="4">
        <v>2020</v>
      </c>
      <c r="B190" s="4" t="s">
        <v>54</v>
      </c>
      <c r="C190" s="4" t="s">
        <v>45</v>
      </c>
      <c r="D190" s="5">
        <v>38688</v>
      </c>
      <c r="E190" s="5">
        <v>615415</v>
      </c>
      <c r="F190" s="6">
        <v>74160</v>
      </c>
    </row>
    <row r="191" spans="1:6" x14ac:dyDescent="0.3">
      <c r="A191" s="4">
        <v>2020</v>
      </c>
      <c r="B191" s="4" t="s">
        <v>54</v>
      </c>
      <c r="C191" s="4" t="s">
        <v>46</v>
      </c>
      <c r="D191" s="5">
        <v>10611</v>
      </c>
      <c r="E191" s="5">
        <v>118677</v>
      </c>
      <c r="F191" s="6">
        <v>42085</v>
      </c>
    </row>
    <row r="192" spans="1:6" x14ac:dyDescent="0.3">
      <c r="A192" s="4">
        <v>2020</v>
      </c>
      <c r="B192" s="4" t="s">
        <v>54</v>
      </c>
      <c r="C192" s="4" t="s">
        <v>47</v>
      </c>
      <c r="D192" s="5">
        <v>35812</v>
      </c>
      <c r="E192" s="5">
        <v>517930</v>
      </c>
      <c r="F192" s="6">
        <v>45165</v>
      </c>
    </row>
    <row r="193" spans="1:6" x14ac:dyDescent="0.3">
      <c r="A193" s="4">
        <v>2020</v>
      </c>
      <c r="B193" s="4" t="s">
        <v>54</v>
      </c>
      <c r="C193" s="4" t="s">
        <v>48</v>
      </c>
      <c r="D193" s="5">
        <v>4840</v>
      </c>
      <c r="E193" s="5">
        <v>48509</v>
      </c>
      <c r="F193" s="6">
        <v>44879</v>
      </c>
    </row>
    <row r="194" spans="1:6" x14ac:dyDescent="0.3">
      <c r="A194" s="4">
        <v>2020</v>
      </c>
      <c r="B194" s="4" t="s">
        <v>53</v>
      </c>
      <c r="C194" s="4" t="s">
        <v>1</v>
      </c>
      <c r="D194" s="5">
        <v>2566</v>
      </c>
      <c r="E194" s="5">
        <v>19310</v>
      </c>
      <c r="F194" s="6">
        <v>69393</v>
      </c>
    </row>
    <row r="195" spans="1:6" x14ac:dyDescent="0.3">
      <c r="A195" s="4">
        <v>2020</v>
      </c>
      <c r="B195" s="4" t="s">
        <v>53</v>
      </c>
      <c r="C195" s="4" t="s">
        <v>2</v>
      </c>
      <c r="D195" s="5">
        <v>4017</v>
      </c>
      <c r="E195" s="5">
        <v>45513</v>
      </c>
      <c r="F195" s="6">
        <v>90871</v>
      </c>
    </row>
    <row r="196" spans="1:6" x14ac:dyDescent="0.3">
      <c r="A196" s="4">
        <v>2020</v>
      </c>
      <c r="B196" s="4" t="s">
        <v>53</v>
      </c>
      <c r="C196" s="4" t="s">
        <v>3</v>
      </c>
      <c r="D196" s="5">
        <v>1536</v>
      </c>
      <c r="E196" s="5">
        <v>11509</v>
      </c>
      <c r="F196" s="6">
        <v>69820</v>
      </c>
    </row>
    <row r="197" spans="1:6" x14ac:dyDescent="0.3">
      <c r="A197" s="4">
        <v>2020</v>
      </c>
      <c r="B197" s="4" t="s">
        <v>53</v>
      </c>
      <c r="C197" s="4" t="s">
        <v>4</v>
      </c>
      <c r="D197" s="5">
        <v>29491</v>
      </c>
      <c r="E197" s="5">
        <v>527549</v>
      </c>
      <c r="F197" s="6">
        <v>217892</v>
      </c>
    </row>
    <row r="198" spans="1:6" x14ac:dyDescent="0.3">
      <c r="A198" s="4">
        <v>2020</v>
      </c>
      <c r="B198" s="4" t="s">
        <v>53</v>
      </c>
      <c r="C198" s="4" t="s">
        <v>5</v>
      </c>
      <c r="D198" s="5">
        <v>4548</v>
      </c>
      <c r="E198" s="5">
        <v>74867</v>
      </c>
      <c r="F198" s="6">
        <v>123495</v>
      </c>
    </row>
    <row r="199" spans="1:6" x14ac:dyDescent="0.3">
      <c r="A199" s="4">
        <v>2020</v>
      </c>
      <c r="B199" s="4" t="s">
        <v>53</v>
      </c>
      <c r="C199" s="4" t="s">
        <v>6</v>
      </c>
      <c r="D199" s="5">
        <v>2880</v>
      </c>
      <c r="E199" s="5">
        <v>29237</v>
      </c>
      <c r="F199" s="6">
        <v>138917</v>
      </c>
    </row>
    <row r="200" spans="1:6" x14ac:dyDescent="0.3">
      <c r="A200" s="4">
        <v>2020</v>
      </c>
      <c r="B200" s="4" t="s">
        <v>53</v>
      </c>
      <c r="C200" s="4" t="s">
        <v>7</v>
      </c>
      <c r="D200" s="4">
        <v>549</v>
      </c>
      <c r="E200" s="5">
        <v>3622</v>
      </c>
      <c r="F200" s="6">
        <v>78966</v>
      </c>
    </row>
    <row r="201" spans="1:6" x14ac:dyDescent="0.3">
      <c r="A201" s="4">
        <v>2020</v>
      </c>
      <c r="B201" s="4" t="s">
        <v>53</v>
      </c>
      <c r="C201" s="4" t="s">
        <v>8</v>
      </c>
      <c r="D201" s="5">
        <v>12659</v>
      </c>
      <c r="E201" s="5">
        <v>130298</v>
      </c>
      <c r="F201" s="6">
        <v>93350</v>
      </c>
    </row>
    <row r="202" spans="1:6" x14ac:dyDescent="0.3">
      <c r="A202" s="4">
        <v>2020</v>
      </c>
      <c r="B202" s="4" t="s">
        <v>53</v>
      </c>
      <c r="C202" s="4" t="s">
        <v>9</v>
      </c>
      <c r="D202" s="5">
        <v>6010</v>
      </c>
      <c r="E202" s="5">
        <v>109190</v>
      </c>
      <c r="F202" s="6">
        <v>108735</v>
      </c>
    </row>
    <row r="203" spans="1:6" x14ac:dyDescent="0.3">
      <c r="A203" s="4">
        <v>2020</v>
      </c>
      <c r="B203" s="4" t="s">
        <v>53</v>
      </c>
      <c r="C203" s="4" t="s">
        <v>10</v>
      </c>
      <c r="D203" s="5">
        <v>1385</v>
      </c>
      <c r="E203" s="5">
        <v>7346</v>
      </c>
      <c r="F203" s="6">
        <v>64408</v>
      </c>
    </row>
    <row r="204" spans="1:6" x14ac:dyDescent="0.3">
      <c r="A204" s="4">
        <v>2020</v>
      </c>
      <c r="B204" s="4" t="s">
        <v>53</v>
      </c>
      <c r="C204" s="4" t="s">
        <v>11</v>
      </c>
      <c r="D204" s="5">
        <v>7162</v>
      </c>
      <c r="E204" s="5">
        <v>87520</v>
      </c>
      <c r="F204" s="6">
        <v>110059</v>
      </c>
    </row>
    <row r="205" spans="1:6" x14ac:dyDescent="0.3">
      <c r="A205" s="4">
        <v>2020</v>
      </c>
      <c r="B205" s="4" t="s">
        <v>53</v>
      </c>
      <c r="C205" s="4" t="s">
        <v>12</v>
      </c>
      <c r="D205" s="5">
        <v>2521</v>
      </c>
      <c r="E205" s="5">
        <v>26075</v>
      </c>
      <c r="F205" s="6">
        <v>67191</v>
      </c>
    </row>
    <row r="206" spans="1:6" x14ac:dyDescent="0.3">
      <c r="A206" s="4">
        <v>2020</v>
      </c>
      <c r="B206" s="4" t="s">
        <v>53</v>
      </c>
      <c r="C206" s="4" t="s">
        <v>13</v>
      </c>
      <c r="D206" s="5">
        <v>1811</v>
      </c>
      <c r="E206" s="5">
        <v>19135</v>
      </c>
      <c r="F206" s="6">
        <v>66858</v>
      </c>
    </row>
    <row r="207" spans="1:6" x14ac:dyDescent="0.3">
      <c r="A207" s="4">
        <v>2020</v>
      </c>
      <c r="B207" s="4" t="s">
        <v>53</v>
      </c>
      <c r="C207" s="4" t="s">
        <v>14</v>
      </c>
      <c r="D207" s="5">
        <v>1561</v>
      </c>
      <c r="E207" s="5">
        <v>16734</v>
      </c>
      <c r="F207" s="6">
        <v>73749</v>
      </c>
    </row>
    <row r="208" spans="1:6" x14ac:dyDescent="0.3">
      <c r="A208" s="4">
        <v>2020</v>
      </c>
      <c r="B208" s="4" t="s">
        <v>53</v>
      </c>
      <c r="C208" s="4" t="s">
        <v>15</v>
      </c>
      <c r="D208" s="5">
        <v>2111</v>
      </c>
      <c r="E208" s="5">
        <v>20268</v>
      </c>
      <c r="F208" s="6">
        <v>63462</v>
      </c>
    </row>
    <row r="209" spans="1:6" x14ac:dyDescent="0.3">
      <c r="A209" s="4">
        <v>2020</v>
      </c>
      <c r="B209" s="4" t="s">
        <v>53</v>
      </c>
      <c r="C209" s="4" t="s">
        <v>16</v>
      </c>
      <c r="D209" s="5">
        <v>1935</v>
      </c>
      <c r="E209" s="5">
        <v>18712</v>
      </c>
      <c r="F209" s="6">
        <v>65700</v>
      </c>
    </row>
    <row r="210" spans="1:6" x14ac:dyDescent="0.3">
      <c r="A210" s="4">
        <v>2020</v>
      </c>
      <c r="B210" s="4" t="s">
        <v>53</v>
      </c>
      <c r="C210" s="4" t="s">
        <v>17</v>
      </c>
      <c r="D210" s="4">
        <v>916</v>
      </c>
      <c r="E210" s="5">
        <v>6415</v>
      </c>
      <c r="F210" s="6">
        <v>64265</v>
      </c>
    </row>
    <row r="211" spans="1:6" x14ac:dyDescent="0.3">
      <c r="A211" s="4">
        <v>2020</v>
      </c>
      <c r="B211" s="4" t="s">
        <v>53</v>
      </c>
      <c r="C211" s="4" t="s">
        <v>18</v>
      </c>
      <c r="D211" s="5">
        <v>2855</v>
      </c>
      <c r="E211" s="5">
        <v>33029</v>
      </c>
      <c r="F211" s="6">
        <v>110569</v>
      </c>
    </row>
    <row r="212" spans="1:6" x14ac:dyDescent="0.3">
      <c r="A212" s="4">
        <v>2020</v>
      </c>
      <c r="B212" s="4" t="s">
        <v>53</v>
      </c>
      <c r="C212" s="4" t="s">
        <v>19</v>
      </c>
      <c r="D212" s="5">
        <v>6073</v>
      </c>
      <c r="E212" s="5">
        <v>89231</v>
      </c>
      <c r="F212" s="6">
        <v>146746</v>
      </c>
    </row>
    <row r="213" spans="1:6" x14ac:dyDescent="0.3">
      <c r="A213" s="4">
        <v>2020</v>
      </c>
      <c r="B213" s="4" t="s">
        <v>53</v>
      </c>
      <c r="C213" s="4" t="s">
        <v>20</v>
      </c>
      <c r="D213" s="5">
        <v>7671</v>
      </c>
      <c r="E213" s="5">
        <v>50511</v>
      </c>
      <c r="F213" s="6">
        <v>88745</v>
      </c>
    </row>
    <row r="214" spans="1:6" x14ac:dyDescent="0.3">
      <c r="A214" s="4">
        <v>2020</v>
      </c>
      <c r="B214" s="4" t="s">
        <v>53</v>
      </c>
      <c r="C214" s="4" t="s">
        <v>21</v>
      </c>
      <c r="D214" s="5">
        <v>4304</v>
      </c>
      <c r="E214" s="5">
        <v>43145</v>
      </c>
      <c r="F214" s="6">
        <v>92292</v>
      </c>
    </row>
    <row r="215" spans="1:6" x14ac:dyDescent="0.3">
      <c r="A215" s="4">
        <v>2020</v>
      </c>
      <c r="B215" s="4" t="s">
        <v>53</v>
      </c>
      <c r="C215" s="4" t="s">
        <v>22</v>
      </c>
      <c r="D215" s="4">
        <v>964</v>
      </c>
      <c r="E215" s="5">
        <v>9629</v>
      </c>
      <c r="F215" s="6">
        <v>54301</v>
      </c>
    </row>
    <row r="216" spans="1:6" x14ac:dyDescent="0.3">
      <c r="A216" s="4">
        <v>2020</v>
      </c>
      <c r="B216" s="4" t="s">
        <v>53</v>
      </c>
      <c r="C216" s="4" t="s">
        <v>23</v>
      </c>
      <c r="D216" s="5">
        <v>3562</v>
      </c>
      <c r="E216" s="5">
        <v>43675</v>
      </c>
      <c r="F216" s="6">
        <v>89327</v>
      </c>
    </row>
    <row r="217" spans="1:6" x14ac:dyDescent="0.3">
      <c r="A217" s="4">
        <v>2020</v>
      </c>
      <c r="B217" s="4" t="s">
        <v>53</v>
      </c>
      <c r="C217" s="4" t="s">
        <v>24</v>
      </c>
      <c r="D217" s="4">
        <v>856</v>
      </c>
      <c r="E217" s="5">
        <v>5797</v>
      </c>
      <c r="F217" s="6">
        <v>65673</v>
      </c>
    </row>
    <row r="218" spans="1:6" x14ac:dyDescent="0.3">
      <c r="A218" s="4">
        <v>2020</v>
      </c>
      <c r="B218" s="4" t="s">
        <v>53</v>
      </c>
      <c r="C218" s="4" t="s">
        <v>25</v>
      </c>
      <c r="D218" s="5">
        <v>1071</v>
      </c>
      <c r="E218" s="5">
        <v>16165</v>
      </c>
      <c r="F218" s="6">
        <v>76361</v>
      </c>
    </row>
    <row r="219" spans="1:6" x14ac:dyDescent="0.3">
      <c r="A219" s="4">
        <v>2020</v>
      </c>
      <c r="B219" s="4" t="s">
        <v>53</v>
      </c>
      <c r="C219" s="4" t="s">
        <v>26</v>
      </c>
      <c r="D219" s="5">
        <v>1609</v>
      </c>
      <c r="E219" s="5">
        <v>13306</v>
      </c>
      <c r="F219" s="6">
        <v>88353</v>
      </c>
    </row>
    <row r="220" spans="1:6" x14ac:dyDescent="0.3">
      <c r="A220" s="4">
        <v>2020</v>
      </c>
      <c r="B220" s="4" t="s">
        <v>53</v>
      </c>
      <c r="C220" s="4" t="s">
        <v>27</v>
      </c>
      <c r="D220" s="5">
        <v>1168</v>
      </c>
      <c r="E220" s="5">
        <v>11735</v>
      </c>
      <c r="F220" s="6">
        <v>107194</v>
      </c>
    </row>
    <row r="221" spans="1:6" x14ac:dyDescent="0.3">
      <c r="A221" s="4">
        <v>2020</v>
      </c>
      <c r="B221" s="4" t="s">
        <v>53</v>
      </c>
      <c r="C221" s="4" t="s">
        <v>28</v>
      </c>
      <c r="D221" s="5">
        <v>3965</v>
      </c>
      <c r="E221" s="5">
        <v>67885</v>
      </c>
      <c r="F221" s="6">
        <v>130541</v>
      </c>
    </row>
    <row r="222" spans="1:6" x14ac:dyDescent="0.3">
      <c r="A222" s="4">
        <v>2020</v>
      </c>
      <c r="B222" s="4" t="s">
        <v>53</v>
      </c>
      <c r="C222" s="4" t="s">
        <v>29</v>
      </c>
      <c r="D222" s="5">
        <v>1108</v>
      </c>
      <c r="E222" s="5">
        <v>9076</v>
      </c>
      <c r="F222" s="6">
        <v>62393</v>
      </c>
    </row>
    <row r="223" spans="1:6" x14ac:dyDescent="0.3">
      <c r="A223" s="4">
        <v>2020</v>
      </c>
      <c r="B223" s="4" t="s">
        <v>53</v>
      </c>
      <c r="C223" s="4" t="s">
        <v>30</v>
      </c>
      <c r="D223" s="5">
        <v>14380</v>
      </c>
      <c r="E223" s="5">
        <v>267749</v>
      </c>
      <c r="F223" s="6">
        <v>154357</v>
      </c>
    </row>
    <row r="224" spans="1:6" x14ac:dyDescent="0.3">
      <c r="A224" s="4">
        <v>2020</v>
      </c>
      <c r="B224" s="4" t="s">
        <v>53</v>
      </c>
      <c r="C224" s="4" t="s">
        <v>31</v>
      </c>
      <c r="D224" s="5">
        <v>6302</v>
      </c>
      <c r="E224" s="5">
        <v>73440</v>
      </c>
      <c r="F224" s="6">
        <v>96207</v>
      </c>
    </row>
    <row r="225" spans="1:6" x14ac:dyDescent="0.3">
      <c r="A225" s="4">
        <v>2020</v>
      </c>
      <c r="B225" s="4" t="s">
        <v>53</v>
      </c>
      <c r="C225" s="4" t="s">
        <v>32</v>
      </c>
      <c r="D225" s="4">
        <v>417</v>
      </c>
      <c r="E225" s="5">
        <v>5780</v>
      </c>
      <c r="F225" s="6">
        <v>79624</v>
      </c>
    </row>
    <row r="226" spans="1:6" x14ac:dyDescent="0.3">
      <c r="A226" s="4">
        <v>2020</v>
      </c>
      <c r="B226" s="4" t="s">
        <v>53</v>
      </c>
      <c r="C226" s="4" t="s">
        <v>33</v>
      </c>
      <c r="D226" s="5">
        <v>5303</v>
      </c>
      <c r="E226" s="5">
        <v>63865</v>
      </c>
      <c r="F226" s="6">
        <v>80052</v>
      </c>
    </row>
    <row r="227" spans="1:6" x14ac:dyDescent="0.3">
      <c r="A227" s="4">
        <v>2020</v>
      </c>
      <c r="B227" s="4" t="s">
        <v>53</v>
      </c>
      <c r="C227" s="4" t="s">
        <v>34</v>
      </c>
      <c r="D227" s="5">
        <v>1572</v>
      </c>
      <c r="E227" s="5">
        <v>18256</v>
      </c>
      <c r="F227" s="6">
        <v>63710</v>
      </c>
    </row>
    <row r="228" spans="1:6" x14ac:dyDescent="0.3">
      <c r="A228" s="4">
        <v>2020</v>
      </c>
      <c r="B228" s="4" t="s">
        <v>53</v>
      </c>
      <c r="C228" s="4" t="s">
        <v>35</v>
      </c>
      <c r="D228" s="5">
        <v>4605</v>
      </c>
      <c r="E228" s="5">
        <v>33218</v>
      </c>
      <c r="F228" s="6">
        <v>101737</v>
      </c>
    </row>
    <row r="229" spans="1:6" x14ac:dyDescent="0.3">
      <c r="A229" s="4">
        <v>2020</v>
      </c>
      <c r="B229" s="4" t="s">
        <v>53</v>
      </c>
      <c r="C229" s="4" t="s">
        <v>36</v>
      </c>
      <c r="D229" s="5">
        <v>5891</v>
      </c>
      <c r="E229" s="5">
        <v>82872</v>
      </c>
      <c r="F229" s="6">
        <v>107388</v>
      </c>
    </row>
    <row r="230" spans="1:6" x14ac:dyDescent="0.3">
      <c r="A230" s="4">
        <v>2020</v>
      </c>
      <c r="B230" s="4" t="s">
        <v>53</v>
      </c>
      <c r="C230" s="4" t="s">
        <v>37</v>
      </c>
      <c r="D230" s="4">
        <v>762</v>
      </c>
      <c r="E230" s="5">
        <v>5243</v>
      </c>
      <c r="F230" s="6">
        <v>87286</v>
      </c>
    </row>
    <row r="231" spans="1:6" x14ac:dyDescent="0.3">
      <c r="A231" s="4">
        <v>2020</v>
      </c>
      <c r="B231" s="4" t="s">
        <v>53</v>
      </c>
      <c r="C231" s="4" t="s">
        <v>38</v>
      </c>
      <c r="D231" s="5">
        <v>3216</v>
      </c>
      <c r="E231" s="5">
        <v>24744</v>
      </c>
      <c r="F231" s="6">
        <v>73562</v>
      </c>
    </row>
    <row r="232" spans="1:6" x14ac:dyDescent="0.3">
      <c r="A232" s="4">
        <v>2020</v>
      </c>
      <c r="B232" s="4" t="s">
        <v>53</v>
      </c>
      <c r="C232" s="4" t="s">
        <v>39</v>
      </c>
      <c r="D232" s="4">
        <v>606</v>
      </c>
      <c r="E232" s="5">
        <v>5074</v>
      </c>
      <c r="F232" s="6">
        <v>58069</v>
      </c>
    </row>
    <row r="233" spans="1:6" x14ac:dyDescent="0.3">
      <c r="A233" s="4">
        <v>2020</v>
      </c>
      <c r="B233" s="4" t="s">
        <v>53</v>
      </c>
      <c r="C233" s="4" t="s">
        <v>40</v>
      </c>
      <c r="D233" s="5">
        <v>4525</v>
      </c>
      <c r="E233" s="5">
        <v>42929</v>
      </c>
      <c r="F233" s="6">
        <v>81293</v>
      </c>
    </row>
    <row r="234" spans="1:6" x14ac:dyDescent="0.3">
      <c r="A234" s="4">
        <v>2020</v>
      </c>
      <c r="B234" s="4" t="s">
        <v>53</v>
      </c>
      <c r="C234" s="4" t="s">
        <v>41</v>
      </c>
      <c r="D234" s="5">
        <v>11822</v>
      </c>
      <c r="E234" s="5">
        <v>198521</v>
      </c>
      <c r="F234" s="6">
        <v>102835</v>
      </c>
    </row>
    <row r="235" spans="1:6" x14ac:dyDescent="0.3">
      <c r="A235" s="4">
        <v>2020</v>
      </c>
      <c r="B235" s="4" t="s">
        <v>53</v>
      </c>
      <c r="C235" s="4" t="s">
        <v>42</v>
      </c>
      <c r="D235" s="5">
        <v>3177</v>
      </c>
      <c r="E235" s="5">
        <v>37222</v>
      </c>
      <c r="F235" s="6">
        <v>96974</v>
      </c>
    </row>
    <row r="236" spans="1:6" x14ac:dyDescent="0.3">
      <c r="A236" s="4">
        <v>2020</v>
      </c>
      <c r="B236" s="4" t="s">
        <v>53</v>
      </c>
      <c r="C236" s="4" t="s">
        <v>43</v>
      </c>
      <c r="D236" s="4">
        <v>584</v>
      </c>
      <c r="E236" s="5">
        <v>3961</v>
      </c>
      <c r="F236" s="6">
        <v>68605</v>
      </c>
    </row>
    <row r="237" spans="1:6" x14ac:dyDescent="0.3">
      <c r="A237" s="4">
        <v>2020</v>
      </c>
      <c r="B237" s="4" t="s">
        <v>53</v>
      </c>
      <c r="C237" s="4" t="s">
        <v>44</v>
      </c>
      <c r="D237" s="5">
        <v>4875</v>
      </c>
      <c r="E237" s="5">
        <v>64840</v>
      </c>
      <c r="F237" s="6">
        <v>117848</v>
      </c>
    </row>
    <row r="238" spans="1:6" x14ac:dyDescent="0.3">
      <c r="A238" s="4">
        <v>2020</v>
      </c>
      <c r="B238" s="4" t="s">
        <v>53</v>
      </c>
      <c r="C238" s="4" t="s">
        <v>45</v>
      </c>
      <c r="D238" s="5">
        <v>5419</v>
      </c>
      <c r="E238" s="5">
        <v>148556</v>
      </c>
      <c r="F238" s="6">
        <v>242273</v>
      </c>
    </row>
    <row r="239" spans="1:6" x14ac:dyDescent="0.3">
      <c r="A239" s="4">
        <v>2020</v>
      </c>
      <c r="B239" s="4" t="s">
        <v>53</v>
      </c>
      <c r="C239" s="4" t="s">
        <v>46</v>
      </c>
      <c r="D239" s="4">
        <v>825</v>
      </c>
      <c r="E239" s="5">
        <v>7215</v>
      </c>
      <c r="F239" s="6">
        <v>58063</v>
      </c>
    </row>
    <row r="240" spans="1:6" x14ac:dyDescent="0.3">
      <c r="A240" s="4">
        <v>2020</v>
      </c>
      <c r="B240" s="4" t="s">
        <v>53</v>
      </c>
      <c r="C240" s="4" t="s">
        <v>47</v>
      </c>
      <c r="D240" s="5">
        <v>2400</v>
      </c>
      <c r="E240" s="5">
        <v>44846</v>
      </c>
      <c r="F240" s="6">
        <v>88336</v>
      </c>
    </row>
    <row r="241" spans="1:6" x14ac:dyDescent="0.3">
      <c r="A241" s="4">
        <v>2020</v>
      </c>
      <c r="B241" s="4" t="s">
        <v>53</v>
      </c>
      <c r="C241" s="4" t="s">
        <v>48</v>
      </c>
      <c r="D241" s="4">
        <v>428</v>
      </c>
      <c r="E241" s="5">
        <v>3000</v>
      </c>
      <c r="F241" s="6">
        <v>54299</v>
      </c>
    </row>
    <row r="242" spans="1:6" x14ac:dyDescent="0.3">
      <c r="A242" s="4">
        <v>2020</v>
      </c>
      <c r="B242" s="4" t="s">
        <v>56</v>
      </c>
      <c r="C242" s="4" t="s">
        <v>1</v>
      </c>
      <c r="D242" s="5">
        <v>13880</v>
      </c>
      <c r="E242" s="5">
        <v>94715</v>
      </c>
      <c r="F242" s="6">
        <v>75982</v>
      </c>
    </row>
    <row r="243" spans="1:6" x14ac:dyDescent="0.3">
      <c r="A243" s="4">
        <v>2020</v>
      </c>
      <c r="B243" s="4" t="s">
        <v>56</v>
      </c>
      <c r="C243" s="4" t="s">
        <v>2</v>
      </c>
      <c r="D243" s="5">
        <v>20707</v>
      </c>
      <c r="E243" s="5">
        <v>225922</v>
      </c>
      <c r="F243" s="6">
        <v>82956</v>
      </c>
    </row>
    <row r="244" spans="1:6" x14ac:dyDescent="0.3">
      <c r="A244" s="4">
        <v>2020</v>
      </c>
      <c r="B244" s="4" t="s">
        <v>56</v>
      </c>
      <c r="C244" s="4" t="s">
        <v>3</v>
      </c>
      <c r="D244" s="5">
        <v>8906</v>
      </c>
      <c r="E244" s="5">
        <v>51950</v>
      </c>
      <c r="F244" s="6">
        <v>65321</v>
      </c>
    </row>
    <row r="245" spans="1:6" x14ac:dyDescent="0.3">
      <c r="A245" s="4">
        <v>2020</v>
      </c>
      <c r="B245" s="4" t="s">
        <v>56</v>
      </c>
      <c r="C245" s="4" t="s">
        <v>4</v>
      </c>
      <c r="D245" s="5">
        <v>112775</v>
      </c>
      <c r="E245" s="5">
        <v>817007</v>
      </c>
      <c r="F245" s="6">
        <v>124107</v>
      </c>
    </row>
    <row r="246" spans="1:6" x14ac:dyDescent="0.3">
      <c r="A246" s="4">
        <v>2020</v>
      </c>
      <c r="B246" s="4" t="s">
        <v>56</v>
      </c>
      <c r="C246" s="4" t="s">
        <v>5</v>
      </c>
      <c r="D246" s="5">
        <v>25139</v>
      </c>
      <c r="E246" s="5">
        <v>165271</v>
      </c>
      <c r="F246" s="6">
        <v>97276</v>
      </c>
    </row>
    <row r="247" spans="1:6" x14ac:dyDescent="0.3">
      <c r="A247" s="4">
        <v>2020</v>
      </c>
      <c r="B247" s="4" t="s">
        <v>56</v>
      </c>
      <c r="C247" s="4" t="s">
        <v>6</v>
      </c>
      <c r="D247" s="5">
        <v>11223</v>
      </c>
      <c r="E247" s="5">
        <v>118168</v>
      </c>
      <c r="F247" s="6">
        <v>165086</v>
      </c>
    </row>
    <row r="248" spans="1:6" x14ac:dyDescent="0.3">
      <c r="A248" s="4">
        <v>2020</v>
      </c>
      <c r="B248" s="4" t="s">
        <v>56</v>
      </c>
      <c r="C248" s="4" t="s">
        <v>7</v>
      </c>
      <c r="D248" s="5">
        <v>3005</v>
      </c>
      <c r="E248" s="5">
        <v>47390</v>
      </c>
      <c r="F248" s="6">
        <v>103154</v>
      </c>
    </row>
    <row r="249" spans="1:6" x14ac:dyDescent="0.3">
      <c r="A249" s="4">
        <v>2020</v>
      </c>
      <c r="B249" s="4" t="s">
        <v>56</v>
      </c>
      <c r="C249" s="4" t="s">
        <v>8</v>
      </c>
      <c r="D249" s="5">
        <v>80956</v>
      </c>
      <c r="E249" s="5">
        <v>586706</v>
      </c>
      <c r="F249" s="6">
        <v>84307</v>
      </c>
    </row>
    <row r="250" spans="1:6" x14ac:dyDescent="0.3">
      <c r="A250" s="4">
        <v>2020</v>
      </c>
      <c r="B250" s="4" t="s">
        <v>56</v>
      </c>
      <c r="C250" s="4" t="s">
        <v>9</v>
      </c>
      <c r="D250" s="5">
        <v>28810</v>
      </c>
      <c r="E250" s="5">
        <v>242175</v>
      </c>
      <c r="F250" s="6">
        <v>93145</v>
      </c>
    </row>
    <row r="251" spans="1:6" x14ac:dyDescent="0.3">
      <c r="A251" s="4">
        <v>2020</v>
      </c>
      <c r="B251" s="4" t="s">
        <v>56</v>
      </c>
      <c r="C251" s="4" t="s">
        <v>10</v>
      </c>
      <c r="D251" s="5">
        <v>6508</v>
      </c>
      <c r="E251" s="5">
        <v>34249</v>
      </c>
      <c r="F251" s="6">
        <v>68833</v>
      </c>
    </row>
    <row r="252" spans="1:6" x14ac:dyDescent="0.3">
      <c r="A252" s="4">
        <v>2020</v>
      </c>
      <c r="B252" s="4" t="s">
        <v>56</v>
      </c>
      <c r="C252" s="4" t="s">
        <v>11</v>
      </c>
      <c r="D252" s="5">
        <v>33063</v>
      </c>
      <c r="E252" s="5">
        <v>376539</v>
      </c>
      <c r="F252" s="6">
        <v>121634</v>
      </c>
    </row>
    <row r="253" spans="1:6" x14ac:dyDescent="0.3">
      <c r="A253" s="4">
        <v>2020</v>
      </c>
      <c r="B253" s="4" t="s">
        <v>56</v>
      </c>
      <c r="C253" s="4" t="s">
        <v>12</v>
      </c>
      <c r="D253" s="5">
        <v>17574</v>
      </c>
      <c r="E253" s="5">
        <v>133449</v>
      </c>
      <c r="F253" s="6">
        <v>72283</v>
      </c>
    </row>
    <row r="254" spans="1:6" x14ac:dyDescent="0.3">
      <c r="A254" s="4">
        <v>2020</v>
      </c>
      <c r="B254" s="4" t="s">
        <v>56</v>
      </c>
      <c r="C254" s="4" t="s">
        <v>13</v>
      </c>
      <c r="D254" s="5">
        <v>10731</v>
      </c>
      <c r="E254" s="5">
        <v>109283</v>
      </c>
      <c r="F254" s="6">
        <v>81131</v>
      </c>
    </row>
    <row r="255" spans="1:6" x14ac:dyDescent="0.3">
      <c r="A255" s="4">
        <v>2020</v>
      </c>
      <c r="B255" s="4" t="s">
        <v>56</v>
      </c>
      <c r="C255" s="4" t="s">
        <v>14</v>
      </c>
      <c r="D255" s="5">
        <v>8752</v>
      </c>
      <c r="E255" s="5">
        <v>73310</v>
      </c>
      <c r="F255" s="6">
        <v>75889</v>
      </c>
    </row>
    <row r="256" spans="1:6" x14ac:dyDescent="0.3">
      <c r="A256" s="4">
        <v>2020</v>
      </c>
      <c r="B256" s="4" t="s">
        <v>56</v>
      </c>
      <c r="C256" s="4" t="s">
        <v>15</v>
      </c>
      <c r="D256" s="5">
        <v>11729</v>
      </c>
      <c r="E256" s="5">
        <v>92079</v>
      </c>
      <c r="F256" s="6">
        <v>75177</v>
      </c>
    </row>
    <row r="257" spans="1:6" x14ac:dyDescent="0.3">
      <c r="A257" s="4">
        <v>2020</v>
      </c>
      <c r="B257" s="4" t="s">
        <v>56</v>
      </c>
      <c r="C257" s="4" t="s">
        <v>16</v>
      </c>
      <c r="D257" s="5">
        <v>14229</v>
      </c>
      <c r="E257" s="5">
        <v>81149</v>
      </c>
      <c r="F257" s="6">
        <v>69409</v>
      </c>
    </row>
    <row r="258" spans="1:6" x14ac:dyDescent="0.3">
      <c r="A258" s="4">
        <v>2020</v>
      </c>
      <c r="B258" s="4" t="s">
        <v>56</v>
      </c>
      <c r="C258" s="4" t="s">
        <v>17</v>
      </c>
      <c r="D258" s="5">
        <v>3926</v>
      </c>
      <c r="E258" s="5">
        <v>30107</v>
      </c>
      <c r="F258" s="6">
        <v>75870</v>
      </c>
    </row>
    <row r="259" spans="1:6" x14ac:dyDescent="0.3">
      <c r="A259" s="4">
        <v>2020</v>
      </c>
      <c r="B259" s="4" t="s">
        <v>56</v>
      </c>
      <c r="C259" s="4" t="s">
        <v>18</v>
      </c>
      <c r="D259" s="5">
        <v>15692</v>
      </c>
      <c r="E259" s="5">
        <v>129771</v>
      </c>
      <c r="F259" s="6">
        <v>110159</v>
      </c>
    </row>
    <row r="260" spans="1:6" x14ac:dyDescent="0.3">
      <c r="A260" s="4">
        <v>2020</v>
      </c>
      <c r="B260" s="4" t="s">
        <v>56</v>
      </c>
      <c r="C260" s="4" t="s">
        <v>19</v>
      </c>
      <c r="D260" s="5">
        <v>18137</v>
      </c>
      <c r="E260" s="5">
        <v>212062</v>
      </c>
      <c r="F260" s="6">
        <v>159120</v>
      </c>
    </row>
    <row r="261" spans="1:6" x14ac:dyDescent="0.3">
      <c r="A261" s="4">
        <v>2020</v>
      </c>
      <c r="B261" s="4" t="s">
        <v>56</v>
      </c>
      <c r="C261" s="4" t="s">
        <v>20</v>
      </c>
      <c r="D261" s="5">
        <v>20626</v>
      </c>
      <c r="E261" s="5">
        <v>207448</v>
      </c>
      <c r="F261" s="6">
        <v>81720</v>
      </c>
    </row>
    <row r="262" spans="1:6" x14ac:dyDescent="0.3">
      <c r="A262" s="4">
        <v>2020</v>
      </c>
      <c r="B262" s="4" t="s">
        <v>56</v>
      </c>
      <c r="C262" s="4" t="s">
        <v>21</v>
      </c>
      <c r="D262" s="5">
        <v>16134</v>
      </c>
      <c r="E262" s="5">
        <v>179728</v>
      </c>
      <c r="F262" s="6">
        <v>104989</v>
      </c>
    </row>
    <row r="263" spans="1:6" x14ac:dyDescent="0.3">
      <c r="A263" s="4">
        <v>2020</v>
      </c>
      <c r="B263" s="4" t="s">
        <v>56</v>
      </c>
      <c r="C263" s="4" t="s">
        <v>22</v>
      </c>
      <c r="D263" s="5">
        <v>7984</v>
      </c>
      <c r="E263" s="5">
        <v>41912</v>
      </c>
      <c r="F263" s="6">
        <v>59263</v>
      </c>
    </row>
    <row r="264" spans="1:6" x14ac:dyDescent="0.3">
      <c r="A264" s="4">
        <v>2020</v>
      </c>
      <c r="B264" s="4" t="s">
        <v>56</v>
      </c>
      <c r="C264" s="4" t="s">
        <v>23</v>
      </c>
      <c r="D264" s="5">
        <v>18815</v>
      </c>
      <c r="E264" s="5">
        <v>165564</v>
      </c>
      <c r="F264" s="6">
        <v>82664</v>
      </c>
    </row>
    <row r="265" spans="1:6" x14ac:dyDescent="0.3">
      <c r="A265" s="4">
        <v>2020</v>
      </c>
      <c r="B265" s="4" t="s">
        <v>56</v>
      </c>
      <c r="C265" s="4" t="s">
        <v>24</v>
      </c>
      <c r="D265" s="5">
        <v>4557</v>
      </c>
      <c r="E265" s="5">
        <v>21986</v>
      </c>
      <c r="F265" s="6">
        <v>67330</v>
      </c>
    </row>
    <row r="266" spans="1:6" x14ac:dyDescent="0.3">
      <c r="A266" s="4">
        <v>2020</v>
      </c>
      <c r="B266" s="4" t="s">
        <v>56</v>
      </c>
      <c r="C266" s="4" t="s">
        <v>25</v>
      </c>
      <c r="D266" s="5">
        <v>7000</v>
      </c>
      <c r="E266" s="5">
        <v>66588</v>
      </c>
      <c r="F266" s="6">
        <v>74942</v>
      </c>
    </row>
    <row r="267" spans="1:6" x14ac:dyDescent="0.3">
      <c r="A267" s="4">
        <v>2020</v>
      </c>
      <c r="B267" s="4" t="s">
        <v>56</v>
      </c>
      <c r="C267" s="4" t="s">
        <v>26</v>
      </c>
      <c r="D267" s="5">
        <v>9293</v>
      </c>
      <c r="E267" s="5">
        <v>62325</v>
      </c>
      <c r="F267" s="6">
        <v>79236</v>
      </c>
    </row>
    <row r="268" spans="1:6" x14ac:dyDescent="0.3">
      <c r="A268" s="4">
        <v>2020</v>
      </c>
      <c r="B268" s="4" t="s">
        <v>56</v>
      </c>
      <c r="C268" s="4" t="s">
        <v>27</v>
      </c>
      <c r="D268" s="5">
        <v>3946</v>
      </c>
      <c r="E268" s="5">
        <v>33027</v>
      </c>
      <c r="F268" s="6">
        <v>109751</v>
      </c>
    </row>
    <row r="269" spans="1:6" x14ac:dyDescent="0.3">
      <c r="A269" s="4">
        <v>2020</v>
      </c>
      <c r="B269" s="4" t="s">
        <v>56</v>
      </c>
      <c r="C269" s="4" t="s">
        <v>28</v>
      </c>
      <c r="D269" s="5">
        <v>20469</v>
      </c>
      <c r="E269" s="5">
        <v>235676</v>
      </c>
      <c r="F269" s="6">
        <v>127870</v>
      </c>
    </row>
    <row r="270" spans="1:6" x14ac:dyDescent="0.3">
      <c r="A270" s="4">
        <v>2020</v>
      </c>
      <c r="B270" s="4" t="s">
        <v>56</v>
      </c>
      <c r="C270" s="4" t="s">
        <v>29</v>
      </c>
      <c r="D270" s="5">
        <v>5600</v>
      </c>
      <c r="E270" s="5">
        <v>32608</v>
      </c>
      <c r="F270" s="6">
        <v>62343</v>
      </c>
    </row>
    <row r="271" spans="1:6" x14ac:dyDescent="0.3">
      <c r="A271" s="4">
        <v>2020</v>
      </c>
      <c r="B271" s="4" t="s">
        <v>56</v>
      </c>
      <c r="C271" s="4" t="s">
        <v>30</v>
      </c>
      <c r="D271" s="5">
        <v>63948</v>
      </c>
      <c r="E271" s="5">
        <v>700031</v>
      </c>
      <c r="F271" s="6">
        <v>207014</v>
      </c>
    </row>
    <row r="272" spans="1:6" x14ac:dyDescent="0.3">
      <c r="A272" s="4">
        <v>2020</v>
      </c>
      <c r="B272" s="4" t="s">
        <v>56</v>
      </c>
      <c r="C272" s="4" t="s">
        <v>31</v>
      </c>
      <c r="D272" s="5">
        <v>30275</v>
      </c>
      <c r="E272" s="5">
        <v>251672</v>
      </c>
      <c r="F272" s="6">
        <v>97234</v>
      </c>
    </row>
    <row r="273" spans="1:6" x14ac:dyDescent="0.3">
      <c r="A273" s="4">
        <v>2020</v>
      </c>
      <c r="B273" s="4" t="s">
        <v>56</v>
      </c>
      <c r="C273" s="4" t="s">
        <v>32</v>
      </c>
      <c r="D273" s="5">
        <v>3042</v>
      </c>
      <c r="E273" s="5">
        <v>22496</v>
      </c>
      <c r="F273" s="6">
        <v>69243</v>
      </c>
    </row>
    <row r="274" spans="1:6" x14ac:dyDescent="0.3">
      <c r="A274" s="4">
        <v>2020</v>
      </c>
      <c r="B274" s="4" t="s">
        <v>56</v>
      </c>
      <c r="C274" s="4" t="s">
        <v>33</v>
      </c>
      <c r="D274" s="5">
        <v>29307</v>
      </c>
      <c r="E274" s="5">
        <v>287990</v>
      </c>
      <c r="F274" s="6">
        <v>82336</v>
      </c>
    </row>
    <row r="275" spans="1:6" x14ac:dyDescent="0.3">
      <c r="A275" s="4">
        <v>2020</v>
      </c>
      <c r="B275" s="4" t="s">
        <v>56</v>
      </c>
      <c r="C275" s="4" t="s">
        <v>34</v>
      </c>
      <c r="D275" s="5">
        <v>11701</v>
      </c>
      <c r="E275" s="5">
        <v>74614</v>
      </c>
      <c r="F275" s="6">
        <v>64030</v>
      </c>
    </row>
    <row r="276" spans="1:6" x14ac:dyDescent="0.3">
      <c r="A276" s="4">
        <v>2020</v>
      </c>
      <c r="B276" s="4" t="s">
        <v>56</v>
      </c>
      <c r="C276" s="4" t="s">
        <v>35</v>
      </c>
      <c r="D276" s="5">
        <v>13352</v>
      </c>
      <c r="E276" s="5">
        <v>83937</v>
      </c>
      <c r="F276" s="6">
        <v>80727</v>
      </c>
    </row>
    <row r="277" spans="1:6" x14ac:dyDescent="0.3">
      <c r="A277" s="4">
        <v>2020</v>
      </c>
      <c r="B277" s="4" t="s">
        <v>56</v>
      </c>
      <c r="C277" s="4" t="s">
        <v>36</v>
      </c>
      <c r="D277" s="5">
        <v>29714</v>
      </c>
      <c r="E277" s="5">
        <v>325571</v>
      </c>
      <c r="F277" s="6">
        <v>97231</v>
      </c>
    </row>
    <row r="278" spans="1:6" x14ac:dyDescent="0.3">
      <c r="A278" s="4">
        <v>2020</v>
      </c>
      <c r="B278" s="4" t="s">
        <v>56</v>
      </c>
      <c r="C278" s="4" t="s">
        <v>37</v>
      </c>
      <c r="D278" s="5">
        <v>3038</v>
      </c>
      <c r="E278" s="5">
        <v>31304</v>
      </c>
      <c r="F278" s="6">
        <v>100316</v>
      </c>
    </row>
    <row r="279" spans="1:6" x14ac:dyDescent="0.3">
      <c r="A279" s="4">
        <v>2020</v>
      </c>
      <c r="B279" s="4" t="s">
        <v>56</v>
      </c>
      <c r="C279" s="4" t="s">
        <v>38</v>
      </c>
      <c r="D279" s="5">
        <v>15078</v>
      </c>
      <c r="E279" s="5">
        <v>101637</v>
      </c>
      <c r="F279" s="6">
        <v>71361</v>
      </c>
    </row>
    <row r="280" spans="1:6" x14ac:dyDescent="0.3">
      <c r="A280" s="4">
        <v>2020</v>
      </c>
      <c r="B280" s="4" t="s">
        <v>56</v>
      </c>
      <c r="C280" s="4" t="s">
        <v>39</v>
      </c>
      <c r="D280" s="5">
        <v>3397</v>
      </c>
      <c r="E280" s="5">
        <v>27809</v>
      </c>
      <c r="F280" s="6">
        <v>69345</v>
      </c>
    </row>
    <row r="281" spans="1:6" x14ac:dyDescent="0.3">
      <c r="A281" s="4">
        <v>2020</v>
      </c>
      <c r="B281" s="4" t="s">
        <v>56</v>
      </c>
      <c r="C281" s="4" t="s">
        <v>40</v>
      </c>
      <c r="D281" s="5">
        <v>16893</v>
      </c>
      <c r="E281" s="5">
        <v>155926</v>
      </c>
      <c r="F281" s="6">
        <v>85116</v>
      </c>
    </row>
    <row r="282" spans="1:6" x14ac:dyDescent="0.3">
      <c r="A282" s="4">
        <v>2020</v>
      </c>
      <c r="B282" s="4" t="s">
        <v>56</v>
      </c>
      <c r="C282" s="4" t="s">
        <v>41</v>
      </c>
      <c r="D282" s="5">
        <v>78940</v>
      </c>
      <c r="E282" s="5">
        <v>778554</v>
      </c>
      <c r="F282" s="6">
        <v>92477</v>
      </c>
    </row>
    <row r="283" spans="1:6" x14ac:dyDescent="0.3">
      <c r="A283" s="4">
        <v>2020</v>
      </c>
      <c r="B283" s="4" t="s">
        <v>56</v>
      </c>
      <c r="C283" s="4" t="s">
        <v>42</v>
      </c>
      <c r="D283" s="5">
        <v>12580</v>
      </c>
      <c r="E283" s="5">
        <v>93379</v>
      </c>
      <c r="F283" s="6">
        <v>79806</v>
      </c>
    </row>
    <row r="284" spans="1:6" x14ac:dyDescent="0.3">
      <c r="A284" s="4">
        <v>2020</v>
      </c>
      <c r="B284" s="4" t="s">
        <v>56</v>
      </c>
      <c r="C284" s="4" t="s">
        <v>43</v>
      </c>
      <c r="D284" s="5">
        <v>1719</v>
      </c>
      <c r="E284" s="5">
        <v>11578</v>
      </c>
      <c r="F284" s="6">
        <v>80135</v>
      </c>
    </row>
    <row r="285" spans="1:6" x14ac:dyDescent="0.3">
      <c r="A285" s="4">
        <v>2020</v>
      </c>
      <c r="B285" s="4" t="s">
        <v>56</v>
      </c>
      <c r="C285" s="4" t="s">
        <v>44</v>
      </c>
      <c r="D285" s="5">
        <v>22750</v>
      </c>
      <c r="E285" s="5">
        <v>195671</v>
      </c>
      <c r="F285" s="6">
        <v>97246</v>
      </c>
    </row>
    <row r="286" spans="1:6" x14ac:dyDescent="0.3">
      <c r="A286" s="4">
        <v>2020</v>
      </c>
      <c r="B286" s="4" t="s">
        <v>56</v>
      </c>
      <c r="C286" s="4" t="s">
        <v>45</v>
      </c>
      <c r="D286" s="5">
        <v>18828</v>
      </c>
      <c r="E286" s="5">
        <v>147772</v>
      </c>
      <c r="F286" s="6">
        <v>95674</v>
      </c>
    </row>
    <row r="287" spans="1:6" x14ac:dyDescent="0.3">
      <c r="A287" s="4">
        <v>2020</v>
      </c>
      <c r="B287" s="4" t="s">
        <v>56</v>
      </c>
      <c r="C287" s="4" t="s">
        <v>46</v>
      </c>
      <c r="D287" s="5">
        <v>4042</v>
      </c>
      <c r="E287" s="5">
        <v>24190</v>
      </c>
      <c r="F287" s="6">
        <v>56764</v>
      </c>
    </row>
    <row r="288" spans="1:6" x14ac:dyDescent="0.3">
      <c r="A288" s="4">
        <v>2020</v>
      </c>
      <c r="B288" s="4" t="s">
        <v>56</v>
      </c>
      <c r="C288" s="4" t="s">
        <v>47</v>
      </c>
      <c r="D288" s="5">
        <v>14688</v>
      </c>
      <c r="E288" s="5">
        <v>148829</v>
      </c>
      <c r="F288" s="6">
        <v>80470</v>
      </c>
    </row>
    <row r="289" spans="1:6" x14ac:dyDescent="0.3">
      <c r="A289" s="4">
        <v>2020</v>
      </c>
      <c r="B289" s="4" t="s">
        <v>56</v>
      </c>
      <c r="C289" s="4" t="s">
        <v>48</v>
      </c>
      <c r="D289" s="5">
        <v>2353</v>
      </c>
      <c r="E289" s="5">
        <v>10919</v>
      </c>
      <c r="F289" s="6">
        <v>64480</v>
      </c>
    </row>
    <row r="290" spans="1:6" x14ac:dyDescent="0.3">
      <c r="A290" s="4">
        <v>2020</v>
      </c>
      <c r="B290" s="4" t="s">
        <v>57</v>
      </c>
      <c r="C290" s="4" t="s">
        <v>1</v>
      </c>
      <c r="D290" s="5">
        <v>22875</v>
      </c>
      <c r="E290" s="5">
        <v>242419</v>
      </c>
      <c r="F290" s="6">
        <v>62111</v>
      </c>
    </row>
    <row r="291" spans="1:6" x14ac:dyDescent="0.3">
      <c r="A291" s="4">
        <v>2020</v>
      </c>
      <c r="B291" s="4" t="s">
        <v>57</v>
      </c>
      <c r="C291" s="4" t="s">
        <v>2</v>
      </c>
      <c r="D291" s="5">
        <v>40867</v>
      </c>
      <c r="E291" s="5">
        <v>431379</v>
      </c>
      <c r="F291" s="6">
        <v>63180</v>
      </c>
    </row>
    <row r="292" spans="1:6" x14ac:dyDescent="0.3">
      <c r="A292" s="4">
        <v>2020</v>
      </c>
      <c r="B292" s="4" t="s">
        <v>57</v>
      </c>
      <c r="C292" s="4" t="s">
        <v>3</v>
      </c>
      <c r="D292" s="5">
        <v>15490</v>
      </c>
      <c r="E292" s="5">
        <v>139300</v>
      </c>
      <c r="F292" s="6">
        <v>68067</v>
      </c>
    </row>
    <row r="293" spans="1:6" x14ac:dyDescent="0.3">
      <c r="A293" s="4">
        <v>2020</v>
      </c>
      <c r="B293" s="4" t="s">
        <v>57</v>
      </c>
      <c r="C293" s="4" t="s">
        <v>4</v>
      </c>
      <c r="D293" s="5">
        <v>221985</v>
      </c>
      <c r="E293" s="5">
        <v>2600604</v>
      </c>
      <c r="F293" s="6">
        <v>106486</v>
      </c>
    </row>
    <row r="294" spans="1:6" x14ac:dyDescent="0.3">
      <c r="A294" s="4">
        <v>2020</v>
      </c>
      <c r="B294" s="4" t="s">
        <v>57</v>
      </c>
      <c r="C294" s="4" t="s">
        <v>5</v>
      </c>
      <c r="D294" s="5">
        <v>58286</v>
      </c>
      <c r="E294" s="5">
        <v>430367</v>
      </c>
      <c r="F294" s="6">
        <v>90744</v>
      </c>
    </row>
    <row r="295" spans="1:6" x14ac:dyDescent="0.3">
      <c r="A295" s="4">
        <v>2020</v>
      </c>
      <c r="B295" s="4" t="s">
        <v>57</v>
      </c>
      <c r="C295" s="4" t="s">
        <v>6</v>
      </c>
      <c r="D295" s="5">
        <v>24131</v>
      </c>
      <c r="E295" s="5">
        <v>206629</v>
      </c>
      <c r="F295" s="6">
        <v>95714</v>
      </c>
    </row>
    <row r="296" spans="1:6" x14ac:dyDescent="0.3">
      <c r="A296" s="4">
        <v>2020</v>
      </c>
      <c r="B296" s="4" t="s">
        <v>57</v>
      </c>
      <c r="C296" s="4" t="s">
        <v>7</v>
      </c>
      <c r="D296" s="5">
        <v>9766</v>
      </c>
      <c r="E296" s="5">
        <v>61669</v>
      </c>
      <c r="F296" s="6">
        <v>85651</v>
      </c>
    </row>
    <row r="297" spans="1:6" x14ac:dyDescent="0.3">
      <c r="A297" s="4">
        <v>2020</v>
      </c>
      <c r="B297" s="4" t="s">
        <v>57</v>
      </c>
      <c r="C297" s="4" t="s">
        <v>8</v>
      </c>
      <c r="D297" s="5">
        <v>179893</v>
      </c>
      <c r="E297" s="5">
        <v>1358317</v>
      </c>
      <c r="F297" s="6">
        <v>68223</v>
      </c>
    </row>
    <row r="298" spans="1:6" x14ac:dyDescent="0.3">
      <c r="A298" s="4">
        <v>2020</v>
      </c>
      <c r="B298" s="4" t="s">
        <v>57</v>
      </c>
      <c r="C298" s="4" t="s">
        <v>9</v>
      </c>
      <c r="D298" s="5">
        <v>60683</v>
      </c>
      <c r="E298" s="5">
        <v>692452</v>
      </c>
      <c r="F298" s="6">
        <v>76331</v>
      </c>
    </row>
    <row r="299" spans="1:6" x14ac:dyDescent="0.3">
      <c r="A299" s="4">
        <v>2020</v>
      </c>
      <c r="B299" s="4" t="s">
        <v>57</v>
      </c>
      <c r="C299" s="4" t="s">
        <v>10</v>
      </c>
      <c r="D299" s="5">
        <v>12911</v>
      </c>
      <c r="E299" s="5">
        <v>97097</v>
      </c>
      <c r="F299" s="6">
        <v>59743</v>
      </c>
    </row>
    <row r="300" spans="1:6" x14ac:dyDescent="0.3">
      <c r="A300" s="4">
        <v>2020</v>
      </c>
      <c r="B300" s="4" t="s">
        <v>57</v>
      </c>
      <c r="C300" s="4" t="s">
        <v>11</v>
      </c>
      <c r="D300" s="5">
        <v>75904</v>
      </c>
      <c r="E300" s="5">
        <v>892150</v>
      </c>
      <c r="F300" s="6">
        <v>83889</v>
      </c>
    </row>
    <row r="301" spans="1:6" x14ac:dyDescent="0.3">
      <c r="A301" s="4">
        <v>2020</v>
      </c>
      <c r="B301" s="4" t="s">
        <v>57</v>
      </c>
      <c r="C301" s="4" t="s">
        <v>12</v>
      </c>
      <c r="D301" s="5">
        <v>32143</v>
      </c>
      <c r="E301" s="5">
        <v>326745</v>
      </c>
      <c r="F301" s="6">
        <v>58578</v>
      </c>
    </row>
    <row r="302" spans="1:6" x14ac:dyDescent="0.3">
      <c r="A302" s="4">
        <v>2020</v>
      </c>
      <c r="B302" s="4" t="s">
        <v>57</v>
      </c>
      <c r="C302" s="4" t="s">
        <v>13</v>
      </c>
      <c r="D302" s="5">
        <v>16706</v>
      </c>
      <c r="E302" s="5">
        <v>134822</v>
      </c>
      <c r="F302" s="6">
        <v>61793</v>
      </c>
    </row>
    <row r="303" spans="1:6" x14ac:dyDescent="0.3">
      <c r="A303" s="4">
        <v>2020</v>
      </c>
      <c r="B303" s="4" t="s">
        <v>57</v>
      </c>
      <c r="C303" s="4" t="s">
        <v>14</v>
      </c>
      <c r="D303" s="5">
        <v>16823</v>
      </c>
      <c r="E303" s="5">
        <v>168813</v>
      </c>
      <c r="F303" s="6">
        <v>69538</v>
      </c>
    </row>
    <row r="304" spans="1:6" x14ac:dyDescent="0.3">
      <c r="A304" s="4">
        <v>2020</v>
      </c>
      <c r="B304" s="4" t="s">
        <v>57</v>
      </c>
      <c r="C304" s="4" t="s">
        <v>15</v>
      </c>
      <c r="D304" s="5">
        <v>22329</v>
      </c>
      <c r="E304" s="5">
        <v>207575</v>
      </c>
      <c r="F304" s="6">
        <v>55987</v>
      </c>
    </row>
    <row r="305" spans="1:6" x14ac:dyDescent="0.3">
      <c r="A305" s="4">
        <v>2020</v>
      </c>
      <c r="B305" s="4" t="s">
        <v>57</v>
      </c>
      <c r="C305" s="4" t="s">
        <v>16</v>
      </c>
      <c r="D305" s="5">
        <v>26262</v>
      </c>
      <c r="E305" s="5">
        <v>204729</v>
      </c>
      <c r="F305" s="6">
        <v>60136</v>
      </c>
    </row>
    <row r="306" spans="1:6" x14ac:dyDescent="0.3">
      <c r="A306" s="4">
        <v>2020</v>
      </c>
      <c r="B306" s="4" t="s">
        <v>57</v>
      </c>
      <c r="C306" s="4" t="s">
        <v>17</v>
      </c>
      <c r="D306" s="5">
        <v>11267</v>
      </c>
      <c r="E306" s="5">
        <v>68952</v>
      </c>
      <c r="F306" s="6">
        <v>66178</v>
      </c>
    </row>
    <row r="307" spans="1:6" x14ac:dyDescent="0.3">
      <c r="A307" s="4">
        <v>2020</v>
      </c>
      <c r="B307" s="4" t="s">
        <v>57</v>
      </c>
      <c r="C307" s="4" t="s">
        <v>18</v>
      </c>
      <c r="D307" s="5">
        <v>44172</v>
      </c>
      <c r="E307" s="5">
        <v>441860</v>
      </c>
      <c r="F307" s="6">
        <v>88391</v>
      </c>
    </row>
    <row r="308" spans="1:6" x14ac:dyDescent="0.3">
      <c r="A308" s="4">
        <v>2020</v>
      </c>
      <c r="B308" s="4" t="s">
        <v>57</v>
      </c>
      <c r="C308" s="4" t="s">
        <v>19</v>
      </c>
      <c r="D308" s="5">
        <v>48428</v>
      </c>
      <c r="E308" s="5">
        <v>583792</v>
      </c>
      <c r="F308" s="6">
        <v>124638</v>
      </c>
    </row>
    <row r="309" spans="1:6" x14ac:dyDescent="0.3">
      <c r="A309" s="4">
        <v>2020</v>
      </c>
      <c r="B309" s="4" t="s">
        <v>57</v>
      </c>
      <c r="C309" s="4" t="s">
        <v>20</v>
      </c>
      <c r="D309" s="5">
        <v>46269</v>
      </c>
      <c r="E309" s="5">
        <v>599657</v>
      </c>
      <c r="F309" s="6">
        <v>76432</v>
      </c>
    </row>
    <row r="310" spans="1:6" x14ac:dyDescent="0.3">
      <c r="A310" s="4">
        <v>2020</v>
      </c>
      <c r="B310" s="4" t="s">
        <v>57</v>
      </c>
      <c r="C310" s="4" t="s">
        <v>21</v>
      </c>
      <c r="D310" s="5">
        <v>33603</v>
      </c>
      <c r="E310" s="5">
        <v>361183</v>
      </c>
      <c r="F310" s="6">
        <v>91033</v>
      </c>
    </row>
    <row r="311" spans="1:6" x14ac:dyDescent="0.3">
      <c r="A311" s="4">
        <v>2020</v>
      </c>
      <c r="B311" s="4" t="s">
        <v>57</v>
      </c>
      <c r="C311" s="4" t="s">
        <v>22</v>
      </c>
      <c r="D311" s="5">
        <v>12692</v>
      </c>
      <c r="E311" s="5">
        <v>107758</v>
      </c>
      <c r="F311" s="6">
        <v>45573</v>
      </c>
    </row>
    <row r="312" spans="1:6" x14ac:dyDescent="0.3">
      <c r="A312" s="4">
        <v>2020</v>
      </c>
      <c r="B312" s="4" t="s">
        <v>57</v>
      </c>
      <c r="C312" s="4" t="s">
        <v>23</v>
      </c>
      <c r="D312" s="5">
        <v>36089</v>
      </c>
      <c r="E312" s="5">
        <v>365657</v>
      </c>
      <c r="F312" s="6">
        <v>72666</v>
      </c>
    </row>
    <row r="313" spans="1:6" x14ac:dyDescent="0.3">
      <c r="A313" s="4">
        <v>2020</v>
      </c>
      <c r="B313" s="4" t="s">
        <v>57</v>
      </c>
      <c r="C313" s="4" t="s">
        <v>24</v>
      </c>
      <c r="D313" s="5">
        <v>10331</v>
      </c>
      <c r="E313" s="5">
        <v>43549</v>
      </c>
      <c r="F313" s="6">
        <v>59785</v>
      </c>
    </row>
    <row r="314" spans="1:6" x14ac:dyDescent="0.3">
      <c r="A314" s="4">
        <v>2020</v>
      </c>
      <c r="B314" s="4" t="s">
        <v>57</v>
      </c>
      <c r="C314" s="4" t="s">
        <v>25</v>
      </c>
      <c r="D314" s="5">
        <v>11809</v>
      </c>
      <c r="E314" s="5">
        <v>117288</v>
      </c>
      <c r="F314" s="6">
        <v>65292</v>
      </c>
    </row>
    <row r="315" spans="1:6" x14ac:dyDescent="0.3">
      <c r="A315" s="4">
        <v>2020</v>
      </c>
      <c r="B315" s="4" t="s">
        <v>57</v>
      </c>
      <c r="C315" s="4" t="s">
        <v>26</v>
      </c>
      <c r="D315" s="5">
        <v>20046</v>
      </c>
      <c r="E315" s="5">
        <v>179092</v>
      </c>
      <c r="F315" s="6">
        <v>67081</v>
      </c>
    </row>
    <row r="316" spans="1:6" x14ac:dyDescent="0.3">
      <c r="A316" s="4">
        <v>2020</v>
      </c>
      <c r="B316" s="4" t="s">
        <v>57</v>
      </c>
      <c r="C316" s="4" t="s">
        <v>27</v>
      </c>
      <c r="D316" s="5">
        <v>13616</v>
      </c>
      <c r="E316" s="5">
        <v>81639</v>
      </c>
      <c r="F316" s="6">
        <v>88167</v>
      </c>
    </row>
    <row r="317" spans="1:6" x14ac:dyDescent="0.3">
      <c r="A317" s="4">
        <v>2020</v>
      </c>
      <c r="B317" s="4" t="s">
        <v>57</v>
      </c>
      <c r="C317" s="4" t="s">
        <v>28</v>
      </c>
      <c r="D317" s="5">
        <v>53304</v>
      </c>
      <c r="E317" s="5">
        <v>643507</v>
      </c>
      <c r="F317" s="6">
        <v>102666</v>
      </c>
    </row>
    <row r="318" spans="1:6" x14ac:dyDescent="0.3">
      <c r="A318" s="4">
        <v>2020</v>
      </c>
      <c r="B318" s="4" t="s">
        <v>57</v>
      </c>
      <c r="C318" s="4" t="s">
        <v>29</v>
      </c>
      <c r="D318" s="5">
        <v>11550</v>
      </c>
      <c r="E318" s="5">
        <v>107707</v>
      </c>
      <c r="F318" s="6">
        <v>69938</v>
      </c>
    </row>
    <row r="319" spans="1:6" x14ac:dyDescent="0.3">
      <c r="A319" s="4">
        <v>2020</v>
      </c>
      <c r="B319" s="4" t="s">
        <v>57</v>
      </c>
      <c r="C319" s="4" t="s">
        <v>30</v>
      </c>
      <c r="D319" s="5">
        <v>117347</v>
      </c>
      <c r="E319" s="5">
        <v>1242471</v>
      </c>
      <c r="F319" s="6">
        <v>109413</v>
      </c>
    </row>
    <row r="320" spans="1:6" x14ac:dyDescent="0.3">
      <c r="A320" s="4">
        <v>2020</v>
      </c>
      <c r="B320" s="4" t="s">
        <v>57</v>
      </c>
      <c r="C320" s="4" t="s">
        <v>31</v>
      </c>
      <c r="D320" s="5">
        <v>64843</v>
      </c>
      <c r="E320" s="5">
        <v>637719</v>
      </c>
      <c r="F320" s="6">
        <v>72078</v>
      </c>
    </row>
    <row r="321" spans="1:6" x14ac:dyDescent="0.3">
      <c r="A321" s="4">
        <v>2020</v>
      </c>
      <c r="B321" s="4" t="s">
        <v>57</v>
      </c>
      <c r="C321" s="4" t="s">
        <v>32</v>
      </c>
      <c r="D321" s="5">
        <v>5337</v>
      </c>
      <c r="E321" s="5">
        <v>31642</v>
      </c>
      <c r="F321" s="6">
        <v>65877</v>
      </c>
    </row>
    <row r="322" spans="1:6" x14ac:dyDescent="0.3">
      <c r="A322" s="4">
        <v>2020</v>
      </c>
      <c r="B322" s="4" t="s">
        <v>57</v>
      </c>
      <c r="C322" s="4" t="s">
        <v>33</v>
      </c>
      <c r="D322" s="5">
        <v>55987</v>
      </c>
      <c r="E322" s="5">
        <v>697244</v>
      </c>
      <c r="F322" s="6">
        <v>71920</v>
      </c>
    </row>
    <row r="323" spans="1:6" x14ac:dyDescent="0.3">
      <c r="A323" s="4">
        <v>2020</v>
      </c>
      <c r="B323" s="4" t="s">
        <v>57</v>
      </c>
      <c r="C323" s="4" t="s">
        <v>34</v>
      </c>
      <c r="D323" s="5">
        <v>21652</v>
      </c>
      <c r="E323" s="5">
        <v>185307</v>
      </c>
      <c r="F323" s="6">
        <v>58539</v>
      </c>
    </row>
    <row r="324" spans="1:6" x14ac:dyDescent="0.3">
      <c r="A324" s="4">
        <v>2020</v>
      </c>
      <c r="B324" s="4" t="s">
        <v>57</v>
      </c>
      <c r="C324" s="4" t="s">
        <v>35</v>
      </c>
      <c r="D324" s="5">
        <v>27033</v>
      </c>
      <c r="E324" s="5">
        <v>242218</v>
      </c>
      <c r="F324" s="6">
        <v>81224</v>
      </c>
    </row>
    <row r="325" spans="1:6" x14ac:dyDescent="0.3">
      <c r="A325" s="4">
        <v>2020</v>
      </c>
      <c r="B325" s="4" t="s">
        <v>57</v>
      </c>
      <c r="C325" s="4" t="s">
        <v>36</v>
      </c>
      <c r="D325" s="5">
        <v>66210</v>
      </c>
      <c r="E325" s="5">
        <v>766122</v>
      </c>
      <c r="F325" s="6">
        <v>86971</v>
      </c>
    </row>
    <row r="326" spans="1:6" x14ac:dyDescent="0.3">
      <c r="A326" s="4">
        <v>2020</v>
      </c>
      <c r="B326" s="4" t="s">
        <v>57</v>
      </c>
      <c r="C326" s="4" t="s">
        <v>37</v>
      </c>
      <c r="D326" s="5">
        <v>9567</v>
      </c>
      <c r="E326" s="5">
        <v>65232</v>
      </c>
      <c r="F326" s="6">
        <v>75829</v>
      </c>
    </row>
    <row r="327" spans="1:6" x14ac:dyDescent="0.3">
      <c r="A327" s="4">
        <v>2020</v>
      </c>
      <c r="B327" s="4" t="s">
        <v>57</v>
      </c>
      <c r="C327" s="4" t="s">
        <v>38</v>
      </c>
      <c r="D327" s="5">
        <v>30793</v>
      </c>
      <c r="E327" s="5">
        <v>281874</v>
      </c>
      <c r="F327" s="6">
        <v>56907</v>
      </c>
    </row>
    <row r="328" spans="1:6" x14ac:dyDescent="0.3">
      <c r="A328" s="4">
        <v>2020</v>
      </c>
      <c r="B328" s="4" t="s">
        <v>57</v>
      </c>
      <c r="C328" s="4" t="s">
        <v>39</v>
      </c>
      <c r="D328" s="5">
        <v>5876</v>
      </c>
      <c r="E328" s="5">
        <v>32771</v>
      </c>
      <c r="F328" s="6">
        <v>63709</v>
      </c>
    </row>
    <row r="329" spans="1:6" x14ac:dyDescent="0.3">
      <c r="A329" s="4">
        <v>2020</v>
      </c>
      <c r="B329" s="4" t="s">
        <v>57</v>
      </c>
      <c r="C329" s="4" t="s">
        <v>40</v>
      </c>
      <c r="D329" s="5">
        <v>32595</v>
      </c>
      <c r="E329" s="5">
        <v>414644</v>
      </c>
      <c r="F329" s="6">
        <v>66460</v>
      </c>
    </row>
    <row r="330" spans="1:6" x14ac:dyDescent="0.3">
      <c r="A330" s="4">
        <v>2020</v>
      </c>
      <c r="B330" s="4" t="s">
        <v>57</v>
      </c>
      <c r="C330" s="4" t="s">
        <v>41</v>
      </c>
      <c r="D330" s="5">
        <v>146639</v>
      </c>
      <c r="E330" s="5">
        <v>1758991</v>
      </c>
      <c r="F330" s="6">
        <v>81123</v>
      </c>
    </row>
    <row r="331" spans="1:6" x14ac:dyDescent="0.3">
      <c r="A331" s="4">
        <v>2020</v>
      </c>
      <c r="B331" s="4" t="s">
        <v>57</v>
      </c>
      <c r="C331" s="4" t="s">
        <v>42</v>
      </c>
      <c r="D331" s="5">
        <v>25941</v>
      </c>
      <c r="E331" s="5">
        <v>223284</v>
      </c>
      <c r="F331" s="6">
        <v>68355</v>
      </c>
    </row>
    <row r="332" spans="1:6" x14ac:dyDescent="0.3">
      <c r="A332" s="4">
        <v>2020</v>
      </c>
      <c r="B332" s="4" t="s">
        <v>57</v>
      </c>
      <c r="C332" s="4" t="s">
        <v>43</v>
      </c>
      <c r="D332" s="5">
        <v>6346</v>
      </c>
      <c r="E332" s="5">
        <v>28512</v>
      </c>
      <c r="F332" s="6">
        <v>74442</v>
      </c>
    </row>
    <row r="333" spans="1:6" x14ac:dyDescent="0.3">
      <c r="A333" s="4">
        <v>2020</v>
      </c>
      <c r="B333" s="4" t="s">
        <v>57</v>
      </c>
      <c r="C333" s="4" t="s">
        <v>44</v>
      </c>
      <c r="D333" s="5">
        <v>60099</v>
      </c>
      <c r="E333" s="5">
        <v>752090</v>
      </c>
      <c r="F333" s="6">
        <v>96046</v>
      </c>
    </row>
    <row r="334" spans="1:6" x14ac:dyDescent="0.3">
      <c r="A334" s="4">
        <v>2020</v>
      </c>
      <c r="B334" s="4" t="s">
        <v>57</v>
      </c>
      <c r="C334" s="4" t="s">
        <v>45</v>
      </c>
      <c r="D334" s="5">
        <v>43094</v>
      </c>
      <c r="E334" s="5">
        <v>415190</v>
      </c>
      <c r="F334" s="6">
        <v>92279</v>
      </c>
    </row>
    <row r="335" spans="1:6" x14ac:dyDescent="0.3">
      <c r="A335" s="4">
        <v>2020</v>
      </c>
      <c r="B335" s="4" t="s">
        <v>57</v>
      </c>
      <c r="C335" s="4" t="s">
        <v>46</v>
      </c>
      <c r="D335" s="5">
        <v>8599</v>
      </c>
      <c r="E335" s="5">
        <v>65715</v>
      </c>
      <c r="F335" s="6">
        <v>53557</v>
      </c>
    </row>
    <row r="336" spans="1:6" x14ac:dyDescent="0.3">
      <c r="A336" s="4">
        <v>2020</v>
      </c>
      <c r="B336" s="4" t="s">
        <v>57</v>
      </c>
      <c r="C336" s="4" t="s">
        <v>47</v>
      </c>
      <c r="D336" s="5">
        <v>27048</v>
      </c>
      <c r="E336" s="5">
        <v>309780</v>
      </c>
      <c r="F336" s="6">
        <v>67254</v>
      </c>
    </row>
    <row r="337" spans="1:6" x14ac:dyDescent="0.3">
      <c r="A337" s="4">
        <v>2020</v>
      </c>
      <c r="B337" s="4" t="s">
        <v>57</v>
      </c>
      <c r="C337" s="4" t="s">
        <v>48</v>
      </c>
      <c r="D337" s="5">
        <v>4986</v>
      </c>
      <c r="E337" s="5">
        <v>18382</v>
      </c>
      <c r="F337" s="6">
        <v>60233</v>
      </c>
    </row>
    <row r="338" spans="1:6" x14ac:dyDescent="0.3">
      <c r="A338" s="4">
        <v>2020</v>
      </c>
      <c r="B338" s="4" t="s">
        <v>58</v>
      </c>
      <c r="C338" s="4" t="s">
        <v>1</v>
      </c>
      <c r="D338" s="5">
        <v>15859</v>
      </c>
      <c r="E338" s="5">
        <v>228486</v>
      </c>
      <c r="F338" s="6">
        <v>51193</v>
      </c>
    </row>
    <row r="339" spans="1:6" x14ac:dyDescent="0.3">
      <c r="A339" s="4">
        <v>2020</v>
      </c>
      <c r="B339" s="4" t="s">
        <v>58</v>
      </c>
      <c r="C339" s="4" t="s">
        <v>2</v>
      </c>
      <c r="D339" s="5">
        <v>20727</v>
      </c>
      <c r="E339" s="5">
        <v>455356</v>
      </c>
      <c r="F339" s="6">
        <v>56159</v>
      </c>
    </row>
    <row r="340" spans="1:6" x14ac:dyDescent="0.3">
      <c r="A340" s="4">
        <v>2020</v>
      </c>
      <c r="B340" s="4" t="s">
        <v>58</v>
      </c>
      <c r="C340" s="4" t="s">
        <v>3</v>
      </c>
      <c r="D340" s="5">
        <v>15656</v>
      </c>
      <c r="E340" s="5">
        <v>181169</v>
      </c>
      <c r="F340" s="6">
        <v>47435</v>
      </c>
    </row>
    <row r="341" spans="1:6" x14ac:dyDescent="0.3">
      <c r="A341" s="4">
        <v>2020</v>
      </c>
      <c r="B341" s="4" t="s">
        <v>58</v>
      </c>
      <c r="C341" s="4" t="s">
        <v>4</v>
      </c>
      <c r="D341" s="5">
        <v>656765</v>
      </c>
      <c r="E341" s="5">
        <v>2651781</v>
      </c>
      <c r="F341" s="6">
        <v>57668</v>
      </c>
    </row>
    <row r="342" spans="1:6" x14ac:dyDescent="0.3">
      <c r="A342" s="4">
        <v>2020</v>
      </c>
      <c r="B342" s="4" t="s">
        <v>58</v>
      </c>
      <c r="C342" s="4" t="s">
        <v>5</v>
      </c>
      <c r="D342" s="5">
        <v>23475</v>
      </c>
      <c r="E342" s="5">
        <v>332209</v>
      </c>
      <c r="F342" s="6">
        <v>55198</v>
      </c>
    </row>
    <row r="343" spans="1:6" x14ac:dyDescent="0.3">
      <c r="A343" s="4">
        <v>2020</v>
      </c>
      <c r="B343" s="4" t="s">
        <v>58</v>
      </c>
      <c r="C343" s="4" t="s">
        <v>6</v>
      </c>
      <c r="D343" s="5">
        <v>19964</v>
      </c>
      <c r="E343" s="5">
        <v>319881</v>
      </c>
      <c r="F343" s="6">
        <v>61215</v>
      </c>
    </row>
    <row r="344" spans="1:6" x14ac:dyDescent="0.3">
      <c r="A344" s="4">
        <v>2020</v>
      </c>
      <c r="B344" s="4" t="s">
        <v>58</v>
      </c>
      <c r="C344" s="4" t="s">
        <v>7</v>
      </c>
      <c r="D344" s="5">
        <v>5522</v>
      </c>
      <c r="E344" s="5">
        <v>74184</v>
      </c>
      <c r="F344" s="6">
        <v>57470</v>
      </c>
    </row>
    <row r="345" spans="1:6" x14ac:dyDescent="0.3">
      <c r="A345" s="4">
        <v>2020</v>
      </c>
      <c r="B345" s="4" t="s">
        <v>58</v>
      </c>
      <c r="C345" s="4" t="s">
        <v>8</v>
      </c>
      <c r="D345" s="5">
        <v>85058</v>
      </c>
      <c r="E345" s="5">
        <v>1293582</v>
      </c>
      <c r="F345" s="6">
        <v>55114</v>
      </c>
    </row>
    <row r="346" spans="1:6" x14ac:dyDescent="0.3">
      <c r="A346" s="4">
        <v>2020</v>
      </c>
      <c r="B346" s="4" t="s">
        <v>58</v>
      </c>
      <c r="C346" s="4" t="s">
        <v>9</v>
      </c>
      <c r="D346" s="5">
        <v>31842</v>
      </c>
      <c r="E346" s="5">
        <v>561390</v>
      </c>
      <c r="F346" s="6">
        <v>57141</v>
      </c>
    </row>
    <row r="347" spans="1:6" x14ac:dyDescent="0.3">
      <c r="A347" s="4">
        <v>2020</v>
      </c>
      <c r="B347" s="4" t="s">
        <v>58</v>
      </c>
      <c r="C347" s="4" t="s">
        <v>10</v>
      </c>
      <c r="D347" s="5">
        <v>9128</v>
      </c>
      <c r="E347" s="5">
        <v>106752</v>
      </c>
      <c r="F347" s="6">
        <v>45479</v>
      </c>
    </row>
    <row r="348" spans="1:6" x14ac:dyDescent="0.3">
      <c r="A348" s="4">
        <v>2020</v>
      </c>
      <c r="B348" s="4" t="s">
        <v>58</v>
      </c>
      <c r="C348" s="4" t="s">
        <v>11</v>
      </c>
      <c r="D348" s="5">
        <v>39684</v>
      </c>
      <c r="E348" s="5">
        <v>882088</v>
      </c>
      <c r="F348" s="6">
        <v>55678</v>
      </c>
    </row>
    <row r="349" spans="1:6" x14ac:dyDescent="0.3">
      <c r="A349" s="4">
        <v>2020</v>
      </c>
      <c r="B349" s="4" t="s">
        <v>58</v>
      </c>
      <c r="C349" s="4" t="s">
        <v>12</v>
      </c>
      <c r="D349" s="5">
        <v>16899</v>
      </c>
      <c r="E349" s="5">
        <v>451743</v>
      </c>
      <c r="F349" s="6">
        <v>52802</v>
      </c>
    </row>
    <row r="350" spans="1:6" x14ac:dyDescent="0.3">
      <c r="A350" s="4">
        <v>2020</v>
      </c>
      <c r="B350" s="4" t="s">
        <v>58</v>
      </c>
      <c r="C350" s="4" t="s">
        <v>13</v>
      </c>
      <c r="D350" s="5">
        <v>13294</v>
      </c>
      <c r="E350" s="5">
        <v>209301</v>
      </c>
      <c r="F350" s="6">
        <v>47222</v>
      </c>
    </row>
    <row r="351" spans="1:6" x14ac:dyDescent="0.3">
      <c r="A351" s="4">
        <v>2020</v>
      </c>
      <c r="B351" s="4" t="s">
        <v>58</v>
      </c>
      <c r="C351" s="4" t="s">
        <v>14</v>
      </c>
      <c r="D351" s="5">
        <v>10330</v>
      </c>
      <c r="E351" s="5">
        <v>194569</v>
      </c>
      <c r="F351" s="6">
        <v>48486</v>
      </c>
    </row>
    <row r="352" spans="1:6" x14ac:dyDescent="0.3">
      <c r="A352" s="4">
        <v>2020</v>
      </c>
      <c r="B352" s="4" t="s">
        <v>58</v>
      </c>
      <c r="C352" s="4" t="s">
        <v>15</v>
      </c>
      <c r="D352" s="5">
        <v>20809</v>
      </c>
      <c r="E352" s="5">
        <v>263195</v>
      </c>
      <c r="F352" s="6">
        <v>52098</v>
      </c>
    </row>
    <row r="353" spans="1:6" x14ac:dyDescent="0.3">
      <c r="A353" s="4">
        <v>2020</v>
      </c>
      <c r="B353" s="4" t="s">
        <v>58</v>
      </c>
      <c r="C353" s="4" t="s">
        <v>16</v>
      </c>
      <c r="D353" s="5">
        <v>16834</v>
      </c>
      <c r="E353" s="5">
        <v>296324</v>
      </c>
      <c r="F353" s="6">
        <v>48222</v>
      </c>
    </row>
    <row r="354" spans="1:6" x14ac:dyDescent="0.3">
      <c r="A354" s="4">
        <v>2020</v>
      </c>
      <c r="B354" s="4" t="s">
        <v>58</v>
      </c>
      <c r="C354" s="4" t="s">
        <v>17</v>
      </c>
      <c r="D354" s="5">
        <v>5591</v>
      </c>
      <c r="E354" s="5">
        <v>115511</v>
      </c>
      <c r="F354" s="6">
        <v>53739</v>
      </c>
    </row>
    <row r="355" spans="1:6" x14ac:dyDescent="0.3">
      <c r="A355" s="4">
        <v>2020</v>
      </c>
      <c r="B355" s="4" t="s">
        <v>58</v>
      </c>
      <c r="C355" s="4" t="s">
        <v>18</v>
      </c>
      <c r="D355" s="5">
        <v>21505</v>
      </c>
      <c r="E355" s="5">
        <v>420463</v>
      </c>
      <c r="F355" s="6">
        <v>59854</v>
      </c>
    </row>
    <row r="356" spans="1:6" x14ac:dyDescent="0.3">
      <c r="A356" s="4">
        <v>2020</v>
      </c>
      <c r="B356" s="4" t="s">
        <v>58</v>
      </c>
      <c r="C356" s="4" t="s">
        <v>19</v>
      </c>
      <c r="D356" s="5">
        <v>71270</v>
      </c>
      <c r="E356" s="5">
        <v>742606</v>
      </c>
      <c r="F356" s="6">
        <v>64556</v>
      </c>
    </row>
    <row r="357" spans="1:6" x14ac:dyDescent="0.3">
      <c r="A357" s="4">
        <v>2020</v>
      </c>
      <c r="B357" s="4" t="s">
        <v>58</v>
      </c>
      <c r="C357" s="4" t="s">
        <v>20</v>
      </c>
      <c r="D357" s="5">
        <v>32965</v>
      </c>
      <c r="E357" s="5">
        <v>622119</v>
      </c>
      <c r="F357" s="6">
        <v>54163</v>
      </c>
    </row>
    <row r="358" spans="1:6" x14ac:dyDescent="0.3">
      <c r="A358" s="4">
        <v>2020</v>
      </c>
      <c r="B358" s="4" t="s">
        <v>58</v>
      </c>
      <c r="C358" s="4" t="s">
        <v>21</v>
      </c>
      <c r="D358" s="5">
        <v>22985</v>
      </c>
      <c r="E358" s="5">
        <v>513228</v>
      </c>
      <c r="F358" s="6">
        <v>55127</v>
      </c>
    </row>
    <row r="359" spans="1:6" x14ac:dyDescent="0.3">
      <c r="A359" s="4">
        <v>2020</v>
      </c>
      <c r="B359" s="4" t="s">
        <v>58</v>
      </c>
      <c r="C359" s="4" t="s">
        <v>22</v>
      </c>
      <c r="D359" s="5">
        <v>7693</v>
      </c>
      <c r="E359" s="5">
        <v>138876</v>
      </c>
      <c r="F359" s="6">
        <v>45670</v>
      </c>
    </row>
    <row r="360" spans="1:6" x14ac:dyDescent="0.3">
      <c r="A360" s="4">
        <v>2020</v>
      </c>
      <c r="B360" s="4" t="s">
        <v>58</v>
      </c>
      <c r="C360" s="4" t="s">
        <v>23</v>
      </c>
      <c r="D360" s="5">
        <v>56134</v>
      </c>
      <c r="E360" s="5">
        <v>448355</v>
      </c>
      <c r="F360" s="6">
        <v>50460</v>
      </c>
    </row>
    <row r="361" spans="1:6" x14ac:dyDescent="0.3">
      <c r="A361" s="4">
        <v>2020</v>
      </c>
      <c r="B361" s="4" t="s">
        <v>58</v>
      </c>
      <c r="C361" s="4" t="s">
        <v>24</v>
      </c>
      <c r="D361" s="5">
        <v>5112</v>
      </c>
      <c r="E361" s="5">
        <v>73374</v>
      </c>
      <c r="F361" s="6">
        <v>52612</v>
      </c>
    </row>
    <row r="362" spans="1:6" x14ac:dyDescent="0.3">
      <c r="A362" s="4">
        <v>2020</v>
      </c>
      <c r="B362" s="4" t="s">
        <v>58</v>
      </c>
      <c r="C362" s="4" t="s">
        <v>25</v>
      </c>
      <c r="D362" s="5">
        <v>10522</v>
      </c>
      <c r="E362" s="5">
        <v>135205</v>
      </c>
      <c r="F362" s="6">
        <v>51740</v>
      </c>
    </row>
    <row r="363" spans="1:6" x14ac:dyDescent="0.3">
      <c r="A363" s="4">
        <v>2020</v>
      </c>
      <c r="B363" s="4" t="s">
        <v>58</v>
      </c>
      <c r="C363" s="4" t="s">
        <v>26</v>
      </c>
      <c r="D363" s="5">
        <v>9126</v>
      </c>
      <c r="E363" s="5">
        <v>139696</v>
      </c>
      <c r="F363" s="6">
        <v>58047</v>
      </c>
    </row>
    <row r="364" spans="1:6" x14ac:dyDescent="0.3">
      <c r="A364" s="4">
        <v>2020</v>
      </c>
      <c r="B364" s="4" t="s">
        <v>58</v>
      </c>
      <c r="C364" s="4" t="s">
        <v>27</v>
      </c>
      <c r="D364" s="5">
        <v>4900</v>
      </c>
      <c r="E364" s="5">
        <v>108757</v>
      </c>
      <c r="F364" s="6">
        <v>63675</v>
      </c>
    </row>
    <row r="365" spans="1:6" x14ac:dyDescent="0.3">
      <c r="A365" s="4">
        <v>2020</v>
      </c>
      <c r="B365" s="4" t="s">
        <v>58</v>
      </c>
      <c r="C365" s="4" t="s">
        <v>28</v>
      </c>
      <c r="D365" s="5">
        <v>43568</v>
      </c>
      <c r="E365" s="5">
        <v>622420</v>
      </c>
      <c r="F365" s="6">
        <v>60044</v>
      </c>
    </row>
    <row r="366" spans="1:6" x14ac:dyDescent="0.3">
      <c r="A366" s="4">
        <v>2020</v>
      </c>
      <c r="B366" s="4" t="s">
        <v>58</v>
      </c>
      <c r="C366" s="4" t="s">
        <v>29</v>
      </c>
      <c r="D366" s="5">
        <v>11448</v>
      </c>
      <c r="E366" s="5">
        <v>126459</v>
      </c>
      <c r="F366" s="6">
        <v>45191</v>
      </c>
    </row>
    <row r="367" spans="1:6" x14ac:dyDescent="0.3">
      <c r="A367" s="4">
        <v>2020</v>
      </c>
      <c r="B367" s="4" t="s">
        <v>58</v>
      </c>
      <c r="C367" s="4" t="s">
        <v>30</v>
      </c>
      <c r="D367" s="5">
        <v>67893</v>
      </c>
      <c r="E367" s="5">
        <v>1872526</v>
      </c>
      <c r="F367" s="6">
        <v>58936</v>
      </c>
    </row>
    <row r="368" spans="1:6" x14ac:dyDescent="0.3">
      <c r="A368" s="4">
        <v>2020</v>
      </c>
      <c r="B368" s="4" t="s">
        <v>58</v>
      </c>
      <c r="C368" s="4" t="s">
        <v>31</v>
      </c>
      <c r="D368" s="5">
        <v>29514</v>
      </c>
      <c r="E368" s="5">
        <v>584896</v>
      </c>
      <c r="F368" s="6">
        <v>53252</v>
      </c>
    </row>
    <row r="369" spans="1:6" x14ac:dyDescent="0.3">
      <c r="A369" s="4">
        <v>2020</v>
      </c>
      <c r="B369" s="4" t="s">
        <v>58</v>
      </c>
      <c r="C369" s="4" t="s">
        <v>32</v>
      </c>
      <c r="D369" s="5">
        <v>2737</v>
      </c>
      <c r="E369" s="5">
        <v>64418</v>
      </c>
      <c r="F369" s="6">
        <v>55234</v>
      </c>
    </row>
    <row r="370" spans="1:6" x14ac:dyDescent="0.3">
      <c r="A370" s="4">
        <v>2020</v>
      </c>
      <c r="B370" s="4" t="s">
        <v>58</v>
      </c>
      <c r="C370" s="4" t="s">
        <v>33</v>
      </c>
      <c r="D370" s="5">
        <v>35930</v>
      </c>
      <c r="E370" s="5">
        <v>868191</v>
      </c>
      <c r="F370" s="6">
        <v>51366</v>
      </c>
    </row>
    <row r="371" spans="1:6" x14ac:dyDescent="0.3">
      <c r="A371" s="4">
        <v>2020</v>
      </c>
      <c r="B371" s="4" t="s">
        <v>58</v>
      </c>
      <c r="C371" s="4" t="s">
        <v>34</v>
      </c>
      <c r="D371" s="5">
        <v>13656</v>
      </c>
      <c r="E371" s="5">
        <v>209679</v>
      </c>
      <c r="F371" s="6">
        <v>49095</v>
      </c>
    </row>
    <row r="372" spans="1:6" x14ac:dyDescent="0.3">
      <c r="A372" s="4">
        <v>2020</v>
      </c>
      <c r="B372" s="4" t="s">
        <v>58</v>
      </c>
      <c r="C372" s="4" t="s">
        <v>35</v>
      </c>
      <c r="D372" s="5">
        <v>28106</v>
      </c>
      <c r="E372" s="5">
        <v>292631</v>
      </c>
      <c r="F372" s="6">
        <v>54216</v>
      </c>
    </row>
    <row r="373" spans="1:6" x14ac:dyDescent="0.3">
      <c r="A373" s="4">
        <v>2020</v>
      </c>
      <c r="B373" s="4" t="s">
        <v>58</v>
      </c>
      <c r="C373" s="4" t="s">
        <v>36</v>
      </c>
      <c r="D373" s="5">
        <v>57935</v>
      </c>
      <c r="E373" s="5">
        <v>1179840</v>
      </c>
      <c r="F373" s="6">
        <v>57087</v>
      </c>
    </row>
    <row r="374" spans="1:6" x14ac:dyDescent="0.3">
      <c r="A374" s="4">
        <v>2020</v>
      </c>
      <c r="B374" s="4" t="s">
        <v>58</v>
      </c>
      <c r="C374" s="4" t="s">
        <v>37</v>
      </c>
      <c r="D374" s="5">
        <v>4907</v>
      </c>
      <c r="E374" s="5">
        <v>95079</v>
      </c>
      <c r="F374" s="6">
        <v>54510</v>
      </c>
    </row>
    <row r="375" spans="1:6" x14ac:dyDescent="0.3">
      <c r="A375" s="4">
        <v>2020</v>
      </c>
      <c r="B375" s="4" t="s">
        <v>58</v>
      </c>
      <c r="C375" s="4" t="s">
        <v>38</v>
      </c>
      <c r="D375" s="5">
        <v>15612</v>
      </c>
      <c r="E375" s="5">
        <v>231072</v>
      </c>
      <c r="F375" s="6">
        <v>50055</v>
      </c>
    </row>
    <row r="376" spans="1:6" x14ac:dyDescent="0.3">
      <c r="A376" s="4">
        <v>2020</v>
      </c>
      <c r="B376" s="4" t="s">
        <v>58</v>
      </c>
      <c r="C376" s="4" t="s">
        <v>39</v>
      </c>
      <c r="D376" s="5">
        <v>2934</v>
      </c>
      <c r="E376" s="5">
        <v>68990</v>
      </c>
      <c r="F376" s="6">
        <v>57054</v>
      </c>
    </row>
    <row r="377" spans="1:6" x14ac:dyDescent="0.3">
      <c r="A377" s="4">
        <v>2020</v>
      </c>
      <c r="B377" s="4" t="s">
        <v>58</v>
      </c>
      <c r="C377" s="4" t="s">
        <v>40</v>
      </c>
      <c r="D377" s="5">
        <v>21213</v>
      </c>
      <c r="E377" s="5">
        <v>421097</v>
      </c>
      <c r="F377" s="6">
        <v>56401</v>
      </c>
    </row>
    <row r="378" spans="1:6" x14ac:dyDescent="0.3">
      <c r="A378" s="4">
        <v>2020</v>
      </c>
      <c r="B378" s="4" t="s">
        <v>58</v>
      </c>
      <c r="C378" s="4" t="s">
        <v>41</v>
      </c>
      <c r="D378" s="5">
        <v>98681</v>
      </c>
      <c r="E378" s="5">
        <v>1646144</v>
      </c>
      <c r="F378" s="6">
        <v>51856</v>
      </c>
    </row>
    <row r="379" spans="1:6" x14ac:dyDescent="0.3">
      <c r="A379" s="4">
        <v>2020</v>
      </c>
      <c r="B379" s="4" t="s">
        <v>58</v>
      </c>
      <c r="C379" s="4" t="s">
        <v>42</v>
      </c>
      <c r="D379" s="5">
        <v>13463</v>
      </c>
      <c r="E379" s="5">
        <v>193157</v>
      </c>
      <c r="F379" s="6">
        <v>48260</v>
      </c>
    </row>
    <row r="380" spans="1:6" x14ac:dyDescent="0.3">
      <c r="A380" s="4">
        <v>2020</v>
      </c>
      <c r="B380" s="4" t="s">
        <v>58</v>
      </c>
      <c r="C380" s="4" t="s">
        <v>43</v>
      </c>
      <c r="D380" s="5">
        <v>2516</v>
      </c>
      <c r="E380" s="5">
        <v>58443</v>
      </c>
      <c r="F380" s="6">
        <v>52779</v>
      </c>
    </row>
    <row r="381" spans="1:6" x14ac:dyDescent="0.3">
      <c r="A381" s="4">
        <v>2020</v>
      </c>
      <c r="B381" s="4" t="s">
        <v>58</v>
      </c>
      <c r="C381" s="4" t="s">
        <v>44</v>
      </c>
      <c r="D381" s="5">
        <v>49705</v>
      </c>
      <c r="E381" s="5">
        <v>492598</v>
      </c>
      <c r="F381" s="6">
        <v>54119</v>
      </c>
    </row>
    <row r="382" spans="1:6" x14ac:dyDescent="0.3">
      <c r="A382" s="4">
        <v>2020</v>
      </c>
      <c r="B382" s="4" t="s">
        <v>58</v>
      </c>
      <c r="C382" s="4" t="s">
        <v>45</v>
      </c>
      <c r="D382" s="5">
        <v>74944</v>
      </c>
      <c r="E382" s="5">
        <v>468495</v>
      </c>
      <c r="F382" s="6">
        <v>55544</v>
      </c>
    </row>
    <row r="383" spans="1:6" x14ac:dyDescent="0.3">
      <c r="A383" s="4">
        <v>2020</v>
      </c>
      <c r="B383" s="4" t="s">
        <v>58</v>
      </c>
      <c r="C383" s="4" t="s">
        <v>46</v>
      </c>
      <c r="D383" s="5">
        <v>8500</v>
      </c>
      <c r="E383" s="5">
        <v>124604</v>
      </c>
      <c r="F383" s="6">
        <v>50597</v>
      </c>
    </row>
    <row r="384" spans="1:6" x14ac:dyDescent="0.3">
      <c r="A384" s="4">
        <v>2020</v>
      </c>
      <c r="B384" s="4" t="s">
        <v>58</v>
      </c>
      <c r="C384" s="4" t="s">
        <v>47</v>
      </c>
      <c r="D384" s="5">
        <v>31125</v>
      </c>
      <c r="E384" s="5">
        <v>427152</v>
      </c>
      <c r="F384" s="6">
        <v>52993</v>
      </c>
    </row>
    <row r="385" spans="1:6" x14ac:dyDescent="0.3">
      <c r="A385" s="4">
        <v>2020</v>
      </c>
      <c r="B385" s="4" t="s">
        <v>58</v>
      </c>
      <c r="C385" s="4" t="s">
        <v>48</v>
      </c>
      <c r="D385" s="5">
        <v>3485</v>
      </c>
      <c r="E385" s="5">
        <v>26942</v>
      </c>
      <c r="F385" s="6">
        <v>46334</v>
      </c>
    </row>
    <row r="386" spans="1:6" x14ac:dyDescent="0.3">
      <c r="A386" s="4">
        <v>2020</v>
      </c>
      <c r="B386" s="4" t="s">
        <v>59</v>
      </c>
      <c r="C386" s="4" t="s">
        <v>1</v>
      </c>
      <c r="D386" s="5">
        <v>11221</v>
      </c>
      <c r="E386" s="5">
        <v>178057</v>
      </c>
      <c r="F386" s="6">
        <v>18554</v>
      </c>
    </row>
    <row r="387" spans="1:6" x14ac:dyDescent="0.3">
      <c r="A387" s="4">
        <v>2020</v>
      </c>
      <c r="B387" s="4" t="s">
        <v>59</v>
      </c>
      <c r="C387" s="4" t="s">
        <v>2</v>
      </c>
      <c r="D387" s="5">
        <v>14444</v>
      </c>
      <c r="E387" s="5">
        <v>274985</v>
      </c>
      <c r="F387" s="6">
        <v>26810</v>
      </c>
    </row>
    <row r="388" spans="1:6" x14ac:dyDescent="0.3">
      <c r="A388" s="4">
        <v>2020</v>
      </c>
      <c r="B388" s="4" t="s">
        <v>59</v>
      </c>
      <c r="C388" s="4" t="s">
        <v>3</v>
      </c>
      <c r="D388" s="5">
        <v>7458</v>
      </c>
      <c r="E388" s="5">
        <v>106295</v>
      </c>
      <c r="F388" s="6">
        <v>18414</v>
      </c>
    </row>
    <row r="389" spans="1:6" x14ac:dyDescent="0.3">
      <c r="A389" s="4">
        <v>2020</v>
      </c>
      <c r="B389" s="4" t="s">
        <v>59</v>
      </c>
      <c r="C389" s="4" t="s">
        <v>4</v>
      </c>
      <c r="D389" s="5">
        <v>117833</v>
      </c>
      <c r="E389" s="5">
        <v>1482600</v>
      </c>
      <c r="F389" s="6">
        <v>36090</v>
      </c>
    </row>
    <row r="390" spans="1:6" x14ac:dyDescent="0.3">
      <c r="A390" s="4">
        <v>2020</v>
      </c>
      <c r="B390" s="4" t="s">
        <v>59</v>
      </c>
      <c r="C390" s="4" t="s">
        <v>5</v>
      </c>
      <c r="D390" s="5">
        <v>17650</v>
      </c>
      <c r="E390" s="5">
        <v>271680</v>
      </c>
      <c r="F390" s="6">
        <v>28424</v>
      </c>
    </row>
    <row r="391" spans="1:6" x14ac:dyDescent="0.3">
      <c r="A391" s="4">
        <v>2020</v>
      </c>
      <c r="B391" s="4" t="s">
        <v>59</v>
      </c>
      <c r="C391" s="4" t="s">
        <v>6</v>
      </c>
      <c r="D391" s="5">
        <v>10916</v>
      </c>
      <c r="E391" s="5">
        <v>117365</v>
      </c>
      <c r="F391" s="6">
        <v>26295</v>
      </c>
    </row>
    <row r="392" spans="1:6" x14ac:dyDescent="0.3">
      <c r="A392" s="4">
        <v>2020</v>
      </c>
      <c r="B392" s="4" t="s">
        <v>59</v>
      </c>
      <c r="C392" s="4" t="s">
        <v>7</v>
      </c>
      <c r="D392" s="5">
        <v>2698</v>
      </c>
      <c r="E392" s="5">
        <v>41103</v>
      </c>
      <c r="F392" s="6">
        <v>22228</v>
      </c>
    </row>
    <row r="393" spans="1:6" x14ac:dyDescent="0.3">
      <c r="A393" s="4">
        <v>2020</v>
      </c>
      <c r="B393" s="4" t="s">
        <v>59</v>
      </c>
      <c r="C393" s="4" t="s">
        <v>8</v>
      </c>
      <c r="D393" s="5">
        <v>59645</v>
      </c>
      <c r="E393" s="5">
        <v>1007574</v>
      </c>
      <c r="F393" s="6">
        <v>27709</v>
      </c>
    </row>
    <row r="394" spans="1:6" x14ac:dyDescent="0.3">
      <c r="A394" s="4">
        <v>2020</v>
      </c>
      <c r="B394" s="4" t="s">
        <v>59</v>
      </c>
      <c r="C394" s="4" t="s">
        <v>9</v>
      </c>
      <c r="D394" s="5">
        <v>26741</v>
      </c>
      <c r="E394" s="5">
        <v>414059</v>
      </c>
      <c r="F394" s="6">
        <v>22009</v>
      </c>
    </row>
    <row r="395" spans="1:6" x14ac:dyDescent="0.3">
      <c r="A395" s="4">
        <v>2020</v>
      </c>
      <c r="B395" s="4" t="s">
        <v>59</v>
      </c>
      <c r="C395" s="4" t="s">
        <v>10</v>
      </c>
      <c r="D395" s="5">
        <v>5242</v>
      </c>
      <c r="E395" s="5">
        <v>74574</v>
      </c>
      <c r="F395" s="6">
        <v>18637</v>
      </c>
    </row>
    <row r="396" spans="1:6" x14ac:dyDescent="0.3">
      <c r="A396" s="4">
        <v>2020</v>
      </c>
      <c r="B396" s="4" t="s">
        <v>59</v>
      </c>
      <c r="C396" s="4" t="s">
        <v>11</v>
      </c>
      <c r="D396" s="5">
        <v>32842</v>
      </c>
      <c r="E396" s="5">
        <v>462216</v>
      </c>
      <c r="F396" s="6">
        <v>25054</v>
      </c>
    </row>
    <row r="397" spans="1:6" x14ac:dyDescent="0.3">
      <c r="A397" s="4">
        <v>2020</v>
      </c>
      <c r="B397" s="4" t="s">
        <v>59</v>
      </c>
      <c r="C397" s="4" t="s">
        <v>12</v>
      </c>
      <c r="D397" s="5">
        <v>16068</v>
      </c>
      <c r="E397" s="5">
        <v>263892</v>
      </c>
      <c r="F397" s="6">
        <v>20493</v>
      </c>
    </row>
    <row r="398" spans="1:6" x14ac:dyDescent="0.3">
      <c r="A398" s="4">
        <v>2020</v>
      </c>
      <c r="B398" s="4" t="s">
        <v>59</v>
      </c>
      <c r="C398" s="4" t="s">
        <v>13</v>
      </c>
      <c r="D398" s="5">
        <v>8734</v>
      </c>
      <c r="E398" s="5">
        <v>118383</v>
      </c>
      <c r="F398" s="6">
        <v>18002</v>
      </c>
    </row>
    <row r="399" spans="1:6" x14ac:dyDescent="0.3">
      <c r="A399" s="4">
        <v>2020</v>
      </c>
      <c r="B399" s="4" t="s">
        <v>59</v>
      </c>
      <c r="C399" s="4" t="s">
        <v>14</v>
      </c>
      <c r="D399" s="5">
        <v>6792</v>
      </c>
      <c r="E399" s="5">
        <v>110526</v>
      </c>
      <c r="F399" s="6">
        <v>18088</v>
      </c>
    </row>
    <row r="400" spans="1:6" x14ac:dyDescent="0.3">
      <c r="A400" s="4">
        <v>2020</v>
      </c>
      <c r="B400" s="4" t="s">
        <v>59</v>
      </c>
      <c r="C400" s="4" t="s">
        <v>15</v>
      </c>
      <c r="D400" s="5">
        <v>10331</v>
      </c>
      <c r="E400" s="5">
        <v>165335</v>
      </c>
      <c r="F400" s="6">
        <v>19522</v>
      </c>
    </row>
    <row r="401" spans="1:6" x14ac:dyDescent="0.3">
      <c r="A401" s="4">
        <v>2020</v>
      </c>
      <c r="B401" s="4" t="s">
        <v>59</v>
      </c>
      <c r="C401" s="4" t="s">
        <v>16</v>
      </c>
      <c r="D401" s="5">
        <v>13351</v>
      </c>
      <c r="E401" s="5">
        <v>188383</v>
      </c>
      <c r="F401" s="6">
        <v>22216</v>
      </c>
    </row>
    <row r="402" spans="1:6" x14ac:dyDescent="0.3">
      <c r="A402" s="4">
        <v>2020</v>
      </c>
      <c r="B402" s="4" t="s">
        <v>59</v>
      </c>
      <c r="C402" s="4" t="s">
        <v>17</v>
      </c>
      <c r="D402" s="5">
        <v>5172</v>
      </c>
      <c r="E402" s="5">
        <v>51781</v>
      </c>
      <c r="F402" s="6">
        <v>25112</v>
      </c>
    </row>
    <row r="403" spans="1:6" x14ac:dyDescent="0.3">
      <c r="A403" s="4">
        <v>2020</v>
      </c>
      <c r="B403" s="4" t="s">
        <v>59</v>
      </c>
      <c r="C403" s="4" t="s">
        <v>18</v>
      </c>
      <c r="D403" s="5">
        <v>14823</v>
      </c>
      <c r="E403" s="5">
        <v>210848</v>
      </c>
      <c r="F403" s="6">
        <v>26383</v>
      </c>
    </row>
    <row r="404" spans="1:6" x14ac:dyDescent="0.3">
      <c r="A404" s="4">
        <v>2020</v>
      </c>
      <c r="B404" s="4" t="s">
        <v>59</v>
      </c>
      <c r="C404" s="4" t="s">
        <v>19</v>
      </c>
      <c r="D404" s="5">
        <v>20158</v>
      </c>
      <c r="E404" s="5">
        <v>262049</v>
      </c>
      <c r="F404" s="6">
        <v>30457</v>
      </c>
    </row>
    <row r="405" spans="1:6" x14ac:dyDescent="0.3">
      <c r="A405" s="4">
        <v>2020</v>
      </c>
      <c r="B405" s="4" t="s">
        <v>59</v>
      </c>
      <c r="C405" s="4" t="s">
        <v>20</v>
      </c>
      <c r="D405" s="5">
        <v>23032</v>
      </c>
      <c r="E405" s="5">
        <v>323435</v>
      </c>
      <c r="F405" s="6">
        <v>22254</v>
      </c>
    </row>
    <row r="406" spans="1:6" x14ac:dyDescent="0.3">
      <c r="A406" s="4">
        <v>2020</v>
      </c>
      <c r="B406" s="4" t="s">
        <v>59</v>
      </c>
      <c r="C406" s="4" t="s">
        <v>21</v>
      </c>
      <c r="D406" s="5">
        <v>15355</v>
      </c>
      <c r="E406" s="5">
        <v>204519</v>
      </c>
      <c r="F406" s="6">
        <v>24167</v>
      </c>
    </row>
    <row r="407" spans="1:6" x14ac:dyDescent="0.3">
      <c r="A407" s="4">
        <v>2020</v>
      </c>
      <c r="B407" s="4" t="s">
        <v>59</v>
      </c>
      <c r="C407" s="4" t="s">
        <v>22</v>
      </c>
      <c r="D407" s="5">
        <v>6644</v>
      </c>
      <c r="E407" s="5">
        <v>118107</v>
      </c>
      <c r="F407" s="6">
        <v>18380</v>
      </c>
    </row>
    <row r="408" spans="1:6" x14ac:dyDescent="0.3">
      <c r="A408" s="4">
        <v>2020</v>
      </c>
      <c r="B408" s="4" t="s">
        <v>59</v>
      </c>
      <c r="C408" s="4" t="s">
        <v>23</v>
      </c>
      <c r="D408" s="5">
        <v>15398</v>
      </c>
      <c r="E408" s="5">
        <v>253244</v>
      </c>
      <c r="F408" s="6">
        <v>22154</v>
      </c>
    </row>
    <row r="409" spans="1:6" x14ac:dyDescent="0.3">
      <c r="A409" s="4">
        <v>2020</v>
      </c>
      <c r="B409" s="4" t="s">
        <v>59</v>
      </c>
      <c r="C409" s="4" t="s">
        <v>24</v>
      </c>
      <c r="D409" s="5">
        <v>5182</v>
      </c>
      <c r="E409" s="5">
        <v>58811</v>
      </c>
      <c r="F409" s="6">
        <v>21078</v>
      </c>
    </row>
    <row r="410" spans="1:6" x14ac:dyDescent="0.3">
      <c r="A410" s="4">
        <v>2020</v>
      </c>
      <c r="B410" s="4" t="s">
        <v>59</v>
      </c>
      <c r="C410" s="4" t="s">
        <v>25</v>
      </c>
      <c r="D410" s="5">
        <v>5552</v>
      </c>
      <c r="E410" s="5">
        <v>79529</v>
      </c>
      <c r="F410" s="6">
        <v>18131</v>
      </c>
    </row>
    <row r="411" spans="1:6" x14ac:dyDescent="0.3">
      <c r="A411" s="4">
        <v>2020</v>
      </c>
      <c r="B411" s="4" t="s">
        <v>59</v>
      </c>
      <c r="C411" s="4" t="s">
        <v>26</v>
      </c>
      <c r="D411" s="5">
        <v>8698</v>
      </c>
      <c r="E411" s="5">
        <v>255447</v>
      </c>
      <c r="F411" s="6">
        <v>34061</v>
      </c>
    </row>
    <row r="412" spans="1:6" x14ac:dyDescent="0.3">
      <c r="A412" s="4">
        <v>2020</v>
      </c>
      <c r="B412" s="4" t="s">
        <v>59</v>
      </c>
      <c r="C412" s="4" t="s">
        <v>27</v>
      </c>
      <c r="D412" s="5">
        <v>4677</v>
      </c>
      <c r="E412" s="5">
        <v>57132</v>
      </c>
      <c r="F412" s="6">
        <v>24729</v>
      </c>
    </row>
    <row r="413" spans="1:6" x14ac:dyDescent="0.3">
      <c r="A413" s="4">
        <v>2020</v>
      </c>
      <c r="B413" s="4" t="s">
        <v>59</v>
      </c>
      <c r="C413" s="4" t="s">
        <v>28</v>
      </c>
      <c r="D413" s="5">
        <v>24584</v>
      </c>
      <c r="E413" s="5">
        <v>281546</v>
      </c>
      <c r="F413" s="6">
        <v>28639</v>
      </c>
    </row>
    <row r="414" spans="1:6" x14ac:dyDescent="0.3">
      <c r="A414" s="4">
        <v>2020</v>
      </c>
      <c r="B414" s="4" t="s">
        <v>59</v>
      </c>
      <c r="C414" s="4" t="s">
        <v>29</v>
      </c>
      <c r="D414" s="5">
        <v>5276</v>
      </c>
      <c r="E414" s="5">
        <v>78539</v>
      </c>
      <c r="F414" s="6">
        <v>19988</v>
      </c>
    </row>
    <row r="415" spans="1:6" x14ac:dyDescent="0.3">
      <c r="A415" s="4">
        <v>2020</v>
      </c>
      <c r="B415" s="4" t="s">
        <v>59</v>
      </c>
      <c r="C415" s="4" t="s">
        <v>30</v>
      </c>
      <c r="D415" s="5">
        <v>64959</v>
      </c>
      <c r="E415" s="5">
        <v>632760</v>
      </c>
      <c r="F415" s="6">
        <v>36986</v>
      </c>
    </row>
    <row r="416" spans="1:6" x14ac:dyDescent="0.3">
      <c r="A416" s="4">
        <v>2020</v>
      </c>
      <c r="B416" s="4" t="s">
        <v>59</v>
      </c>
      <c r="C416" s="4" t="s">
        <v>31</v>
      </c>
      <c r="D416" s="5">
        <v>27015</v>
      </c>
      <c r="E416" s="5">
        <v>420420</v>
      </c>
      <c r="F416" s="6">
        <v>21462</v>
      </c>
    </row>
    <row r="417" spans="1:6" x14ac:dyDescent="0.3">
      <c r="A417" s="4">
        <v>2020</v>
      </c>
      <c r="B417" s="4" t="s">
        <v>59</v>
      </c>
      <c r="C417" s="4" t="s">
        <v>32</v>
      </c>
      <c r="D417" s="5">
        <v>2621</v>
      </c>
      <c r="E417" s="5">
        <v>34228</v>
      </c>
      <c r="F417" s="6">
        <v>19193</v>
      </c>
    </row>
    <row r="418" spans="1:6" x14ac:dyDescent="0.3">
      <c r="A418" s="4">
        <v>2020</v>
      </c>
      <c r="B418" s="4" t="s">
        <v>59</v>
      </c>
      <c r="C418" s="4" t="s">
        <v>33</v>
      </c>
      <c r="D418" s="5">
        <v>29197</v>
      </c>
      <c r="E418" s="5">
        <v>466069</v>
      </c>
      <c r="F418" s="6">
        <v>21027</v>
      </c>
    </row>
    <row r="419" spans="1:6" x14ac:dyDescent="0.3">
      <c r="A419" s="4">
        <v>2020</v>
      </c>
      <c r="B419" s="4" t="s">
        <v>59</v>
      </c>
      <c r="C419" s="4" t="s">
        <v>34</v>
      </c>
      <c r="D419" s="5">
        <v>9364</v>
      </c>
      <c r="E419" s="5">
        <v>156230</v>
      </c>
      <c r="F419" s="6">
        <v>19310</v>
      </c>
    </row>
    <row r="420" spans="1:6" x14ac:dyDescent="0.3">
      <c r="A420" s="4">
        <v>2020</v>
      </c>
      <c r="B420" s="4" t="s">
        <v>59</v>
      </c>
      <c r="C420" s="4" t="s">
        <v>35</v>
      </c>
      <c r="D420" s="5">
        <v>13993</v>
      </c>
      <c r="E420" s="5">
        <v>161570</v>
      </c>
      <c r="F420" s="6">
        <v>24338</v>
      </c>
    </row>
    <row r="421" spans="1:6" x14ac:dyDescent="0.3">
      <c r="A421" s="4">
        <v>2020</v>
      </c>
      <c r="B421" s="4" t="s">
        <v>59</v>
      </c>
      <c r="C421" s="4" t="s">
        <v>36</v>
      </c>
      <c r="D421" s="5">
        <v>33532</v>
      </c>
      <c r="E421" s="5">
        <v>424092</v>
      </c>
      <c r="F421" s="6">
        <v>22945</v>
      </c>
    </row>
    <row r="422" spans="1:6" x14ac:dyDescent="0.3">
      <c r="A422" s="4">
        <v>2020</v>
      </c>
      <c r="B422" s="4" t="s">
        <v>59</v>
      </c>
      <c r="C422" s="4" t="s">
        <v>37</v>
      </c>
      <c r="D422" s="5">
        <v>3890</v>
      </c>
      <c r="E422" s="5">
        <v>44621</v>
      </c>
      <c r="F422" s="6">
        <v>24733</v>
      </c>
    </row>
    <row r="423" spans="1:6" x14ac:dyDescent="0.3">
      <c r="A423" s="4">
        <v>2020</v>
      </c>
      <c r="B423" s="4" t="s">
        <v>59</v>
      </c>
      <c r="C423" s="4" t="s">
        <v>38</v>
      </c>
      <c r="D423" s="5">
        <v>13676</v>
      </c>
      <c r="E423" s="5">
        <v>226959</v>
      </c>
      <c r="F423" s="6">
        <v>19677</v>
      </c>
    </row>
    <row r="424" spans="1:6" x14ac:dyDescent="0.3">
      <c r="A424" s="4">
        <v>2020</v>
      </c>
      <c r="B424" s="4" t="s">
        <v>59</v>
      </c>
      <c r="C424" s="4" t="s">
        <v>39</v>
      </c>
      <c r="D424" s="5">
        <v>3184</v>
      </c>
      <c r="E424" s="5">
        <v>41000</v>
      </c>
      <c r="F424" s="6">
        <v>18829</v>
      </c>
    </row>
    <row r="425" spans="1:6" x14ac:dyDescent="0.3">
      <c r="A425" s="4">
        <v>2020</v>
      </c>
      <c r="B425" s="4" t="s">
        <v>59</v>
      </c>
      <c r="C425" s="4" t="s">
        <v>40</v>
      </c>
      <c r="D425" s="5">
        <v>17443</v>
      </c>
      <c r="E425" s="5">
        <v>293033</v>
      </c>
      <c r="F425" s="6">
        <v>23771</v>
      </c>
    </row>
    <row r="426" spans="1:6" x14ac:dyDescent="0.3">
      <c r="A426" s="4">
        <v>2020</v>
      </c>
      <c r="B426" s="4" t="s">
        <v>59</v>
      </c>
      <c r="C426" s="4" t="s">
        <v>41</v>
      </c>
      <c r="D426" s="5">
        <v>66777</v>
      </c>
      <c r="E426" s="5">
        <v>1178456</v>
      </c>
      <c r="F426" s="6">
        <v>23001</v>
      </c>
    </row>
    <row r="427" spans="1:6" x14ac:dyDescent="0.3">
      <c r="A427" s="4">
        <v>2020</v>
      </c>
      <c r="B427" s="4" t="s">
        <v>59</v>
      </c>
      <c r="C427" s="4" t="s">
        <v>42</v>
      </c>
      <c r="D427" s="5">
        <v>7766</v>
      </c>
      <c r="E427" s="5">
        <v>133375</v>
      </c>
      <c r="F427" s="6">
        <v>21580</v>
      </c>
    </row>
    <row r="428" spans="1:6" x14ac:dyDescent="0.3">
      <c r="A428" s="4">
        <v>2020</v>
      </c>
      <c r="B428" s="4" t="s">
        <v>59</v>
      </c>
      <c r="C428" s="4" t="s">
        <v>43</v>
      </c>
      <c r="D428" s="5">
        <v>2220</v>
      </c>
      <c r="E428" s="5">
        <v>25985</v>
      </c>
      <c r="F428" s="6">
        <v>26068</v>
      </c>
    </row>
    <row r="429" spans="1:6" x14ac:dyDescent="0.3">
      <c r="A429" s="4">
        <v>2020</v>
      </c>
      <c r="B429" s="4" t="s">
        <v>59</v>
      </c>
      <c r="C429" s="4" t="s">
        <v>44</v>
      </c>
      <c r="D429" s="5">
        <v>20954</v>
      </c>
      <c r="E429" s="5">
        <v>322216</v>
      </c>
      <c r="F429" s="6">
        <v>22634</v>
      </c>
    </row>
    <row r="430" spans="1:6" x14ac:dyDescent="0.3">
      <c r="A430" s="4">
        <v>2020</v>
      </c>
      <c r="B430" s="4" t="s">
        <v>59</v>
      </c>
      <c r="C430" s="4" t="s">
        <v>45</v>
      </c>
      <c r="D430" s="5">
        <v>20710</v>
      </c>
      <c r="E430" s="5">
        <v>255412</v>
      </c>
      <c r="F430" s="6">
        <v>26657</v>
      </c>
    </row>
    <row r="431" spans="1:6" x14ac:dyDescent="0.3">
      <c r="A431" s="4">
        <v>2020</v>
      </c>
      <c r="B431" s="4" t="s">
        <v>59</v>
      </c>
      <c r="C431" s="4" t="s">
        <v>46</v>
      </c>
      <c r="D431" s="5">
        <v>4602</v>
      </c>
      <c r="E431" s="5">
        <v>61253</v>
      </c>
      <c r="F431" s="6">
        <v>18945</v>
      </c>
    </row>
    <row r="432" spans="1:6" x14ac:dyDescent="0.3">
      <c r="A432" s="4">
        <v>2020</v>
      </c>
      <c r="B432" s="4" t="s">
        <v>59</v>
      </c>
      <c r="C432" s="4" t="s">
        <v>47</v>
      </c>
      <c r="D432" s="5">
        <v>16783</v>
      </c>
      <c r="E432" s="5">
        <v>227495</v>
      </c>
      <c r="F432" s="6">
        <v>19473</v>
      </c>
    </row>
    <row r="433" spans="1:6" x14ac:dyDescent="0.3">
      <c r="A433" s="4">
        <v>2020</v>
      </c>
      <c r="B433" s="4" t="s">
        <v>59</v>
      </c>
      <c r="C433" s="4" t="s">
        <v>48</v>
      </c>
      <c r="D433" s="5">
        <v>2418</v>
      </c>
      <c r="E433" s="5">
        <v>32312</v>
      </c>
      <c r="F433" s="6">
        <v>23041</v>
      </c>
    </row>
    <row r="434" spans="1:6" x14ac:dyDescent="0.3">
      <c r="A434" s="4">
        <v>2020</v>
      </c>
      <c r="B434" s="4" t="s">
        <v>60</v>
      </c>
      <c r="C434" s="4" t="s">
        <v>1</v>
      </c>
      <c r="D434" s="5">
        <v>9048</v>
      </c>
      <c r="E434" s="5">
        <v>42367</v>
      </c>
      <c r="F434" s="6">
        <v>41437</v>
      </c>
    </row>
    <row r="435" spans="1:6" x14ac:dyDescent="0.3">
      <c r="A435" s="4">
        <v>2020</v>
      </c>
      <c r="B435" s="4" t="s">
        <v>60</v>
      </c>
      <c r="C435" s="4" t="s">
        <v>2</v>
      </c>
      <c r="D435" s="5">
        <v>10878</v>
      </c>
      <c r="E435" s="5">
        <v>69183</v>
      </c>
      <c r="F435" s="6">
        <v>42482</v>
      </c>
    </row>
    <row r="436" spans="1:6" x14ac:dyDescent="0.3">
      <c r="A436" s="4">
        <v>2020</v>
      </c>
      <c r="B436" s="4" t="s">
        <v>60</v>
      </c>
      <c r="C436" s="4" t="s">
        <v>3</v>
      </c>
      <c r="D436" s="5">
        <v>5464</v>
      </c>
      <c r="E436" s="5">
        <v>23724</v>
      </c>
      <c r="F436" s="6">
        <v>38111</v>
      </c>
    </row>
    <row r="437" spans="1:6" x14ac:dyDescent="0.3">
      <c r="A437" s="4">
        <v>2020</v>
      </c>
      <c r="B437" s="4" t="s">
        <v>60</v>
      </c>
      <c r="C437" s="4" t="s">
        <v>4</v>
      </c>
      <c r="D437" s="5">
        <v>97116</v>
      </c>
      <c r="E437" s="5">
        <v>452175</v>
      </c>
      <c r="F437" s="6">
        <v>47080</v>
      </c>
    </row>
    <row r="438" spans="1:6" x14ac:dyDescent="0.3">
      <c r="A438" s="4">
        <v>2020</v>
      </c>
      <c r="B438" s="4" t="s">
        <v>60</v>
      </c>
      <c r="C438" s="4" t="s">
        <v>5</v>
      </c>
      <c r="D438" s="5">
        <v>16860</v>
      </c>
      <c r="E438" s="5">
        <v>76766</v>
      </c>
      <c r="F438" s="6">
        <v>45642</v>
      </c>
    </row>
    <row r="439" spans="1:6" x14ac:dyDescent="0.3">
      <c r="A439" s="4">
        <v>2020</v>
      </c>
      <c r="B439" s="4" t="s">
        <v>60</v>
      </c>
      <c r="C439" s="4" t="s">
        <v>6</v>
      </c>
      <c r="D439" s="5">
        <v>12480</v>
      </c>
      <c r="E439" s="5">
        <v>48120</v>
      </c>
      <c r="F439" s="6">
        <v>42136</v>
      </c>
    </row>
    <row r="440" spans="1:6" x14ac:dyDescent="0.3">
      <c r="A440" s="4">
        <v>2020</v>
      </c>
      <c r="B440" s="4" t="s">
        <v>60</v>
      </c>
      <c r="C440" s="4" t="s">
        <v>7</v>
      </c>
      <c r="D440" s="5">
        <v>2088</v>
      </c>
      <c r="E440" s="5">
        <v>10706</v>
      </c>
      <c r="F440" s="6">
        <v>38135</v>
      </c>
    </row>
    <row r="441" spans="1:6" x14ac:dyDescent="0.3">
      <c r="A441" s="4">
        <v>2020</v>
      </c>
      <c r="B441" s="4" t="s">
        <v>60</v>
      </c>
      <c r="C441" s="4" t="s">
        <v>8</v>
      </c>
      <c r="D441" s="5">
        <v>54871</v>
      </c>
      <c r="E441" s="5">
        <v>254577</v>
      </c>
      <c r="F441" s="6">
        <v>41154</v>
      </c>
    </row>
    <row r="442" spans="1:6" x14ac:dyDescent="0.3">
      <c r="A442" s="4">
        <v>2020</v>
      </c>
      <c r="B442" s="4" t="s">
        <v>60</v>
      </c>
      <c r="C442" s="4" t="s">
        <v>9</v>
      </c>
      <c r="D442" s="5">
        <v>19294</v>
      </c>
      <c r="E442" s="5">
        <v>101509</v>
      </c>
      <c r="F442" s="6">
        <v>41319</v>
      </c>
    </row>
    <row r="443" spans="1:6" x14ac:dyDescent="0.3">
      <c r="A443" s="4">
        <v>2020</v>
      </c>
      <c r="B443" s="4" t="s">
        <v>60</v>
      </c>
      <c r="C443" s="4" t="s">
        <v>10</v>
      </c>
      <c r="D443" s="5">
        <v>4119</v>
      </c>
      <c r="E443" s="5">
        <v>18237</v>
      </c>
      <c r="F443" s="6">
        <v>35029</v>
      </c>
    </row>
    <row r="444" spans="1:6" x14ac:dyDescent="0.3">
      <c r="A444" s="4">
        <v>2020</v>
      </c>
      <c r="B444" s="4" t="s">
        <v>60</v>
      </c>
      <c r="C444" s="4" t="s">
        <v>11</v>
      </c>
      <c r="D444" s="5">
        <v>35477</v>
      </c>
      <c r="E444" s="5">
        <v>184359</v>
      </c>
      <c r="F444" s="6">
        <v>48230</v>
      </c>
    </row>
    <row r="445" spans="1:6" x14ac:dyDescent="0.3">
      <c r="A445" s="4">
        <v>2020</v>
      </c>
      <c r="B445" s="4" t="s">
        <v>60</v>
      </c>
      <c r="C445" s="4" t="s">
        <v>12</v>
      </c>
      <c r="D445" s="5">
        <v>13233</v>
      </c>
      <c r="E445" s="5">
        <v>80627</v>
      </c>
      <c r="F445" s="6">
        <v>36636</v>
      </c>
    </row>
    <row r="446" spans="1:6" x14ac:dyDescent="0.3">
      <c r="A446" s="4">
        <v>2020</v>
      </c>
      <c r="B446" s="4" t="s">
        <v>60</v>
      </c>
      <c r="C446" s="4" t="s">
        <v>13</v>
      </c>
      <c r="D446" s="5">
        <v>7585</v>
      </c>
      <c r="E446" s="5">
        <v>37229</v>
      </c>
      <c r="F446" s="6">
        <v>40163</v>
      </c>
    </row>
    <row r="447" spans="1:6" x14ac:dyDescent="0.3">
      <c r="A447" s="4">
        <v>2020</v>
      </c>
      <c r="B447" s="4" t="s">
        <v>60</v>
      </c>
      <c r="C447" s="4" t="s">
        <v>14</v>
      </c>
      <c r="D447" s="5">
        <v>5873</v>
      </c>
      <c r="E447" s="5">
        <v>31183</v>
      </c>
      <c r="F447" s="6">
        <v>38965</v>
      </c>
    </row>
    <row r="448" spans="1:6" x14ac:dyDescent="0.3">
      <c r="A448" s="4">
        <v>2020</v>
      </c>
      <c r="B448" s="4" t="s">
        <v>60</v>
      </c>
      <c r="C448" s="4" t="s">
        <v>15</v>
      </c>
      <c r="D448" s="5">
        <v>9084</v>
      </c>
      <c r="E448" s="5">
        <v>40228</v>
      </c>
      <c r="F448" s="6">
        <v>38895</v>
      </c>
    </row>
    <row r="449" spans="1:6" x14ac:dyDescent="0.3">
      <c r="A449" s="4">
        <v>2020</v>
      </c>
      <c r="B449" s="4" t="s">
        <v>60</v>
      </c>
      <c r="C449" s="4" t="s">
        <v>16</v>
      </c>
      <c r="D449" s="5">
        <v>9437</v>
      </c>
      <c r="E449" s="5">
        <v>41500</v>
      </c>
      <c r="F449" s="6">
        <v>41226</v>
      </c>
    </row>
    <row r="450" spans="1:6" x14ac:dyDescent="0.3">
      <c r="A450" s="4">
        <v>2020</v>
      </c>
      <c r="B450" s="4" t="s">
        <v>60</v>
      </c>
      <c r="C450" s="4" t="s">
        <v>17</v>
      </c>
      <c r="D450" s="5">
        <v>3830</v>
      </c>
      <c r="E450" s="5">
        <v>16120</v>
      </c>
      <c r="F450" s="6">
        <v>39497</v>
      </c>
    </row>
    <row r="451" spans="1:6" x14ac:dyDescent="0.3">
      <c r="A451" s="4">
        <v>2020</v>
      </c>
      <c r="B451" s="4" t="s">
        <v>60</v>
      </c>
      <c r="C451" s="4" t="s">
        <v>18</v>
      </c>
      <c r="D451" s="5">
        <v>19028</v>
      </c>
      <c r="E451" s="5">
        <v>78236</v>
      </c>
      <c r="F451" s="6">
        <v>48238</v>
      </c>
    </row>
    <row r="452" spans="1:6" x14ac:dyDescent="0.3">
      <c r="A452" s="4">
        <v>2020</v>
      </c>
      <c r="B452" s="4" t="s">
        <v>60</v>
      </c>
      <c r="C452" s="4" t="s">
        <v>19</v>
      </c>
      <c r="D452" s="5">
        <v>21927</v>
      </c>
      <c r="E452" s="5">
        <v>98276</v>
      </c>
      <c r="F452" s="6">
        <v>46345</v>
      </c>
    </row>
    <row r="453" spans="1:6" x14ac:dyDescent="0.3">
      <c r="A453" s="4">
        <v>2020</v>
      </c>
      <c r="B453" s="4" t="s">
        <v>60</v>
      </c>
      <c r="C453" s="4" t="s">
        <v>20</v>
      </c>
      <c r="D453" s="5">
        <v>25486</v>
      </c>
      <c r="E453" s="5">
        <v>114074</v>
      </c>
      <c r="F453" s="6">
        <v>39650</v>
      </c>
    </row>
    <row r="454" spans="1:6" x14ac:dyDescent="0.3">
      <c r="A454" s="4">
        <v>2020</v>
      </c>
      <c r="B454" s="4" t="s">
        <v>60</v>
      </c>
      <c r="C454" s="4" t="s">
        <v>21</v>
      </c>
      <c r="D454" s="5">
        <v>17118</v>
      </c>
      <c r="E454" s="5">
        <v>77083</v>
      </c>
      <c r="F454" s="6">
        <v>39485</v>
      </c>
    </row>
    <row r="455" spans="1:6" x14ac:dyDescent="0.3">
      <c r="A455" s="4">
        <v>2020</v>
      </c>
      <c r="B455" s="4" t="s">
        <v>60</v>
      </c>
      <c r="C455" s="4" t="s">
        <v>22</v>
      </c>
      <c r="D455" s="5">
        <v>4625</v>
      </c>
      <c r="E455" s="5">
        <v>19993</v>
      </c>
      <c r="F455" s="6">
        <v>38520</v>
      </c>
    </row>
    <row r="456" spans="1:6" x14ac:dyDescent="0.3">
      <c r="A456" s="4">
        <v>2020</v>
      </c>
      <c r="B456" s="4" t="s">
        <v>60</v>
      </c>
      <c r="C456" s="4" t="s">
        <v>23</v>
      </c>
      <c r="D456" s="5">
        <v>13399</v>
      </c>
      <c r="E456" s="5">
        <v>68557</v>
      </c>
      <c r="F456" s="6">
        <v>38496</v>
      </c>
    </row>
    <row r="457" spans="1:6" x14ac:dyDescent="0.3">
      <c r="A457" s="4">
        <v>2020</v>
      </c>
      <c r="B457" s="4" t="s">
        <v>60</v>
      </c>
      <c r="C457" s="4" t="s">
        <v>24</v>
      </c>
      <c r="D457" s="5">
        <v>4199</v>
      </c>
      <c r="E457" s="5">
        <v>17236</v>
      </c>
      <c r="F457" s="6">
        <v>34349</v>
      </c>
    </row>
    <row r="458" spans="1:6" x14ac:dyDescent="0.3">
      <c r="A458" s="4">
        <v>2020</v>
      </c>
      <c r="B458" s="4" t="s">
        <v>60</v>
      </c>
      <c r="C458" s="4" t="s">
        <v>25</v>
      </c>
      <c r="D458" s="5">
        <v>4602</v>
      </c>
      <c r="E458" s="5">
        <v>24061</v>
      </c>
      <c r="F458" s="6">
        <v>36266</v>
      </c>
    </row>
    <row r="459" spans="1:6" x14ac:dyDescent="0.3">
      <c r="A459" s="4">
        <v>2020</v>
      </c>
      <c r="B459" s="4" t="s">
        <v>60</v>
      </c>
      <c r="C459" s="4" t="s">
        <v>26</v>
      </c>
      <c r="D459" s="5">
        <v>5067</v>
      </c>
      <c r="E459" s="5">
        <v>30593</v>
      </c>
      <c r="F459" s="6">
        <v>41698</v>
      </c>
    </row>
    <row r="460" spans="1:6" x14ac:dyDescent="0.3">
      <c r="A460" s="4">
        <v>2020</v>
      </c>
      <c r="B460" s="4" t="s">
        <v>60</v>
      </c>
      <c r="C460" s="4" t="s">
        <v>27</v>
      </c>
      <c r="D460" s="5">
        <v>4109</v>
      </c>
      <c r="E460" s="5">
        <v>18869</v>
      </c>
      <c r="F460" s="6">
        <v>43107</v>
      </c>
    </row>
    <row r="461" spans="1:6" x14ac:dyDescent="0.3">
      <c r="A461" s="4">
        <v>2020</v>
      </c>
      <c r="B461" s="4" t="s">
        <v>60</v>
      </c>
      <c r="C461" s="4" t="s">
        <v>28</v>
      </c>
      <c r="D461" s="5">
        <v>24307</v>
      </c>
      <c r="E461" s="5">
        <v>114130</v>
      </c>
      <c r="F461" s="6">
        <v>41197</v>
      </c>
    </row>
    <row r="462" spans="1:6" x14ac:dyDescent="0.3">
      <c r="A462" s="4">
        <v>2020</v>
      </c>
      <c r="B462" s="4" t="s">
        <v>60</v>
      </c>
      <c r="C462" s="4" t="s">
        <v>29</v>
      </c>
      <c r="D462" s="5">
        <v>4261</v>
      </c>
      <c r="E462" s="5">
        <v>18424</v>
      </c>
      <c r="F462" s="6">
        <v>38699</v>
      </c>
    </row>
    <row r="463" spans="1:6" x14ac:dyDescent="0.3">
      <c r="A463" s="4">
        <v>2020</v>
      </c>
      <c r="B463" s="4" t="s">
        <v>60</v>
      </c>
      <c r="C463" s="4" t="s">
        <v>30</v>
      </c>
      <c r="D463" s="5">
        <v>70935</v>
      </c>
      <c r="E463" s="5">
        <v>307026</v>
      </c>
      <c r="F463" s="6">
        <v>49001</v>
      </c>
    </row>
    <row r="464" spans="1:6" x14ac:dyDescent="0.3">
      <c r="A464" s="4">
        <v>2020</v>
      </c>
      <c r="B464" s="4" t="s">
        <v>60</v>
      </c>
      <c r="C464" s="4" t="s">
        <v>31</v>
      </c>
      <c r="D464" s="5">
        <v>26011</v>
      </c>
      <c r="E464" s="5">
        <v>107703</v>
      </c>
      <c r="F464" s="6">
        <v>39794</v>
      </c>
    </row>
    <row r="465" spans="1:6" x14ac:dyDescent="0.3">
      <c r="A465" s="4">
        <v>2020</v>
      </c>
      <c r="B465" s="4" t="s">
        <v>60</v>
      </c>
      <c r="C465" s="4" t="s">
        <v>32</v>
      </c>
      <c r="D465" s="5">
        <v>2141</v>
      </c>
      <c r="E465" s="5">
        <v>10645</v>
      </c>
      <c r="F465" s="6">
        <v>40484</v>
      </c>
    </row>
    <row r="466" spans="1:6" x14ac:dyDescent="0.3">
      <c r="A466" s="4">
        <v>2020</v>
      </c>
      <c r="B466" s="4" t="s">
        <v>60</v>
      </c>
      <c r="C466" s="4" t="s">
        <v>33</v>
      </c>
      <c r="D466" s="5">
        <v>23929</v>
      </c>
      <c r="E466" s="5">
        <v>138448</v>
      </c>
      <c r="F466" s="6">
        <v>38332</v>
      </c>
    </row>
    <row r="467" spans="1:6" x14ac:dyDescent="0.3">
      <c r="A467" s="4">
        <v>2020</v>
      </c>
      <c r="B467" s="4" t="s">
        <v>60</v>
      </c>
      <c r="C467" s="4" t="s">
        <v>34</v>
      </c>
      <c r="D467" s="5">
        <v>6600</v>
      </c>
      <c r="E467" s="5">
        <v>34047</v>
      </c>
      <c r="F467" s="6">
        <v>37686</v>
      </c>
    </row>
    <row r="468" spans="1:6" x14ac:dyDescent="0.3">
      <c r="A468" s="4">
        <v>2020</v>
      </c>
      <c r="B468" s="4" t="s">
        <v>60</v>
      </c>
      <c r="C468" s="4" t="s">
        <v>35</v>
      </c>
      <c r="D468" s="5">
        <v>14853</v>
      </c>
      <c r="E468" s="5">
        <v>60924</v>
      </c>
      <c r="F468" s="6">
        <v>41296</v>
      </c>
    </row>
    <row r="469" spans="1:6" x14ac:dyDescent="0.3">
      <c r="A469" s="4">
        <v>2020</v>
      </c>
      <c r="B469" s="4" t="s">
        <v>60</v>
      </c>
      <c r="C469" s="4" t="s">
        <v>36</v>
      </c>
      <c r="D469" s="5">
        <v>33590</v>
      </c>
      <c r="E469" s="5">
        <v>169772</v>
      </c>
      <c r="F469" s="6">
        <v>39396</v>
      </c>
    </row>
    <row r="470" spans="1:6" x14ac:dyDescent="0.3">
      <c r="A470" s="4">
        <v>2020</v>
      </c>
      <c r="B470" s="4" t="s">
        <v>60</v>
      </c>
      <c r="C470" s="4" t="s">
        <v>37</v>
      </c>
      <c r="D470" s="5">
        <v>3576</v>
      </c>
      <c r="E470" s="5">
        <v>15156</v>
      </c>
      <c r="F470" s="6">
        <v>38763</v>
      </c>
    </row>
    <row r="471" spans="1:6" x14ac:dyDescent="0.3">
      <c r="A471" s="4">
        <v>2020</v>
      </c>
      <c r="B471" s="4" t="s">
        <v>60</v>
      </c>
      <c r="C471" s="4" t="s">
        <v>38</v>
      </c>
      <c r="D471" s="5">
        <v>10267</v>
      </c>
      <c r="E471" s="5">
        <v>49710</v>
      </c>
      <c r="F471" s="6">
        <v>38110</v>
      </c>
    </row>
    <row r="472" spans="1:6" x14ac:dyDescent="0.3">
      <c r="A472" s="4">
        <v>2020</v>
      </c>
      <c r="B472" s="4" t="s">
        <v>60</v>
      </c>
      <c r="C472" s="4" t="s">
        <v>39</v>
      </c>
      <c r="D472" s="5">
        <v>2313</v>
      </c>
      <c r="E472" s="5">
        <v>11077</v>
      </c>
      <c r="F472" s="6">
        <v>38165</v>
      </c>
    </row>
    <row r="473" spans="1:6" x14ac:dyDescent="0.3">
      <c r="A473" s="4">
        <v>2020</v>
      </c>
      <c r="B473" s="4" t="s">
        <v>60</v>
      </c>
      <c r="C473" s="4" t="s">
        <v>40</v>
      </c>
      <c r="D473" s="5">
        <v>12651</v>
      </c>
      <c r="E473" s="5">
        <v>70977</v>
      </c>
      <c r="F473" s="6">
        <v>40323</v>
      </c>
    </row>
    <row r="474" spans="1:6" x14ac:dyDescent="0.3">
      <c r="A474" s="4">
        <v>2020</v>
      </c>
      <c r="B474" s="4" t="s">
        <v>60</v>
      </c>
      <c r="C474" s="4" t="s">
        <v>41</v>
      </c>
      <c r="D474" s="5">
        <v>57936</v>
      </c>
      <c r="E474" s="5">
        <v>310244</v>
      </c>
      <c r="F474" s="6">
        <v>44055</v>
      </c>
    </row>
    <row r="475" spans="1:6" x14ac:dyDescent="0.3">
      <c r="A475" s="4">
        <v>2020</v>
      </c>
      <c r="B475" s="4" t="s">
        <v>60</v>
      </c>
      <c r="C475" s="4" t="s">
        <v>42</v>
      </c>
      <c r="D475" s="5">
        <v>6849</v>
      </c>
      <c r="E475" s="5">
        <v>35002</v>
      </c>
      <c r="F475" s="6">
        <v>39528</v>
      </c>
    </row>
    <row r="476" spans="1:6" x14ac:dyDescent="0.3">
      <c r="A476" s="4">
        <v>2020</v>
      </c>
      <c r="B476" s="4" t="s">
        <v>60</v>
      </c>
      <c r="C476" s="4" t="s">
        <v>43</v>
      </c>
      <c r="D476" s="5">
        <v>1995</v>
      </c>
      <c r="E476" s="5">
        <v>7681</v>
      </c>
      <c r="F476" s="6">
        <v>41304</v>
      </c>
    </row>
    <row r="477" spans="1:6" x14ac:dyDescent="0.3">
      <c r="A477" s="4">
        <v>2020</v>
      </c>
      <c r="B477" s="4" t="s">
        <v>60</v>
      </c>
      <c r="C477" s="4" t="s">
        <v>44</v>
      </c>
      <c r="D477" s="5">
        <v>29516</v>
      </c>
      <c r="E477" s="5">
        <v>121622</v>
      </c>
      <c r="F477" s="6">
        <v>50744</v>
      </c>
    </row>
    <row r="478" spans="1:6" x14ac:dyDescent="0.3">
      <c r="A478" s="4">
        <v>2020</v>
      </c>
      <c r="B478" s="4" t="s">
        <v>60</v>
      </c>
      <c r="C478" s="4" t="s">
        <v>45</v>
      </c>
      <c r="D478" s="5">
        <v>20259</v>
      </c>
      <c r="E478" s="5">
        <v>89105</v>
      </c>
      <c r="F478" s="6">
        <v>46691</v>
      </c>
    </row>
    <row r="479" spans="1:6" x14ac:dyDescent="0.3">
      <c r="A479" s="4">
        <v>2020</v>
      </c>
      <c r="B479" s="4" t="s">
        <v>60</v>
      </c>
      <c r="C479" s="4" t="s">
        <v>46</v>
      </c>
      <c r="D479" s="5">
        <v>3442</v>
      </c>
      <c r="E479" s="5">
        <v>15621</v>
      </c>
      <c r="F479" s="6">
        <v>35759</v>
      </c>
    </row>
    <row r="480" spans="1:6" x14ac:dyDescent="0.3">
      <c r="A480" s="4">
        <v>2020</v>
      </c>
      <c r="B480" s="4" t="s">
        <v>60</v>
      </c>
      <c r="C480" s="4" t="s">
        <v>47</v>
      </c>
      <c r="D480" s="5">
        <v>13143</v>
      </c>
      <c r="E480" s="5">
        <v>74028</v>
      </c>
      <c r="F480" s="6">
        <v>36058</v>
      </c>
    </row>
    <row r="481" spans="1:6" x14ac:dyDescent="0.3">
      <c r="A481" s="4">
        <v>2020</v>
      </c>
      <c r="B481" s="4" t="s">
        <v>60</v>
      </c>
      <c r="C481" s="4" t="s">
        <v>48</v>
      </c>
      <c r="D481" s="5">
        <v>1669</v>
      </c>
      <c r="E481" s="5">
        <v>6769</v>
      </c>
      <c r="F481" s="6">
        <v>40253</v>
      </c>
    </row>
    <row r="482" spans="1:6" x14ac:dyDescent="0.3">
      <c r="A482" s="4">
        <v>2019</v>
      </c>
      <c r="B482" s="4" t="s">
        <v>55</v>
      </c>
      <c r="C482" s="4" t="s">
        <v>1</v>
      </c>
      <c r="D482" s="5">
        <v>1846</v>
      </c>
      <c r="E482" s="5">
        <v>18939</v>
      </c>
      <c r="F482" s="6">
        <v>56529</v>
      </c>
    </row>
    <row r="483" spans="1:6" x14ac:dyDescent="0.3">
      <c r="A483" s="4">
        <v>2019</v>
      </c>
      <c r="B483" s="4" t="s">
        <v>55</v>
      </c>
      <c r="C483" s="4" t="s">
        <v>2</v>
      </c>
      <c r="D483" s="5">
        <v>1358</v>
      </c>
      <c r="E483" s="5">
        <v>37970</v>
      </c>
      <c r="F483" s="6">
        <v>52262</v>
      </c>
    </row>
    <row r="484" spans="1:6" x14ac:dyDescent="0.3">
      <c r="A484" s="4">
        <v>2019</v>
      </c>
      <c r="B484" s="4" t="s">
        <v>55</v>
      </c>
      <c r="C484" s="4" t="s">
        <v>3</v>
      </c>
      <c r="D484" s="5">
        <v>2577</v>
      </c>
      <c r="E484" s="5">
        <v>16390</v>
      </c>
      <c r="F484" s="6">
        <v>48299</v>
      </c>
    </row>
    <row r="485" spans="1:6" x14ac:dyDescent="0.3">
      <c r="A485" s="4">
        <v>2019</v>
      </c>
      <c r="B485" s="4" t="s">
        <v>55</v>
      </c>
      <c r="C485" s="4" t="s">
        <v>4</v>
      </c>
      <c r="D485" s="5">
        <v>17663</v>
      </c>
      <c r="E485" s="5">
        <v>443581</v>
      </c>
      <c r="F485" s="6">
        <v>40246</v>
      </c>
    </row>
    <row r="486" spans="1:6" x14ac:dyDescent="0.3">
      <c r="A486" s="4">
        <v>2019</v>
      </c>
      <c r="B486" s="4" t="s">
        <v>55</v>
      </c>
      <c r="C486" s="4" t="s">
        <v>5</v>
      </c>
      <c r="D486" s="5">
        <v>3279</v>
      </c>
      <c r="E486" s="5">
        <v>48392</v>
      </c>
      <c r="F486" s="6">
        <v>90328</v>
      </c>
    </row>
    <row r="487" spans="1:6" x14ac:dyDescent="0.3">
      <c r="A487" s="4">
        <v>2019</v>
      </c>
      <c r="B487" s="4" t="s">
        <v>55</v>
      </c>
      <c r="C487" s="4" t="s">
        <v>6</v>
      </c>
      <c r="D487" s="4">
        <v>437</v>
      </c>
      <c r="E487" s="5">
        <v>5258</v>
      </c>
      <c r="F487" s="6">
        <v>41449</v>
      </c>
    </row>
    <row r="488" spans="1:6" x14ac:dyDescent="0.3">
      <c r="A488" s="4">
        <v>2019</v>
      </c>
      <c r="B488" s="4" t="s">
        <v>55</v>
      </c>
      <c r="C488" s="4" t="s">
        <v>7</v>
      </c>
      <c r="D488" s="4">
        <v>180</v>
      </c>
      <c r="E488" s="5">
        <v>1471</v>
      </c>
      <c r="F488" s="6">
        <v>42123</v>
      </c>
    </row>
    <row r="489" spans="1:6" x14ac:dyDescent="0.3">
      <c r="A489" s="4">
        <v>2019</v>
      </c>
      <c r="B489" s="4" t="s">
        <v>55</v>
      </c>
      <c r="C489" s="4" t="s">
        <v>8</v>
      </c>
      <c r="D489" s="5">
        <v>5304</v>
      </c>
      <c r="E489" s="5">
        <v>71329</v>
      </c>
      <c r="F489" s="6">
        <v>35645</v>
      </c>
    </row>
    <row r="490" spans="1:6" x14ac:dyDescent="0.3">
      <c r="A490" s="4">
        <v>2019</v>
      </c>
      <c r="B490" s="4" t="s">
        <v>55</v>
      </c>
      <c r="C490" s="4" t="s">
        <v>9</v>
      </c>
      <c r="D490" s="5">
        <v>2662</v>
      </c>
      <c r="E490" s="5">
        <v>29910</v>
      </c>
      <c r="F490" s="6">
        <v>43258</v>
      </c>
    </row>
    <row r="491" spans="1:6" x14ac:dyDescent="0.3">
      <c r="A491" s="4">
        <v>2019</v>
      </c>
      <c r="B491" s="4" t="s">
        <v>55</v>
      </c>
      <c r="C491" s="4" t="s">
        <v>10</v>
      </c>
      <c r="D491" s="5">
        <v>2401</v>
      </c>
      <c r="E491" s="5">
        <v>26555</v>
      </c>
      <c r="F491" s="6">
        <v>41105</v>
      </c>
    </row>
    <row r="492" spans="1:6" x14ac:dyDescent="0.3">
      <c r="A492" s="4">
        <v>2019</v>
      </c>
      <c r="B492" s="4" t="s">
        <v>55</v>
      </c>
      <c r="C492" s="4" t="s">
        <v>11</v>
      </c>
      <c r="D492" s="5">
        <v>2825</v>
      </c>
      <c r="E492" s="5">
        <v>26828</v>
      </c>
      <c r="F492" s="6">
        <v>52197</v>
      </c>
    </row>
    <row r="493" spans="1:6" x14ac:dyDescent="0.3">
      <c r="A493" s="4">
        <v>2019</v>
      </c>
      <c r="B493" s="4" t="s">
        <v>55</v>
      </c>
      <c r="C493" s="4" t="s">
        <v>12</v>
      </c>
      <c r="D493" s="5">
        <v>2255</v>
      </c>
      <c r="E493" s="5">
        <v>21475</v>
      </c>
      <c r="F493" s="6">
        <v>50243</v>
      </c>
    </row>
    <row r="494" spans="1:6" x14ac:dyDescent="0.3">
      <c r="A494" s="4">
        <v>2019</v>
      </c>
      <c r="B494" s="4" t="s">
        <v>55</v>
      </c>
      <c r="C494" s="4" t="s">
        <v>13</v>
      </c>
      <c r="D494" s="5">
        <v>2916</v>
      </c>
      <c r="E494" s="5">
        <v>23431</v>
      </c>
      <c r="F494" s="6">
        <v>44087</v>
      </c>
    </row>
    <row r="495" spans="1:6" x14ac:dyDescent="0.3">
      <c r="A495" s="4">
        <v>2019</v>
      </c>
      <c r="B495" s="4" t="s">
        <v>55</v>
      </c>
      <c r="C495" s="4" t="s">
        <v>14</v>
      </c>
      <c r="D495" s="5">
        <v>2612</v>
      </c>
      <c r="E495" s="5">
        <v>19353</v>
      </c>
      <c r="F495" s="6">
        <v>47802</v>
      </c>
    </row>
    <row r="496" spans="1:6" x14ac:dyDescent="0.3">
      <c r="A496" s="4">
        <v>2019</v>
      </c>
      <c r="B496" s="4" t="s">
        <v>55</v>
      </c>
      <c r="C496" s="4" t="s">
        <v>15</v>
      </c>
      <c r="D496" s="5">
        <v>1561</v>
      </c>
      <c r="E496" s="5">
        <v>18911</v>
      </c>
      <c r="F496" s="6">
        <v>56448</v>
      </c>
    </row>
    <row r="497" spans="1:6" x14ac:dyDescent="0.3">
      <c r="A497" s="4">
        <v>2019</v>
      </c>
      <c r="B497" s="4" t="s">
        <v>55</v>
      </c>
      <c r="C497" s="4" t="s">
        <v>16</v>
      </c>
      <c r="D497" s="5">
        <v>3133</v>
      </c>
      <c r="E497" s="5">
        <v>44052</v>
      </c>
      <c r="F497" s="6">
        <v>87820</v>
      </c>
    </row>
    <row r="498" spans="1:6" x14ac:dyDescent="0.3">
      <c r="A498" s="4">
        <v>2019</v>
      </c>
      <c r="B498" s="4" t="s">
        <v>55</v>
      </c>
      <c r="C498" s="4" t="s">
        <v>17</v>
      </c>
      <c r="D498" s="5">
        <v>1447</v>
      </c>
      <c r="E498" s="5">
        <v>7281</v>
      </c>
      <c r="F498" s="6">
        <v>41157</v>
      </c>
    </row>
    <row r="499" spans="1:6" x14ac:dyDescent="0.3">
      <c r="A499" s="4">
        <v>2019</v>
      </c>
      <c r="B499" s="4" t="s">
        <v>55</v>
      </c>
      <c r="C499" s="4" t="s">
        <v>18</v>
      </c>
      <c r="D499" s="4">
        <v>723</v>
      </c>
      <c r="E499" s="5">
        <v>7194</v>
      </c>
      <c r="F499" s="6">
        <v>44642</v>
      </c>
    </row>
    <row r="500" spans="1:6" x14ac:dyDescent="0.3">
      <c r="A500" s="4">
        <v>2019</v>
      </c>
      <c r="B500" s="4" t="s">
        <v>55</v>
      </c>
      <c r="C500" s="4" t="s">
        <v>19</v>
      </c>
      <c r="D500" s="5">
        <v>1007</v>
      </c>
      <c r="E500" s="5">
        <v>10500</v>
      </c>
      <c r="F500" s="6">
        <v>63846</v>
      </c>
    </row>
    <row r="501" spans="1:6" x14ac:dyDescent="0.3">
      <c r="A501" s="4">
        <v>2019</v>
      </c>
      <c r="B501" s="4" t="s">
        <v>55</v>
      </c>
      <c r="C501" s="4" t="s">
        <v>20</v>
      </c>
      <c r="D501" s="5">
        <v>3480</v>
      </c>
      <c r="E501" s="5">
        <v>35622</v>
      </c>
      <c r="F501" s="6">
        <v>41799</v>
      </c>
    </row>
    <row r="502" spans="1:6" x14ac:dyDescent="0.3">
      <c r="A502" s="4">
        <v>2019</v>
      </c>
      <c r="B502" s="4" t="s">
        <v>55</v>
      </c>
      <c r="C502" s="4" t="s">
        <v>21</v>
      </c>
      <c r="D502" s="5">
        <v>3094</v>
      </c>
      <c r="E502" s="5">
        <v>28134</v>
      </c>
      <c r="F502" s="6">
        <v>51107</v>
      </c>
    </row>
    <row r="503" spans="1:6" x14ac:dyDescent="0.3">
      <c r="A503" s="4">
        <v>2019</v>
      </c>
      <c r="B503" s="4" t="s">
        <v>55</v>
      </c>
      <c r="C503" s="4" t="s">
        <v>22</v>
      </c>
      <c r="D503" s="5">
        <v>2110</v>
      </c>
      <c r="E503" s="5">
        <v>15777</v>
      </c>
      <c r="F503" s="6">
        <v>49263</v>
      </c>
    </row>
    <row r="504" spans="1:6" x14ac:dyDescent="0.3">
      <c r="A504" s="4">
        <v>2019</v>
      </c>
      <c r="B504" s="4" t="s">
        <v>55</v>
      </c>
      <c r="C504" s="4" t="s">
        <v>23</v>
      </c>
      <c r="D504" s="5">
        <v>2031</v>
      </c>
      <c r="E504" s="5">
        <v>16899</v>
      </c>
      <c r="F504" s="6">
        <v>44815</v>
      </c>
    </row>
    <row r="505" spans="1:6" x14ac:dyDescent="0.3">
      <c r="A505" s="4">
        <v>2019</v>
      </c>
      <c r="B505" s="4" t="s">
        <v>55</v>
      </c>
      <c r="C505" s="4" t="s">
        <v>24</v>
      </c>
      <c r="D505" s="5">
        <v>1789</v>
      </c>
      <c r="E505" s="5">
        <v>12792</v>
      </c>
      <c r="F505" s="6">
        <v>67162</v>
      </c>
    </row>
    <row r="506" spans="1:6" x14ac:dyDescent="0.3">
      <c r="A506" s="4">
        <v>2019</v>
      </c>
      <c r="B506" s="4" t="s">
        <v>55</v>
      </c>
      <c r="C506" s="4" t="s">
        <v>25</v>
      </c>
      <c r="D506" s="5">
        <v>2414</v>
      </c>
      <c r="E506" s="5">
        <v>15761</v>
      </c>
      <c r="F506" s="6">
        <v>42685</v>
      </c>
    </row>
    <row r="507" spans="1:6" x14ac:dyDescent="0.3">
      <c r="A507" s="4">
        <v>2019</v>
      </c>
      <c r="B507" s="4" t="s">
        <v>55</v>
      </c>
      <c r="C507" s="4" t="s">
        <v>26</v>
      </c>
      <c r="D507" s="4">
        <v>618</v>
      </c>
      <c r="E507" s="5">
        <v>19841</v>
      </c>
      <c r="F507" s="6">
        <v>86362</v>
      </c>
    </row>
    <row r="508" spans="1:6" x14ac:dyDescent="0.3">
      <c r="A508" s="4">
        <v>2019</v>
      </c>
      <c r="B508" s="4" t="s">
        <v>55</v>
      </c>
      <c r="C508" s="4" t="s">
        <v>27</v>
      </c>
      <c r="D508" s="4">
        <v>350</v>
      </c>
      <c r="E508" s="5">
        <v>2627</v>
      </c>
      <c r="F508" s="6">
        <v>44073</v>
      </c>
    </row>
    <row r="509" spans="1:6" x14ac:dyDescent="0.3">
      <c r="A509" s="4">
        <v>2019</v>
      </c>
      <c r="B509" s="4" t="s">
        <v>55</v>
      </c>
      <c r="C509" s="4" t="s">
        <v>28</v>
      </c>
      <c r="D509" s="4">
        <v>998</v>
      </c>
      <c r="E509" s="5">
        <v>12407</v>
      </c>
      <c r="F509" s="6">
        <v>41732</v>
      </c>
    </row>
    <row r="510" spans="1:6" x14ac:dyDescent="0.3">
      <c r="A510" s="4">
        <v>2019</v>
      </c>
      <c r="B510" s="4" t="s">
        <v>55</v>
      </c>
      <c r="C510" s="4" t="s">
        <v>29</v>
      </c>
      <c r="D510" s="5">
        <v>2100</v>
      </c>
      <c r="E510" s="5">
        <v>36949</v>
      </c>
      <c r="F510" s="6">
        <v>68427</v>
      </c>
    </row>
    <row r="511" spans="1:6" x14ac:dyDescent="0.3">
      <c r="A511" s="4">
        <v>2019</v>
      </c>
      <c r="B511" s="4" t="s">
        <v>55</v>
      </c>
      <c r="C511" s="4" t="s">
        <v>30</v>
      </c>
      <c r="D511" s="5">
        <v>3053</v>
      </c>
      <c r="E511" s="5">
        <v>31787</v>
      </c>
      <c r="F511" s="6">
        <v>42992</v>
      </c>
    </row>
    <row r="512" spans="1:6" x14ac:dyDescent="0.3">
      <c r="A512" s="4">
        <v>2019</v>
      </c>
      <c r="B512" s="4" t="s">
        <v>55</v>
      </c>
      <c r="C512" s="4" t="s">
        <v>31</v>
      </c>
      <c r="D512" s="5">
        <v>3378</v>
      </c>
      <c r="E512" s="5">
        <v>29828</v>
      </c>
      <c r="F512" s="6">
        <v>40862</v>
      </c>
    </row>
    <row r="513" spans="1:6" x14ac:dyDescent="0.3">
      <c r="A513" s="4">
        <v>2019</v>
      </c>
      <c r="B513" s="4" t="s">
        <v>55</v>
      </c>
      <c r="C513" s="4" t="s">
        <v>32</v>
      </c>
      <c r="D513" s="5">
        <v>1784</v>
      </c>
      <c r="E513" s="5">
        <v>25973</v>
      </c>
      <c r="F513" s="6">
        <v>97355</v>
      </c>
    </row>
    <row r="514" spans="1:6" x14ac:dyDescent="0.3">
      <c r="A514" s="4">
        <v>2019</v>
      </c>
      <c r="B514" s="4" t="s">
        <v>55</v>
      </c>
      <c r="C514" s="4" t="s">
        <v>33</v>
      </c>
      <c r="D514" s="5">
        <v>2531</v>
      </c>
      <c r="E514" s="5">
        <v>28532</v>
      </c>
      <c r="F514" s="6">
        <v>51860</v>
      </c>
    </row>
    <row r="515" spans="1:6" x14ac:dyDescent="0.3">
      <c r="A515" s="4">
        <v>2019</v>
      </c>
      <c r="B515" s="4" t="s">
        <v>55</v>
      </c>
      <c r="C515" s="4" t="s">
        <v>34</v>
      </c>
      <c r="D515" s="5">
        <v>4402</v>
      </c>
      <c r="E515" s="5">
        <v>56786</v>
      </c>
      <c r="F515" s="6">
        <v>91249</v>
      </c>
    </row>
    <row r="516" spans="1:6" x14ac:dyDescent="0.3">
      <c r="A516" s="4">
        <v>2019</v>
      </c>
      <c r="B516" s="4" t="s">
        <v>55</v>
      </c>
      <c r="C516" s="4" t="s">
        <v>35</v>
      </c>
      <c r="D516" s="5">
        <v>4633</v>
      </c>
      <c r="E516" s="5">
        <v>54550</v>
      </c>
      <c r="F516" s="6">
        <v>37586</v>
      </c>
    </row>
    <row r="517" spans="1:6" x14ac:dyDescent="0.3">
      <c r="A517" s="4">
        <v>2019</v>
      </c>
      <c r="B517" s="4" t="s">
        <v>55</v>
      </c>
      <c r="C517" s="4" t="s">
        <v>36</v>
      </c>
      <c r="D517" s="5">
        <v>3616</v>
      </c>
      <c r="E517" s="5">
        <v>52904</v>
      </c>
      <c r="F517" s="6">
        <v>65014</v>
      </c>
    </row>
    <row r="518" spans="1:6" x14ac:dyDescent="0.3">
      <c r="A518" s="4">
        <v>2019</v>
      </c>
      <c r="B518" s="4" t="s">
        <v>55</v>
      </c>
      <c r="C518" s="4" t="s">
        <v>37</v>
      </c>
      <c r="D518" s="4">
        <v>198</v>
      </c>
      <c r="E518" s="5">
        <v>1121</v>
      </c>
      <c r="F518" s="6">
        <v>39917</v>
      </c>
    </row>
    <row r="519" spans="1:6" x14ac:dyDescent="0.3">
      <c r="A519" s="4">
        <v>2019</v>
      </c>
      <c r="B519" s="4" t="s">
        <v>55</v>
      </c>
      <c r="C519" s="4" t="s">
        <v>38</v>
      </c>
      <c r="D519" s="5">
        <v>1345</v>
      </c>
      <c r="E519" s="5">
        <v>12552</v>
      </c>
      <c r="F519" s="6">
        <v>43952</v>
      </c>
    </row>
    <row r="520" spans="1:6" x14ac:dyDescent="0.3">
      <c r="A520" s="4">
        <v>2019</v>
      </c>
      <c r="B520" s="4" t="s">
        <v>55</v>
      </c>
      <c r="C520" s="4" t="s">
        <v>39</v>
      </c>
      <c r="D520" s="5">
        <v>1063</v>
      </c>
      <c r="E520" s="5">
        <v>6986</v>
      </c>
      <c r="F520" s="6">
        <v>43642</v>
      </c>
    </row>
    <row r="521" spans="1:6" x14ac:dyDescent="0.3">
      <c r="A521" s="4">
        <v>2019</v>
      </c>
      <c r="B521" s="4" t="s">
        <v>55</v>
      </c>
      <c r="C521" s="4" t="s">
        <v>40</v>
      </c>
      <c r="D521" s="5">
        <v>1107</v>
      </c>
      <c r="E521" s="5">
        <v>11568</v>
      </c>
      <c r="F521" s="6">
        <v>46865</v>
      </c>
    </row>
    <row r="522" spans="1:6" x14ac:dyDescent="0.3">
      <c r="A522" s="4">
        <v>2019</v>
      </c>
      <c r="B522" s="4" t="s">
        <v>55</v>
      </c>
      <c r="C522" s="4" t="s">
        <v>41</v>
      </c>
      <c r="D522" s="5">
        <v>19971</v>
      </c>
      <c r="E522" s="5">
        <v>307800</v>
      </c>
      <c r="F522" s="6">
        <v>114918</v>
      </c>
    </row>
    <row r="523" spans="1:6" x14ac:dyDescent="0.3">
      <c r="A523" s="4">
        <v>2019</v>
      </c>
      <c r="B523" s="4" t="s">
        <v>55</v>
      </c>
      <c r="C523" s="4" t="s">
        <v>42</v>
      </c>
      <c r="D523" s="5">
        <v>1032</v>
      </c>
      <c r="E523" s="5">
        <v>15160</v>
      </c>
      <c r="F523" s="6">
        <v>63604</v>
      </c>
    </row>
    <row r="524" spans="1:6" x14ac:dyDescent="0.3">
      <c r="A524" s="4">
        <v>2019</v>
      </c>
      <c r="B524" s="4" t="s">
        <v>55</v>
      </c>
      <c r="C524" s="4" t="s">
        <v>43</v>
      </c>
      <c r="D524" s="4">
        <v>564</v>
      </c>
      <c r="E524" s="5">
        <v>4130</v>
      </c>
      <c r="F524" s="6">
        <v>39607</v>
      </c>
    </row>
    <row r="525" spans="1:6" x14ac:dyDescent="0.3">
      <c r="A525" s="4">
        <v>2019</v>
      </c>
      <c r="B525" s="4" t="s">
        <v>55</v>
      </c>
      <c r="C525" s="4" t="s">
        <v>44</v>
      </c>
      <c r="D525" s="5">
        <v>2095</v>
      </c>
      <c r="E525" s="5">
        <v>18691</v>
      </c>
      <c r="F525" s="6">
        <v>48704</v>
      </c>
    </row>
    <row r="526" spans="1:6" x14ac:dyDescent="0.3">
      <c r="A526" s="4">
        <v>2019</v>
      </c>
      <c r="B526" s="4" t="s">
        <v>55</v>
      </c>
      <c r="C526" s="4" t="s">
        <v>45</v>
      </c>
      <c r="D526" s="5">
        <v>7117</v>
      </c>
      <c r="E526" s="5">
        <v>105362</v>
      </c>
      <c r="F526" s="6">
        <v>34547</v>
      </c>
    </row>
    <row r="527" spans="1:6" x14ac:dyDescent="0.3">
      <c r="A527" s="4">
        <v>2019</v>
      </c>
      <c r="B527" s="4" t="s">
        <v>55</v>
      </c>
      <c r="C527" s="4" t="s">
        <v>46</v>
      </c>
      <c r="D527" s="5">
        <v>1166</v>
      </c>
      <c r="E527" s="5">
        <v>23333</v>
      </c>
      <c r="F527" s="6">
        <v>80470</v>
      </c>
    </row>
    <row r="528" spans="1:6" x14ac:dyDescent="0.3">
      <c r="A528" s="4">
        <v>2019</v>
      </c>
      <c r="B528" s="4" t="s">
        <v>55</v>
      </c>
      <c r="C528" s="4" t="s">
        <v>47</v>
      </c>
      <c r="D528" s="5">
        <v>2876</v>
      </c>
      <c r="E528" s="5">
        <v>31424</v>
      </c>
      <c r="F528" s="6">
        <v>40225</v>
      </c>
    </row>
    <row r="529" spans="1:6" x14ac:dyDescent="0.3">
      <c r="A529" s="4">
        <v>2019</v>
      </c>
      <c r="B529" s="4" t="s">
        <v>55</v>
      </c>
      <c r="C529" s="4" t="s">
        <v>48</v>
      </c>
      <c r="D529" s="5">
        <v>1463</v>
      </c>
      <c r="E529" s="5">
        <v>23524</v>
      </c>
      <c r="F529" s="6">
        <v>86467</v>
      </c>
    </row>
    <row r="530" spans="1:6" x14ac:dyDescent="0.3">
      <c r="A530" s="4">
        <v>2019</v>
      </c>
      <c r="B530" s="4" t="s">
        <v>51</v>
      </c>
      <c r="C530" s="4" t="s">
        <v>1</v>
      </c>
      <c r="D530" s="5">
        <v>10069</v>
      </c>
      <c r="E530" s="5">
        <v>93619</v>
      </c>
      <c r="F530" s="6">
        <v>56141</v>
      </c>
    </row>
    <row r="531" spans="1:6" x14ac:dyDescent="0.3">
      <c r="A531" s="4">
        <v>2019</v>
      </c>
      <c r="B531" s="4" t="s">
        <v>51</v>
      </c>
      <c r="C531" s="4" t="s">
        <v>2</v>
      </c>
      <c r="D531" s="5">
        <v>13677</v>
      </c>
      <c r="E531" s="5">
        <v>171309</v>
      </c>
      <c r="F531" s="6">
        <v>58621</v>
      </c>
    </row>
    <row r="532" spans="1:6" x14ac:dyDescent="0.3">
      <c r="A532" s="4">
        <v>2019</v>
      </c>
      <c r="B532" s="4" t="s">
        <v>51</v>
      </c>
      <c r="C532" s="4" t="s">
        <v>3</v>
      </c>
      <c r="D532" s="5">
        <v>7093</v>
      </c>
      <c r="E532" s="5">
        <v>52538</v>
      </c>
      <c r="F532" s="6">
        <v>49541</v>
      </c>
    </row>
    <row r="533" spans="1:6" x14ac:dyDescent="0.3">
      <c r="A533" s="4">
        <v>2019</v>
      </c>
      <c r="B533" s="4" t="s">
        <v>51</v>
      </c>
      <c r="C533" s="4" t="s">
        <v>4</v>
      </c>
      <c r="D533" s="5">
        <v>84247</v>
      </c>
      <c r="E533" s="5">
        <v>885668</v>
      </c>
      <c r="F533" s="6">
        <v>73343</v>
      </c>
    </row>
    <row r="534" spans="1:6" x14ac:dyDescent="0.3">
      <c r="A534" s="4">
        <v>2019</v>
      </c>
      <c r="B534" s="4" t="s">
        <v>51</v>
      </c>
      <c r="C534" s="4" t="s">
        <v>5</v>
      </c>
      <c r="D534" s="5">
        <v>20430</v>
      </c>
      <c r="E534" s="5">
        <v>178880</v>
      </c>
      <c r="F534" s="6">
        <v>64603</v>
      </c>
    </row>
    <row r="535" spans="1:6" x14ac:dyDescent="0.3">
      <c r="A535" s="4">
        <v>2019</v>
      </c>
      <c r="B535" s="4" t="s">
        <v>51</v>
      </c>
      <c r="C535" s="4" t="s">
        <v>6</v>
      </c>
      <c r="D535" s="5">
        <v>9496</v>
      </c>
      <c r="E535" s="5">
        <v>59731</v>
      </c>
      <c r="F535" s="6">
        <v>72413</v>
      </c>
    </row>
    <row r="536" spans="1:6" x14ac:dyDescent="0.3">
      <c r="A536" s="4">
        <v>2019</v>
      </c>
      <c r="B536" s="4" t="s">
        <v>51</v>
      </c>
      <c r="C536" s="4" t="s">
        <v>7</v>
      </c>
      <c r="D536" s="5">
        <v>3007</v>
      </c>
      <c r="E536" s="5">
        <v>22909</v>
      </c>
      <c r="F536" s="6">
        <v>62481</v>
      </c>
    </row>
    <row r="537" spans="1:6" x14ac:dyDescent="0.3">
      <c r="A537" s="4">
        <v>2019</v>
      </c>
      <c r="B537" s="4" t="s">
        <v>51</v>
      </c>
      <c r="C537" s="4" t="s">
        <v>8</v>
      </c>
      <c r="D537" s="5">
        <v>74711</v>
      </c>
      <c r="E537" s="5">
        <v>563526</v>
      </c>
      <c r="F537" s="6">
        <v>52893</v>
      </c>
    </row>
    <row r="538" spans="1:6" x14ac:dyDescent="0.3">
      <c r="A538" s="4">
        <v>2019</v>
      </c>
      <c r="B538" s="4" t="s">
        <v>51</v>
      </c>
      <c r="C538" s="4" t="s">
        <v>9</v>
      </c>
      <c r="D538" s="5">
        <v>21408</v>
      </c>
      <c r="E538" s="5">
        <v>203951</v>
      </c>
      <c r="F538" s="6">
        <v>63683</v>
      </c>
    </row>
    <row r="539" spans="1:6" x14ac:dyDescent="0.3">
      <c r="A539" s="4">
        <v>2019</v>
      </c>
      <c r="B539" s="4" t="s">
        <v>51</v>
      </c>
      <c r="C539" s="4" t="s">
        <v>10</v>
      </c>
      <c r="D539" s="5">
        <v>8175</v>
      </c>
      <c r="E539" s="5">
        <v>50684</v>
      </c>
      <c r="F539" s="6">
        <v>46258</v>
      </c>
    </row>
    <row r="540" spans="1:6" x14ac:dyDescent="0.3">
      <c r="A540" s="4">
        <v>2019</v>
      </c>
      <c r="B540" s="4" t="s">
        <v>51</v>
      </c>
      <c r="C540" s="4" t="s">
        <v>11</v>
      </c>
      <c r="D540" s="5">
        <v>32686</v>
      </c>
      <c r="E540" s="5">
        <v>227968</v>
      </c>
      <c r="F540" s="6">
        <v>73799</v>
      </c>
    </row>
    <row r="541" spans="1:6" x14ac:dyDescent="0.3">
      <c r="A541" s="4">
        <v>2019</v>
      </c>
      <c r="B541" s="4" t="s">
        <v>51</v>
      </c>
      <c r="C541" s="4" t="s">
        <v>12</v>
      </c>
      <c r="D541" s="5">
        <v>15232</v>
      </c>
      <c r="E541" s="5">
        <v>145851</v>
      </c>
      <c r="F541" s="6">
        <v>60057</v>
      </c>
    </row>
    <row r="542" spans="1:6" x14ac:dyDescent="0.3">
      <c r="A542" s="4">
        <v>2019</v>
      </c>
      <c r="B542" s="4" t="s">
        <v>51</v>
      </c>
      <c r="C542" s="4" t="s">
        <v>13</v>
      </c>
      <c r="D542" s="5">
        <v>9462</v>
      </c>
      <c r="E542" s="5">
        <v>78134</v>
      </c>
      <c r="F542" s="6">
        <v>58962</v>
      </c>
    </row>
    <row r="543" spans="1:6" x14ac:dyDescent="0.3">
      <c r="A543" s="4">
        <v>2019</v>
      </c>
      <c r="B543" s="4" t="s">
        <v>51</v>
      </c>
      <c r="C543" s="4" t="s">
        <v>14</v>
      </c>
      <c r="D543" s="5">
        <v>7399</v>
      </c>
      <c r="E543" s="5">
        <v>63735</v>
      </c>
      <c r="F543" s="6">
        <v>57030</v>
      </c>
    </row>
    <row r="544" spans="1:6" x14ac:dyDescent="0.3">
      <c r="A544" s="4">
        <v>2019</v>
      </c>
      <c r="B544" s="4" t="s">
        <v>51</v>
      </c>
      <c r="C544" s="4" t="s">
        <v>15</v>
      </c>
      <c r="D544" s="5">
        <v>9517</v>
      </c>
      <c r="E544" s="5">
        <v>80463</v>
      </c>
      <c r="F544" s="6">
        <v>55601</v>
      </c>
    </row>
    <row r="545" spans="1:6" x14ac:dyDescent="0.3">
      <c r="A545" s="4">
        <v>2019</v>
      </c>
      <c r="B545" s="4" t="s">
        <v>51</v>
      </c>
      <c r="C545" s="4" t="s">
        <v>16</v>
      </c>
      <c r="D545" s="5">
        <v>10991</v>
      </c>
      <c r="E545" s="5">
        <v>142033</v>
      </c>
      <c r="F545" s="6">
        <v>64940</v>
      </c>
    </row>
    <row r="546" spans="1:6" x14ac:dyDescent="0.3">
      <c r="A546" s="4">
        <v>2019</v>
      </c>
      <c r="B546" s="4" t="s">
        <v>51</v>
      </c>
      <c r="C546" s="4" t="s">
        <v>17</v>
      </c>
      <c r="D546" s="5">
        <v>5605</v>
      </c>
      <c r="E546" s="5">
        <v>29987</v>
      </c>
      <c r="F546" s="6">
        <v>51654</v>
      </c>
    </row>
    <row r="547" spans="1:6" x14ac:dyDescent="0.3">
      <c r="A547" s="4">
        <v>2019</v>
      </c>
      <c r="B547" s="4" t="s">
        <v>51</v>
      </c>
      <c r="C547" s="4" t="s">
        <v>18</v>
      </c>
      <c r="D547" s="5">
        <v>16694</v>
      </c>
      <c r="E547" s="5">
        <v>166132</v>
      </c>
      <c r="F547" s="6">
        <v>67799</v>
      </c>
    </row>
    <row r="548" spans="1:6" x14ac:dyDescent="0.3">
      <c r="A548" s="4">
        <v>2019</v>
      </c>
      <c r="B548" s="4" t="s">
        <v>51</v>
      </c>
      <c r="C548" s="4" t="s">
        <v>19</v>
      </c>
      <c r="D548" s="5">
        <v>21309</v>
      </c>
      <c r="E548" s="5">
        <v>163062</v>
      </c>
      <c r="F548" s="6">
        <v>81436</v>
      </c>
    </row>
    <row r="549" spans="1:6" x14ac:dyDescent="0.3">
      <c r="A549" s="4">
        <v>2019</v>
      </c>
      <c r="B549" s="4" t="s">
        <v>51</v>
      </c>
      <c r="C549" s="4" t="s">
        <v>20</v>
      </c>
      <c r="D549" s="5">
        <v>21106</v>
      </c>
      <c r="E549" s="5">
        <v>173015</v>
      </c>
      <c r="F549" s="6">
        <v>63588</v>
      </c>
    </row>
    <row r="550" spans="1:6" x14ac:dyDescent="0.3">
      <c r="A550" s="4">
        <v>2019</v>
      </c>
      <c r="B550" s="4" t="s">
        <v>51</v>
      </c>
      <c r="C550" s="4" t="s">
        <v>21</v>
      </c>
      <c r="D550" s="5">
        <v>16700</v>
      </c>
      <c r="E550" s="5">
        <v>127092</v>
      </c>
      <c r="F550" s="6">
        <v>69734</v>
      </c>
    </row>
    <row r="551" spans="1:6" x14ac:dyDescent="0.3">
      <c r="A551" s="4">
        <v>2019</v>
      </c>
      <c r="B551" s="4" t="s">
        <v>51</v>
      </c>
      <c r="C551" s="4" t="s">
        <v>22</v>
      </c>
      <c r="D551" s="5">
        <v>5771</v>
      </c>
      <c r="E551" s="5">
        <v>44543</v>
      </c>
      <c r="F551" s="6">
        <v>50925</v>
      </c>
    </row>
    <row r="552" spans="1:6" x14ac:dyDescent="0.3">
      <c r="A552" s="4">
        <v>2019</v>
      </c>
      <c r="B552" s="4" t="s">
        <v>51</v>
      </c>
      <c r="C552" s="4" t="s">
        <v>23</v>
      </c>
      <c r="D552" s="5">
        <v>15133</v>
      </c>
      <c r="E552" s="5">
        <v>126641</v>
      </c>
      <c r="F552" s="6">
        <v>61762</v>
      </c>
    </row>
    <row r="553" spans="1:6" x14ac:dyDescent="0.3">
      <c r="A553" s="4">
        <v>2019</v>
      </c>
      <c r="B553" s="4" t="s">
        <v>51</v>
      </c>
      <c r="C553" s="4" t="s">
        <v>24</v>
      </c>
      <c r="D553" s="5">
        <v>6432</v>
      </c>
      <c r="E553" s="5">
        <v>29914</v>
      </c>
      <c r="F553" s="6">
        <v>53962</v>
      </c>
    </row>
    <row r="554" spans="1:6" x14ac:dyDescent="0.3">
      <c r="A554" s="4">
        <v>2019</v>
      </c>
      <c r="B554" s="4" t="s">
        <v>51</v>
      </c>
      <c r="C554" s="4" t="s">
        <v>25</v>
      </c>
      <c r="D554" s="5">
        <v>7038</v>
      </c>
      <c r="E554" s="5">
        <v>53732</v>
      </c>
      <c r="F554" s="6">
        <v>53794</v>
      </c>
    </row>
    <row r="555" spans="1:6" x14ac:dyDescent="0.3">
      <c r="A555" s="4">
        <v>2019</v>
      </c>
      <c r="B555" s="4" t="s">
        <v>51</v>
      </c>
      <c r="C555" s="4" t="s">
        <v>26</v>
      </c>
      <c r="D555" s="5">
        <v>5852</v>
      </c>
      <c r="E555" s="5">
        <v>95939</v>
      </c>
      <c r="F555" s="6">
        <v>64365</v>
      </c>
    </row>
    <row r="556" spans="1:6" x14ac:dyDescent="0.3">
      <c r="A556" s="4">
        <v>2019</v>
      </c>
      <c r="B556" s="4" t="s">
        <v>51</v>
      </c>
      <c r="C556" s="4" t="s">
        <v>27</v>
      </c>
      <c r="D556" s="5">
        <v>4692</v>
      </c>
      <c r="E556" s="5">
        <v>27825</v>
      </c>
      <c r="F556" s="6">
        <v>64868</v>
      </c>
    </row>
    <row r="557" spans="1:6" x14ac:dyDescent="0.3">
      <c r="A557" s="4">
        <v>2019</v>
      </c>
      <c r="B557" s="4" t="s">
        <v>51</v>
      </c>
      <c r="C557" s="4" t="s">
        <v>28</v>
      </c>
      <c r="D557" s="5">
        <v>22556</v>
      </c>
      <c r="E557" s="5">
        <v>159462</v>
      </c>
      <c r="F557" s="6">
        <v>74644</v>
      </c>
    </row>
    <row r="558" spans="1:6" x14ac:dyDescent="0.3">
      <c r="A558" s="4">
        <v>2019</v>
      </c>
      <c r="B558" s="4" t="s">
        <v>51</v>
      </c>
      <c r="C558" s="4" t="s">
        <v>29</v>
      </c>
      <c r="D558" s="5">
        <v>5571</v>
      </c>
      <c r="E558" s="5">
        <v>50153</v>
      </c>
      <c r="F558" s="6">
        <v>52091</v>
      </c>
    </row>
    <row r="559" spans="1:6" x14ac:dyDescent="0.3">
      <c r="A559" s="4">
        <v>2019</v>
      </c>
      <c r="B559" s="4" t="s">
        <v>51</v>
      </c>
      <c r="C559" s="4" t="s">
        <v>30</v>
      </c>
      <c r="D559" s="5">
        <v>50432</v>
      </c>
      <c r="E559" s="5">
        <v>405650</v>
      </c>
      <c r="F559" s="6">
        <v>75570</v>
      </c>
    </row>
    <row r="560" spans="1:6" x14ac:dyDescent="0.3">
      <c r="A560" s="4">
        <v>2019</v>
      </c>
      <c r="B560" s="4" t="s">
        <v>51</v>
      </c>
      <c r="C560" s="4" t="s">
        <v>31</v>
      </c>
      <c r="D560" s="5">
        <v>27974</v>
      </c>
      <c r="E560" s="5">
        <v>231739</v>
      </c>
      <c r="F560" s="6">
        <v>56974</v>
      </c>
    </row>
    <row r="561" spans="1:6" x14ac:dyDescent="0.3">
      <c r="A561" s="4">
        <v>2019</v>
      </c>
      <c r="B561" s="4" t="s">
        <v>51</v>
      </c>
      <c r="C561" s="4" t="s">
        <v>32</v>
      </c>
      <c r="D561" s="5">
        <v>3692</v>
      </c>
      <c r="E561" s="5">
        <v>27961</v>
      </c>
      <c r="F561" s="6">
        <v>68153</v>
      </c>
    </row>
    <row r="562" spans="1:6" x14ac:dyDescent="0.3">
      <c r="A562" s="4">
        <v>2019</v>
      </c>
      <c r="B562" s="4" t="s">
        <v>51</v>
      </c>
      <c r="C562" s="4" t="s">
        <v>33</v>
      </c>
      <c r="D562" s="5">
        <v>23405</v>
      </c>
      <c r="E562" s="5">
        <v>226563</v>
      </c>
      <c r="F562" s="6">
        <v>62383</v>
      </c>
    </row>
    <row r="563" spans="1:6" x14ac:dyDescent="0.3">
      <c r="A563" s="4">
        <v>2019</v>
      </c>
      <c r="B563" s="4" t="s">
        <v>51</v>
      </c>
      <c r="C563" s="4" t="s">
        <v>34</v>
      </c>
      <c r="D563" s="5">
        <v>9801</v>
      </c>
      <c r="E563" s="5">
        <v>82834</v>
      </c>
      <c r="F563" s="6">
        <v>54435</v>
      </c>
    </row>
    <row r="564" spans="1:6" x14ac:dyDescent="0.3">
      <c r="A564" s="4">
        <v>2019</v>
      </c>
      <c r="B564" s="4" t="s">
        <v>51</v>
      </c>
      <c r="C564" s="4" t="s">
        <v>35</v>
      </c>
      <c r="D564" s="5">
        <v>14626</v>
      </c>
      <c r="E564" s="5">
        <v>108871</v>
      </c>
      <c r="F564" s="6">
        <v>63148</v>
      </c>
    </row>
    <row r="565" spans="1:6" x14ac:dyDescent="0.3">
      <c r="A565" s="4">
        <v>2019</v>
      </c>
      <c r="B565" s="4" t="s">
        <v>51</v>
      </c>
      <c r="C565" s="4" t="s">
        <v>36</v>
      </c>
      <c r="D565" s="5">
        <v>29139</v>
      </c>
      <c r="E565" s="5">
        <v>260895</v>
      </c>
      <c r="F565" s="6">
        <v>68612</v>
      </c>
    </row>
    <row r="566" spans="1:6" x14ac:dyDescent="0.3">
      <c r="A566" s="4">
        <v>2019</v>
      </c>
      <c r="B566" s="4" t="s">
        <v>51</v>
      </c>
      <c r="C566" s="4" t="s">
        <v>37</v>
      </c>
      <c r="D566" s="5">
        <v>3833</v>
      </c>
      <c r="E566" s="5">
        <v>19980</v>
      </c>
      <c r="F566" s="6">
        <v>63414</v>
      </c>
    </row>
    <row r="567" spans="1:6" x14ac:dyDescent="0.3">
      <c r="A567" s="4">
        <v>2019</v>
      </c>
      <c r="B567" s="4" t="s">
        <v>51</v>
      </c>
      <c r="C567" s="4" t="s">
        <v>38</v>
      </c>
      <c r="D567" s="5">
        <v>12956</v>
      </c>
      <c r="E567" s="5">
        <v>107028</v>
      </c>
      <c r="F567" s="6">
        <v>55230</v>
      </c>
    </row>
    <row r="568" spans="1:6" x14ac:dyDescent="0.3">
      <c r="A568" s="4">
        <v>2019</v>
      </c>
      <c r="B568" s="4" t="s">
        <v>51</v>
      </c>
      <c r="C568" s="4" t="s">
        <v>39</v>
      </c>
      <c r="D568" s="5">
        <v>3897</v>
      </c>
      <c r="E568" s="5">
        <v>23609</v>
      </c>
      <c r="F568" s="6">
        <v>50997</v>
      </c>
    </row>
    <row r="569" spans="1:6" x14ac:dyDescent="0.3">
      <c r="A569" s="4">
        <v>2019</v>
      </c>
      <c r="B569" s="4" t="s">
        <v>51</v>
      </c>
      <c r="C569" s="4" t="s">
        <v>40</v>
      </c>
      <c r="D569" s="5">
        <v>12487</v>
      </c>
      <c r="E569" s="5">
        <v>130126</v>
      </c>
      <c r="F569" s="6">
        <v>58777</v>
      </c>
    </row>
    <row r="570" spans="1:6" x14ac:dyDescent="0.3">
      <c r="A570" s="4">
        <v>2019</v>
      </c>
      <c r="B570" s="4" t="s">
        <v>51</v>
      </c>
      <c r="C570" s="4" t="s">
        <v>41</v>
      </c>
      <c r="D570" s="5">
        <v>53248</v>
      </c>
      <c r="E570" s="5">
        <v>774190</v>
      </c>
      <c r="F570" s="6">
        <v>67564</v>
      </c>
    </row>
    <row r="571" spans="1:6" x14ac:dyDescent="0.3">
      <c r="A571" s="4">
        <v>2019</v>
      </c>
      <c r="B571" s="4" t="s">
        <v>51</v>
      </c>
      <c r="C571" s="4" t="s">
        <v>42</v>
      </c>
      <c r="D571" s="5">
        <v>12212</v>
      </c>
      <c r="E571" s="5">
        <v>109486</v>
      </c>
      <c r="F571" s="6">
        <v>53428</v>
      </c>
    </row>
    <row r="572" spans="1:6" x14ac:dyDescent="0.3">
      <c r="A572" s="4">
        <v>2019</v>
      </c>
      <c r="B572" s="4" t="s">
        <v>51</v>
      </c>
      <c r="C572" s="4" t="s">
        <v>43</v>
      </c>
      <c r="D572" s="5">
        <v>2846</v>
      </c>
      <c r="E572" s="5">
        <v>15283</v>
      </c>
      <c r="F572" s="6">
        <v>52585</v>
      </c>
    </row>
    <row r="573" spans="1:6" x14ac:dyDescent="0.3">
      <c r="A573" s="4">
        <v>2019</v>
      </c>
      <c r="B573" s="4" t="s">
        <v>51</v>
      </c>
      <c r="C573" s="4" t="s">
        <v>44</v>
      </c>
      <c r="D573" s="5">
        <v>21468</v>
      </c>
      <c r="E573" s="5">
        <v>202134</v>
      </c>
      <c r="F573" s="6">
        <v>60504</v>
      </c>
    </row>
    <row r="574" spans="1:6" x14ac:dyDescent="0.3">
      <c r="A574" s="4">
        <v>2019</v>
      </c>
      <c r="B574" s="4" t="s">
        <v>51</v>
      </c>
      <c r="C574" s="4" t="s">
        <v>45</v>
      </c>
      <c r="D574" s="5">
        <v>26472</v>
      </c>
      <c r="E574" s="5">
        <v>205717</v>
      </c>
      <c r="F574" s="6">
        <v>67833</v>
      </c>
    </row>
    <row r="575" spans="1:6" x14ac:dyDescent="0.3">
      <c r="A575" s="4">
        <v>2019</v>
      </c>
      <c r="B575" s="4" t="s">
        <v>51</v>
      </c>
      <c r="C575" s="4" t="s">
        <v>46</v>
      </c>
      <c r="D575" s="5">
        <v>4338</v>
      </c>
      <c r="E575" s="5">
        <v>35459</v>
      </c>
      <c r="F575" s="6">
        <v>64460</v>
      </c>
    </row>
    <row r="576" spans="1:6" x14ac:dyDescent="0.3">
      <c r="A576" s="4">
        <v>2019</v>
      </c>
      <c r="B576" s="4" t="s">
        <v>51</v>
      </c>
      <c r="C576" s="4" t="s">
        <v>47</v>
      </c>
      <c r="D576" s="5">
        <v>14823</v>
      </c>
      <c r="E576" s="5">
        <v>124384</v>
      </c>
      <c r="F576" s="6">
        <v>63874</v>
      </c>
    </row>
    <row r="577" spans="1:6" x14ac:dyDescent="0.3">
      <c r="A577" s="4">
        <v>2019</v>
      </c>
      <c r="B577" s="4" t="s">
        <v>51</v>
      </c>
      <c r="C577" s="4" t="s">
        <v>48</v>
      </c>
      <c r="D577" s="5">
        <v>3427</v>
      </c>
      <c r="E577" s="5">
        <v>22875</v>
      </c>
      <c r="F577" s="6">
        <v>57417</v>
      </c>
    </row>
    <row r="578" spans="1:6" x14ac:dyDescent="0.3">
      <c r="A578" s="4">
        <v>2019</v>
      </c>
      <c r="B578" s="4" t="s">
        <v>52</v>
      </c>
      <c r="C578" s="4" t="s">
        <v>1</v>
      </c>
      <c r="D578" s="5">
        <v>5677</v>
      </c>
      <c r="E578" s="5">
        <v>268948</v>
      </c>
      <c r="F578" s="6">
        <v>58532</v>
      </c>
    </row>
    <row r="579" spans="1:6" x14ac:dyDescent="0.3">
      <c r="A579" s="4">
        <v>2019</v>
      </c>
      <c r="B579" s="4" t="s">
        <v>52</v>
      </c>
      <c r="C579" s="4" t="s">
        <v>2</v>
      </c>
      <c r="D579" s="5">
        <v>5157</v>
      </c>
      <c r="E579" s="5">
        <v>177610</v>
      </c>
      <c r="F579" s="6">
        <v>78966</v>
      </c>
    </row>
    <row r="580" spans="1:6" x14ac:dyDescent="0.3">
      <c r="A580" s="4">
        <v>2019</v>
      </c>
      <c r="B580" s="4" t="s">
        <v>52</v>
      </c>
      <c r="C580" s="4" t="s">
        <v>3</v>
      </c>
      <c r="D580" s="5">
        <v>2930</v>
      </c>
      <c r="E580" s="5">
        <v>162214</v>
      </c>
      <c r="F580" s="6">
        <v>49202</v>
      </c>
    </row>
    <row r="581" spans="1:6" x14ac:dyDescent="0.3">
      <c r="A581" s="4">
        <v>2019</v>
      </c>
      <c r="B581" s="4" t="s">
        <v>52</v>
      </c>
      <c r="C581" s="4" t="s">
        <v>4</v>
      </c>
      <c r="D581" s="5">
        <v>44539</v>
      </c>
      <c r="E581" s="5">
        <v>1322455</v>
      </c>
      <c r="F581" s="6">
        <v>98222</v>
      </c>
    </row>
    <row r="582" spans="1:6" x14ac:dyDescent="0.3">
      <c r="A582" s="4">
        <v>2019</v>
      </c>
      <c r="B582" s="4" t="s">
        <v>52</v>
      </c>
      <c r="C582" s="4" t="s">
        <v>5</v>
      </c>
      <c r="D582" s="5">
        <v>5849</v>
      </c>
      <c r="E582" s="5">
        <v>150109</v>
      </c>
      <c r="F582" s="6">
        <v>73935</v>
      </c>
    </row>
    <row r="583" spans="1:6" x14ac:dyDescent="0.3">
      <c r="A583" s="4">
        <v>2019</v>
      </c>
      <c r="B583" s="4" t="s">
        <v>52</v>
      </c>
      <c r="C583" s="4" t="s">
        <v>6</v>
      </c>
      <c r="D583" s="5">
        <v>4405</v>
      </c>
      <c r="E583" s="5">
        <v>161899</v>
      </c>
      <c r="F583" s="6">
        <v>85024</v>
      </c>
    </row>
    <row r="584" spans="1:6" x14ac:dyDescent="0.3">
      <c r="A584" s="4">
        <v>2019</v>
      </c>
      <c r="B584" s="4" t="s">
        <v>52</v>
      </c>
      <c r="C584" s="4" t="s">
        <v>7</v>
      </c>
      <c r="D584" s="4">
        <v>663</v>
      </c>
      <c r="E584" s="5">
        <v>27298</v>
      </c>
      <c r="F584" s="6">
        <v>66194</v>
      </c>
    </row>
    <row r="585" spans="1:6" x14ac:dyDescent="0.3">
      <c r="A585" s="4">
        <v>2019</v>
      </c>
      <c r="B585" s="4" t="s">
        <v>52</v>
      </c>
      <c r="C585" s="4" t="s">
        <v>8</v>
      </c>
      <c r="D585" s="5">
        <v>20799</v>
      </c>
      <c r="E585" s="5">
        <v>383956</v>
      </c>
      <c r="F585" s="6">
        <v>63877</v>
      </c>
    </row>
    <row r="586" spans="1:6" x14ac:dyDescent="0.3">
      <c r="A586" s="4">
        <v>2019</v>
      </c>
      <c r="B586" s="4" t="s">
        <v>52</v>
      </c>
      <c r="C586" s="4" t="s">
        <v>9</v>
      </c>
      <c r="D586" s="5">
        <v>10066</v>
      </c>
      <c r="E586" s="5">
        <v>404085</v>
      </c>
      <c r="F586" s="6">
        <v>58246</v>
      </c>
    </row>
    <row r="587" spans="1:6" x14ac:dyDescent="0.3">
      <c r="A587" s="4">
        <v>2019</v>
      </c>
      <c r="B587" s="4" t="s">
        <v>52</v>
      </c>
      <c r="C587" s="4" t="s">
        <v>10</v>
      </c>
      <c r="D587" s="5">
        <v>2680</v>
      </c>
      <c r="E587" s="5">
        <v>68404</v>
      </c>
      <c r="F587" s="6">
        <v>62480</v>
      </c>
    </row>
    <row r="588" spans="1:6" x14ac:dyDescent="0.3">
      <c r="A588" s="4">
        <v>2019</v>
      </c>
      <c r="B588" s="4" t="s">
        <v>52</v>
      </c>
      <c r="C588" s="4" t="s">
        <v>11</v>
      </c>
      <c r="D588" s="5">
        <v>18066</v>
      </c>
      <c r="E588" s="5">
        <v>585894</v>
      </c>
      <c r="F588" s="6">
        <v>72819</v>
      </c>
    </row>
    <row r="589" spans="1:6" x14ac:dyDescent="0.3">
      <c r="A589" s="4">
        <v>2019</v>
      </c>
      <c r="B589" s="4" t="s">
        <v>52</v>
      </c>
      <c r="C589" s="4" t="s">
        <v>12</v>
      </c>
      <c r="D589" s="5">
        <v>9083</v>
      </c>
      <c r="E589" s="5">
        <v>541099</v>
      </c>
      <c r="F589" s="6">
        <v>63320</v>
      </c>
    </row>
    <row r="590" spans="1:6" x14ac:dyDescent="0.3">
      <c r="A590" s="4">
        <v>2019</v>
      </c>
      <c r="B590" s="4" t="s">
        <v>52</v>
      </c>
      <c r="C590" s="4" t="s">
        <v>13</v>
      </c>
      <c r="D590" s="5">
        <v>4132</v>
      </c>
      <c r="E590" s="5">
        <v>226152</v>
      </c>
      <c r="F590" s="6">
        <v>60185</v>
      </c>
    </row>
    <row r="591" spans="1:6" x14ac:dyDescent="0.3">
      <c r="A591" s="4">
        <v>2019</v>
      </c>
      <c r="B591" s="4" t="s">
        <v>52</v>
      </c>
      <c r="C591" s="4" t="s">
        <v>14</v>
      </c>
      <c r="D591" s="5">
        <v>3105</v>
      </c>
      <c r="E591" s="5">
        <v>167196</v>
      </c>
      <c r="F591" s="6">
        <v>59652</v>
      </c>
    </row>
    <row r="592" spans="1:6" x14ac:dyDescent="0.3">
      <c r="A592" s="4">
        <v>2019</v>
      </c>
      <c r="B592" s="4" t="s">
        <v>52</v>
      </c>
      <c r="C592" s="4" t="s">
        <v>15</v>
      </c>
      <c r="D592" s="5">
        <v>4583</v>
      </c>
      <c r="E592" s="5">
        <v>252626</v>
      </c>
      <c r="F592" s="6">
        <v>61167</v>
      </c>
    </row>
    <row r="593" spans="1:6" x14ac:dyDescent="0.3">
      <c r="A593" s="4">
        <v>2019</v>
      </c>
      <c r="B593" s="4" t="s">
        <v>52</v>
      </c>
      <c r="C593" s="4" t="s">
        <v>16</v>
      </c>
      <c r="D593" s="5">
        <v>4453</v>
      </c>
      <c r="E593" s="5">
        <v>137729</v>
      </c>
      <c r="F593" s="6">
        <v>77600</v>
      </c>
    </row>
    <row r="594" spans="1:6" x14ac:dyDescent="0.3">
      <c r="A594" s="4">
        <v>2019</v>
      </c>
      <c r="B594" s="4" t="s">
        <v>52</v>
      </c>
      <c r="C594" s="4" t="s">
        <v>17</v>
      </c>
      <c r="D594" s="5">
        <v>1870</v>
      </c>
      <c r="E594" s="5">
        <v>53047</v>
      </c>
      <c r="F594" s="6">
        <v>57227</v>
      </c>
    </row>
    <row r="595" spans="1:6" x14ac:dyDescent="0.3">
      <c r="A595" s="4">
        <v>2019</v>
      </c>
      <c r="B595" s="4" t="s">
        <v>52</v>
      </c>
      <c r="C595" s="4" t="s">
        <v>18</v>
      </c>
      <c r="D595" s="5">
        <v>4145</v>
      </c>
      <c r="E595" s="5">
        <v>112273</v>
      </c>
      <c r="F595" s="6">
        <v>79016</v>
      </c>
    </row>
    <row r="596" spans="1:6" x14ac:dyDescent="0.3">
      <c r="A596" s="4">
        <v>2019</v>
      </c>
      <c r="B596" s="4" t="s">
        <v>52</v>
      </c>
      <c r="C596" s="4" t="s">
        <v>19</v>
      </c>
      <c r="D596" s="5">
        <v>6682</v>
      </c>
      <c r="E596" s="5">
        <v>244258</v>
      </c>
      <c r="F596" s="6">
        <v>89698</v>
      </c>
    </row>
    <row r="597" spans="1:6" x14ac:dyDescent="0.3">
      <c r="A597" s="4">
        <v>2019</v>
      </c>
      <c r="B597" s="4" t="s">
        <v>52</v>
      </c>
      <c r="C597" s="4" t="s">
        <v>20</v>
      </c>
      <c r="D597" s="5">
        <v>16948</v>
      </c>
      <c r="E597" s="5">
        <v>625676</v>
      </c>
      <c r="F597" s="6">
        <v>68465</v>
      </c>
    </row>
    <row r="598" spans="1:6" x14ac:dyDescent="0.3">
      <c r="A598" s="4">
        <v>2019</v>
      </c>
      <c r="B598" s="4" t="s">
        <v>52</v>
      </c>
      <c r="C598" s="4" t="s">
        <v>21</v>
      </c>
      <c r="D598" s="5">
        <v>8265</v>
      </c>
      <c r="E598" s="5">
        <v>324018</v>
      </c>
      <c r="F598" s="6">
        <v>68082</v>
      </c>
    </row>
    <row r="599" spans="1:6" x14ac:dyDescent="0.3">
      <c r="A599" s="4">
        <v>2019</v>
      </c>
      <c r="B599" s="4" t="s">
        <v>52</v>
      </c>
      <c r="C599" s="4" t="s">
        <v>22</v>
      </c>
      <c r="D599" s="5">
        <v>2396</v>
      </c>
      <c r="E599" s="5">
        <v>146775</v>
      </c>
      <c r="F599" s="6">
        <v>50065</v>
      </c>
    </row>
    <row r="600" spans="1:6" x14ac:dyDescent="0.3">
      <c r="A600" s="4">
        <v>2019</v>
      </c>
      <c r="B600" s="4" t="s">
        <v>52</v>
      </c>
      <c r="C600" s="4" t="s">
        <v>23</v>
      </c>
      <c r="D600" s="5">
        <v>6681</v>
      </c>
      <c r="E600" s="5">
        <v>277104</v>
      </c>
      <c r="F600" s="6">
        <v>59758</v>
      </c>
    </row>
    <row r="601" spans="1:6" x14ac:dyDescent="0.3">
      <c r="A601" s="4">
        <v>2019</v>
      </c>
      <c r="B601" s="4" t="s">
        <v>52</v>
      </c>
      <c r="C601" s="4" t="s">
        <v>24</v>
      </c>
      <c r="D601" s="5">
        <v>1625</v>
      </c>
      <c r="E601" s="5">
        <v>20972</v>
      </c>
      <c r="F601" s="6">
        <v>51666</v>
      </c>
    </row>
    <row r="602" spans="1:6" x14ac:dyDescent="0.3">
      <c r="A602" s="4">
        <v>2019</v>
      </c>
      <c r="B602" s="4" t="s">
        <v>52</v>
      </c>
      <c r="C602" s="4" t="s">
        <v>25</v>
      </c>
      <c r="D602" s="5">
        <v>1974</v>
      </c>
      <c r="E602" s="5">
        <v>99914</v>
      </c>
      <c r="F602" s="6">
        <v>52716</v>
      </c>
    </row>
    <row r="603" spans="1:6" x14ac:dyDescent="0.3">
      <c r="A603" s="4">
        <v>2019</v>
      </c>
      <c r="B603" s="4" t="s">
        <v>52</v>
      </c>
      <c r="C603" s="4" t="s">
        <v>26</v>
      </c>
      <c r="D603" s="5">
        <v>2069</v>
      </c>
      <c r="E603" s="5">
        <v>59279</v>
      </c>
      <c r="F603" s="6">
        <v>59498</v>
      </c>
    </row>
    <row r="604" spans="1:6" x14ac:dyDescent="0.3">
      <c r="A604" s="4">
        <v>2019</v>
      </c>
      <c r="B604" s="4" t="s">
        <v>52</v>
      </c>
      <c r="C604" s="4" t="s">
        <v>27</v>
      </c>
      <c r="D604" s="5">
        <v>2012</v>
      </c>
      <c r="E604" s="5">
        <v>71459</v>
      </c>
      <c r="F604" s="6">
        <v>73007</v>
      </c>
    </row>
    <row r="605" spans="1:6" x14ac:dyDescent="0.3">
      <c r="A605" s="4">
        <v>2019</v>
      </c>
      <c r="B605" s="4" t="s">
        <v>52</v>
      </c>
      <c r="C605" s="4" t="s">
        <v>28</v>
      </c>
      <c r="D605" s="5">
        <v>8994</v>
      </c>
      <c r="E605" s="5">
        <v>249464</v>
      </c>
      <c r="F605" s="6">
        <v>81649</v>
      </c>
    </row>
    <row r="606" spans="1:6" x14ac:dyDescent="0.3">
      <c r="A606" s="4">
        <v>2019</v>
      </c>
      <c r="B606" s="4" t="s">
        <v>52</v>
      </c>
      <c r="C606" s="4" t="s">
        <v>29</v>
      </c>
      <c r="D606" s="5">
        <v>1810</v>
      </c>
      <c r="E606" s="5">
        <v>28514</v>
      </c>
      <c r="F606" s="6">
        <v>55737</v>
      </c>
    </row>
    <row r="607" spans="1:6" x14ac:dyDescent="0.3">
      <c r="A607" s="4">
        <v>2019</v>
      </c>
      <c r="B607" s="4" t="s">
        <v>52</v>
      </c>
      <c r="C607" s="4" t="s">
        <v>30</v>
      </c>
      <c r="D607" s="5">
        <v>16457</v>
      </c>
      <c r="E607" s="5">
        <v>437040</v>
      </c>
      <c r="F607" s="6">
        <v>69154</v>
      </c>
    </row>
    <row r="608" spans="1:6" x14ac:dyDescent="0.3">
      <c r="A608" s="4">
        <v>2019</v>
      </c>
      <c r="B608" s="4" t="s">
        <v>52</v>
      </c>
      <c r="C608" s="4" t="s">
        <v>31</v>
      </c>
      <c r="D608" s="5">
        <v>10247</v>
      </c>
      <c r="E608" s="5">
        <v>477086</v>
      </c>
      <c r="F608" s="6">
        <v>61095</v>
      </c>
    </row>
    <row r="609" spans="1:6" x14ac:dyDescent="0.3">
      <c r="A609" s="4">
        <v>2019</v>
      </c>
      <c r="B609" s="4" t="s">
        <v>52</v>
      </c>
      <c r="C609" s="4" t="s">
        <v>32</v>
      </c>
      <c r="D609" s="4">
        <v>808</v>
      </c>
      <c r="E609" s="5">
        <v>26471</v>
      </c>
      <c r="F609" s="6">
        <v>55179</v>
      </c>
    </row>
    <row r="610" spans="1:6" x14ac:dyDescent="0.3">
      <c r="A610" s="4">
        <v>2019</v>
      </c>
      <c r="B610" s="4" t="s">
        <v>52</v>
      </c>
      <c r="C610" s="4" t="s">
        <v>33</v>
      </c>
      <c r="D610" s="5">
        <v>15486</v>
      </c>
      <c r="E610" s="5">
        <v>700786</v>
      </c>
      <c r="F610" s="6">
        <v>62878</v>
      </c>
    </row>
    <row r="611" spans="1:6" x14ac:dyDescent="0.3">
      <c r="A611" s="4">
        <v>2019</v>
      </c>
      <c r="B611" s="4" t="s">
        <v>52</v>
      </c>
      <c r="C611" s="4" t="s">
        <v>34</v>
      </c>
      <c r="D611" s="5">
        <v>4213</v>
      </c>
      <c r="E611" s="5">
        <v>140812</v>
      </c>
      <c r="F611" s="6">
        <v>59951</v>
      </c>
    </row>
    <row r="612" spans="1:6" x14ac:dyDescent="0.3">
      <c r="A612" s="4">
        <v>2019</v>
      </c>
      <c r="B612" s="4" t="s">
        <v>52</v>
      </c>
      <c r="C612" s="4" t="s">
        <v>35</v>
      </c>
      <c r="D612" s="5">
        <v>6396</v>
      </c>
      <c r="E612" s="5">
        <v>197626</v>
      </c>
      <c r="F612" s="6">
        <v>71436</v>
      </c>
    </row>
    <row r="613" spans="1:6" x14ac:dyDescent="0.3">
      <c r="A613" s="4">
        <v>2019</v>
      </c>
      <c r="B613" s="4" t="s">
        <v>52</v>
      </c>
      <c r="C613" s="4" t="s">
        <v>36</v>
      </c>
      <c r="D613" s="5">
        <v>14432</v>
      </c>
      <c r="E613" s="5">
        <v>574751</v>
      </c>
      <c r="F613" s="6">
        <v>64231</v>
      </c>
    </row>
    <row r="614" spans="1:6" x14ac:dyDescent="0.3">
      <c r="A614" s="4">
        <v>2019</v>
      </c>
      <c r="B614" s="4" t="s">
        <v>52</v>
      </c>
      <c r="C614" s="4" t="s">
        <v>37</v>
      </c>
      <c r="D614" s="5">
        <v>1636</v>
      </c>
      <c r="E614" s="5">
        <v>39736</v>
      </c>
      <c r="F614" s="6">
        <v>60286</v>
      </c>
    </row>
    <row r="615" spans="1:6" x14ac:dyDescent="0.3">
      <c r="A615" s="4">
        <v>2019</v>
      </c>
      <c r="B615" s="4" t="s">
        <v>52</v>
      </c>
      <c r="C615" s="4" t="s">
        <v>38</v>
      </c>
      <c r="D615" s="5">
        <v>6414</v>
      </c>
      <c r="E615" s="5">
        <v>258252</v>
      </c>
      <c r="F615" s="6">
        <v>60850</v>
      </c>
    </row>
    <row r="616" spans="1:6" x14ac:dyDescent="0.3">
      <c r="A616" s="4">
        <v>2019</v>
      </c>
      <c r="B616" s="4" t="s">
        <v>52</v>
      </c>
      <c r="C616" s="4" t="s">
        <v>39</v>
      </c>
      <c r="D616" s="5">
        <v>1067</v>
      </c>
      <c r="E616" s="5">
        <v>44972</v>
      </c>
      <c r="F616" s="6">
        <v>50219</v>
      </c>
    </row>
    <row r="617" spans="1:6" x14ac:dyDescent="0.3">
      <c r="A617" s="4">
        <v>2019</v>
      </c>
      <c r="B617" s="4" t="s">
        <v>52</v>
      </c>
      <c r="C617" s="4" t="s">
        <v>40</v>
      </c>
      <c r="D617" s="5">
        <v>7272</v>
      </c>
      <c r="E617" s="5">
        <v>354961</v>
      </c>
      <c r="F617" s="6">
        <v>60305</v>
      </c>
    </row>
    <row r="618" spans="1:6" x14ac:dyDescent="0.3">
      <c r="A618" s="4">
        <v>2019</v>
      </c>
      <c r="B618" s="4" t="s">
        <v>52</v>
      </c>
      <c r="C618" s="4" t="s">
        <v>41</v>
      </c>
      <c r="D618" s="5">
        <v>25577</v>
      </c>
      <c r="E618" s="5">
        <v>905953</v>
      </c>
      <c r="F618" s="6">
        <v>79766</v>
      </c>
    </row>
    <row r="619" spans="1:6" x14ac:dyDescent="0.3">
      <c r="A619" s="4">
        <v>2019</v>
      </c>
      <c r="B619" s="4" t="s">
        <v>52</v>
      </c>
      <c r="C619" s="4" t="s">
        <v>42</v>
      </c>
      <c r="D619" s="5">
        <v>4547</v>
      </c>
      <c r="E619" s="5">
        <v>136085</v>
      </c>
      <c r="F619" s="6">
        <v>59426</v>
      </c>
    </row>
    <row r="620" spans="1:6" x14ac:dyDescent="0.3">
      <c r="A620" s="4">
        <v>2019</v>
      </c>
      <c r="B620" s="4" t="s">
        <v>52</v>
      </c>
      <c r="C620" s="4" t="s">
        <v>43</v>
      </c>
      <c r="D620" s="5">
        <v>1108</v>
      </c>
      <c r="E620" s="5">
        <v>30091</v>
      </c>
      <c r="F620" s="6">
        <v>60807</v>
      </c>
    </row>
    <row r="621" spans="1:6" x14ac:dyDescent="0.3">
      <c r="A621" s="4">
        <v>2019</v>
      </c>
      <c r="B621" s="4" t="s">
        <v>52</v>
      </c>
      <c r="C621" s="4" t="s">
        <v>44</v>
      </c>
      <c r="D621" s="5">
        <v>6864</v>
      </c>
      <c r="E621" s="5">
        <v>242160</v>
      </c>
      <c r="F621" s="6">
        <v>61341</v>
      </c>
    </row>
    <row r="622" spans="1:6" x14ac:dyDescent="0.3">
      <c r="A622" s="4">
        <v>2019</v>
      </c>
      <c r="B622" s="4" t="s">
        <v>52</v>
      </c>
      <c r="C622" s="4" t="s">
        <v>45</v>
      </c>
      <c r="D622" s="5">
        <v>7824</v>
      </c>
      <c r="E622" s="5">
        <v>290326</v>
      </c>
      <c r="F622" s="6">
        <v>81228</v>
      </c>
    </row>
    <row r="623" spans="1:6" x14ac:dyDescent="0.3">
      <c r="A623" s="4">
        <v>2019</v>
      </c>
      <c r="B623" s="4" t="s">
        <v>52</v>
      </c>
      <c r="C623" s="4" t="s">
        <v>46</v>
      </c>
      <c r="D623" s="5">
        <v>1251</v>
      </c>
      <c r="E623" s="5">
        <v>46979</v>
      </c>
      <c r="F623" s="6">
        <v>61074</v>
      </c>
    </row>
    <row r="624" spans="1:6" x14ac:dyDescent="0.3">
      <c r="A624" s="4">
        <v>2019</v>
      </c>
      <c r="B624" s="4" t="s">
        <v>52</v>
      </c>
      <c r="C624" s="4" t="s">
        <v>47</v>
      </c>
      <c r="D624" s="5">
        <v>9333</v>
      </c>
      <c r="E624" s="5">
        <v>483196</v>
      </c>
      <c r="F624" s="6">
        <v>59083</v>
      </c>
    </row>
    <row r="625" spans="1:6" x14ac:dyDescent="0.3">
      <c r="A625" s="4">
        <v>2019</v>
      </c>
      <c r="B625" s="4" t="s">
        <v>52</v>
      </c>
      <c r="C625" s="4" t="s">
        <v>48</v>
      </c>
      <c r="D625" s="4">
        <v>615</v>
      </c>
      <c r="E625" s="5">
        <v>10043</v>
      </c>
      <c r="F625" s="6">
        <v>68738</v>
      </c>
    </row>
    <row r="626" spans="1:6" x14ac:dyDescent="0.3">
      <c r="A626" s="4">
        <v>2019</v>
      </c>
      <c r="B626" s="4" t="s">
        <v>54</v>
      </c>
      <c r="C626" s="4" t="s">
        <v>1</v>
      </c>
      <c r="D626" s="5">
        <v>32423</v>
      </c>
      <c r="E626" s="5">
        <v>380193</v>
      </c>
      <c r="F626" s="6">
        <v>43426</v>
      </c>
    </row>
    <row r="627" spans="1:6" x14ac:dyDescent="0.3">
      <c r="A627" s="4">
        <v>2019</v>
      </c>
      <c r="B627" s="4" t="s">
        <v>54</v>
      </c>
      <c r="C627" s="4" t="s">
        <v>2</v>
      </c>
      <c r="D627" s="5">
        <v>33190</v>
      </c>
      <c r="E627" s="5">
        <v>541793</v>
      </c>
      <c r="F627" s="6">
        <v>48023</v>
      </c>
    </row>
    <row r="628" spans="1:6" x14ac:dyDescent="0.3">
      <c r="A628" s="4">
        <v>2019</v>
      </c>
      <c r="B628" s="4" t="s">
        <v>54</v>
      </c>
      <c r="C628" s="4" t="s">
        <v>3</v>
      </c>
      <c r="D628" s="5">
        <v>21821</v>
      </c>
      <c r="E628" s="5">
        <v>248631</v>
      </c>
      <c r="F628" s="6">
        <v>42897</v>
      </c>
    </row>
    <row r="629" spans="1:6" x14ac:dyDescent="0.3">
      <c r="A629" s="4">
        <v>2019</v>
      </c>
      <c r="B629" s="4" t="s">
        <v>54</v>
      </c>
      <c r="C629" s="4" t="s">
        <v>4</v>
      </c>
      <c r="D629" s="5">
        <v>198955</v>
      </c>
      <c r="E629" s="5">
        <v>3042089</v>
      </c>
      <c r="F629" s="6">
        <v>54908</v>
      </c>
    </row>
    <row r="630" spans="1:6" x14ac:dyDescent="0.3">
      <c r="A630" s="4">
        <v>2019</v>
      </c>
      <c r="B630" s="4" t="s">
        <v>54</v>
      </c>
      <c r="C630" s="4" t="s">
        <v>5</v>
      </c>
      <c r="D630" s="5">
        <v>36041</v>
      </c>
      <c r="E630" s="5">
        <v>474011</v>
      </c>
      <c r="F630" s="6">
        <v>52675</v>
      </c>
    </row>
    <row r="631" spans="1:6" x14ac:dyDescent="0.3">
      <c r="A631" s="4">
        <v>2019</v>
      </c>
      <c r="B631" s="4" t="s">
        <v>54</v>
      </c>
      <c r="C631" s="4" t="s">
        <v>6</v>
      </c>
      <c r="D631" s="5">
        <v>24868</v>
      </c>
      <c r="E631" s="5">
        <v>291966</v>
      </c>
      <c r="F631" s="6">
        <v>52540</v>
      </c>
    </row>
    <row r="632" spans="1:6" x14ac:dyDescent="0.3">
      <c r="A632" s="4">
        <v>2019</v>
      </c>
      <c r="B632" s="4" t="s">
        <v>54</v>
      </c>
      <c r="C632" s="4" t="s">
        <v>7</v>
      </c>
      <c r="D632" s="5">
        <v>7005</v>
      </c>
      <c r="E632" s="5">
        <v>79487</v>
      </c>
      <c r="F632" s="6">
        <v>42440</v>
      </c>
    </row>
    <row r="633" spans="1:6" x14ac:dyDescent="0.3">
      <c r="A633" s="4">
        <v>2019</v>
      </c>
      <c r="B633" s="4" t="s">
        <v>54</v>
      </c>
      <c r="C633" s="4" t="s">
        <v>8</v>
      </c>
      <c r="D633" s="5">
        <v>140278</v>
      </c>
      <c r="E633" s="5">
        <v>1799930</v>
      </c>
      <c r="F633" s="6">
        <v>46232</v>
      </c>
    </row>
    <row r="634" spans="1:6" x14ac:dyDescent="0.3">
      <c r="A634" s="4">
        <v>2019</v>
      </c>
      <c r="B634" s="4" t="s">
        <v>54</v>
      </c>
      <c r="C634" s="4" t="s">
        <v>9</v>
      </c>
      <c r="D634" s="5">
        <v>61774</v>
      </c>
      <c r="E634" s="5">
        <v>938063</v>
      </c>
      <c r="F634" s="6">
        <v>49817</v>
      </c>
    </row>
    <row r="635" spans="1:6" x14ac:dyDescent="0.3">
      <c r="A635" s="4">
        <v>2019</v>
      </c>
      <c r="B635" s="4" t="s">
        <v>54</v>
      </c>
      <c r="C635" s="4" t="s">
        <v>10</v>
      </c>
      <c r="D635" s="5">
        <v>11892</v>
      </c>
      <c r="E635" s="5">
        <v>142186</v>
      </c>
      <c r="F635" s="6">
        <v>41533</v>
      </c>
    </row>
    <row r="636" spans="1:6" x14ac:dyDescent="0.3">
      <c r="A636" s="4">
        <v>2019</v>
      </c>
      <c r="B636" s="4" t="s">
        <v>54</v>
      </c>
      <c r="C636" s="4" t="s">
        <v>11</v>
      </c>
      <c r="D636" s="5">
        <v>78822</v>
      </c>
      <c r="E636" s="5">
        <v>1187941</v>
      </c>
      <c r="F636" s="6">
        <v>53573</v>
      </c>
    </row>
    <row r="637" spans="1:6" x14ac:dyDescent="0.3">
      <c r="A637" s="4">
        <v>2019</v>
      </c>
      <c r="B637" s="4" t="s">
        <v>54</v>
      </c>
      <c r="C637" s="4" t="s">
        <v>12</v>
      </c>
      <c r="D637" s="5">
        <v>40283</v>
      </c>
      <c r="E637" s="5">
        <v>594348</v>
      </c>
      <c r="F637" s="6">
        <v>43345</v>
      </c>
    </row>
    <row r="638" spans="1:6" x14ac:dyDescent="0.3">
      <c r="A638" s="4">
        <v>2019</v>
      </c>
      <c r="B638" s="4" t="s">
        <v>54</v>
      </c>
      <c r="C638" s="4" t="s">
        <v>13</v>
      </c>
      <c r="D638" s="5">
        <v>23557</v>
      </c>
      <c r="E638" s="5">
        <v>307822</v>
      </c>
      <c r="F638" s="6">
        <v>41407</v>
      </c>
    </row>
    <row r="639" spans="1:6" x14ac:dyDescent="0.3">
      <c r="A639" s="4">
        <v>2019</v>
      </c>
      <c r="B639" s="4" t="s">
        <v>54</v>
      </c>
      <c r="C639" s="4" t="s">
        <v>14</v>
      </c>
      <c r="D639" s="5">
        <v>19844</v>
      </c>
      <c r="E639" s="5">
        <v>262383</v>
      </c>
      <c r="F639" s="6">
        <v>43539</v>
      </c>
    </row>
    <row r="640" spans="1:6" x14ac:dyDescent="0.3">
      <c r="A640" s="4">
        <v>2019</v>
      </c>
      <c r="B640" s="4" t="s">
        <v>54</v>
      </c>
      <c r="C640" s="4" t="s">
        <v>15</v>
      </c>
      <c r="D640" s="5">
        <v>27892</v>
      </c>
      <c r="E640" s="5">
        <v>401804</v>
      </c>
      <c r="F640" s="6">
        <v>44163</v>
      </c>
    </row>
    <row r="641" spans="1:6" x14ac:dyDescent="0.3">
      <c r="A641" s="4">
        <v>2019</v>
      </c>
      <c r="B641" s="4" t="s">
        <v>54</v>
      </c>
      <c r="C641" s="4" t="s">
        <v>16</v>
      </c>
      <c r="D641" s="5">
        <v>30876</v>
      </c>
      <c r="E641" s="5">
        <v>376026</v>
      </c>
      <c r="F641" s="6">
        <v>43579</v>
      </c>
    </row>
    <row r="642" spans="1:6" x14ac:dyDescent="0.3">
      <c r="A642" s="4">
        <v>2019</v>
      </c>
      <c r="B642" s="4" t="s">
        <v>54</v>
      </c>
      <c r="C642" s="4" t="s">
        <v>17</v>
      </c>
      <c r="D642" s="5">
        <v>10676</v>
      </c>
      <c r="E642" s="5">
        <v>117746</v>
      </c>
      <c r="F642" s="6">
        <v>39115</v>
      </c>
    </row>
    <row r="643" spans="1:6" x14ac:dyDescent="0.3">
      <c r="A643" s="4">
        <v>2019</v>
      </c>
      <c r="B643" s="4" t="s">
        <v>54</v>
      </c>
      <c r="C643" s="4" t="s">
        <v>18</v>
      </c>
      <c r="D643" s="5">
        <v>32640</v>
      </c>
      <c r="E643" s="5">
        <v>463647</v>
      </c>
      <c r="F643" s="6">
        <v>47503</v>
      </c>
    </row>
    <row r="644" spans="1:6" x14ac:dyDescent="0.3">
      <c r="A644" s="4">
        <v>2019</v>
      </c>
      <c r="B644" s="4" t="s">
        <v>54</v>
      </c>
      <c r="C644" s="4" t="s">
        <v>19</v>
      </c>
      <c r="D644" s="5">
        <v>41620</v>
      </c>
      <c r="E644" s="5">
        <v>577282</v>
      </c>
      <c r="F644" s="6">
        <v>55423</v>
      </c>
    </row>
    <row r="645" spans="1:6" x14ac:dyDescent="0.3">
      <c r="A645" s="4">
        <v>2019</v>
      </c>
      <c r="B645" s="4" t="s">
        <v>54</v>
      </c>
      <c r="C645" s="4" t="s">
        <v>20</v>
      </c>
      <c r="D645" s="5">
        <v>55150</v>
      </c>
      <c r="E645" s="5">
        <v>791177</v>
      </c>
      <c r="F645" s="6">
        <v>48357</v>
      </c>
    </row>
    <row r="646" spans="1:6" x14ac:dyDescent="0.3">
      <c r="A646" s="4">
        <v>2019</v>
      </c>
      <c r="B646" s="4" t="s">
        <v>54</v>
      </c>
      <c r="C646" s="4" t="s">
        <v>21</v>
      </c>
      <c r="D646" s="5">
        <v>37323</v>
      </c>
      <c r="E646" s="5">
        <v>525857</v>
      </c>
      <c r="F646" s="6">
        <v>50523</v>
      </c>
    </row>
    <row r="647" spans="1:6" x14ac:dyDescent="0.3">
      <c r="A647" s="4">
        <v>2019</v>
      </c>
      <c r="B647" s="4" t="s">
        <v>54</v>
      </c>
      <c r="C647" s="4" t="s">
        <v>22</v>
      </c>
      <c r="D647" s="5">
        <v>19568</v>
      </c>
      <c r="E647" s="5">
        <v>229039</v>
      </c>
      <c r="F647" s="6">
        <v>37621</v>
      </c>
    </row>
    <row r="648" spans="1:6" x14ac:dyDescent="0.3">
      <c r="A648" s="4">
        <v>2019</v>
      </c>
      <c r="B648" s="4" t="s">
        <v>54</v>
      </c>
      <c r="C648" s="4" t="s">
        <v>23</v>
      </c>
      <c r="D648" s="5">
        <v>39400</v>
      </c>
      <c r="E648" s="5">
        <v>536753</v>
      </c>
      <c r="F648" s="6">
        <v>43646</v>
      </c>
    </row>
    <row r="649" spans="1:6" x14ac:dyDescent="0.3">
      <c r="A649" s="4">
        <v>2019</v>
      </c>
      <c r="B649" s="4" t="s">
        <v>54</v>
      </c>
      <c r="C649" s="4" t="s">
        <v>24</v>
      </c>
      <c r="D649" s="5">
        <v>9112</v>
      </c>
      <c r="E649" s="5">
        <v>90946</v>
      </c>
      <c r="F649" s="6">
        <v>40937</v>
      </c>
    </row>
    <row r="650" spans="1:6" x14ac:dyDescent="0.3">
      <c r="A650" s="4">
        <v>2019</v>
      </c>
      <c r="B650" s="4" t="s">
        <v>54</v>
      </c>
      <c r="C650" s="4" t="s">
        <v>25</v>
      </c>
      <c r="D650" s="5">
        <v>14969</v>
      </c>
      <c r="E650" s="5">
        <v>188094</v>
      </c>
      <c r="F650" s="6">
        <v>41557</v>
      </c>
    </row>
    <row r="651" spans="1:6" x14ac:dyDescent="0.3">
      <c r="A651" s="4">
        <v>2019</v>
      </c>
      <c r="B651" s="4" t="s">
        <v>54</v>
      </c>
      <c r="C651" s="4" t="s">
        <v>26</v>
      </c>
      <c r="D651" s="5">
        <v>15866</v>
      </c>
      <c r="E651" s="5">
        <v>261018</v>
      </c>
      <c r="F651" s="6">
        <v>45452</v>
      </c>
    </row>
    <row r="652" spans="1:6" x14ac:dyDescent="0.3">
      <c r="A652" s="4">
        <v>2019</v>
      </c>
      <c r="B652" s="4" t="s">
        <v>54</v>
      </c>
      <c r="C652" s="4" t="s">
        <v>27</v>
      </c>
      <c r="D652" s="5">
        <v>12448</v>
      </c>
      <c r="E652" s="5">
        <v>139278</v>
      </c>
      <c r="F652" s="6">
        <v>49409</v>
      </c>
    </row>
    <row r="653" spans="1:6" x14ac:dyDescent="0.3">
      <c r="A653" s="4">
        <v>2019</v>
      </c>
      <c r="B653" s="4" t="s">
        <v>54</v>
      </c>
      <c r="C653" s="4" t="s">
        <v>28</v>
      </c>
      <c r="D653" s="5">
        <v>54227</v>
      </c>
      <c r="E653" s="5">
        <v>876452</v>
      </c>
      <c r="F653" s="6">
        <v>55204</v>
      </c>
    </row>
    <row r="654" spans="1:6" x14ac:dyDescent="0.3">
      <c r="A654" s="4">
        <v>2019</v>
      </c>
      <c r="B654" s="4" t="s">
        <v>54</v>
      </c>
      <c r="C654" s="4" t="s">
        <v>29</v>
      </c>
      <c r="D654" s="5">
        <v>10974</v>
      </c>
      <c r="E654" s="5">
        <v>135131</v>
      </c>
      <c r="F654" s="6">
        <v>39275</v>
      </c>
    </row>
    <row r="655" spans="1:6" x14ac:dyDescent="0.3">
      <c r="A655" s="4">
        <v>2019</v>
      </c>
      <c r="B655" s="4" t="s">
        <v>54</v>
      </c>
      <c r="C655" s="4" t="s">
        <v>30</v>
      </c>
      <c r="D655" s="5">
        <v>120950</v>
      </c>
      <c r="E655" s="5">
        <v>1543991</v>
      </c>
      <c r="F655" s="6">
        <v>53710</v>
      </c>
    </row>
    <row r="656" spans="1:6" x14ac:dyDescent="0.3">
      <c r="A656" s="4">
        <v>2019</v>
      </c>
      <c r="B656" s="4" t="s">
        <v>54</v>
      </c>
      <c r="C656" s="4" t="s">
        <v>31</v>
      </c>
      <c r="D656" s="5">
        <v>62397</v>
      </c>
      <c r="E656" s="5">
        <v>846177</v>
      </c>
      <c r="F656" s="6">
        <v>44579</v>
      </c>
    </row>
    <row r="657" spans="1:6" x14ac:dyDescent="0.3">
      <c r="A657" s="4">
        <v>2019</v>
      </c>
      <c r="B657" s="4" t="s">
        <v>54</v>
      </c>
      <c r="C657" s="4" t="s">
        <v>32</v>
      </c>
      <c r="D657" s="5">
        <v>7738</v>
      </c>
      <c r="E657" s="5">
        <v>91333</v>
      </c>
      <c r="F657" s="6">
        <v>51925</v>
      </c>
    </row>
    <row r="658" spans="1:6" x14ac:dyDescent="0.3">
      <c r="A658" s="4">
        <v>2019</v>
      </c>
      <c r="B658" s="4" t="s">
        <v>54</v>
      </c>
      <c r="C658" s="4" t="s">
        <v>33</v>
      </c>
      <c r="D658" s="5">
        <v>68958</v>
      </c>
      <c r="E658" s="5">
        <v>1021890</v>
      </c>
      <c r="F658" s="6">
        <v>45569</v>
      </c>
    </row>
    <row r="659" spans="1:6" x14ac:dyDescent="0.3">
      <c r="A659" s="4">
        <v>2019</v>
      </c>
      <c r="B659" s="4" t="s">
        <v>54</v>
      </c>
      <c r="C659" s="4" t="s">
        <v>34</v>
      </c>
      <c r="D659" s="5">
        <v>23883</v>
      </c>
      <c r="E659" s="5">
        <v>300268</v>
      </c>
      <c r="F659" s="6">
        <v>43049</v>
      </c>
    </row>
    <row r="660" spans="1:6" x14ac:dyDescent="0.3">
      <c r="A660" s="4">
        <v>2019</v>
      </c>
      <c r="B660" s="4" t="s">
        <v>54</v>
      </c>
      <c r="C660" s="4" t="s">
        <v>35</v>
      </c>
      <c r="D660" s="5">
        <v>26460</v>
      </c>
      <c r="E660" s="5">
        <v>354168</v>
      </c>
      <c r="F660" s="6">
        <v>45879</v>
      </c>
    </row>
    <row r="661" spans="1:6" x14ac:dyDescent="0.3">
      <c r="A661" s="4">
        <v>2019</v>
      </c>
      <c r="B661" s="4" t="s">
        <v>54</v>
      </c>
      <c r="C661" s="4" t="s">
        <v>36</v>
      </c>
      <c r="D661" s="5">
        <v>74684</v>
      </c>
      <c r="E661" s="5">
        <v>1117033</v>
      </c>
      <c r="F661" s="6">
        <v>46296</v>
      </c>
    </row>
    <row r="662" spans="1:6" x14ac:dyDescent="0.3">
      <c r="A662" s="4">
        <v>2019</v>
      </c>
      <c r="B662" s="4" t="s">
        <v>54</v>
      </c>
      <c r="C662" s="4" t="s">
        <v>37</v>
      </c>
      <c r="D662" s="5">
        <v>7648</v>
      </c>
      <c r="E662" s="5">
        <v>76672</v>
      </c>
      <c r="F662" s="6">
        <v>45232</v>
      </c>
    </row>
    <row r="663" spans="1:6" x14ac:dyDescent="0.3">
      <c r="A663" s="4">
        <v>2019</v>
      </c>
      <c r="B663" s="4" t="s">
        <v>54</v>
      </c>
      <c r="C663" s="4" t="s">
        <v>38</v>
      </c>
      <c r="D663" s="5">
        <v>31073</v>
      </c>
      <c r="E663" s="5">
        <v>406455</v>
      </c>
      <c r="F663" s="6">
        <v>41048</v>
      </c>
    </row>
    <row r="664" spans="1:6" x14ac:dyDescent="0.3">
      <c r="A664" s="4">
        <v>2019</v>
      </c>
      <c r="B664" s="4" t="s">
        <v>54</v>
      </c>
      <c r="C664" s="4" t="s">
        <v>39</v>
      </c>
      <c r="D664" s="5">
        <v>8027</v>
      </c>
      <c r="E664" s="5">
        <v>85125</v>
      </c>
      <c r="F664" s="6">
        <v>40980</v>
      </c>
    </row>
    <row r="665" spans="1:6" x14ac:dyDescent="0.3">
      <c r="A665" s="4">
        <v>2019</v>
      </c>
      <c r="B665" s="4" t="s">
        <v>54</v>
      </c>
      <c r="C665" s="4" t="s">
        <v>40</v>
      </c>
      <c r="D665" s="5">
        <v>40380</v>
      </c>
      <c r="E665" s="5">
        <v>633819</v>
      </c>
      <c r="F665" s="6">
        <v>46991</v>
      </c>
    </row>
    <row r="666" spans="1:6" x14ac:dyDescent="0.3">
      <c r="A666" s="4">
        <v>2019</v>
      </c>
      <c r="B666" s="4" t="s">
        <v>54</v>
      </c>
      <c r="C666" s="4" t="s">
        <v>41</v>
      </c>
      <c r="D666" s="5">
        <v>150310</v>
      </c>
      <c r="E666" s="5">
        <v>2496193</v>
      </c>
      <c r="F666" s="6">
        <v>54323</v>
      </c>
    </row>
    <row r="667" spans="1:6" x14ac:dyDescent="0.3">
      <c r="A667" s="4">
        <v>2019</v>
      </c>
      <c r="B667" s="4" t="s">
        <v>54</v>
      </c>
      <c r="C667" s="4" t="s">
        <v>42</v>
      </c>
      <c r="D667" s="5">
        <v>20066</v>
      </c>
      <c r="E667" s="5">
        <v>289140</v>
      </c>
      <c r="F667" s="6">
        <v>45785</v>
      </c>
    </row>
    <row r="668" spans="1:6" x14ac:dyDescent="0.3">
      <c r="A668" s="4">
        <v>2019</v>
      </c>
      <c r="B668" s="4" t="s">
        <v>54</v>
      </c>
      <c r="C668" s="4" t="s">
        <v>43</v>
      </c>
      <c r="D668" s="5">
        <v>5040</v>
      </c>
      <c r="E668" s="5">
        <v>53817</v>
      </c>
      <c r="F668" s="6">
        <v>41456</v>
      </c>
    </row>
    <row r="669" spans="1:6" x14ac:dyDescent="0.3">
      <c r="A669" s="4">
        <v>2019</v>
      </c>
      <c r="B669" s="4" t="s">
        <v>54</v>
      </c>
      <c r="C669" s="4" t="s">
        <v>44</v>
      </c>
      <c r="D669" s="5">
        <v>42839</v>
      </c>
      <c r="E669" s="5">
        <v>650148</v>
      </c>
      <c r="F669" s="6">
        <v>45486</v>
      </c>
    </row>
    <row r="670" spans="1:6" x14ac:dyDescent="0.3">
      <c r="A670" s="4">
        <v>2019</v>
      </c>
      <c r="B670" s="4" t="s">
        <v>54</v>
      </c>
      <c r="C670" s="4" t="s">
        <v>45</v>
      </c>
      <c r="D670" s="5">
        <v>38692</v>
      </c>
      <c r="E670" s="5">
        <v>628543</v>
      </c>
      <c r="F670" s="6">
        <v>67312</v>
      </c>
    </row>
    <row r="671" spans="1:6" x14ac:dyDescent="0.3">
      <c r="A671" s="4">
        <v>2019</v>
      </c>
      <c r="B671" s="4" t="s">
        <v>54</v>
      </c>
      <c r="C671" s="4" t="s">
        <v>46</v>
      </c>
      <c r="D671" s="5">
        <v>10709</v>
      </c>
      <c r="E671" s="5">
        <v>125470</v>
      </c>
      <c r="F671" s="6">
        <v>40148</v>
      </c>
    </row>
    <row r="672" spans="1:6" x14ac:dyDescent="0.3">
      <c r="A672" s="4">
        <v>2019</v>
      </c>
      <c r="B672" s="4" t="s">
        <v>54</v>
      </c>
      <c r="C672" s="4" t="s">
        <v>47</v>
      </c>
      <c r="D672" s="5">
        <v>36253</v>
      </c>
      <c r="E672" s="5">
        <v>533175</v>
      </c>
      <c r="F672" s="6">
        <v>42647</v>
      </c>
    </row>
    <row r="673" spans="1:6" x14ac:dyDescent="0.3">
      <c r="A673" s="4">
        <v>2019</v>
      </c>
      <c r="B673" s="4" t="s">
        <v>54</v>
      </c>
      <c r="C673" s="4" t="s">
        <v>48</v>
      </c>
      <c r="D673" s="5">
        <v>4819</v>
      </c>
      <c r="E673" s="5">
        <v>49901</v>
      </c>
      <c r="F673" s="6">
        <v>44408</v>
      </c>
    </row>
    <row r="674" spans="1:6" x14ac:dyDescent="0.3">
      <c r="A674" s="4">
        <v>2019</v>
      </c>
      <c r="B674" s="4" t="s">
        <v>53</v>
      </c>
      <c r="C674" s="4" t="s">
        <v>1</v>
      </c>
      <c r="D674" s="5">
        <v>2309</v>
      </c>
      <c r="E674" s="5">
        <v>21296</v>
      </c>
      <c r="F674" s="6">
        <v>62845</v>
      </c>
    </row>
    <row r="675" spans="1:6" x14ac:dyDescent="0.3">
      <c r="A675" s="4">
        <v>2019</v>
      </c>
      <c r="B675" s="4" t="s">
        <v>53</v>
      </c>
      <c r="C675" s="4" t="s">
        <v>2</v>
      </c>
      <c r="D675" s="5">
        <v>3691</v>
      </c>
      <c r="E675" s="5">
        <v>49188</v>
      </c>
      <c r="F675" s="6">
        <v>77822</v>
      </c>
    </row>
    <row r="676" spans="1:6" x14ac:dyDescent="0.3">
      <c r="A676" s="4">
        <v>2019</v>
      </c>
      <c r="B676" s="4" t="s">
        <v>53</v>
      </c>
      <c r="C676" s="4" t="s">
        <v>3</v>
      </c>
      <c r="D676" s="5">
        <v>1303</v>
      </c>
      <c r="E676" s="5">
        <v>10974</v>
      </c>
      <c r="F676" s="6">
        <v>57981</v>
      </c>
    </row>
    <row r="677" spans="1:6" x14ac:dyDescent="0.3">
      <c r="A677" s="4">
        <v>2019</v>
      </c>
      <c r="B677" s="4" t="s">
        <v>53</v>
      </c>
      <c r="C677" s="4" t="s">
        <v>4</v>
      </c>
      <c r="D677" s="5">
        <v>28529</v>
      </c>
      <c r="E677" s="5">
        <v>550084</v>
      </c>
      <c r="F677" s="6">
        <v>191278</v>
      </c>
    </row>
    <row r="678" spans="1:6" x14ac:dyDescent="0.3">
      <c r="A678" s="4">
        <v>2019</v>
      </c>
      <c r="B678" s="4" t="s">
        <v>53</v>
      </c>
      <c r="C678" s="4" t="s">
        <v>5</v>
      </c>
      <c r="D678" s="5">
        <v>4330</v>
      </c>
      <c r="E678" s="5">
        <v>76292</v>
      </c>
      <c r="F678" s="6">
        <v>109380</v>
      </c>
    </row>
    <row r="679" spans="1:6" x14ac:dyDescent="0.3">
      <c r="A679" s="4">
        <v>2019</v>
      </c>
      <c r="B679" s="4" t="s">
        <v>53</v>
      </c>
      <c r="C679" s="4" t="s">
        <v>6</v>
      </c>
      <c r="D679" s="5">
        <v>2551</v>
      </c>
      <c r="E679" s="5">
        <v>31469</v>
      </c>
      <c r="F679" s="6">
        <v>120406</v>
      </c>
    </row>
    <row r="680" spans="1:6" x14ac:dyDescent="0.3">
      <c r="A680" s="4">
        <v>2019</v>
      </c>
      <c r="B680" s="4" t="s">
        <v>53</v>
      </c>
      <c r="C680" s="4" t="s">
        <v>7</v>
      </c>
      <c r="D680" s="4">
        <v>497</v>
      </c>
      <c r="E680" s="5">
        <v>3905</v>
      </c>
      <c r="F680" s="6">
        <v>70031</v>
      </c>
    </row>
    <row r="681" spans="1:6" x14ac:dyDescent="0.3">
      <c r="A681" s="4">
        <v>2019</v>
      </c>
      <c r="B681" s="4" t="s">
        <v>53</v>
      </c>
      <c r="C681" s="4" t="s">
        <v>8</v>
      </c>
      <c r="D681" s="5">
        <v>11744</v>
      </c>
      <c r="E681" s="5">
        <v>138845</v>
      </c>
      <c r="F681" s="6">
        <v>86153</v>
      </c>
    </row>
    <row r="682" spans="1:6" x14ac:dyDescent="0.3">
      <c r="A682" s="4">
        <v>2019</v>
      </c>
      <c r="B682" s="4" t="s">
        <v>53</v>
      </c>
      <c r="C682" s="4" t="s">
        <v>9</v>
      </c>
      <c r="D682" s="5">
        <v>5380</v>
      </c>
      <c r="E682" s="5">
        <v>116215</v>
      </c>
      <c r="F682" s="6">
        <v>100462</v>
      </c>
    </row>
    <row r="683" spans="1:6" x14ac:dyDescent="0.3">
      <c r="A683" s="4">
        <v>2019</v>
      </c>
      <c r="B683" s="4" t="s">
        <v>53</v>
      </c>
      <c r="C683" s="4" t="s">
        <v>10</v>
      </c>
      <c r="D683" s="5">
        <v>1231</v>
      </c>
      <c r="E683" s="5">
        <v>8802</v>
      </c>
      <c r="F683" s="6">
        <v>56211</v>
      </c>
    </row>
    <row r="684" spans="1:6" x14ac:dyDescent="0.3">
      <c r="A684" s="4">
        <v>2019</v>
      </c>
      <c r="B684" s="4" t="s">
        <v>53</v>
      </c>
      <c r="C684" s="4" t="s">
        <v>11</v>
      </c>
      <c r="D684" s="5">
        <v>6998</v>
      </c>
      <c r="E684" s="5">
        <v>94879</v>
      </c>
      <c r="F684" s="6">
        <v>96732</v>
      </c>
    </row>
    <row r="685" spans="1:6" x14ac:dyDescent="0.3">
      <c r="A685" s="4">
        <v>2019</v>
      </c>
      <c r="B685" s="4" t="s">
        <v>53</v>
      </c>
      <c r="C685" s="4" t="s">
        <v>12</v>
      </c>
      <c r="D685" s="5">
        <v>2278</v>
      </c>
      <c r="E685" s="5">
        <v>28628</v>
      </c>
      <c r="F685" s="6">
        <v>62444</v>
      </c>
    </row>
    <row r="686" spans="1:6" x14ac:dyDescent="0.3">
      <c r="A686" s="4">
        <v>2019</v>
      </c>
      <c r="B686" s="4" t="s">
        <v>53</v>
      </c>
      <c r="C686" s="4" t="s">
        <v>13</v>
      </c>
      <c r="D686" s="5">
        <v>1778</v>
      </c>
      <c r="E686" s="5">
        <v>21356</v>
      </c>
      <c r="F686" s="6">
        <v>60664</v>
      </c>
    </row>
    <row r="687" spans="1:6" x14ac:dyDescent="0.3">
      <c r="A687" s="4">
        <v>2019</v>
      </c>
      <c r="B687" s="4" t="s">
        <v>53</v>
      </c>
      <c r="C687" s="4" t="s">
        <v>14</v>
      </c>
      <c r="D687" s="5">
        <v>1386</v>
      </c>
      <c r="E687" s="5">
        <v>18137</v>
      </c>
      <c r="F687" s="6">
        <v>66434</v>
      </c>
    </row>
    <row r="688" spans="1:6" x14ac:dyDescent="0.3">
      <c r="A688" s="4">
        <v>2019</v>
      </c>
      <c r="B688" s="4" t="s">
        <v>53</v>
      </c>
      <c r="C688" s="4" t="s">
        <v>15</v>
      </c>
      <c r="D688" s="5">
        <v>1924</v>
      </c>
      <c r="E688" s="5">
        <v>21670</v>
      </c>
      <c r="F688" s="6">
        <v>58590</v>
      </c>
    </row>
    <row r="689" spans="1:6" x14ac:dyDescent="0.3">
      <c r="A689" s="4">
        <v>2019</v>
      </c>
      <c r="B689" s="4" t="s">
        <v>53</v>
      </c>
      <c r="C689" s="4" t="s">
        <v>16</v>
      </c>
      <c r="D689" s="5">
        <v>1801</v>
      </c>
      <c r="E689" s="5">
        <v>22427</v>
      </c>
      <c r="F689" s="6">
        <v>60638</v>
      </c>
    </row>
    <row r="690" spans="1:6" x14ac:dyDescent="0.3">
      <c r="A690" s="4">
        <v>2019</v>
      </c>
      <c r="B690" s="4" t="s">
        <v>53</v>
      </c>
      <c r="C690" s="4" t="s">
        <v>17</v>
      </c>
      <c r="D690" s="4">
        <v>869</v>
      </c>
      <c r="E690" s="5">
        <v>7158</v>
      </c>
      <c r="F690" s="6">
        <v>57442</v>
      </c>
    </row>
    <row r="691" spans="1:6" x14ac:dyDescent="0.3">
      <c r="A691" s="4">
        <v>2019</v>
      </c>
      <c r="B691" s="4" t="s">
        <v>53</v>
      </c>
      <c r="C691" s="4" t="s">
        <v>18</v>
      </c>
      <c r="D691" s="5">
        <v>2846</v>
      </c>
      <c r="E691" s="5">
        <v>35678</v>
      </c>
      <c r="F691" s="6">
        <v>98834</v>
      </c>
    </row>
    <row r="692" spans="1:6" x14ac:dyDescent="0.3">
      <c r="A692" s="4">
        <v>2019</v>
      </c>
      <c r="B692" s="4" t="s">
        <v>53</v>
      </c>
      <c r="C692" s="4" t="s">
        <v>19</v>
      </c>
      <c r="D692" s="5">
        <v>5717</v>
      </c>
      <c r="E692" s="5">
        <v>93033</v>
      </c>
      <c r="F692" s="6">
        <v>128022</v>
      </c>
    </row>
    <row r="693" spans="1:6" x14ac:dyDescent="0.3">
      <c r="A693" s="4">
        <v>2019</v>
      </c>
      <c r="B693" s="4" t="s">
        <v>53</v>
      </c>
      <c r="C693" s="4" t="s">
        <v>20</v>
      </c>
      <c r="D693" s="5">
        <v>7146</v>
      </c>
      <c r="E693" s="5">
        <v>55298</v>
      </c>
      <c r="F693" s="6">
        <v>77504</v>
      </c>
    </row>
    <row r="694" spans="1:6" x14ac:dyDescent="0.3">
      <c r="A694" s="4">
        <v>2019</v>
      </c>
      <c r="B694" s="4" t="s">
        <v>53</v>
      </c>
      <c r="C694" s="4" t="s">
        <v>21</v>
      </c>
      <c r="D694" s="5">
        <v>4133</v>
      </c>
      <c r="E694" s="5">
        <v>46906</v>
      </c>
      <c r="F694" s="6">
        <v>83846</v>
      </c>
    </row>
    <row r="695" spans="1:6" x14ac:dyDescent="0.3">
      <c r="A695" s="4">
        <v>2019</v>
      </c>
      <c r="B695" s="4" t="s">
        <v>53</v>
      </c>
      <c r="C695" s="4" t="s">
        <v>22</v>
      </c>
      <c r="D695" s="4">
        <v>944</v>
      </c>
      <c r="E695" s="5">
        <v>10695</v>
      </c>
      <c r="F695" s="6">
        <v>49438</v>
      </c>
    </row>
    <row r="696" spans="1:6" x14ac:dyDescent="0.3">
      <c r="A696" s="4">
        <v>2019</v>
      </c>
      <c r="B696" s="4" t="s">
        <v>53</v>
      </c>
      <c r="C696" s="4" t="s">
        <v>23</v>
      </c>
      <c r="D696" s="5">
        <v>3310</v>
      </c>
      <c r="E696" s="5">
        <v>46729</v>
      </c>
      <c r="F696" s="6">
        <v>85960</v>
      </c>
    </row>
    <row r="697" spans="1:6" x14ac:dyDescent="0.3">
      <c r="A697" s="4">
        <v>2019</v>
      </c>
      <c r="B697" s="4" t="s">
        <v>53</v>
      </c>
      <c r="C697" s="4" t="s">
        <v>24</v>
      </c>
      <c r="D697" s="4">
        <v>799</v>
      </c>
      <c r="E697" s="5">
        <v>6210</v>
      </c>
      <c r="F697" s="6">
        <v>56592</v>
      </c>
    </row>
    <row r="698" spans="1:6" x14ac:dyDescent="0.3">
      <c r="A698" s="4">
        <v>2019</v>
      </c>
      <c r="B698" s="4" t="s">
        <v>53</v>
      </c>
      <c r="C698" s="4" t="s">
        <v>25</v>
      </c>
      <c r="D698" s="5">
        <v>1015</v>
      </c>
      <c r="E698" s="5">
        <v>17258</v>
      </c>
      <c r="F698" s="6">
        <v>66732</v>
      </c>
    </row>
    <row r="699" spans="1:6" x14ac:dyDescent="0.3">
      <c r="A699" s="4">
        <v>2019</v>
      </c>
      <c r="B699" s="4" t="s">
        <v>53</v>
      </c>
      <c r="C699" s="4" t="s">
        <v>26</v>
      </c>
      <c r="D699" s="5">
        <v>1664</v>
      </c>
      <c r="E699" s="5">
        <v>15847</v>
      </c>
      <c r="F699" s="6">
        <v>73213</v>
      </c>
    </row>
    <row r="700" spans="1:6" x14ac:dyDescent="0.3">
      <c r="A700" s="4">
        <v>2019</v>
      </c>
      <c r="B700" s="4" t="s">
        <v>53</v>
      </c>
      <c r="C700" s="4" t="s">
        <v>27</v>
      </c>
      <c r="D700" s="5">
        <v>1037</v>
      </c>
      <c r="E700" s="5">
        <v>12334</v>
      </c>
      <c r="F700" s="6">
        <v>97212</v>
      </c>
    </row>
    <row r="701" spans="1:6" x14ac:dyDescent="0.3">
      <c r="A701" s="4">
        <v>2019</v>
      </c>
      <c r="B701" s="4" t="s">
        <v>53</v>
      </c>
      <c r="C701" s="4" t="s">
        <v>28</v>
      </c>
      <c r="D701" s="5">
        <v>3724</v>
      </c>
      <c r="E701" s="5">
        <v>67578</v>
      </c>
      <c r="F701" s="6">
        <v>117433</v>
      </c>
    </row>
    <row r="702" spans="1:6" x14ac:dyDescent="0.3">
      <c r="A702" s="4">
        <v>2019</v>
      </c>
      <c r="B702" s="4" t="s">
        <v>53</v>
      </c>
      <c r="C702" s="4" t="s">
        <v>29</v>
      </c>
      <c r="D702" s="5">
        <v>1074</v>
      </c>
      <c r="E702" s="5">
        <v>11166</v>
      </c>
      <c r="F702" s="6">
        <v>57554</v>
      </c>
    </row>
    <row r="703" spans="1:6" x14ac:dyDescent="0.3">
      <c r="A703" s="4">
        <v>2019</v>
      </c>
      <c r="B703" s="4" t="s">
        <v>53</v>
      </c>
      <c r="C703" s="4" t="s">
        <v>30</v>
      </c>
      <c r="D703" s="5">
        <v>12812</v>
      </c>
      <c r="E703" s="5">
        <v>277408</v>
      </c>
      <c r="F703" s="6">
        <v>135959</v>
      </c>
    </row>
    <row r="704" spans="1:6" x14ac:dyDescent="0.3">
      <c r="A704" s="4">
        <v>2019</v>
      </c>
      <c r="B704" s="4" t="s">
        <v>53</v>
      </c>
      <c r="C704" s="4" t="s">
        <v>31</v>
      </c>
      <c r="D704" s="5">
        <v>5669</v>
      </c>
      <c r="E704" s="5">
        <v>75919</v>
      </c>
      <c r="F704" s="6">
        <v>87039</v>
      </c>
    </row>
    <row r="705" spans="1:6" x14ac:dyDescent="0.3">
      <c r="A705" s="4">
        <v>2019</v>
      </c>
      <c r="B705" s="4" t="s">
        <v>53</v>
      </c>
      <c r="C705" s="4" t="s">
        <v>32</v>
      </c>
      <c r="D705" s="4">
        <v>402</v>
      </c>
      <c r="E705" s="5">
        <v>6093</v>
      </c>
      <c r="F705" s="6">
        <v>71543</v>
      </c>
    </row>
    <row r="706" spans="1:6" x14ac:dyDescent="0.3">
      <c r="A706" s="4">
        <v>2019</v>
      </c>
      <c r="B706" s="4" t="s">
        <v>53</v>
      </c>
      <c r="C706" s="4" t="s">
        <v>33</v>
      </c>
      <c r="D706" s="5">
        <v>4915</v>
      </c>
      <c r="E706" s="5">
        <v>69330</v>
      </c>
      <c r="F706" s="6">
        <v>72613</v>
      </c>
    </row>
    <row r="707" spans="1:6" x14ac:dyDescent="0.3">
      <c r="A707" s="4">
        <v>2019</v>
      </c>
      <c r="B707" s="4" t="s">
        <v>53</v>
      </c>
      <c r="C707" s="4" t="s">
        <v>34</v>
      </c>
      <c r="D707" s="5">
        <v>1550</v>
      </c>
      <c r="E707" s="5">
        <v>19627</v>
      </c>
      <c r="F707" s="6">
        <v>60407</v>
      </c>
    </row>
    <row r="708" spans="1:6" x14ac:dyDescent="0.3">
      <c r="A708" s="4">
        <v>2019</v>
      </c>
      <c r="B708" s="4" t="s">
        <v>53</v>
      </c>
      <c r="C708" s="4" t="s">
        <v>35</v>
      </c>
      <c r="D708" s="5">
        <v>4135</v>
      </c>
      <c r="E708" s="5">
        <v>35053</v>
      </c>
      <c r="F708" s="6">
        <v>89633</v>
      </c>
    </row>
    <row r="709" spans="1:6" x14ac:dyDescent="0.3">
      <c r="A709" s="4">
        <v>2019</v>
      </c>
      <c r="B709" s="4" t="s">
        <v>53</v>
      </c>
      <c r="C709" s="4" t="s">
        <v>36</v>
      </c>
      <c r="D709" s="5">
        <v>5348</v>
      </c>
      <c r="E709" s="5">
        <v>87043</v>
      </c>
      <c r="F709" s="6">
        <v>94900</v>
      </c>
    </row>
    <row r="710" spans="1:6" x14ac:dyDescent="0.3">
      <c r="A710" s="4">
        <v>2019</v>
      </c>
      <c r="B710" s="4" t="s">
        <v>53</v>
      </c>
      <c r="C710" s="4" t="s">
        <v>37</v>
      </c>
      <c r="D710" s="4">
        <v>714</v>
      </c>
      <c r="E710" s="5">
        <v>5878</v>
      </c>
      <c r="F710" s="6">
        <v>76409</v>
      </c>
    </row>
    <row r="711" spans="1:6" x14ac:dyDescent="0.3">
      <c r="A711" s="4">
        <v>2019</v>
      </c>
      <c r="B711" s="4" t="s">
        <v>53</v>
      </c>
      <c r="C711" s="4" t="s">
        <v>38</v>
      </c>
      <c r="D711" s="5">
        <v>2883</v>
      </c>
      <c r="E711" s="5">
        <v>26869</v>
      </c>
      <c r="F711" s="6">
        <v>66032</v>
      </c>
    </row>
    <row r="712" spans="1:6" x14ac:dyDescent="0.3">
      <c r="A712" s="4">
        <v>2019</v>
      </c>
      <c r="B712" s="4" t="s">
        <v>53</v>
      </c>
      <c r="C712" s="4" t="s">
        <v>39</v>
      </c>
      <c r="D712" s="4">
        <v>589</v>
      </c>
      <c r="E712" s="5">
        <v>5500</v>
      </c>
      <c r="F712" s="6">
        <v>51535</v>
      </c>
    </row>
    <row r="713" spans="1:6" x14ac:dyDescent="0.3">
      <c r="A713" s="4">
        <v>2019</v>
      </c>
      <c r="B713" s="4" t="s">
        <v>53</v>
      </c>
      <c r="C713" s="4" t="s">
        <v>40</v>
      </c>
      <c r="D713" s="5">
        <v>3981</v>
      </c>
      <c r="E713" s="5">
        <v>45042</v>
      </c>
      <c r="F713" s="6">
        <v>75375</v>
      </c>
    </row>
    <row r="714" spans="1:6" x14ac:dyDescent="0.3">
      <c r="A714" s="4">
        <v>2019</v>
      </c>
      <c r="B714" s="4" t="s">
        <v>53</v>
      </c>
      <c r="C714" s="4" t="s">
        <v>41</v>
      </c>
      <c r="D714" s="5">
        <v>10627</v>
      </c>
      <c r="E714" s="5">
        <v>208591</v>
      </c>
      <c r="F714" s="6">
        <v>90857</v>
      </c>
    </row>
    <row r="715" spans="1:6" x14ac:dyDescent="0.3">
      <c r="A715" s="4">
        <v>2019</v>
      </c>
      <c r="B715" s="4" t="s">
        <v>53</v>
      </c>
      <c r="C715" s="4" t="s">
        <v>42</v>
      </c>
      <c r="D715" s="5">
        <v>2776</v>
      </c>
      <c r="E715" s="5">
        <v>38323</v>
      </c>
      <c r="F715" s="6">
        <v>84735</v>
      </c>
    </row>
    <row r="716" spans="1:6" x14ac:dyDescent="0.3">
      <c r="A716" s="4">
        <v>2019</v>
      </c>
      <c r="B716" s="4" t="s">
        <v>53</v>
      </c>
      <c r="C716" s="4" t="s">
        <v>43</v>
      </c>
      <c r="D716" s="4">
        <v>527</v>
      </c>
      <c r="E716" s="5">
        <v>4322</v>
      </c>
      <c r="F716" s="6">
        <v>62861</v>
      </c>
    </row>
    <row r="717" spans="1:6" x14ac:dyDescent="0.3">
      <c r="A717" s="4">
        <v>2019</v>
      </c>
      <c r="B717" s="4" t="s">
        <v>53</v>
      </c>
      <c r="C717" s="4" t="s">
        <v>44</v>
      </c>
      <c r="D717" s="5">
        <v>4600</v>
      </c>
      <c r="E717" s="5">
        <v>67714</v>
      </c>
      <c r="F717" s="6">
        <v>107966</v>
      </c>
    </row>
    <row r="718" spans="1:6" x14ac:dyDescent="0.3">
      <c r="A718" s="4">
        <v>2019</v>
      </c>
      <c r="B718" s="4" t="s">
        <v>53</v>
      </c>
      <c r="C718" s="4" t="s">
        <v>45</v>
      </c>
      <c r="D718" s="5">
        <v>5007</v>
      </c>
      <c r="E718" s="5">
        <v>143883</v>
      </c>
      <c r="F718" s="6">
        <v>207135</v>
      </c>
    </row>
    <row r="719" spans="1:6" x14ac:dyDescent="0.3">
      <c r="A719" s="4">
        <v>2019</v>
      </c>
      <c r="B719" s="4" t="s">
        <v>53</v>
      </c>
      <c r="C719" s="4" t="s">
        <v>46</v>
      </c>
      <c r="D719" s="4">
        <v>818</v>
      </c>
      <c r="E719" s="5">
        <v>8072</v>
      </c>
      <c r="F719" s="6">
        <v>53281</v>
      </c>
    </row>
    <row r="720" spans="1:6" x14ac:dyDescent="0.3">
      <c r="A720" s="4">
        <v>2019</v>
      </c>
      <c r="B720" s="4" t="s">
        <v>53</v>
      </c>
      <c r="C720" s="4" t="s">
        <v>47</v>
      </c>
      <c r="D720" s="5">
        <v>2335</v>
      </c>
      <c r="E720" s="5">
        <v>46993</v>
      </c>
      <c r="F720" s="6">
        <v>82512</v>
      </c>
    </row>
    <row r="721" spans="1:6" x14ac:dyDescent="0.3">
      <c r="A721" s="4">
        <v>2019</v>
      </c>
      <c r="B721" s="4" t="s">
        <v>53</v>
      </c>
      <c r="C721" s="4" t="s">
        <v>48</v>
      </c>
      <c r="D721" s="4">
        <v>417</v>
      </c>
      <c r="E721" s="5">
        <v>3424</v>
      </c>
      <c r="F721" s="6">
        <v>49035</v>
      </c>
    </row>
    <row r="722" spans="1:6" x14ac:dyDescent="0.3">
      <c r="A722" s="4">
        <v>2019</v>
      </c>
      <c r="B722" s="4" t="s">
        <v>56</v>
      </c>
      <c r="C722" s="4" t="s">
        <v>1</v>
      </c>
      <c r="D722" s="5">
        <v>13590</v>
      </c>
      <c r="E722" s="5">
        <v>95053</v>
      </c>
      <c r="F722" s="6">
        <v>71076</v>
      </c>
    </row>
    <row r="723" spans="1:6" x14ac:dyDescent="0.3">
      <c r="A723" s="4">
        <v>2019</v>
      </c>
      <c r="B723" s="4" t="s">
        <v>56</v>
      </c>
      <c r="C723" s="4" t="s">
        <v>2</v>
      </c>
      <c r="D723" s="5">
        <v>19357</v>
      </c>
      <c r="E723" s="5">
        <v>223263</v>
      </c>
      <c r="F723" s="6">
        <v>74627</v>
      </c>
    </row>
    <row r="724" spans="1:6" x14ac:dyDescent="0.3">
      <c r="A724" s="4">
        <v>2019</v>
      </c>
      <c r="B724" s="4" t="s">
        <v>56</v>
      </c>
      <c r="C724" s="4" t="s">
        <v>3</v>
      </c>
      <c r="D724" s="5">
        <v>8591</v>
      </c>
      <c r="E724" s="5">
        <v>51934</v>
      </c>
      <c r="F724" s="6">
        <v>60198</v>
      </c>
    </row>
    <row r="725" spans="1:6" x14ac:dyDescent="0.3">
      <c r="A725" s="4">
        <v>2019</v>
      </c>
      <c r="B725" s="4" t="s">
        <v>56</v>
      </c>
      <c r="C725" s="4" t="s">
        <v>4</v>
      </c>
      <c r="D725" s="5">
        <v>109980</v>
      </c>
      <c r="E725" s="5">
        <v>841829</v>
      </c>
      <c r="F725" s="6">
        <v>112757</v>
      </c>
    </row>
    <row r="726" spans="1:6" x14ac:dyDescent="0.3">
      <c r="A726" s="4">
        <v>2019</v>
      </c>
      <c r="B726" s="4" t="s">
        <v>56</v>
      </c>
      <c r="C726" s="4" t="s">
        <v>5</v>
      </c>
      <c r="D726" s="5">
        <v>24028</v>
      </c>
      <c r="E726" s="5">
        <v>167272</v>
      </c>
      <c r="F726" s="6">
        <v>88613</v>
      </c>
    </row>
    <row r="727" spans="1:6" x14ac:dyDescent="0.3">
      <c r="A727" s="4">
        <v>2019</v>
      </c>
      <c r="B727" s="4" t="s">
        <v>56</v>
      </c>
      <c r="C727" s="4" t="s">
        <v>6</v>
      </c>
      <c r="D727" s="5">
        <v>11028</v>
      </c>
      <c r="E727" s="5">
        <v>121869</v>
      </c>
      <c r="F727" s="6">
        <v>157629</v>
      </c>
    </row>
    <row r="728" spans="1:6" x14ac:dyDescent="0.3">
      <c r="A728" s="4">
        <v>2019</v>
      </c>
      <c r="B728" s="4" t="s">
        <v>56</v>
      </c>
      <c r="C728" s="4" t="s">
        <v>7</v>
      </c>
      <c r="D728" s="5">
        <v>2907</v>
      </c>
      <c r="E728" s="5">
        <v>48162</v>
      </c>
      <c r="F728" s="6">
        <v>97426</v>
      </c>
    </row>
    <row r="729" spans="1:6" x14ac:dyDescent="0.3">
      <c r="A729" s="4">
        <v>2019</v>
      </c>
      <c r="B729" s="4" t="s">
        <v>56</v>
      </c>
      <c r="C729" s="4" t="s">
        <v>8</v>
      </c>
      <c r="D729" s="5">
        <v>76648</v>
      </c>
      <c r="E729" s="5">
        <v>585959</v>
      </c>
      <c r="F729" s="6">
        <v>77025</v>
      </c>
    </row>
    <row r="730" spans="1:6" x14ac:dyDescent="0.3">
      <c r="A730" s="4">
        <v>2019</v>
      </c>
      <c r="B730" s="4" t="s">
        <v>56</v>
      </c>
      <c r="C730" s="4" t="s">
        <v>9</v>
      </c>
      <c r="D730" s="5">
        <v>26961</v>
      </c>
      <c r="E730" s="5">
        <v>242468</v>
      </c>
      <c r="F730" s="6">
        <v>86701</v>
      </c>
    </row>
    <row r="731" spans="1:6" x14ac:dyDescent="0.3">
      <c r="A731" s="4">
        <v>2019</v>
      </c>
      <c r="B731" s="4" t="s">
        <v>56</v>
      </c>
      <c r="C731" s="4" t="s">
        <v>10</v>
      </c>
      <c r="D731" s="5">
        <v>5859</v>
      </c>
      <c r="E731" s="5">
        <v>33273</v>
      </c>
      <c r="F731" s="6">
        <v>59504</v>
      </c>
    </row>
    <row r="732" spans="1:6" x14ac:dyDescent="0.3">
      <c r="A732" s="4">
        <v>2019</v>
      </c>
      <c r="B732" s="4" t="s">
        <v>56</v>
      </c>
      <c r="C732" s="4" t="s">
        <v>11</v>
      </c>
      <c r="D732" s="5">
        <v>32792</v>
      </c>
      <c r="E732" s="5">
        <v>381941</v>
      </c>
      <c r="F732" s="6">
        <v>113091</v>
      </c>
    </row>
    <row r="733" spans="1:6" x14ac:dyDescent="0.3">
      <c r="A733" s="4">
        <v>2019</v>
      </c>
      <c r="B733" s="4" t="s">
        <v>56</v>
      </c>
      <c r="C733" s="4" t="s">
        <v>12</v>
      </c>
      <c r="D733" s="5">
        <v>16940</v>
      </c>
      <c r="E733" s="5">
        <v>135547</v>
      </c>
      <c r="F733" s="6">
        <v>67469</v>
      </c>
    </row>
    <row r="734" spans="1:6" x14ac:dyDescent="0.3">
      <c r="A734" s="4">
        <v>2019</v>
      </c>
      <c r="B734" s="4" t="s">
        <v>56</v>
      </c>
      <c r="C734" s="4" t="s">
        <v>13</v>
      </c>
      <c r="D734" s="5">
        <v>10414</v>
      </c>
      <c r="E734" s="5">
        <v>110010</v>
      </c>
      <c r="F734" s="6">
        <v>76212</v>
      </c>
    </row>
    <row r="735" spans="1:6" x14ac:dyDescent="0.3">
      <c r="A735" s="4">
        <v>2019</v>
      </c>
      <c r="B735" s="4" t="s">
        <v>56</v>
      </c>
      <c r="C735" s="4" t="s">
        <v>14</v>
      </c>
      <c r="D735" s="5">
        <v>8744</v>
      </c>
      <c r="E735" s="5">
        <v>74336</v>
      </c>
      <c r="F735" s="6">
        <v>68950</v>
      </c>
    </row>
    <row r="736" spans="1:6" x14ac:dyDescent="0.3">
      <c r="A736" s="4">
        <v>2019</v>
      </c>
      <c r="B736" s="4" t="s">
        <v>56</v>
      </c>
      <c r="C736" s="4" t="s">
        <v>15</v>
      </c>
      <c r="D736" s="5">
        <v>11201</v>
      </c>
      <c r="E736" s="5">
        <v>93556</v>
      </c>
      <c r="F736" s="6">
        <v>69885</v>
      </c>
    </row>
    <row r="737" spans="1:6" x14ac:dyDescent="0.3">
      <c r="A737" s="4">
        <v>2019</v>
      </c>
      <c r="B737" s="4" t="s">
        <v>56</v>
      </c>
      <c r="C737" s="4" t="s">
        <v>16</v>
      </c>
      <c r="D737" s="5">
        <v>13852</v>
      </c>
      <c r="E737" s="5">
        <v>84791</v>
      </c>
      <c r="F737" s="6">
        <v>63590</v>
      </c>
    </row>
    <row r="738" spans="1:6" x14ac:dyDescent="0.3">
      <c r="A738" s="4">
        <v>2019</v>
      </c>
      <c r="B738" s="4" t="s">
        <v>56</v>
      </c>
      <c r="C738" s="4" t="s">
        <v>17</v>
      </c>
      <c r="D738" s="5">
        <v>3854</v>
      </c>
      <c r="E738" s="5">
        <v>30481</v>
      </c>
      <c r="F738" s="6">
        <v>70030</v>
      </c>
    </row>
    <row r="739" spans="1:6" x14ac:dyDescent="0.3">
      <c r="A739" s="4">
        <v>2019</v>
      </c>
      <c r="B739" s="4" t="s">
        <v>56</v>
      </c>
      <c r="C739" s="4" t="s">
        <v>18</v>
      </c>
      <c r="D739" s="5">
        <v>15512</v>
      </c>
      <c r="E739" s="5">
        <v>135216</v>
      </c>
      <c r="F739" s="6">
        <v>98024</v>
      </c>
    </row>
    <row r="740" spans="1:6" x14ac:dyDescent="0.3">
      <c r="A740" s="4">
        <v>2019</v>
      </c>
      <c r="B740" s="4" t="s">
        <v>56</v>
      </c>
      <c r="C740" s="4" t="s">
        <v>19</v>
      </c>
      <c r="D740" s="5">
        <v>17883</v>
      </c>
      <c r="E740" s="5">
        <v>218858</v>
      </c>
      <c r="F740" s="6">
        <v>147565</v>
      </c>
    </row>
    <row r="741" spans="1:6" x14ac:dyDescent="0.3">
      <c r="A741" s="4">
        <v>2019</v>
      </c>
      <c r="B741" s="4" t="s">
        <v>56</v>
      </c>
      <c r="C741" s="4" t="s">
        <v>20</v>
      </c>
      <c r="D741" s="5">
        <v>19641</v>
      </c>
      <c r="E741" s="5">
        <v>208812</v>
      </c>
      <c r="F741" s="6">
        <v>73691</v>
      </c>
    </row>
    <row r="742" spans="1:6" x14ac:dyDescent="0.3">
      <c r="A742" s="4">
        <v>2019</v>
      </c>
      <c r="B742" s="4" t="s">
        <v>56</v>
      </c>
      <c r="C742" s="4" t="s">
        <v>21</v>
      </c>
      <c r="D742" s="5">
        <v>15855</v>
      </c>
      <c r="E742" s="5">
        <v>182914</v>
      </c>
      <c r="F742" s="6">
        <v>97673</v>
      </c>
    </row>
    <row r="743" spans="1:6" x14ac:dyDescent="0.3">
      <c r="A743" s="4">
        <v>2019</v>
      </c>
      <c r="B743" s="4" t="s">
        <v>56</v>
      </c>
      <c r="C743" s="4" t="s">
        <v>22</v>
      </c>
      <c r="D743" s="5">
        <v>7944</v>
      </c>
      <c r="E743" s="5">
        <v>43109</v>
      </c>
      <c r="F743" s="6">
        <v>54672</v>
      </c>
    </row>
    <row r="744" spans="1:6" x14ac:dyDescent="0.3">
      <c r="A744" s="4">
        <v>2019</v>
      </c>
      <c r="B744" s="4" t="s">
        <v>56</v>
      </c>
      <c r="C744" s="4" t="s">
        <v>23</v>
      </c>
      <c r="D744" s="5">
        <v>17951</v>
      </c>
      <c r="E744" s="5">
        <v>166025</v>
      </c>
      <c r="F744" s="6">
        <v>75387</v>
      </c>
    </row>
    <row r="745" spans="1:6" x14ac:dyDescent="0.3">
      <c r="A745" s="4">
        <v>2019</v>
      </c>
      <c r="B745" s="4" t="s">
        <v>56</v>
      </c>
      <c r="C745" s="4" t="s">
        <v>24</v>
      </c>
      <c r="D745" s="5">
        <v>4314</v>
      </c>
      <c r="E745" s="5">
        <v>22199</v>
      </c>
      <c r="F745" s="6">
        <v>60907</v>
      </c>
    </row>
    <row r="746" spans="1:6" x14ac:dyDescent="0.3">
      <c r="A746" s="4">
        <v>2019</v>
      </c>
      <c r="B746" s="4" t="s">
        <v>56</v>
      </c>
      <c r="C746" s="4" t="s">
        <v>25</v>
      </c>
      <c r="D746" s="5">
        <v>6842</v>
      </c>
      <c r="E746" s="5">
        <v>67425</v>
      </c>
      <c r="F746" s="6">
        <v>69072</v>
      </c>
    </row>
    <row r="747" spans="1:6" x14ac:dyDescent="0.3">
      <c r="A747" s="4">
        <v>2019</v>
      </c>
      <c r="B747" s="4" t="s">
        <v>56</v>
      </c>
      <c r="C747" s="4" t="s">
        <v>26</v>
      </c>
      <c r="D747" s="5">
        <v>9324</v>
      </c>
      <c r="E747" s="5">
        <v>64932</v>
      </c>
      <c r="F747" s="6">
        <v>70204</v>
      </c>
    </row>
    <row r="748" spans="1:6" x14ac:dyDescent="0.3">
      <c r="A748" s="4">
        <v>2019</v>
      </c>
      <c r="B748" s="4" t="s">
        <v>56</v>
      </c>
      <c r="C748" s="4" t="s">
        <v>27</v>
      </c>
      <c r="D748" s="5">
        <v>3881</v>
      </c>
      <c r="E748" s="5">
        <v>33418</v>
      </c>
      <c r="F748" s="6">
        <v>100104</v>
      </c>
    </row>
    <row r="749" spans="1:6" x14ac:dyDescent="0.3">
      <c r="A749" s="4">
        <v>2019</v>
      </c>
      <c r="B749" s="4" t="s">
        <v>56</v>
      </c>
      <c r="C749" s="4" t="s">
        <v>28</v>
      </c>
      <c r="D749" s="5">
        <v>20037</v>
      </c>
      <c r="E749" s="5">
        <v>243892</v>
      </c>
      <c r="F749" s="6">
        <v>117277</v>
      </c>
    </row>
    <row r="750" spans="1:6" x14ac:dyDescent="0.3">
      <c r="A750" s="4">
        <v>2019</v>
      </c>
      <c r="B750" s="4" t="s">
        <v>56</v>
      </c>
      <c r="C750" s="4" t="s">
        <v>29</v>
      </c>
      <c r="D750" s="5">
        <v>5460</v>
      </c>
      <c r="E750" s="5">
        <v>33799</v>
      </c>
      <c r="F750" s="6">
        <v>57768</v>
      </c>
    </row>
    <row r="751" spans="1:6" x14ac:dyDescent="0.3">
      <c r="A751" s="4">
        <v>2019</v>
      </c>
      <c r="B751" s="4" t="s">
        <v>56</v>
      </c>
      <c r="C751" s="4" t="s">
        <v>30</v>
      </c>
      <c r="D751" s="5">
        <v>63310</v>
      </c>
      <c r="E751" s="5">
        <v>720818</v>
      </c>
      <c r="F751" s="6">
        <v>191494</v>
      </c>
    </row>
    <row r="752" spans="1:6" x14ac:dyDescent="0.3">
      <c r="A752" s="4">
        <v>2019</v>
      </c>
      <c r="B752" s="4" t="s">
        <v>56</v>
      </c>
      <c r="C752" s="4" t="s">
        <v>31</v>
      </c>
      <c r="D752" s="5">
        <v>28672</v>
      </c>
      <c r="E752" s="5">
        <v>245903</v>
      </c>
      <c r="F752" s="6">
        <v>89886</v>
      </c>
    </row>
    <row r="753" spans="1:6" x14ac:dyDescent="0.3">
      <c r="A753" s="4">
        <v>2019</v>
      </c>
      <c r="B753" s="4" t="s">
        <v>56</v>
      </c>
      <c r="C753" s="4" t="s">
        <v>32</v>
      </c>
      <c r="D753" s="5">
        <v>2985</v>
      </c>
      <c r="E753" s="5">
        <v>23264</v>
      </c>
      <c r="F753" s="6">
        <v>65784</v>
      </c>
    </row>
    <row r="754" spans="1:6" x14ac:dyDescent="0.3">
      <c r="A754" s="4">
        <v>2019</v>
      </c>
      <c r="B754" s="4" t="s">
        <v>56</v>
      </c>
      <c r="C754" s="4" t="s">
        <v>33</v>
      </c>
      <c r="D754" s="5">
        <v>29119</v>
      </c>
      <c r="E754" s="5">
        <v>292556</v>
      </c>
      <c r="F754" s="6">
        <v>75683</v>
      </c>
    </row>
    <row r="755" spans="1:6" x14ac:dyDescent="0.3">
      <c r="A755" s="4">
        <v>2019</v>
      </c>
      <c r="B755" s="4" t="s">
        <v>56</v>
      </c>
      <c r="C755" s="4" t="s">
        <v>34</v>
      </c>
      <c r="D755" s="5">
        <v>11672</v>
      </c>
      <c r="E755" s="5">
        <v>77324</v>
      </c>
      <c r="F755" s="6">
        <v>59814</v>
      </c>
    </row>
    <row r="756" spans="1:6" x14ac:dyDescent="0.3">
      <c r="A756" s="4">
        <v>2019</v>
      </c>
      <c r="B756" s="4" t="s">
        <v>56</v>
      </c>
      <c r="C756" s="4" t="s">
        <v>35</v>
      </c>
      <c r="D756" s="5">
        <v>13190</v>
      </c>
      <c r="E756" s="5">
        <v>85425</v>
      </c>
      <c r="F756" s="6">
        <v>73291</v>
      </c>
    </row>
    <row r="757" spans="1:6" x14ac:dyDescent="0.3">
      <c r="A757" s="4">
        <v>2019</v>
      </c>
      <c r="B757" s="4" t="s">
        <v>56</v>
      </c>
      <c r="C757" s="4" t="s">
        <v>36</v>
      </c>
      <c r="D757" s="5">
        <v>29264</v>
      </c>
      <c r="E757" s="5">
        <v>329745</v>
      </c>
      <c r="F757" s="6">
        <v>90778</v>
      </c>
    </row>
    <row r="758" spans="1:6" x14ac:dyDescent="0.3">
      <c r="A758" s="4">
        <v>2019</v>
      </c>
      <c r="B758" s="4" t="s">
        <v>56</v>
      </c>
      <c r="C758" s="4" t="s">
        <v>37</v>
      </c>
      <c r="D758" s="5">
        <v>2934</v>
      </c>
      <c r="E758" s="5">
        <v>32223</v>
      </c>
      <c r="F758" s="6">
        <v>91537</v>
      </c>
    </row>
    <row r="759" spans="1:6" x14ac:dyDescent="0.3">
      <c r="A759" s="4">
        <v>2019</v>
      </c>
      <c r="B759" s="4" t="s">
        <v>56</v>
      </c>
      <c r="C759" s="4" t="s">
        <v>38</v>
      </c>
      <c r="D759" s="5">
        <v>14196</v>
      </c>
      <c r="E759" s="5">
        <v>101755</v>
      </c>
      <c r="F759" s="6">
        <v>64481</v>
      </c>
    </row>
    <row r="760" spans="1:6" x14ac:dyDescent="0.3">
      <c r="A760" s="4">
        <v>2019</v>
      </c>
      <c r="B760" s="4" t="s">
        <v>56</v>
      </c>
      <c r="C760" s="4" t="s">
        <v>39</v>
      </c>
      <c r="D760" s="5">
        <v>3315</v>
      </c>
      <c r="E760" s="5">
        <v>28483</v>
      </c>
      <c r="F760" s="6">
        <v>63499</v>
      </c>
    </row>
    <row r="761" spans="1:6" x14ac:dyDescent="0.3">
      <c r="A761" s="4">
        <v>2019</v>
      </c>
      <c r="B761" s="4" t="s">
        <v>56</v>
      </c>
      <c r="C761" s="4" t="s">
        <v>40</v>
      </c>
      <c r="D761" s="5">
        <v>16270</v>
      </c>
      <c r="E761" s="5">
        <v>157388</v>
      </c>
      <c r="F761" s="6">
        <v>77805</v>
      </c>
    </row>
    <row r="762" spans="1:6" x14ac:dyDescent="0.3">
      <c r="A762" s="4">
        <v>2019</v>
      </c>
      <c r="B762" s="4" t="s">
        <v>56</v>
      </c>
      <c r="C762" s="4" t="s">
        <v>41</v>
      </c>
      <c r="D762" s="5">
        <v>76169</v>
      </c>
      <c r="E762" s="5">
        <v>777574</v>
      </c>
      <c r="F762" s="6">
        <v>86718</v>
      </c>
    </row>
    <row r="763" spans="1:6" x14ac:dyDescent="0.3">
      <c r="A763" s="4">
        <v>2019</v>
      </c>
      <c r="B763" s="4" t="s">
        <v>56</v>
      </c>
      <c r="C763" s="4" t="s">
        <v>42</v>
      </c>
      <c r="D763" s="5">
        <v>11885</v>
      </c>
      <c r="E763" s="5">
        <v>90007</v>
      </c>
      <c r="F763" s="6">
        <v>70967</v>
      </c>
    </row>
    <row r="764" spans="1:6" x14ac:dyDescent="0.3">
      <c r="A764" s="4">
        <v>2019</v>
      </c>
      <c r="B764" s="4" t="s">
        <v>56</v>
      </c>
      <c r="C764" s="4" t="s">
        <v>43</v>
      </c>
      <c r="D764" s="5">
        <v>1709</v>
      </c>
      <c r="E764" s="5">
        <v>11948</v>
      </c>
      <c r="F764" s="6">
        <v>74642</v>
      </c>
    </row>
    <row r="765" spans="1:6" x14ac:dyDescent="0.3">
      <c r="A765" s="4">
        <v>2019</v>
      </c>
      <c r="B765" s="4" t="s">
        <v>56</v>
      </c>
      <c r="C765" s="4" t="s">
        <v>44</v>
      </c>
      <c r="D765" s="5">
        <v>22249</v>
      </c>
      <c r="E765" s="5">
        <v>198459</v>
      </c>
      <c r="F765" s="6">
        <v>88029</v>
      </c>
    </row>
    <row r="766" spans="1:6" x14ac:dyDescent="0.3">
      <c r="A766" s="4">
        <v>2019</v>
      </c>
      <c r="B766" s="4" t="s">
        <v>56</v>
      </c>
      <c r="C766" s="4" t="s">
        <v>45</v>
      </c>
      <c r="D766" s="5">
        <v>17624</v>
      </c>
      <c r="E766" s="5">
        <v>150178</v>
      </c>
      <c r="F766" s="6">
        <v>85242</v>
      </c>
    </row>
    <row r="767" spans="1:6" x14ac:dyDescent="0.3">
      <c r="A767" s="4">
        <v>2019</v>
      </c>
      <c r="B767" s="4" t="s">
        <v>56</v>
      </c>
      <c r="C767" s="4" t="s">
        <v>46</v>
      </c>
      <c r="D767" s="5">
        <v>4003</v>
      </c>
      <c r="E767" s="5">
        <v>24569</v>
      </c>
      <c r="F767" s="6">
        <v>54528</v>
      </c>
    </row>
    <row r="768" spans="1:6" x14ac:dyDescent="0.3">
      <c r="A768" s="4">
        <v>2019</v>
      </c>
      <c r="B768" s="4" t="s">
        <v>56</v>
      </c>
      <c r="C768" s="4" t="s">
        <v>47</v>
      </c>
      <c r="D768" s="5">
        <v>14066</v>
      </c>
      <c r="E768" s="5">
        <v>150327</v>
      </c>
      <c r="F768" s="6">
        <v>74040</v>
      </c>
    </row>
    <row r="769" spans="1:6" x14ac:dyDescent="0.3">
      <c r="A769" s="4">
        <v>2019</v>
      </c>
      <c r="B769" s="4" t="s">
        <v>56</v>
      </c>
      <c r="C769" s="4" t="s">
        <v>48</v>
      </c>
      <c r="D769" s="5">
        <v>2306</v>
      </c>
      <c r="E769" s="5">
        <v>11180</v>
      </c>
      <c r="F769" s="6">
        <v>60849</v>
      </c>
    </row>
    <row r="770" spans="1:6" x14ac:dyDescent="0.3">
      <c r="A770" s="4">
        <v>2019</v>
      </c>
      <c r="B770" s="4" t="s">
        <v>57</v>
      </c>
      <c r="C770" s="4" t="s">
        <v>1</v>
      </c>
      <c r="D770" s="5">
        <v>22186</v>
      </c>
      <c r="E770" s="5">
        <v>251073</v>
      </c>
      <c r="F770" s="6">
        <v>57061</v>
      </c>
    </row>
    <row r="771" spans="1:6" x14ac:dyDescent="0.3">
      <c r="A771" s="4">
        <v>2019</v>
      </c>
      <c r="B771" s="4" t="s">
        <v>57</v>
      </c>
      <c r="C771" s="4" t="s">
        <v>2</v>
      </c>
      <c r="D771" s="5">
        <v>38940</v>
      </c>
      <c r="E771" s="5">
        <v>445648</v>
      </c>
      <c r="F771" s="6">
        <v>58892</v>
      </c>
    </row>
    <row r="772" spans="1:6" x14ac:dyDescent="0.3">
      <c r="A772" s="4">
        <v>2019</v>
      </c>
      <c r="B772" s="4" t="s">
        <v>57</v>
      </c>
      <c r="C772" s="4" t="s">
        <v>3</v>
      </c>
      <c r="D772" s="5">
        <v>14911</v>
      </c>
      <c r="E772" s="5">
        <v>145841</v>
      </c>
      <c r="F772" s="6">
        <v>63354</v>
      </c>
    </row>
    <row r="773" spans="1:6" x14ac:dyDescent="0.3">
      <c r="A773" s="4">
        <v>2019</v>
      </c>
      <c r="B773" s="4" t="s">
        <v>57</v>
      </c>
      <c r="C773" s="4" t="s">
        <v>4</v>
      </c>
      <c r="D773" s="5">
        <v>215691</v>
      </c>
      <c r="E773" s="5">
        <v>2723437</v>
      </c>
      <c r="F773" s="6">
        <v>95348</v>
      </c>
    </row>
    <row r="774" spans="1:6" x14ac:dyDescent="0.3">
      <c r="A774" s="4">
        <v>2019</v>
      </c>
      <c r="B774" s="4" t="s">
        <v>57</v>
      </c>
      <c r="C774" s="4" t="s">
        <v>5</v>
      </c>
      <c r="D774" s="5">
        <v>55003</v>
      </c>
      <c r="E774" s="5">
        <v>439613</v>
      </c>
      <c r="F774" s="6">
        <v>86477</v>
      </c>
    </row>
    <row r="775" spans="1:6" x14ac:dyDescent="0.3">
      <c r="A775" s="4">
        <v>2019</v>
      </c>
      <c r="B775" s="4" t="s">
        <v>57</v>
      </c>
      <c r="C775" s="4" t="s">
        <v>6</v>
      </c>
      <c r="D775" s="5">
        <v>23755</v>
      </c>
      <c r="E775" s="5">
        <v>218815</v>
      </c>
      <c r="F775" s="6">
        <v>92139</v>
      </c>
    </row>
    <row r="776" spans="1:6" x14ac:dyDescent="0.3">
      <c r="A776" s="4">
        <v>2019</v>
      </c>
      <c r="B776" s="4" t="s">
        <v>57</v>
      </c>
      <c r="C776" s="4" t="s">
        <v>7</v>
      </c>
      <c r="D776" s="5">
        <v>9421</v>
      </c>
      <c r="E776" s="5">
        <v>63844</v>
      </c>
      <c r="F776" s="6">
        <v>82658</v>
      </c>
    </row>
    <row r="777" spans="1:6" x14ac:dyDescent="0.3">
      <c r="A777" s="4">
        <v>2019</v>
      </c>
      <c r="B777" s="4" t="s">
        <v>57</v>
      </c>
      <c r="C777" s="4" t="s">
        <v>8</v>
      </c>
      <c r="D777" s="5">
        <v>170397</v>
      </c>
      <c r="E777" s="5">
        <v>1391050</v>
      </c>
      <c r="F777" s="6">
        <v>63740</v>
      </c>
    </row>
    <row r="778" spans="1:6" x14ac:dyDescent="0.3">
      <c r="A778" s="4">
        <v>2019</v>
      </c>
      <c r="B778" s="4" t="s">
        <v>57</v>
      </c>
      <c r="C778" s="4" t="s">
        <v>9</v>
      </c>
      <c r="D778" s="5">
        <v>56304</v>
      </c>
      <c r="E778" s="5">
        <v>717238</v>
      </c>
      <c r="F778" s="6">
        <v>71861</v>
      </c>
    </row>
    <row r="779" spans="1:6" x14ac:dyDescent="0.3">
      <c r="A779" s="4">
        <v>2019</v>
      </c>
      <c r="B779" s="4" t="s">
        <v>57</v>
      </c>
      <c r="C779" s="4" t="s">
        <v>10</v>
      </c>
      <c r="D779" s="5">
        <v>11359</v>
      </c>
      <c r="E779" s="5">
        <v>94181</v>
      </c>
      <c r="F779" s="6">
        <v>55072</v>
      </c>
    </row>
    <row r="780" spans="1:6" x14ac:dyDescent="0.3">
      <c r="A780" s="4">
        <v>2019</v>
      </c>
      <c r="B780" s="4" t="s">
        <v>57</v>
      </c>
      <c r="C780" s="4" t="s">
        <v>11</v>
      </c>
      <c r="D780" s="5">
        <v>75870</v>
      </c>
      <c r="E780" s="5">
        <v>948055</v>
      </c>
      <c r="F780" s="6">
        <v>78228</v>
      </c>
    </row>
    <row r="781" spans="1:6" x14ac:dyDescent="0.3">
      <c r="A781" s="4">
        <v>2019</v>
      </c>
      <c r="B781" s="4" t="s">
        <v>57</v>
      </c>
      <c r="C781" s="4" t="s">
        <v>12</v>
      </c>
      <c r="D781" s="5">
        <v>30165</v>
      </c>
      <c r="E781" s="5">
        <v>346667</v>
      </c>
      <c r="F781" s="6">
        <v>53817</v>
      </c>
    </row>
    <row r="782" spans="1:6" x14ac:dyDescent="0.3">
      <c r="A782" s="4">
        <v>2019</v>
      </c>
      <c r="B782" s="4" t="s">
        <v>57</v>
      </c>
      <c r="C782" s="4" t="s">
        <v>13</v>
      </c>
      <c r="D782" s="5">
        <v>16421</v>
      </c>
      <c r="E782" s="5">
        <v>139337</v>
      </c>
      <c r="F782" s="6">
        <v>56755</v>
      </c>
    </row>
    <row r="783" spans="1:6" x14ac:dyDescent="0.3">
      <c r="A783" s="4">
        <v>2019</v>
      </c>
      <c r="B783" s="4" t="s">
        <v>57</v>
      </c>
      <c r="C783" s="4" t="s">
        <v>14</v>
      </c>
      <c r="D783" s="5">
        <v>16598</v>
      </c>
      <c r="E783" s="5">
        <v>179211</v>
      </c>
      <c r="F783" s="6">
        <v>64554</v>
      </c>
    </row>
    <row r="784" spans="1:6" x14ac:dyDescent="0.3">
      <c r="A784" s="4">
        <v>2019</v>
      </c>
      <c r="B784" s="4" t="s">
        <v>57</v>
      </c>
      <c r="C784" s="4" t="s">
        <v>15</v>
      </c>
      <c r="D784" s="5">
        <v>20866</v>
      </c>
      <c r="E784" s="5">
        <v>216049</v>
      </c>
      <c r="F784" s="6">
        <v>52511</v>
      </c>
    </row>
    <row r="785" spans="1:6" x14ac:dyDescent="0.3">
      <c r="A785" s="4">
        <v>2019</v>
      </c>
      <c r="B785" s="4" t="s">
        <v>57</v>
      </c>
      <c r="C785" s="4" t="s">
        <v>16</v>
      </c>
      <c r="D785" s="5">
        <v>25304</v>
      </c>
      <c r="E785" s="5">
        <v>216009</v>
      </c>
      <c r="F785" s="6">
        <v>57624</v>
      </c>
    </row>
    <row r="786" spans="1:6" x14ac:dyDescent="0.3">
      <c r="A786" s="4">
        <v>2019</v>
      </c>
      <c r="B786" s="4" t="s">
        <v>57</v>
      </c>
      <c r="C786" s="4" t="s">
        <v>17</v>
      </c>
      <c r="D786" s="5">
        <v>10504</v>
      </c>
      <c r="E786" s="5">
        <v>69931</v>
      </c>
      <c r="F786" s="6">
        <v>60893</v>
      </c>
    </row>
    <row r="787" spans="1:6" x14ac:dyDescent="0.3">
      <c r="A787" s="4">
        <v>2019</v>
      </c>
      <c r="B787" s="4" t="s">
        <v>57</v>
      </c>
      <c r="C787" s="4" t="s">
        <v>18</v>
      </c>
      <c r="D787" s="5">
        <v>44172</v>
      </c>
      <c r="E787" s="5">
        <v>461724</v>
      </c>
      <c r="F787" s="6">
        <v>82573</v>
      </c>
    </row>
    <row r="788" spans="1:6" x14ac:dyDescent="0.3">
      <c r="A788" s="4">
        <v>2019</v>
      </c>
      <c r="B788" s="4" t="s">
        <v>57</v>
      </c>
      <c r="C788" s="4" t="s">
        <v>19</v>
      </c>
      <c r="D788" s="5">
        <v>47892</v>
      </c>
      <c r="E788" s="5">
        <v>605822</v>
      </c>
      <c r="F788" s="6">
        <v>113872</v>
      </c>
    </row>
    <row r="789" spans="1:6" x14ac:dyDescent="0.3">
      <c r="A789" s="4">
        <v>2019</v>
      </c>
      <c r="B789" s="4" t="s">
        <v>57</v>
      </c>
      <c r="C789" s="4" t="s">
        <v>20</v>
      </c>
      <c r="D789" s="5">
        <v>44483</v>
      </c>
      <c r="E789" s="5">
        <v>655188</v>
      </c>
      <c r="F789" s="6">
        <v>70805</v>
      </c>
    </row>
    <row r="790" spans="1:6" x14ac:dyDescent="0.3">
      <c r="A790" s="4">
        <v>2019</v>
      </c>
      <c r="B790" s="4" t="s">
        <v>57</v>
      </c>
      <c r="C790" s="4" t="s">
        <v>21</v>
      </c>
      <c r="D790" s="5">
        <v>32903</v>
      </c>
      <c r="E790" s="5">
        <v>383591</v>
      </c>
      <c r="F790" s="6">
        <v>85736</v>
      </c>
    </row>
    <row r="791" spans="1:6" x14ac:dyDescent="0.3">
      <c r="A791" s="4">
        <v>2019</v>
      </c>
      <c r="B791" s="4" t="s">
        <v>57</v>
      </c>
      <c r="C791" s="4" t="s">
        <v>22</v>
      </c>
      <c r="D791" s="5">
        <v>12421</v>
      </c>
      <c r="E791" s="5">
        <v>108490</v>
      </c>
      <c r="F791" s="6">
        <v>43023</v>
      </c>
    </row>
    <row r="792" spans="1:6" x14ac:dyDescent="0.3">
      <c r="A792" s="4">
        <v>2019</v>
      </c>
      <c r="B792" s="4" t="s">
        <v>57</v>
      </c>
      <c r="C792" s="4" t="s">
        <v>23</v>
      </c>
      <c r="D792" s="5">
        <v>34349</v>
      </c>
      <c r="E792" s="5">
        <v>382484</v>
      </c>
      <c r="F792" s="6">
        <v>68700</v>
      </c>
    </row>
    <row r="793" spans="1:6" x14ac:dyDescent="0.3">
      <c r="A793" s="4">
        <v>2019</v>
      </c>
      <c r="B793" s="4" t="s">
        <v>57</v>
      </c>
      <c r="C793" s="4" t="s">
        <v>24</v>
      </c>
      <c r="D793" s="5">
        <v>9482</v>
      </c>
      <c r="E793" s="5">
        <v>43417</v>
      </c>
      <c r="F793" s="6">
        <v>54553</v>
      </c>
    </row>
    <row r="794" spans="1:6" x14ac:dyDescent="0.3">
      <c r="A794" s="4">
        <v>2019</v>
      </c>
      <c r="B794" s="4" t="s">
        <v>57</v>
      </c>
      <c r="C794" s="4" t="s">
        <v>25</v>
      </c>
      <c r="D794" s="5">
        <v>11737</v>
      </c>
      <c r="E794" s="5">
        <v>120560</v>
      </c>
      <c r="F794" s="6">
        <v>60603</v>
      </c>
    </row>
    <row r="795" spans="1:6" x14ac:dyDescent="0.3">
      <c r="A795" s="4">
        <v>2019</v>
      </c>
      <c r="B795" s="4" t="s">
        <v>57</v>
      </c>
      <c r="C795" s="4" t="s">
        <v>26</v>
      </c>
      <c r="D795" s="5">
        <v>20106</v>
      </c>
      <c r="E795" s="5">
        <v>196204</v>
      </c>
      <c r="F795" s="6">
        <v>62008</v>
      </c>
    </row>
    <row r="796" spans="1:6" x14ac:dyDescent="0.3">
      <c r="A796" s="4">
        <v>2019</v>
      </c>
      <c r="B796" s="4" t="s">
        <v>57</v>
      </c>
      <c r="C796" s="4" t="s">
        <v>27</v>
      </c>
      <c r="D796" s="5">
        <v>12808</v>
      </c>
      <c r="E796" s="5">
        <v>83513</v>
      </c>
      <c r="F796" s="6">
        <v>80647</v>
      </c>
    </row>
    <row r="797" spans="1:6" x14ac:dyDescent="0.3">
      <c r="A797" s="4">
        <v>2019</v>
      </c>
      <c r="B797" s="4" t="s">
        <v>57</v>
      </c>
      <c r="C797" s="4" t="s">
        <v>28</v>
      </c>
      <c r="D797" s="5">
        <v>52040</v>
      </c>
      <c r="E797" s="5">
        <v>677810</v>
      </c>
      <c r="F797" s="6">
        <v>94022</v>
      </c>
    </row>
    <row r="798" spans="1:6" x14ac:dyDescent="0.3">
      <c r="A798" s="4">
        <v>2019</v>
      </c>
      <c r="B798" s="4" t="s">
        <v>57</v>
      </c>
      <c r="C798" s="4" t="s">
        <v>29</v>
      </c>
      <c r="D798" s="5">
        <v>11347</v>
      </c>
      <c r="E798" s="5">
        <v>111478</v>
      </c>
      <c r="F798" s="6">
        <v>64156</v>
      </c>
    </row>
    <row r="799" spans="1:6" x14ac:dyDescent="0.3">
      <c r="A799" s="4">
        <v>2019</v>
      </c>
      <c r="B799" s="4" t="s">
        <v>57</v>
      </c>
      <c r="C799" s="4" t="s">
        <v>30</v>
      </c>
      <c r="D799" s="5">
        <v>112890</v>
      </c>
      <c r="E799" s="5">
        <v>1368950</v>
      </c>
      <c r="F799" s="6">
        <v>99615</v>
      </c>
    </row>
    <row r="800" spans="1:6" x14ac:dyDescent="0.3">
      <c r="A800" s="4">
        <v>2019</v>
      </c>
      <c r="B800" s="4" t="s">
        <v>57</v>
      </c>
      <c r="C800" s="4" t="s">
        <v>31</v>
      </c>
      <c r="D800" s="5">
        <v>61321</v>
      </c>
      <c r="E800" s="5">
        <v>649747</v>
      </c>
      <c r="F800" s="6">
        <v>67705</v>
      </c>
    </row>
    <row r="801" spans="1:6" x14ac:dyDescent="0.3">
      <c r="A801" s="4">
        <v>2019</v>
      </c>
      <c r="B801" s="4" t="s">
        <v>57</v>
      </c>
      <c r="C801" s="4" t="s">
        <v>32</v>
      </c>
      <c r="D801" s="5">
        <v>5198</v>
      </c>
      <c r="E801" s="5">
        <v>32856</v>
      </c>
      <c r="F801" s="6">
        <v>63897</v>
      </c>
    </row>
    <row r="802" spans="1:6" x14ac:dyDescent="0.3">
      <c r="A802" s="4">
        <v>2019</v>
      </c>
      <c r="B802" s="4" t="s">
        <v>57</v>
      </c>
      <c r="C802" s="4" t="s">
        <v>33</v>
      </c>
      <c r="D802" s="5">
        <v>54330</v>
      </c>
      <c r="E802" s="5">
        <v>734963</v>
      </c>
      <c r="F802" s="6">
        <v>66752</v>
      </c>
    </row>
    <row r="803" spans="1:6" x14ac:dyDescent="0.3">
      <c r="A803" s="4">
        <v>2019</v>
      </c>
      <c r="B803" s="4" t="s">
        <v>57</v>
      </c>
      <c r="C803" s="4" t="s">
        <v>34</v>
      </c>
      <c r="D803" s="5">
        <v>21148</v>
      </c>
      <c r="E803" s="5">
        <v>194601</v>
      </c>
      <c r="F803" s="6">
        <v>54841</v>
      </c>
    </row>
    <row r="804" spans="1:6" x14ac:dyDescent="0.3">
      <c r="A804" s="4">
        <v>2019</v>
      </c>
      <c r="B804" s="4" t="s">
        <v>57</v>
      </c>
      <c r="C804" s="4" t="s">
        <v>35</v>
      </c>
      <c r="D804" s="5">
        <v>26161</v>
      </c>
      <c r="E804" s="5">
        <v>253667</v>
      </c>
      <c r="F804" s="6">
        <v>73460</v>
      </c>
    </row>
    <row r="805" spans="1:6" x14ac:dyDescent="0.3">
      <c r="A805" s="4">
        <v>2019</v>
      </c>
      <c r="B805" s="4" t="s">
        <v>57</v>
      </c>
      <c r="C805" s="4" t="s">
        <v>36</v>
      </c>
      <c r="D805" s="5">
        <v>64541</v>
      </c>
      <c r="E805" s="5">
        <v>816358</v>
      </c>
      <c r="F805" s="6">
        <v>81681</v>
      </c>
    </row>
    <row r="806" spans="1:6" x14ac:dyDescent="0.3">
      <c r="A806" s="4">
        <v>2019</v>
      </c>
      <c r="B806" s="4" t="s">
        <v>57</v>
      </c>
      <c r="C806" s="4" t="s">
        <v>37</v>
      </c>
      <c r="D806" s="5">
        <v>9043</v>
      </c>
      <c r="E806" s="5">
        <v>68259</v>
      </c>
      <c r="F806" s="6">
        <v>68454</v>
      </c>
    </row>
    <row r="807" spans="1:6" x14ac:dyDescent="0.3">
      <c r="A807" s="4">
        <v>2019</v>
      </c>
      <c r="B807" s="4" t="s">
        <v>57</v>
      </c>
      <c r="C807" s="4" t="s">
        <v>38</v>
      </c>
      <c r="D807" s="5">
        <v>29329</v>
      </c>
      <c r="E807" s="5">
        <v>298404</v>
      </c>
      <c r="F807" s="6">
        <v>52492</v>
      </c>
    </row>
    <row r="808" spans="1:6" x14ac:dyDescent="0.3">
      <c r="A808" s="4">
        <v>2019</v>
      </c>
      <c r="B808" s="4" t="s">
        <v>57</v>
      </c>
      <c r="C808" s="4" t="s">
        <v>39</v>
      </c>
      <c r="D808" s="5">
        <v>5498</v>
      </c>
      <c r="E808" s="5">
        <v>33117</v>
      </c>
      <c r="F808" s="6">
        <v>58619</v>
      </c>
    </row>
    <row r="809" spans="1:6" x14ac:dyDescent="0.3">
      <c r="A809" s="4">
        <v>2019</v>
      </c>
      <c r="B809" s="4" t="s">
        <v>57</v>
      </c>
      <c r="C809" s="4" t="s">
        <v>40</v>
      </c>
      <c r="D809" s="5">
        <v>30774</v>
      </c>
      <c r="E809" s="5">
        <v>425933</v>
      </c>
      <c r="F809" s="6">
        <v>62990</v>
      </c>
    </row>
    <row r="810" spans="1:6" x14ac:dyDescent="0.3">
      <c r="A810" s="4">
        <v>2019</v>
      </c>
      <c r="B810" s="4" t="s">
        <v>57</v>
      </c>
      <c r="C810" s="4" t="s">
        <v>41</v>
      </c>
      <c r="D810" s="5">
        <v>139953</v>
      </c>
      <c r="E810" s="5">
        <v>1794316</v>
      </c>
      <c r="F810" s="6">
        <v>77197</v>
      </c>
    </row>
    <row r="811" spans="1:6" x14ac:dyDescent="0.3">
      <c r="A811" s="4">
        <v>2019</v>
      </c>
      <c r="B811" s="4" t="s">
        <v>57</v>
      </c>
      <c r="C811" s="4" t="s">
        <v>42</v>
      </c>
      <c r="D811" s="5">
        <v>24485</v>
      </c>
      <c r="E811" s="5">
        <v>221851</v>
      </c>
      <c r="F811" s="6">
        <v>64641</v>
      </c>
    </row>
    <row r="812" spans="1:6" x14ac:dyDescent="0.3">
      <c r="A812" s="4">
        <v>2019</v>
      </c>
      <c r="B812" s="4" t="s">
        <v>57</v>
      </c>
      <c r="C812" s="4" t="s">
        <v>43</v>
      </c>
      <c r="D812" s="5">
        <v>5970</v>
      </c>
      <c r="E812" s="5">
        <v>29394</v>
      </c>
      <c r="F812" s="6">
        <v>68986</v>
      </c>
    </row>
    <row r="813" spans="1:6" x14ac:dyDescent="0.3">
      <c r="A813" s="4">
        <v>2019</v>
      </c>
      <c r="B813" s="4" t="s">
        <v>57</v>
      </c>
      <c r="C813" s="4" t="s">
        <v>44</v>
      </c>
      <c r="D813" s="5">
        <v>59342</v>
      </c>
      <c r="E813" s="5">
        <v>762590</v>
      </c>
      <c r="F813" s="6">
        <v>90327</v>
      </c>
    </row>
    <row r="814" spans="1:6" x14ac:dyDescent="0.3">
      <c r="A814" s="4">
        <v>2019</v>
      </c>
      <c r="B814" s="4" t="s">
        <v>57</v>
      </c>
      <c r="C814" s="4" t="s">
        <v>45</v>
      </c>
      <c r="D814" s="5">
        <v>41249</v>
      </c>
      <c r="E814" s="5">
        <v>425615</v>
      </c>
      <c r="F814" s="6">
        <v>85460</v>
      </c>
    </row>
    <row r="815" spans="1:6" x14ac:dyDescent="0.3">
      <c r="A815" s="4">
        <v>2019</v>
      </c>
      <c r="B815" s="4" t="s">
        <v>57</v>
      </c>
      <c r="C815" s="4" t="s">
        <v>46</v>
      </c>
      <c r="D815" s="5">
        <v>8381</v>
      </c>
      <c r="E815" s="5">
        <v>69069</v>
      </c>
      <c r="F815" s="6">
        <v>52180</v>
      </c>
    </row>
    <row r="816" spans="1:6" x14ac:dyDescent="0.3">
      <c r="A816" s="4">
        <v>2019</v>
      </c>
      <c r="B816" s="4" t="s">
        <v>57</v>
      </c>
      <c r="C816" s="4" t="s">
        <v>47</v>
      </c>
      <c r="D816" s="5">
        <v>26927</v>
      </c>
      <c r="E816" s="5">
        <v>326120</v>
      </c>
      <c r="F816" s="6">
        <v>63192</v>
      </c>
    </row>
    <row r="817" spans="1:6" x14ac:dyDescent="0.3">
      <c r="A817" s="4">
        <v>2019</v>
      </c>
      <c r="B817" s="4" t="s">
        <v>57</v>
      </c>
      <c r="C817" s="4" t="s">
        <v>48</v>
      </c>
      <c r="D817" s="5">
        <v>4728</v>
      </c>
      <c r="E817" s="5">
        <v>19196</v>
      </c>
      <c r="F817" s="6">
        <v>56253</v>
      </c>
    </row>
    <row r="818" spans="1:6" x14ac:dyDescent="0.3">
      <c r="A818" s="4">
        <v>2019</v>
      </c>
      <c r="B818" s="4" t="s">
        <v>58</v>
      </c>
      <c r="C818" s="4" t="s">
        <v>1</v>
      </c>
      <c r="D818" s="5">
        <v>13692</v>
      </c>
      <c r="E818" s="5">
        <v>238078</v>
      </c>
      <c r="F818" s="6">
        <v>47785</v>
      </c>
    </row>
    <row r="819" spans="1:6" x14ac:dyDescent="0.3">
      <c r="A819" s="4">
        <v>2019</v>
      </c>
      <c r="B819" s="4" t="s">
        <v>58</v>
      </c>
      <c r="C819" s="4" t="s">
        <v>2</v>
      </c>
      <c r="D819" s="5">
        <v>19924</v>
      </c>
      <c r="E819" s="5">
        <v>457984</v>
      </c>
      <c r="F819" s="6">
        <v>52632</v>
      </c>
    </row>
    <row r="820" spans="1:6" x14ac:dyDescent="0.3">
      <c r="A820" s="4">
        <v>2019</v>
      </c>
      <c r="B820" s="4" t="s">
        <v>58</v>
      </c>
      <c r="C820" s="4" t="s">
        <v>3</v>
      </c>
      <c r="D820" s="5">
        <v>15780</v>
      </c>
      <c r="E820" s="5">
        <v>187607</v>
      </c>
      <c r="F820" s="6">
        <v>43983</v>
      </c>
    </row>
    <row r="821" spans="1:6" x14ac:dyDescent="0.3">
      <c r="A821" s="4">
        <v>2019</v>
      </c>
      <c r="B821" s="4" t="s">
        <v>58</v>
      </c>
      <c r="C821" s="4" t="s">
        <v>4</v>
      </c>
      <c r="D821" s="5">
        <v>639529</v>
      </c>
      <c r="E821" s="5">
        <v>2734574</v>
      </c>
      <c r="F821" s="6">
        <v>53909</v>
      </c>
    </row>
    <row r="822" spans="1:6" x14ac:dyDescent="0.3">
      <c r="A822" s="4">
        <v>2019</v>
      </c>
      <c r="B822" s="4" t="s">
        <v>58</v>
      </c>
      <c r="C822" s="4" t="s">
        <v>5</v>
      </c>
      <c r="D822" s="5">
        <v>21747</v>
      </c>
      <c r="E822" s="5">
        <v>341496</v>
      </c>
      <c r="F822" s="6">
        <v>51600</v>
      </c>
    </row>
    <row r="823" spans="1:6" x14ac:dyDescent="0.3">
      <c r="A823" s="4">
        <v>2019</v>
      </c>
      <c r="B823" s="4" t="s">
        <v>58</v>
      </c>
      <c r="C823" s="4" t="s">
        <v>6</v>
      </c>
      <c r="D823" s="5">
        <v>13478</v>
      </c>
      <c r="E823" s="5">
        <v>330418</v>
      </c>
      <c r="F823" s="6">
        <v>57419</v>
      </c>
    </row>
    <row r="824" spans="1:6" x14ac:dyDescent="0.3">
      <c r="A824" s="4">
        <v>2019</v>
      </c>
      <c r="B824" s="4" t="s">
        <v>58</v>
      </c>
      <c r="C824" s="4" t="s">
        <v>7</v>
      </c>
      <c r="D824" s="5">
        <v>5386</v>
      </c>
      <c r="E824" s="5">
        <v>76932</v>
      </c>
      <c r="F824" s="6">
        <v>55284</v>
      </c>
    </row>
    <row r="825" spans="1:6" x14ac:dyDescent="0.3">
      <c r="A825" s="4">
        <v>2019</v>
      </c>
      <c r="B825" s="4" t="s">
        <v>58</v>
      </c>
      <c r="C825" s="4" t="s">
        <v>8</v>
      </c>
      <c r="D825" s="5">
        <v>76615</v>
      </c>
      <c r="E825" s="5">
        <v>1324281</v>
      </c>
      <c r="F825" s="6">
        <v>52039</v>
      </c>
    </row>
    <row r="826" spans="1:6" x14ac:dyDescent="0.3">
      <c r="A826" s="4">
        <v>2019</v>
      </c>
      <c r="B826" s="4" t="s">
        <v>58</v>
      </c>
      <c r="C826" s="4" t="s">
        <v>9</v>
      </c>
      <c r="D826" s="5">
        <v>29998</v>
      </c>
      <c r="E826" s="5">
        <v>580134</v>
      </c>
      <c r="F826" s="6">
        <v>53810</v>
      </c>
    </row>
    <row r="827" spans="1:6" x14ac:dyDescent="0.3">
      <c r="A827" s="4">
        <v>2019</v>
      </c>
      <c r="B827" s="4" t="s">
        <v>58</v>
      </c>
      <c r="C827" s="4" t="s">
        <v>10</v>
      </c>
      <c r="D827" s="5">
        <v>8163</v>
      </c>
      <c r="E827" s="5">
        <v>105424</v>
      </c>
      <c r="F827" s="6">
        <v>43475</v>
      </c>
    </row>
    <row r="828" spans="1:6" x14ac:dyDescent="0.3">
      <c r="A828" s="4">
        <v>2019</v>
      </c>
      <c r="B828" s="4" t="s">
        <v>58</v>
      </c>
      <c r="C828" s="4" t="s">
        <v>11</v>
      </c>
      <c r="D828" s="5">
        <v>35102</v>
      </c>
      <c r="E828" s="5">
        <v>924699</v>
      </c>
      <c r="F828" s="6">
        <v>52038</v>
      </c>
    </row>
    <row r="829" spans="1:6" x14ac:dyDescent="0.3">
      <c r="A829" s="4">
        <v>2019</v>
      </c>
      <c r="B829" s="4" t="s">
        <v>58</v>
      </c>
      <c r="C829" s="4" t="s">
        <v>12</v>
      </c>
      <c r="D829" s="5">
        <v>16247</v>
      </c>
      <c r="E829" s="5">
        <v>468491</v>
      </c>
      <c r="F829" s="6">
        <v>49107</v>
      </c>
    </row>
    <row r="830" spans="1:6" x14ac:dyDescent="0.3">
      <c r="A830" s="4">
        <v>2019</v>
      </c>
      <c r="B830" s="4" t="s">
        <v>58</v>
      </c>
      <c r="C830" s="4" t="s">
        <v>13</v>
      </c>
      <c r="D830" s="5">
        <v>11966</v>
      </c>
      <c r="E830" s="5">
        <v>219013</v>
      </c>
      <c r="F830" s="6">
        <v>44392</v>
      </c>
    </row>
    <row r="831" spans="1:6" x14ac:dyDescent="0.3">
      <c r="A831" s="4">
        <v>2019</v>
      </c>
      <c r="B831" s="4" t="s">
        <v>58</v>
      </c>
      <c r="C831" s="4" t="s">
        <v>14</v>
      </c>
      <c r="D831" s="5">
        <v>10085</v>
      </c>
      <c r="E831" s="5">
        <v>197874</v>
      </c>
      <c r="F831" s="6">
        <v>43909</v>
      </c>
    </row>
    <row r="832" spans="1:6" x14ac:dyDescent="0.3">
      <c r="A832" s="4">
        <v>2019</v>
      </c>
      <c r="B832" s="4" t="s">
        <v>58</v>
      </c>
      <c r="C832" s="4" t="s">
        <v>15</v>
      </c>
      <c r="D832" s="5">
        <v>18442</v>
      </c>
      <c r="E832" s="5">
        <v>272579</v>
      </c>
      <c r="F832" s="6">
        <v>49141</v>
      </c>
    </row>
    <row r="833" spans="1:6" x14ac:dyDescent="0.3">
      <c r="A833" s="4">
        <v>2019</v>
      </c>
      <c r="B833" s="4" t="s">
        <v>58</v>
      </c>
      <c r="C833" s="4" t="s">
        <v>16</v>
      </c>
      <c r="D833" s="5">
        <v>16110</v>
      </c>
      <c r="E833" s="5">
        <v>305742</v>
      </c>
      <c r="F833" s="6">
        <v>44832</v>
      </c>
    </row>
    <row r="834" spans="1:6" x14ac:dyDescent="0.3">
      <c r="A834" s="4">
        <v>2019</v>
      </c>
      <c r="B834" s="4" t="s">
        <v>58</v>
      </c>
      <c r="C834" s="4" t="s">
        <v>17</v>
      </c>
      <c r="D834" s="5">
        <v>5474</v>
      </c>
      <c r="E834" s="5">
        <v>120085</v>
      </c>
      <c r="F834" s="6">
        <v>49342</v>
      </c>
    </row>
    <row r="835" spans="1:6" x14ac:dyDescent="0.3">
      <c r="A835" s="4">
        <v>2019</v>
      </c>
      <c r="B835" s="4" t="s">
        <v>58</v>
      </c>
      <c r="C835" s="4" t="s">
        <v>18</v>
      </c>
      <c r="D835" s="5">
        <v>21419</v>
      </c>
      <c r="E835" s="5">
        <v>451332</v>
      </c>
      <c r="F835" s="6">
        <v>55476</v>
      </c>
    </row>
    <row r="836" spans="1:6" x14ac:dyDescent="0.3">
      <c r="A836" s="4">
        <v>2019</v>
      </c>
      <c r="B836" s="4" t="s">
        <v>58</v>
      </c>
      <c r="C836" s="4" t="s">
        <v>19</v>
      </c>
      <c r="D836" s="5">
        <v>68761</v>
      </c>
      <c r="E836" s="5">
        <v>790552</v>
      </c>
      <c r="F836" s="6">
        <v>59886</v>
      </c>
    </row>
    <row r="837" spans="1:6" x14ac:dyDescent="0.3">
      <c r="A837" s="4">
        <v>2019</v>
      </c>
      <c r="B837" s="4" t="s">
        <v>58</v>
      </c>
      <c r="C837" s="4" t="s">
        <v>20</v>
      </c>
      <c r="D837" s="5">
        <v>25357</v>
      </c>
      <c r="E837" s="5">
        <v>661203</v>
      </c>
      <c r="F837" s="6">
        <v>50845</v>
      </c>
    </row>
    <row r="838" spans="1:6" x14ac:dyDescent="0.3">
      <c r="A838" s="4">
        <v>2019</v>
      </c>
      <c r="B838" s="4" t="s">
        <v>58</v>
      </c>
      <c r="C838" s="4" t="s">
        <v>21</v>
      </c>
      <c r="D838" s="5">
        <v>20728</v>
      </c>
      <c r="E838" s="5">
        <v>530749</v>
      </c>
      <c r="F838" s="6">
        <v>52656</v>
      </c>
    </row>
    <row r="839" spans="1:6" x14ac:dyDescent="0.3">
      <c r="A839" s="4">
        <v>2019</v>
      </c>
      <c r="B839" s="4" t="s">
        <v>58</v>
      </c>
      <c r="C839" s="4" t="s">
        <v>22</v>
      </c>
      <c r="D839" s="5">
        <v>7557</v>
      </c>
      <c r="E839" s="5">
        <v>146077</v>
      </c>
      <c r="F839" s="6">
        <v>42620</v>
      </c>
    </row>
    <row r="840" spans="1:6" x14ac:dyDescent="0.3">
      <c r="A840" s="4">
        <v>2019</v>
      </c>
      <c r="B840" s="4" t="s">
        <v>58</v>
      </c>
      <c r="C840" s="4" t="s">
        <v>23</v>
      </c>
      <c r="D840" s="5">
        <v>52078</v>
      </c>
      <c r="E840" s="5">
        <v>462462</v>
      </c>
      <c r="F840" s="6">
        <v>47562</v>
      </c>
    </row>
    <row r="841" spans="1:6" x14ac:dyDescent="0.3">
      <c r="A841" s="4">
        <v>2019</v>
      </c>
      <c r="B841" s="4" t="s">
        <v>58</v>
      </c>
      <c r="C841" s="4" t="s">
        <v>24</v>
      </c>
      <c r="D841" s="5">
        <v>4834</v>
      </c>
      <c r="E841" s="5">
        <v>74646</v>
      </c>
      <c r="F841" s="6">
        <v>49258</v>
      </c>
    </row>
    <row r="842" spans="1:6" x14ac:dyDescent="0.3">
      <c r="A842" s="4">
        <v>2019</v>
      </c>
      <c r="B842" s="4" t="s">
        <v>58</v>
      </c>
      <c r="C842" s="4" t="s">
        <v>25</v>
      </c>
      <c r="D842" s="5">
        <v>11559</v>
      </c>
      <c r="E842" s="5">
        <v>139275</v>
      </c>
      <c r="F842" s="6">
        <v>48735</v>
      </c>
    </row>
    <row r="843" spans="1:6" x14ac:dyDescent="0.3">
      <c r="A843" s="4">
        <v>2019</v>
      </c>
      <c r="B843" s="4" t="s">
        <v>58</v>
      </c>
      <c r="C843" s="4" t="s">
        <v>26</v>
      </c>
      <c r="D843" s="5">
        <v>8934</v>
      </c>
      <c r="E843" s="5">
        <v>143417</v>
      </c>
      <c r="F843" s="6">
        <v>54808</v>
      </c>
    </row>
    <row r="844" spans="1:6" x14ac:dyDescent="0.3">
      <c r="A844" s="4">
        <v>2019</v>
      </c>
      <c r="B844" s="4" t="s">
        <v>58</v>
      </c>
      <c r="C844" s="4" t="s">
        <v>27</v>
      </c>
      <c r="D844" s="5">
        <v>4773</v>
      </c>
      <c r="E844" s="5">
        <v>114430</v>
      </c>
      <c r="F844" s="6">
        <v>58363</v>
      </c>
    </row>
    <row r="845" spans="1:6" x14ac:dyDescent="0.3">
      <c r="A845" s="4">
        <v>2019</v>
      </c>
      <c r="B845" s="4" t="s">
        <v>58</v>
      </c>
      <c r="C845" s="4" t="s">
        <v>28</v>
      </c>
      <c r="D845" s="5">
        <v>40687</v>
      </c>
      <c r="E845" s="5">
        <v>670070</v>
      </c>
      <c r="F845" s="6">
        <v>55124</v>
      </c>
    </row>
    <row r="846" spans="1:6" x14ac:dyDescent="0.3">
      <c r="A846" s="4">
        <v>2019</v>
      </c>
      <c r="B846" s="4" t="s">
        <v>58</v>
      </c>
      <c r="C846" s="4" t="s">
        <v>29</v>
      </c>
      <c r="D846" s="5">
        <v>10974</v>
      </c>
      <c r="E846" s="5">
        <v>130181</v>
      </c>
      <c r="F846" s="6">
        <v>42852</v>
      </c>
    </row>
    <row r="847" spans="1:6" x14ac:dyDescent="0.3">
      <c r="A847" s="4">
        <v>2019</v>
      </c>
      <c r="B847" s="4" t="s">
        <v>58</v>
      </c>
      <c r="C847" s="4" t="s">
        <v>30</v>
      </c>
      <c r="D847" s="5">
        <v>67202</v>
      </c>
      <c r="E847" s="5">
        <v>1981493</v>
      </c>
      <c r="F847" s="6">
        <v>54638</v>
      </c>
    </row>
    <row r="848" spans="1:6" x14ac:dyDescent="0.3">
      <c r="A848" s="4">
        <v>2019</v>
      </c>
      <c r="B848" s="4" t="s">
        <v>58</v>
      </c>
      <c r="C848" s="4" t="s">
        <v>31</v>
      </c>
      <c r="D848" s="5">
        <v>28199</v>
      </c>
      <c r="E848" s="5">
        <v>606564</v>
      </c>
      <c r="F848" s="6">
        <v>50123</v>
      </c>
    </row>
    <row r="849" spans="1:6" x14ac:dyDescent="0.3">
      <c r="A849" s="4">
        <v>2019</v>
      </c>
      <c r="B849" s="4" t="s">
        <v>58</v>
      </c>
      <c r="C849" s="4" t="s">
        <v>32</v>
      </c>
      <c r="D849" s="5">
        <v>2581</v>
      </c>
      <c r="E849" s="5">
        <v>65771</v>
      </c>
      <c r="F849" s="6">
        <v>52585</v>
      </c>
    </row>
    <row r="850" spans="1:6" x14ac:dyDescent="0.3">
      <c r="A850" s="4">
        <v>2019</v>
      </c>
      <c r="B850" s="4" t="s">
        <v>58</v>
      </c>
      <c r="C850" s="4" t="s">
        <v>33</v>
      </c>
      <c r="D850" s="5">
        <v>35525</v>
      </c>
      <c r="E850" s="5">
        <v>908891</v>
      </c>
      <c r="F850" s="6">
        <v>47891</v>
      </c>
    </row>
    <row r="851" spans="1:6" x14ac:dyDescent="0.3">
      <c r="A851" s="4">
        <v>2019</v>
      </c>
      <c r="B851" s="4" t="s">
        <v>58</v>
      </c>
      <c r="C851" s="4" t="s">
        <v>34</v>
      </c>
      <c r="D851" s="5">
        <v>13345</v>
      </c>
      <c r="E851" s="5">
        <v>213244</v>
      </c>
      <c r="F851" s="6">
        <v>46841</v>
      </c>
    </row>
    <row r="852" spans="1:6" x14ac:dyDescent="0.3">
      <c r="A852" s="4">
        <v>2019</v>
      </c>
      <c r="B852" s="4" t="s">
        <v>58</v>
      </c>
      <c r="C852" s="4" t="s">
        <v>35</v>
      </c>
      <c r="D852" s="5">
        <v>16113</v>
      </c>
      <c r="E852" s="5">
        <v>295311</v>
      </c>
      <c r="F852" s="6">
        <v>51842</v>
      </c>
    </row>
    <row r="853" spans="1:6" x14ac:dyDescent="0.3">
      <c r="A853" s="4">
        <v>2019</v>
      </c>
      <c r="B853" s="4" t="s">
        <v>58</v>
      </c>
      <c r="C853" s="4" t="s">
        <v>36</v>
      </c>
      <c r="D853" s="5">
        <v>57945</v>
      </c>
      <c r="E853" s="5">
        <v>1230922</v>
      </c>
      <c r="F853" s="6">
        <v>53416</v>
      </c>
    </row>
    <row r="854" spans="1:6" x14ac:dyDescent="0.3">
      <c r="A854" s="4">
        <v>2019</v>
      </c>
      <c r="B854" s="4" t="s">
        <v>58</v>
      </c>
      <c r="C854" s="4" t="s">
        <v>37</v>
      </c>
      <c r="D854" s="5">
        <v>4664</v>
      </c>
      <c r="E854" s="5">
        <v>102395</v>
      </c>
      <c r="F854" s="6">
        <v>50458</v>
      </c>
    </row>
    <row r="855" spans="1:6" x14ac:dyDescent="0.3">
      <c r="A855" s="4">
        <v>2019</v>
      </c>
      <c r="B855" s="4" t="s">
        <v>58</v>
      </c>
      <c r="C855" s="4" t="s">
        <v>38</v>
      </c>
      <c r="D855" s="5">
        <v>12757</v>
      </c>
      <c r="E855" s="5">
        <v>237600</v>
      </c>
      <c r="F855" s="6">
        <v>47296</v>
      </c>
    </row>
    <row r="856" spans="1:6" x14ac:dyDescent="0.3">
      <c r="A856" s="4">
        <v>2019</v>
      </c>
      <c r="B856" s="4" t="s">
        <v>58</v>
      </c>
      <c r="C856" s="4" t="s">
        <v>39</v>
      </c>
      <c r="D856" s="5">
        <v>2904</v>
      </c>
      <c r="E856" s="5">
        <v>68913</v>
      </c>
      <c r="F856" s="6">
        <v>52412</v>
      </c>
    </row>
    <row r="857" spans="1:6" x14ac:dyDescent="0.3">
      <c r="A857" s="4">
        <v>2019</v>
      </c>
      <c r="B857" s="4" t="s">
        <v>58</v>
      </c>
      <c r="C857" s="4" t="s">
        <v>40</v>
      </c>
      <c r="D857" s="5">
        <v>16563</v>
      </c>
      <c r="E857" s="5">
        <v>427328</v>
      </c>
      <c r="F857" s="6">
        <v>53183</v>
      </c>
    </row>
    <row r="858" spans="1:6" x14ac:dyDescent="0.3">
      <c r="A858" s="4">
        <v>2019</v>
      </c>
      <c r="B858" s="4" t="s">
        <v>58</v>
      </c>
      <c r="C858" s="4" t="s">
        <v>41</v>
      </c>
      <c r="D858" s="5">
        <v>94237</v>
      </c>
      <c r="E858" s="5">
        <v>1684606</v>
      </c>
      <c r="F858" s="6">
        <v>49322</v>
      </c>
    </row>
    <row r="859" spans="1:6" x14ac:dyDescent="0.3">
      <c r="A859" s="4">
        <v>2019</v>
      </c>
      <c r="B859" s="4" t="s">
        <v>58</v>
      </c>
      <c r="C859" s="4" t="s">
        <v>42</v>
      </c>
      <c r="D859" s="5">
        <v>12857</v>
      </c>
      <c r="E859" s="5">
        <v>193373</v>
      </c>
      <c r="F859" s="6">
        <v>44983</v>
      </c>
    </row>
    <row r="860" spans="1:6" x14ac:dyDescent="0.3">
      <c r="A860" s="4">
        <v>2019</v>
      </c>
      <c r="B860" s="4" t="s">
        <v>58</v>
      </c>
      <c r="C860" s="4" t="s">
        <v>43</v>
      </c>
      <c r="D860" s="5">
        <v>2503</v>
      </c>
      <c r="E860" s="5">
        <v>62317</v>
      </c>
      <c r="F860" s="6">
        <v>48501</v>
      </c>
    </row>
    <row r="861" spans="1:6" x14ac:dyDescent="0.3">
      <c r="A861" s="4">
        <v>2019</v>
      </c>
      <c r="B861" s="4" t="s">
        <v>58</v>
      </c>
      <c r="C861" s="4" t="s">
        <v>44</v>
      </c>
      <c r="D861" s="5">
        <v>50144</v>
      </c>
      <c r="E861" s="5">
        <v>517645</v>
      </c>
      <c r="F861" s="6">
        <v>50876</v>
      </c>
    </row>
    <row r="862" spans="1:6" x14ac:dyDescent="0.3">
      <c r="A862" s="4">
        <v>2019</v>
      </c>
      <c r="B862" s="4" t="s">
        <v>58</v>
      </c>
      <c r="C862" s="4" t="s">
        <v>45</v>
      </c>
      <c r="D862" s="5">
        <v>64023</v>
      </c>
      <c r="E862" s="5">
        <v>478274</v>
      </c>
      <c r="F862" s="6">
        <v>53267</v>
      </c>
    </row>
    <row r="863" spans="1:6" x14ac:dyDescent="0.3">
      <c r="A863" s="4">
        <v>2019</v>
      </c>
      <c r="B863" s="4" t="s">
        <v>58</v>
      </c>
      <c r="C863" s="4" t="s">
        <v>46</v>
      </c>
      <c r="D863" s="5">
        <v>5755</v>
      </c>
      <c r="E863" s="5">
        <v>125528</v>
      </c>
      <c r="F863" s="6">
        <v>47876</v>
      </c>
    </row>
    <row r="864" spans="1:6" x14ac:dyDescent="0.3">
      <c r="A864" s="4">
        <v>2019</v>
      </c>
      <c r="B864" s="4" t="s">
        <v>58</v>
      </c>
      <c r="C864" s="4" t="s">
        <v>47</v>
      </c>
      <c r="D864" s="5">
        <v>29257</v>
      </c>
      <c r="E864" s="5">
        <v>440255</v>
      </c>
      <c r="F864" s="6">
        <v>50951</v>
      </c>
    </row>
    <row r="865" spans="1:6" x14ac:dyDescent="0.3">
      <c r="A865" s="4">
        <v>2019</v>
      </c>
      <c r="B865" s="4" t="s">
        <v>58</v>
      </c>
      <c r="C865" s="4" t="s">
        <v>48</v>
      </c>
      <c r="D865" s="5">
        <v>3384</v>
      </c>
      <c r="E865" s="5">
        <v>27323</v>
      </c>
      <c r="F865" s="6">
        <v>44083</v>
      </c>
    </row>
    <row r="866" spans="1:6" x14ac:dyDescent="0.3">
      <c r="A866" s="4">
        <v>2019</v>
      </c>
      <c r="B866" s="4" t="s">
        <v>59</v>
      </c>
      <c r="C866" s="4" t="s">
        <v>1</v>
      </c>
      <c r="D866" s="5">
        <v>11180</v>
      </c>
      <c r="E866" s="5">
        <v>208446</v>
      </c>
      <c r="F866" s="6">
        <v>17618</v>
      </c>
    </row>
    <row r="867" spans="1:6" x14ac:dyDescent="0.3">
      <c r="A867" s="4">
        <v>2019</v>
      </c>
      <c r="B867" s="4" t="s">
        <v>59</v>
      </c>
      <c r="C867" s="4" t="s">
        <v>2</v>
      </c>
      <c r="D867" s="5">
        <v>14256</v>
      </c>
      <c r="E867" s="5">
        <v>331295</v>
      </c>
      <c r="F867" s="6">
        <v>25557</v>
      </c>
    </row>
    <row r="868" spans="1:6" x14ac:dyDescent="0.3">
      <c r="A868" s="4">
        <v>2019</v>
      </c>
      <c r="B868" s="4" t="s">
        <v>59</v>
      </c>
      <c r="C868" s="4" t="s">
        <v>3</v>
      </c>
      <c r="D868" s="5">
        <v>7315</v>
      </c>
      <c r="E868" s="5">
        <v>120644</v>
      </c>
      <c r="F868" s="6">
        <v>17299</v>
      </c>
    </row>
    <row r="869" spans="1:6" x14ac:dyDescent="0.3">
      <c r="A869" s="4">
        <v>2019</v>
      </c>
      <c r="B869" s="4" t="s">
        <v>59</v>
      </c>
      <c r="C869" s="4" t="s">
        <v>4</v>
      </c>
      <c r="D869" s="5">
        <v>116191</v>
      </c>
      <c r="E869" s="5">
        <v>2034920</v>
      </c>
      <c r="F869" s="6">
        <v>32379</v>
      </c>
    </row>
    <row r="870" spans="1:6" x14ac:dyDescent="0.3">
      <c r="A870" s="4">
        <v>2019</v>
      </c>
      <c r="B870" s="4" t="s">
        <v>59</v>
      </c>
      <c r="C870" s="4" t="s">
        <v>5</v>
      </c>
      <c r="D870" s="5">
        <v>17317</v>
      </c>
      <c r="E870" s="5">
        <v>344935</v>
      </c>
      <c r="F870" s="6">
        <v>27131</v>
      </c>
    </row>
    <row r="871" spans="1:6" x14ac:dyDescent="0.3">
      <c r="A871" s="4">
        <v>2019</v>
      </c>
      <c r="B871" s="4" t="s">
        <v>59</v>
      </c>
      <c r="C871" s="4" t="s">
        <v>6</v>
      </c>
      <c r="D871" s="5">
        <v>10917</v>
      </c>
      <c r="E871" s="5">
        <v>157574</v>
      </c>
      <c r="F871" s="6">
        <v>24451</v>
      </c>
    </row>
    <row r="872" spans="1:6" x14ac:dyDescent="0.3">
      <c r="A872" s="4">
        <v>2019</v>
      </c>
      <c r="B872" s="4" t="s">
        <v>59</v>
      </c>
      <c r="C872" s="4" t="s">
        <v>7</v>
      </c>
      <c r="D872" s="5">
        <v>2710</v>
      </c>
      <c r="E872" s="5">
        <v>53038</v>
      </c>
      <c r="F872" s="6">
        <v>21264</v>
      </c>
    </row>
    <row r="873" spans="1:6" x14ac:dyDescent="0.3">
      <c r="A873" s="4">
        <v>2019</v>
      </c>
      <c r="B873" s="4" t="s">
        <v>59</v>
      </c>
      <c r="C873" s="4" t="s">
        <v>8</v>
      </c>
      <c r="D873" s="5">
        <v>58596</v>
      </c>
      <c r="E873" s="5">
        <v>1257201</v>
      </c>
      <c r="F873" s="6">
        <v>26675</v>
      </c>
    </row>
    <row r="874" spans="1:6" x14ac:dyDescent="0.3">
      <c r="A874" s="4">
        <v>2019</v>
      </c>
      <c r="B874" s="4" t="s">
        <v>59</v>
      </c>
      <c r="C874" s="4" t="s">
        <v>9</v>
      </c>
      <c r="D874" s="5">
        <v>25254</v>
      </c>
      <c r="E874" s="5">
        <v>498529</v>
      </c>
      <c r="F874" s="6">
        <v>21342</v>
      </c>
    </row>
    <row r="875" spans="1:6" x14ac:dyDescent="0.3">
      <c r="A875" s="4">
        <v>2019</v>
      </c>
      <c r="B875" s="4" t="s">
        <v>59</v>
      </c>
      <c r="C875" s="4" t="s">
        <v>10</v>
      </c>
      <c r="D875" s="5">
        <v>5038</v>
      </c>
      <c r="E875" s="5">
        <v>82521</v>
      </c>
      <c r="F875" s="6">
        <v>17770</v>
      </c>
    </row>
    <row r="876" spans="1:6" x14ac:dyDescent="0.3">
      <c r="A876" s="4">
        <v>2019</v>
      </c>
      <c r="B876" s="4" t="s">
        <v>59</v>
      </c>
      <c r="C876" s="4" t="s">
        <v>11</v>
      </c>
      <c r="D876" s="5">
        <v>33183</v>
      </c>
      <c r="E876" s="5">
        <v>622987</v>
      </c>
      <c r="F876" s="6">
        <v>24703</v>
      </c>
    </row>
    <row r="877" spans="1:6" x14ac:dyDescent="0.3">
      <c r="A877" s="4">
        <v>2019</v>
      </c>
      <c r="B877" s="4" t="s">
        <v>59</v>
      </c>
      <c r="C877" s="4" t="s">
        <v>12</v>
      </c>
      <c r="D877" s="5">
        <v>15776</v>
      </c>
      <c r="E877" s="5">
        <v>313889</v>
      </c>
      <c r="F877" s="6">
        <v>19660</v>
      </c>
    </row>
    <row r="878" spans="1:6" x14ac:dyDescent="0.3">
      <c r="A878" s="4">
        <v>2019</v>
      </c>
      <c r="B878" s="4" t="s">
        <v>59</v>
      </c>
      <c r="C878" s="4" t="s">
        <v>13</v>
      </c>
      <c r="D878" s="5">
        <v>8796</v>
      </c>
      <c r="E878" s="5">
        <v>144265</v>
      </c>
      <c r="F878" s="6">
        <v>17261</v>
      </c>
    </row>
    <row r="879" spans="1:6" x14ac:dyDescent="0.3">
      <c r="A879" s="4">
        <v>2019</v>
      </c>
      <c r="B879" s="4" t="s">
        <v>59</v>
      </c>
      <c r="C879" s="4" t="s">
        <v>14</v>
      </c>
      <c r="D879" s="5">
        <v>6871</v>
      </c>
      <c r="E879" s="5">
        <v>130101</v>
      </c>
      <c r="F879" s="6">
        <v>17333</v>
      </c>
    </row>
    <row r="880" spans="1:6" x14ac:dyDescent="0.3">
      <c r="A880" s="4">
        <v>2019</v>
      </c>
      <c r="B880" s="4" t="s">
        <v>59</v>
      </c>
      <c r="C880" s="4" t="s">
        <v>15</v>
      </c>
      <c r="D880" s="5">
        <v>10118</v>
      </c>
      <c r="E880" s="5">
        <v>201748</v>
      </c>
      <c r="F880" s="6">
        <v>18350</v>
      </c>
    </row>
    <row r="881" spans="1:6" x14ac:dyDescent="0.3">
      <c r="A881" s="4">
        <v>2019</v>
      </c>
      <c r="B881" s="4" t="s">
        <v>59</v>
      </c>
      <c r="C881" s="4" t="s">
        <v>16</v>
      </c>
      <c r="D881" s="5">
        <v>12912</v>
      </c>
      <c r="E881" s="5">
        <v>237469</v>
      </c>
      <c r="F881" s="6">
        <v>21789</v>
      </c>
    </row>
    <row r="882" spans="1:6" x14ac:dyDescent="0.3">
      <c r="A882" s="4">
        <v>2019</v>
      </c>
      <c r="B882" s="4" t="s">
        <v>59</v>
      </c>
      <c r="C882" s="4" t="s">
        <v>17</v>
      </c>
      <c r="D882" s="5">
        <v>5132</v>
      </c>
      <c r="E882" s="5">
        <v>69501</v>
      </c>
      <c r="F882" s="6">
        <v>23169</v>
      </c>
    </row>
    <row r="883" spans="1:6" x14ac:dyDescent="0.3">
      <c r="A883" s="4">
        <v>2019</v>
      </c>
      <c r="B883" s="4" t="s">
        <v>59</v>
      </c>
      <c r="C883" s="4" t="s">
        <v>18</v>
      </c>
      <c r="D883" s="5">
        <v>15043</v>
      </c>
      <c r="E883" s="5">
        <v>282746</v>
      </c>
      <c r="F883" s="6">
        <v>24758</v>
      </c>
    </row>
    <row r="884" spans="1:6" x14ac:dyDescent="0.3">
      <c r="A884" s="4">
        <v>2019</v>
      </c>
      <c r="B884" s="4" t="s">
        <v>59</v>
      </c>
      <c r="C884" s="4" t="s">
        <v>19</v>
      </c>
      <c r="D884" s="5">
        <v>20740</v>
      </c>
      <c r="E884" s="5">
        <v>379863</v>
      </c>
      <c r="F884" s="6">
        <v>29500</v>
      </c>
    </row>
    <row r="885" spans="1:6" x14ac:dyDescent="0.3">
      <c r="A885" s="4">
        <v>2019</v>
      </c>
      <c r="B885" s="4" t="s">
        <v>59</v>
      </c>
      <c r="C885" s="4" t="s">
        <v>20</v>
      </c>
      <c r="D885" s="5">
        <v>23113</v>
      </c>
      <c r="E885" s="5">
        <v>434299</v>
      </c>
      <c r="F885" s="6">
        <v>21121</v>
      </c>
    </row>
    <row r="886" spans="1:6" x14ac:dyDescent="0.3">
      <c r="A886" s="4">
        <v>2019</v>
      </c>
      <c r="B886" s="4" t="s">
        <v>59</v>
      </c>
      <c r="C886" s="4" t="s">
        <v>21</v>
      </c>
      <c r="D886" s="5">
        <v>15325</v>
      </c>
      <c r="E886" s="5">
        <v>275608</v>
      </c>
      <c r="F886" s="6">
        <v>23261</v>
      </c>
    </row>
    <row r="887" spans="1:6" x14ac:dyDescent="0.3">
      <c r="A887" s="4">
        <v>2019</v>
      </c>
      <c r="B887" s="4" t="s">
        <v>59</v>
      </c>
      <c r="C887" s="4" t="s">
        <v>22</v>
      </c>
      <c r="D887" s="5">
        <v>6514</v>
      </c>
      <c r="E887" s="5">
        <v>136282</v>
      </c>
      <c r="F887" s="6">
        <v>17817</v>
      </c>
    </row>
    <row r="888" spans="1:6" x14ac:dyDescent="0.3">
      <c r="A888" s="4">
        <v>2019</v>
      </c>
      <c r="B888" s="4" t="s">
        <v>59</v>
      </c>
      <c r="C888" s="4" t="s">
        <v>23</v>
      </c>
      <c r="D888" s="5">
        <v>15195</v>
      </c>
      <c r="E888" s="5">
        <v>308646</v>
      </c>
      <c r="F888" s="6">
        <v>21614</v>
      </c>
    </row>
    <row r="889" spans="1:6" x14ac:dyDescent="0.3">
      <c r="A889" s="4">
        <v>2019</v>
      </c>
      <c r="B889" s="4" t="s">
        <v>59</v>
      </c>
      <c r="C889" s="4" t="s">
        <v>24</v>
      </c>
      <c r="D889" s="5">
        <v>5052</v>
      </c>
      <c r="E889" s="5">
        <v>67008</v>
      </c>
      <c r="F889" s="6">
        <v>19955</v>
      </c>
    </row>
    <row r="890" spans="1:6" x14ac:dyDescent="0.3">
      <c r="A890" s="4">
        <v>2019</v>
      </c>
      <c r="B890" s="4" t="s">
        <v>59</v>
      </c>
      <c r="C890" s="4" t="s">
        <v>25</v>
      </c>
      <c r="D890" s="5">
        <v>5609</v>
      </c>
      <c r="E890" s="5">
        <v>93856</v>
      </c>
      <c r="F890" s="6">
        <v>17213</v>
      </c>
    </row>
    <row r="891" spans="1:6" x14ac:dyDescent="0.3">
      <c r="A891" s="4">
        <v>2019</v>
      </c>
      <c r="B891" s="4" t="s">
        <v>59</v>
      </c>
      <c r="C891" s="4" t="s">
        <v>26</v>
      </c>
      <c r="D891" s="5">
        <v>8716</v>
      </c>
      <c r="E891" s="5">
        <v>355178</v>
      </c>
      <c r="F891" s="6">
        <v>34432</v>
      </c>
    </row>
    <row r="892" spans="1:6" x14ac:dyDescent="0.3">
      <c r="A892" s="4">
        <v>2019</v>
      </c>
      <c r="B892" s="4" t="s">
        <v>59</v>
      </c>
      <c r="C892" s="4" t="s">
        <v>27</v>
      </c>
      <c r="D892" s="5">
        <v>4675</v>
      </c>
      <c r="E892" s="5">
        <v>73214</v>
      </c>
      <c r="F892" s="6">
        <v>22783</v>
      </c>
    </row>
    <row r="893" spans="1:6" x14ac:dyDescent="0.3">
      <c r="A893" s="4">
        <v>2019</v>
      </c>
      <c r="B893" s="4" t="s">
        <v>59</v>
      </c>
      <c r="C893" s="4" t="s">
        <v>28</v>
      </c>
      <c r="D893" s="5">
        <v>24526</v>
      </c>
      <c r="E893" s="5">
        <v>391519</v>
      </c>
      <c r="F893" s="6">
        <v>26347</v>
      </c>
    </row>
    <row r="894" spans="1:6" x14ac:dyDescent="0.3">
      <c r="A894" s="4">
        <v>2019</v>
      </c>
      <c r="B894" s="4" t="s">
        <v>59</v>
      </c>
      <c r="C894" s="4" t="s">
        <v>29</v>
      </c>
      <c r="D894" s="5">
        <v>5277</v>
      </c>
      <c r="E894" s="5">
        <v>99656</v>
      </c>
      <c r="F894" s="6">
        <v>19571</v>
      </c>
    </row>
    <row r="895" spans="1:6" x14ac:dyDescent="0.3">
      <c r="A895" s="4">
        <v>2019</v>
      </c>
      <c r="B895" s="4" t="s">
        <v>59</v>
      </c>
      <c r="C895" s="4" t="s">
        <v>30</v>
      </c>
      <c r="D895" s="5">
        <v>65868</v>
      </c>
      <c r="E895" s="5">
        <v>957897</v>
      </c>
      <c r="F895" s="6">
        <v>35828</v>
      </c>
    </row>
    <row r="896" spans="1:6" x14ac:dyDescent="0.3">
      <c r="A896" s="4">
        <v>2019</v>
      </c>
      <c r="B896" s="4" t="s">
        <v>59</v>
      </c>
      <c r="C896" s="4" t="s">
        <v>31</v>
      </c>
      <c r="D896" s="5">
        <v>26474</v>
      </c>
      <c r="E896" s="5">
        <v>515152</v>
      </c>
      <c r="F896" s="6">
        <v>20460</v>
      </c>
    </row>
    <row r="897" spans="1:6" x14ac:dyDescent="0.3">
      <c r="A897" s="4">
        <v>2019</v>
      </c>
      <c r="B897" s="4" t="s">
        <v>59</v>
      </c>
      <c r="C897" s="4" t="s">
        <v>32</v>
      </c>
      <c r="D897" s="5">
        <v>2610</v>
      </c>
      <c r="E897" s="5">
        <v>40423</v>
      </c>
      <c r="F897" s="6">
        <v>18573</v>
      </c>
    </row>
    <row r="898" spans="1:6" x14ac:dyDescent="0.3">
      <c r="A898" s="4">
        <v>2019</v>
      </c>
      <c r="B898" s="4" t="s">
        <v>59</v>
      </c>
      <c r="C898" s="4" t="s">
        <v>33</v>
      </c>
      <c r="D898" s="5">
        <v>29035</v>
      </c>
      <c r="E898" s="5">
        <v>570254</v>
      </c>
      <c r="F898" s="6">
        <v>20197</v>
      </c>
    </row>
    <row r="899" spans="1:6" x14ac:dyDescent="0.3">
      <c r="A899" s="4">
        <v>2019</v>
      </c>
      <c r="B899" s="4" t="s">
        <v>59</v>
      </c>
      <c r="C899" s="4" t="s">
        <v>34</v>
      </c>
      <c r="D899" s="5">
        <v>9209</v>
      </c>
      <c r="E899" s="5">
        <v>174213</v>
      </c>
      <c r="F899" s="6">
        <v>18600</v>
      </c>
    </row>
    <row r="900" spans="1:6" x14ac:dyDescent="0.3">
      <c r="A900" s="4">
        <v>2019</v>
      </c>
      <c r="B900" s="4" t="s">
        <v>59</v>
      </c>
      <c r="C900" s="4" t="s">
        <v>35</v>
      </c>
      <c r="D900" s="5">
        <v>14116</v>
      </c>
      <c r="E900" s="5">
        <v>213454</v>
      </c>
      <c r="F900" s="6">
        <v>23818</v>
      </c>
    </row>
    <row r="901" spans="1:6" x14ac:dyDescent="0.3">
      <c r="A901" s="4">
        <v>2019</v>
      </c>
      <c r="B901" s="4" t="s">
        <v>59</v>
      </c>
      <c r="C901" s="4" t="s">
        <v>36</v>
      </c>
      <c r="D901" s="5">
        <v>33729</v>
      </c>
      <c r="E901" s="5">
        <v>577911</v>
      </c>
      <c r="F901" s="6">
        <v>22011</v>
      </c>
    </row>
    <row r="902" spans="1:6" x14ac:dyDescent="0.3">
      <c r="A902" s="4">
        <v>2019</v>
      </c>
      <c r="B902" s="4" t="s">
        <v>59</v>
      </c>
      <c r="C902" s="4" t="s">
        <v>37</v>
      </c>
      <c r="D902" s="5">
        <v>3873</v>
      </c>
      <c r="E902" s="5">
        <v>60008</v>
      </c>
      <c r="F902" s="6">
        <v>23680</v>
      </c>
    </row>
    <row r="903" spans="1:6" x14ac:dyDescent="0.3">
      <c r="A903" s="4">
        <v>2019</v>
      </c>
      <c r="B903" s="4" t="s">
        <v>59</v>
      </c>
      <c r="C903" s="4" t="s">
        <v>38</v>
      </c>
      <c r="D903" s="5">
        <v>13400</v>
      </c>
      <c r="E903" s="5">
        <v>270473</v>
      </c>
      <c r="F903" s="6">
        <v>18816</v>
      </c>
    </row>
    <row r="904" spans="1:6" x14ac:dyDescent="0.3">
      <c r="A904" s="4">
        <v>2019</v>
      </c>
      <c r="B904" s="4" t="s">
        <v>59</v>
      </c>
      <c r="C904" s="4" t="s">
        <v>39</v>
      </c>
      <c r="D904" s="5">
        <v>3191</v>
      </c>
      <c r="E904" s="5">
        <v>47413</v>
      </c>
      <c r="F904" s="6">
        <v>17519</v>
      </c>
    </row>
    <row r="905" spans="1:6" x14ac:dyDescent="0.3">
      <c r="A905" s="4">
        <v>2019</v>
      </c>
      <c r="B905" s="4" t="s">
        <v>59</v>
      </c>
      <c r="C905" s="4" t="s">
        <v>40</v>
      </c>
      <c r="D905" s="5">
        <v>16924</v>
      </c>
      <c r="E905" s="5">
        <v>347181</v>
      </c>
      <c r="F905" s="6">
        <v>23878</v>
      </c>
    </row>
    <row r="906" spans="1:6" x14ac:dyDescent="0.3">
      <c r="A906" s="4">
        <v>2019</v>
      </c>
      <c r="B906" s="4" t="s">
        <v>59</v>
      </c>
      <c r="C906" s="4" t="s">
        <v>41</v>
      </c>
      <c r="D906" s="5">
        <v>65057</v>
      </c>
      <c r="E906" s="5">
        <v>1394036</v>
      </c>
      <c r="F906" s="6">
        <v>22762</v>
      </c>
    </row>
    <row r="907" spans="1:6" x14ac:dyDescent="0.3">
      <c r="A907" s="4">
        <v>2019</v>
      </c>
      <c r="B907" s="4" t="s">
        <v>59</v>
      </c>
      <c r="C907" s="4" t="s">
        <v>42</v>
      </c>
      <c r="D907" s="5">
        <v>7570</v>
      </c>
      <c r="E907" s="5">
        <v>153412</v>
      </c>
      <c r="F907" s="6">
        <v>20955</v>
      </c>
    </row>
    <row r="908" spans="1:6" x14ac:dyDescent="0.3">
      <c r="A908" s="4">
        <v>2019</v>
      </c>
      <c r="B908" s="4" t="s">
        <v>59</v>
      </c>
      <c r="C908" s="4" t="s">
        <v>43</v>
      </c>
      <c r="D908" s="5">
        <v>2268</v>
      </c>
      <c r="E908" s="5">
        <v>37208</v>
      </c>
      <c r="F908" s="6">
        <v>23863</v>
      </c>
    </row>
    <row r="909" spans="1:6" x14ac:dyDescent="0.3">
      <c r="A909" s="4">
        <v>2019</v>
      </c>
      <c r="B909" s="4" t="s">
        <v>59</v>
      </c>
      <c r="C909" s="4" t="s">
        <v>44</v>
      </c>
      <c r="D909" s="5">
        <v>20743</v>
      </c>
      <c r="E909" s="5">
        <v>408354</v>
      </c>
      <c r="F909" s="6">
        <v>21582</v>
      </c>
    </row>
    <row r="910" spans="1:6" x14ac:dyDescent="0.3">
      <c r="A910" s="4">
        <v>2019</v>
      </c>
      <c r="B910" s="4" t="s">
        <v>59</v>
      </c>
      <c r="C910" s="4" t="s">
        <v>45</v>
      </c>
      <c r="D910" s="5">
        <v>20637</v>
      </c>
      <c r="E910" s="5">
        <v>341265</v>
      </c>
      <c r="F910" s="6">
        <v>26566</v>
      </c>
    </row>
    <row r="911" spans="1:6" x14ac:dyDescent="0.3">
      <c r="A911" s="4">
        <v>2019</v>
      </c>
      <c r="B911" s="4" t="s">
        <v>59</v>
      </c>
      <c r="C911" s="4" t="s">
        <v>46</v>
      </c>
      <c r="D911" s="5">
        <v>4658</v>
      </c>
      <c r="E911" s="5">
        <v>75027</v>
      </c>
      <c r="F911" s="6">
        <v>18256</v>
      </c>
    </row>
    <row r="912" spans="1:6" x14ac:dyDescent="0.3">
      <c r="A912" s="4">
        <v>2019</v>
      </c>
      <c r="B912" s="4" t="s">
        <v>59</v>
      </c>
      <c r="C912" s="4" t="s">
        <v>47</v>
      </c>
      <c r="D912" s="5">
        <v>17015</v>
      </c>
      <c r="E912" s="5">
        <v>285279</v>
      </c>
      <c r="F912" s="6">
        <v>18758</v>
      </c>
    </row>
    <row r="913" spans="1:6" x14ac:dyDescent="0.3">
      <c r="A913" s="4">
        <v>2019</v>
      </c>
      <c r="B913" s="4" t="s">
        <v>59</v>
      </c>
      <c r="C913" s="4" t="s">
        <v>48</v>
      </c>
      <c r="D913" s="5">
        <v>2398</v>
      </c>
      <c r="E913" s="5">
        <v>37041</v>
      </c>
      <c r="F913" s="6">
        <v>21994</v>
      </c>
    </row>
    <row r="914" spans="1:6" x14ac:dyDescent="0.3">
      <c r="A914" s="4">
        <v>2019</v>
      </c>
      <c r="B914" s="4" t="s">
        <v>60</v>
      </c>
      <c r="C914" s="4" t="s">
        <v>1</v>
      </c>
      <c r="D914" s="5">
        <v>10189</v>
      </c>
      <c r="E914" s="5">
        <v>46816</v>
      </c>
      <c r="F914" s="6">
        <v>38607</v>
      </c>
    </row>
    <row r="915" spans="1:6" x14ac:dyDescent="0.3">
      <c r="A915" s="4">
        <v>2019</v>
      </c>
      <c r="B915" s="4" t="s">
        <v>60</v>
      </c>
      <c r="C915" s="4" t="s">
        <v>2</v>
      </c>
      <c r="D915" s="5">
        <v>10674</v>
      </c>
      <c r="E915" s="5">
        <v>75782</v>
      </c>
      <c r="F915" s="6">
        <v>39965</v>
      </c>
    </row>
    <row r="916" spans="1:6" x14ac:dyDescent="0.3">
      <c r="A916" s="4">
        <v>2019</v>
      </c>
      <c r="B916" s="4" t="s">
        <v>60</v>
      </c>
      <c r="C916" s="4" t="s">
        <v>3</v>
      </c>
      <c r="D916" s="5">
        <v>5359</v>
      </c>
      <c r="E916" s="5">
        <v>25279</v>
      </c>
      <c r="F916" s="6">
        <v>36115</v>
      </c>
    </row>
    <row r="917" spans="1:6" x14ac:dyDescent="0.3">
      <c r="A917" s="4">
        <v>2019</v>
      </c>
      <c r="B917" s="4" t="s">
        <v>60</v>
      </c>
      <c r="C917" s="4" t="s">
        <v>4</v>
      </c>
      <c r="D917" s="5">
        <v>97442</v>
      </c>
      <c r="E917" s="5">
        <v>547972</v>
      </c>
      <c r="F917" s="6">
        <v>42293</v>
      </c>
    </row>
    <row r="918" spans="1:6" x14ac:dyDescent="0.3">
      <c r="A918" s="4">
        <v>2019</v>
      </c>
      <c r="B918" s="4" t="s">
        <v>60</v>
      </c>
      <c r="C918" s="4" t="s">
        <v>5</v>
      </c>
      <c r="D918" s="5">
        <v>17008</v>
      </c>
      <c r="E918" s="5">
        <v>84571</v>
      </c>
      <c r="F918" s="6">
        <v>42381</v>
      </c>
    </row>
    <row r="919" spans="1:6" x14ac:dyDescent="0.3">
      <c r="A919" s="4">
        <v>2019</v>
      </c>
      <c r="B919" s="4" t="s">
        <v>60</v>
      </c>
      <c r="C919" s="4" t="s">
        <v>6</v>
      </c>
      <c r="D919" s="5">
        <v>18146</v>
      </c>
      <c r="E919" s="5">
        <v>66497</v>
      </c>
      <c r="F919" s="6">
        <v>34861</v>
      </c>
    </row>
    <row r="920" spans="1:6" x14ac:dyDescent="0.3">
      <c r="A920" s="4">
        <v>2019</v>
      </c>
      <c r="B920" s="4" t="s">
        <v>60</v>
      </c>
      <c r="C920" s="4" t="s">
        <v>7</v>
      </c>
      <c r="D920" s="5">
        <v>2052</v>
      </c>
      <c r="E920" s="5">
        <v>12125</v>
      </c>
      <c r="F920" s="6">
        <v>35636</v>
      </c>
    </row>
    <row r="921" spans="1:6" x14ac:dyDescent="0.3">
      <c r="A921" s="4">
        <v>2019</v>
      </c>
      <c r="B921" s="4" t="s">
        <v>60</v>
      </c>
      <c r="C921" s="4" t="s">
        <v>8</v>
      </c>
      <c r="D921" s="5">
        <v>56765</v>
      </c>
      <c r="E921" s="5">
        <v>281975</v>
      </c>
      <c r="F921" s="6">
        <v>37969</v>
      </c>
    </row>
    <row r="922" spans="1:6" x14ac:dyDescent="0.3">
      <c r="A922" s="4">
        <v>2019</v>
      </c>
      <c r="B922" s="4" t="s">
        <v>60</v>
      </c>
      <c r="C922" s="4" t="s">
        <v>9</v>
      </c>
      <c r="D922" s="5">
        <v>18227</v>
      </c>
      <c r="E922" s="5">
        <v>111902</v>
      </c>
      <c r="F922" s="6">
        <v>37971</v>
      </c>
    </row>
    <row r="923" spans="1:6" x14ac:dyDescent="0.3">
      <c r="A923" s="4">
        <v>2019</v>
      </c>
      <c r="B923" s="4" t="s">
        <v>60</v>
      </c>
      <c r="C923" s="4" t="s">
        <v>10</v>
      </c>
      <c r="D923" s="5">
        <v>3845</v>
      </c>
      <c r="E923" s="5">
        <v>19414</v>
      </c>
      <c r="F923" s="6">
        <v>32615</v>
      </c>
    </row>
    <row r="924" spans="1:6" x14ac:dyDescent="0.3">
      <c r="A924" s="4">
        <v>2019</v>
      </c>
      <c r="B924" s="4" t="s">
        <v>60</v>
      </c>
      <c r="C924" s="4" t="s">
        <v>11</v>
      </c>
      <c r="D924" s="5">
        <v>39884</v>
      </c>
      <c r="E924" s="5">
        <v>209967</v>
      </c>
      <c r="F924" s="6">
        <v>43714</v>
      </c>
    </row>
    <row r="925" spans="1:6" x14ac:dyDescent="0.3">
      <c r="A925" s="4">
        <v>2019</v>
      </c>
      <c r="B925" s="4" t="s">
        <v>60</v>
      </c>
      <c r="C925" s="4" t="s">
        <v>12</v>
      </c>
      <c r="D925" s="5">
        <v>12916</v>
      </c>
      <c r="E925" s="5">
        <v>89273</v>
      </c>
      <c r="F925" s="6">
        <v>33759</v>
      </c>
    </row>
    <row r="926" spans="1:6" x14ac:dyDescent="0.3">
      <c r="A926" s="4">
        <v>2019</v>
      </c>
      <c r="B926" s="4" t="s">
        <v>60</v>
      </c>
      <c r="C926" s="4" t="s">
        <v>13</v>
      </c>
      <c r="D926" s="5">
        <v>8547</v>
      </c>
      <c r="E926" s="5">
        <v>42519</v>
      </c>
      <c r="F926" s="6">
        <v>36534</v>
      </c>
    </row>
    <row r="927" spans="1:6" x14ac:dyDescent="0.3">
      <c r="A927" s="4">
        <v>2019</v>
      </c>
      <c r="B927" s="4" t="s">
        <v>60</v>
      </c>
      <c r="C927" s="4" t="s">
        <v>14</v>
      </c>
      <c r="D927" s="5">
        <v>5938</v>
      </c>
      <c r="E927" s="5">
        <v>34833</v>
      </c>
      <c r="F927" s="6">
        <v>35624</v>
      </c>
    </row>
    <row r="928" spans="1:6" x14ac:dyDescent="0.3">
      <c r="A928" s="4">
        <v>2019</v>
      </c>
      <c r="B928" s="4" t="s">
        <v>60</v>
      </c>
      <c r="C928" s="4" t="s">
        <v>15</v>
      </c>
      <c r="D928" s="5">
        <v>10404</v>
      </c>
      <c r="E928" s="5">
        <v>46571</v>
      </c>
      <c r="F928" s="6">
        <v>34846</v>
      </c>
    </row>
    <row r="929" spans="1:6" x14ac:dyDescent="0.3">
      <c r="A929" s="4">
        <v>2019</v>
      </c>
      <c r="B929" s="4" t="s">
        <v>60</v>
      </c>
      <c r="C929" s="4" t="s">
        <v>16</v>
      </c>
      <c r="D929" s="5">
        <v>9280</v>
      </c>
      <c r="E929" s="5">
        <v>46391</v>
      </c>
      <c r="F929" s="6">
        <v>38963</v>
      </c>
    </row>
    <row r="930" spans="1:6" x14ac:dyDescent="0.3">
      <c r="A930" s="4">
        <v>2019</v>
      </c>
      <c r="B930" s="4" t="s">
        <v>60</v>
      </c>
      <c r="C930" s="4" t="s">
        <v>17</v>
      </c>
      <c r="D930" s="5">
        <v>3777</v>
      </c>
      <c r="E930" s="5">
        <v>17863</v>
      </c>
      <c r="F930" s="6">
        <v>35322</v>
      </c>
    </row>
    <row r="931" spans="1:6" x14ac:dyDescent="0.3">
      <c r="A931" s="4">
        <v>2019</v>
      </c>
      <c r="B931" s="4" t="s">
        <v>60</v>
      </c>
      <c r="C931" s="4" t="s">
        <v>18</v>
      </c>
      <c r="D931" s="5">
        <v>19358</v>
      </c>
      <c r="E931" s="5">
        <v>91545</v>
      </c>
      <c r="F931" s="6">
        <v>44150</v>
      </c>
    </row>
    <row r="932" spans="1:6" x14ac:dyDescent="0.3">
      <c r="A932" s="4">
        <v>2019</v>
      </c>
      <c r="B932" s="4" t="s">
        <v>60</v>
      </c>
      <c r="C932" s="4" t="s">
        <v>19</v>
      </c>
      <c r="D932" s="5">
        <v>22046</v>
      </c>
      <c r="E932" s="5">
        <v>121404</v>
      </c>
      <c r="F932" s="6">
        <v>40421</v>
      </c>
    </row>
    <row r="933" spans="1:6" x14ac:dyDescent="0.3">
      <c r="A933" s="4">
        <v>2019</v>
      </c>
      <c r="B933" s="4" t="s">
        <v>60</v>
      </c>
      <c r="C933" s="4" t="s">
        <v>20</v>
      </c>
      <c r="D933" s="5">
        <v>32480</v>
      </c>
      <c r="E933" s="5">
        <v>140352</v>
      </c>
      <c r="F933" s="6">
        <v>34330</v>
      </c>
    </row>
    <row r="934" spans="1:6" x14ac:dyDescent="0.3">
      <c r="A934" s="4">
        <v>2019</v>
      </c>
      <c r="B934" s="4" t="s">
        <v>60</v>
      </c>
      <c r="C934" s="4" t="s">
        <v>21</v>
      </c>
      <c r="D934" s="5">
        <v>17266</v>
      </c>
      <c r="E934" s="5">
        <v>91238</v>
      </c>
      <c r="F934" s="6">
        <v>35478</v>
      </c>
    </row>
    <row r="935" spans="1:6" x14ac:dyDescent="0.3">
      <c r="A935" s="4">
        <v>2019</v>
      </c>
      <c r="B935" s="4" t="s">
        <v>60</v>
      </c>
      <c r="C935" s="4" t="s">
        <v>22</v>
      </c>
      <c r="D935" s="5">
        <v>4589</v>
      </c>
      <c r="E935" s="5">
        <v>21043</v>
      </c>
      <c r="F935" s="6">
        <v>36243</v>
      </c>
    </row>
    <row r="936" spans="1:6" x14ac:dyDescent="0.3">
      <c r="A936" s="4">
        <v>2019</v>
      </c>
      <c r="B936" s="4" t="s">
        <v>60</v>
      </c>
      <c r="C936" s="4" t="s">
        <v>23</v>
      </c>
      <c r="D936" s="5">
        <v>13240</v>
      </c>
      <c r="E936" s="5">
        <v>75829</v>
      </c>
      <c r="F936" s="6">
        <v>35224</v>
      </c>
    </row>
    <row r="937" spans="1:6" x14ac:dyDescent="0.3">
      <c r="A937" s="4">
        <v>2019</v>
      </c>
      <c r="B937" s="4" t="s">
        <v>60</v>
      </c>
      <c r="C937" s="4" t="s">
        <v>24</v>
      </c>
      <c r="D937" s="5">
        <v>4153</v>
      </c>
      <c r="E937" s="5">
        <v>18442</v>
      </c>
      <c r="F937" s="6">
        <v>31791</v>
      </c>
    </row>
    <row r="938" spans="1:6" x14ac:dyDescent="0.3">
      <c r="A938" s="4">
        <v>2019</v>
      </c>
      <c r="B938" s="4" t="s">
        <v>60</v>
      </c>
      <c r="C938" s="4" t="s">
        <v>25</v>
      </c>
      <c r="D938" s="5">
        <v>4572</v>
      </c>
      <c r="E938" s="5">
        <v>25509</v>
      </c>
      <c r="F938" s="6">
        <v>33587</v>
      </c>
    </row>
    <row r="939" spans="1:6" x14ac:dyDescent="0.3">
      <c r="A939" s="4">
        <v>2019</v>
      </c>
      <c r="B939" s="4" t="s">
        <v>60</v>
      </c>
      <c r="C939" s="4" t="s">
        <v>26</v>
      </c>
      <c r="D939" s="5">
        <v>5140</v>
      </c>
      <c r="E939" s="5">
        <v>35449</v>
      </c>
      <c r="F939" s="6">
        <v>38479</v>
      </c>
    </row>
    <row r="940" spans="1:6" x14ac:dyDescent="0.3">
      <c r="A940" s="4">
        <v>2019</v>
      </c>
      <c r="B940" s="4" t="s">
        <v>60</v>
      </c>
      <c r="C940" s="4" t="s">
        <v>27</v>
      </c>
      <c r="D940" s="5">
        <v>4011</v>
      </c>
      <c r="E940" s="5">
        <v>21600</v>
      </c>
      <c r="F940" s="6">
        <v>39236</v>
      </c>
    </row>
    <row r="941" spans="1:6" x14ac:dyDescent="0.3">
      <c r="A941" s="4">
        <v>2019</v>
      </c>
      <c r="B941" s="4" t="s">
        <v>60</v>
      </c>
      <c r="C941" s="4" t="s">
        <v>28</v>
      </c>
      <c r="D941" s="5">
        <v>24469</v>
      </c>
      <c r="E941" s="5">
        <v>138255</v>
      </c>
      <c r="F941" s="6">
        <v>37373</v>
      </c>
    </row>
    <row r="942" spans="1:6" x14ac:dyDescent="0.3">
      <c r="A942" s="4">
        <v>2019</v>
      </c>
      <c r="B942" s="4" t="s">
        <v>60</v>
      </c>
      <c r="C942" s="4" t="s">
        <v>29</v>
      </c>
      <c r="D942" s="5">
        <v>4216</v>
      </c>
      <c r="E942" s="5">
        <v>21214</v>
      </c>
      <c r="F942" s="6">
        <v>35417</v>
      </c>
    </row>
    <row r="943" spans="1:6" x14ac:dyDescent="0.3">
      <c r="A943" s="4">
        <v>2019</v>
      </c>
      <c r="B943" s="4" t="s">
        <v>60</v>
      </c>
      <c r="C943" s="4" t="s">
        <v>30</v>
      </c>
      <c r="D943" s="5">
        <v>72430</v>
      </c>
      <c r="E943" s="5">
        <v>371218</v>
      </c>
      <c r="F943" s="6">
        <v>43410</v>
      </c>
    </row>
    <row r="944" spans="1:6" x14ac:dyDescent="0.3">
      <c r="A944" s="4">
        <v>2019</v>
      </c>
      <c r="B944" s="4" t="s">
        <v>60</v>
      </c>
      <c r="C944" s="4" t="s">
        <v>31</v>
      </c>
      <c r="D944" s="5">
        <v>24457</v>
      </c>
      <c r="E944" s="5">
        <v>115119</v>
      </c>
      <c r="F944" s="6">
        <v>36624</v>
      </c>
    </row>
    <row r="945" spans="1:6" x14ac:dyDescent="0.3">
      <c r="A945" s="4">
        <v>2019</v>
      </c>
      <c r="B945" s="4" t="s">
        <v>60</v>
      </c>
      <c r="C945" s="4" t="s">
        <v>32</v>
      </c>
      <c r="D945" s="5">
        <v>2047</v>
      </c>
      <c r="E945" s="5">
        <v>11337</v>
      </c>
      <c r="F945" s="6">
        <v>38696</v>
      </c>
    </row>
    <row r="946" spans="1:6" x14ac:dyDescent="0.3">
      <c r="A946" s="4">
        <v>2019</v>
      </c>
      <c r="B946" s="4" t="s">
        <v>60</v>
      </c>
      <c r="C946" s="4" t="s">
        <v>33</v>
      </c>
      <c r="D946" s="5">
        <v>23639</v>
      </c>
      <c r="E946" s="5">
        <v>157001</v>
      </c>
      <c r="F946" s="6">
        <v>35006</v>
      </c>
    </row>
    <row r="947" spans="1:6" x14ac:dyDescent="0.3">
      <c r="A947" s="4">
        <v>2019</v>
      </c>
      <c r="B947" s="4" t="s">
        <v>60</v>
      </c>
      <c r="C947" s="4" t="s">
        <v>34</v>
      </c>
      <c r="D947" s="5">
        <v>6589</v>
      </c>
      <c r="E947" s="5">
        <v>36706</v>
      </c>
      <c r="F947" s="6">
        <v>36151</v>
      </c>
    </row>
    <row r="948" spans="1:6" x14ac:dyDescent="0.3">
      <c r="A948" s="4">
        <v>2019</v>
      </c>
      <c r="B948" s="4" t="s">
        <v>60</v>
      </c>
      <c r="C948" s="4" t="s">
        <v>35</v>
      </c>
      <c r="D948" s="5">
        <v>25468</v>
      </c>
      <c r="E948" s="5">
        <v>78423</v>
      </c>
      <c r="F948" s="6">
        <v>35467</v>
      </c>
    </row>
    <row r="949" spans="1:6" x14ac:dyDescent="0.3">
      <c r="A949" s="4">
        <v>2019</v>
      </c>
      <c r="B949" s="4" t="s">
        <v>60</v>
      </c>
      <c r="C949" s="4" t="s">
        <v>36</v>
      </c>
      <c r="D949" s="5">
        <v>33082</v>
      </c>
      <c r="E949" s="5">
        <v>202171</v>
      </c>
      <c r="F949" s="6">
        <v>35131</v>
      </c>
    </row>
    <row r="950" spans="1:6" x14ac:dyDescent="0.3">
      <c r="A950" s="4">
        <v>2019</v>
      </c>
      <c r="B950" s="4" t="s">
        <v>60</v>
      </c>
      <c r="C950" s="4" t="s">
        <v>37</v>
      </c>
      <c r="D950" s="5">
        <v>3537</v>
      </c>
      <c r="E950" s="5">
        <v>18157</v>
      </c>
      <c r="F950" s="6">
        <v>34466</v>
      </c>
    </row>
    <row r="951" spans="1:6" x14ac:dyDescent="0.3">
      <c r="A951" s="4">
        <v>2019</v>
      </c>
      <c r="B951" s="4" t="s">
        <v>60</v>
      </c>
      <c r="C951" s="4" t="s">
        <v>38</v>
      </c>
      <c r="D951" s="5">
        <v>12142</v>
      </c>
      <c r="E951" s="5">
        <v>54906</v>
      </c>
      <c r="F951" s="6">
        <v>34386</v>
      </c>
    </row>
    <row r="952" spans="1:6" x14ac:dyDescent="0.3">
      <c r="A952" s="4">
        <v>2019</v>
      </c>
      <c r="B952" s="4" t="s">
        <v>60</v>
      </c>
      <c r="C952" s="4" t="s">
        <v>39</v>
      </c>
      <c r="D952" s="5">
        <v>2223</v>
      </c>
      <c r="E952" s="5">
        <v>11326</v>
      </c>
      <c r="F952" s="6">
        <v>34233</v>
      </c>
    </row>
    <row r="953" spans="1:6" x14ac:dyDescent="0.3">
      <c r="A953" s="4">
        <v>2019</v>
      </c>
      <c r="B953" s="4" t="s">
        <v>60</v>
      </c>
      <c r="C953" s="4" t="s">
        <v>40</v>
      </c>
      <c r="D953" s="5">
        <v>15931</v>
      </c>
      <c r="E953" s="5">
        <v>80484</v>
      </c>
      <c r="F953" s="6">
        <v>36227</v>
      </c>
    </row>
    <row r="954" spans="1:6" x14ac:dyDescent="0.3">
      <c r="A954" s="4">
        <v>2019</v>
      </c>
      <c r="B954" s="4" t="s">
        <v>60</v>
      </c>
      <c r="C954" s="4" t="s">
        <v>41</v>
      </c>
      <c r="D954" s="5">
        <v>57504</v>
      </c>
      <c r="E954" s="5">
        <v>343287</v>
      </c>
      <c r="F954" s="6">
        <v>41110</v>
      </c>
    </row>
    <row r="955" spans="1:6" x14ac:dyDescent="0.3">
      <c r="A955" s="4">
        <v>2019</v>
      </c>
      <c r="B955" s="4" t="s">
        <v>60</v>
      </c>
      <c r="C955" s="4" t="s">
        <v>42</v>
      </c>
      <c r="D955" s="5">
        <v>6492</v>
      </c>
      <c r="E955" s="5">
        <v>37200</v>
      </c>
      <c r="F955" s="6">
        <v>37389</v>
      </c>
    </row>
    <row r="956" spans="1:6" x14ac:dyDescent="0.3">
      <c r="A956" s="4">
        <v>2019</v>
      </c>
      <c r="B956" s="4" t="s">
        <v>60</v>
      </c>
      <c r="C956" s="4" t="s">
        <v>43</v>
      </c>
      <c r="D956" s="5">
        <v>1990</v>
      </c>
      <c r="E956" s="5">
        <v>8772</v>
      </c>
      <c r="F956" s="6">
        <v>37394</v>
      </c>
    </row>
    <row r="957" spans="1:6" x14ac:dyDescent="0.3">
      <c r="A957" s="4">
        <v>2019</v>
      </c>
      <c r="B957" s="4" t="s">
        <v>60</v>
      </c>
      <c r="C957" s="4" t="s">
        <v>44</v>
      </c>
      <c r="D957" s="5">
        <v>29777</v>
      </c>
      <c r="E957" s="5">
        <v>140456</v>
      </c>
      <c r="F957" s="6">
        <v>45136</v>
      </c>
    </row>
    <row r="958" spans="1:6" x14ac:dyDescent="0.3">
      <c r="A958" s="4">
        <v>2019</v>
      </c>
      <c r="B958" s="4" t="s">
        <v>60</v>
      </c>
      <c r="C958" s="4" t="s">
        <v>45</v>
      </c>
      <c r="D958" s="5">
        <v>19915</v>
      </c>
      <c r="E958" s="5">
        <v>102632</v>
      </c>
      <c r="F958" s="6">
        <v>42585</v>
      </c>
    </row>
    <row r="959" spans="1:6" x14ac:dyDescent="0.3">
      <c r="A959" s="4">
        <v>2019</v>
      </c>
      <c r="B959" s="4" t="s">
        <v>60</v>
      </c>
      <c r="C959" s="4" t="s">
        <v>46</v>
      </c>
      <c r="D959" s="5">
        <v>5797</v>
      </c>
      <c r="E959" s="5">
        <v>20164</v>
      </c>
      <c r="F959" s="6">
        <v>32080</v>
      </c>
    </row>
    <row r="960" spans="1:6" x14ac:dyDescent="0.3">
      <c r="A960" s="4">
        <v>2019</v>
      </c>
      <c r="B960" s="4" t="s">
        <v>60</v>
      </c>
      <c r="C960" s="4" t="s">
        <v>47</v>
      </c>
      <c r="D960" s="5">
        <v>13757</v>
      </c>
      <c r="E960" s="5">
        <v>84267</v>
      </c>
      <c r="F960" s="6">
        <v>31908</v>
      </c>
    </row>
    <row r="961" spans="1:6" x14ac:dyDescent="0.3">
      <c r="A961" s="4">
        <v>2019</v>
      </c>
      <c r="B961" s="4" t="s">
        <v>60</v>
      </c>
      <c r="C961" s="4" t="s">
        <v>48</v>
      </c>
      <c r="D961" s="5">
        <v>1655</v>
      </c>
      <c r="E961" s="5">
        <v>7188</v>
      </c>
      <c r="F961" s="6">
        <v>39255</v>
      </c>
    </row>
    <row r="962" spans="1:6" x14ac:dyDescent="0.3">
      <c r="A962" s="4">
        <v>2018</v>
      </c>
      <c r="B962" s="4" t="s">
        <v>55</v>
      </c>
      <c r="C962" s="4" t="s">
        <v>1</v>
      </c>
      <c r="D962" s="5">
        <v>1843</v>
      </c>
      <c r="E962" s="5">
        <v>18397</v>
      </c>
      <c r="F962" s="6">
        <v>56388</v>
      </c>
    </row>
    <row r="963" spans="1:6" x14ac:dyDescent="0.3">
      <c r="A963" s="4">
        <v>2018</v>
      </c>
      <c r="B963" s="4" t="s">
        <v>55</v>
      </c>
      <c r="C963" s="4" t="s">
        <v>2</v>
      </c>
      <c r="D963" s="5">
        <v>1328</v>
      </c>
      <c r="E963" s="5">
        <v>38653</v>
      </c>
      <c r="F963" s="6">
        <v>50854</v>
      </c>
    </row>
    <row r="964" spans="1:6" x14ac:dyDescent="0.3">
      <c r="A964" s="4">
        <v>2018</v>
      </c>
      <c r="B964" s="4" t="s">
        <v>55</v>
      </c>
      <c r="C964" s="4" t="s">
        <v>3</v>
      </c>
      <c r="D964" s="5">
        <v>2525</v>
      </c>
      <c r="E964" s="5">
        <v>16334</v>
      </c>
      <c r="F964" s="6">
        <v>47616</v>
      </c>
    </row>
    <row r="965" spans="1:6" x14ac:dyDescent="0.3">
      <c r="A965" s="4">
        <v>2018</v>
      </c>
      <c r="B965" s="4" t="s">
        <v>55</v>
      </c>
      <c r="C965" s="4" t="s">
        <v>4</v>
      </c>
      <c r="D965" s="5">
        <v>17605</v>
      </c>
      <c r="E965" s="5">
        <v>443542</v>
      </c>
      <c r="F965" s="6">
        <v>38595</v>
      </c>
    </row>
    <row r="966" spans="1:6" x14ac:dyDescent="0.3">
      <c r="A966" s="4">
        <v>2018</v>
      </c>
      <c r="B966" s="4" t="s">
        <v>55</v>
      </c>
      <c r="C966" s="4" t="s">
        <v>5</v>
      </c>
      <c r="D966" s="5">
        <v>3256</v>
      </c>
      <c r="E966" s="5">
        <v>46357</v>
      </c>
      <c r="F966" s="6">
        <v>88489</v>
      </c>
    </row>
    <row r="967" spans="1:6" x14ac:dyDescent="0.3">
      <c r="A967" s="4">
        <v>2018</v>
      </c>
      <c r="B967" s="4" t="s">
        <v>55</v>
      </c>
      <c r="C967" s="4" t="s">
        <v>6</v>
      </c>
      <c r="D967" s="4">
        <v>441</v>
      </c>
      <c r="E967" s="5">
        <v>5272</v>
      </c>
      <c r="F967" s="6">
        <v>40054</v>
      </c>
    </row>
    <row r="968" spans="1:6" x14ac:dyDescent="0.3">
      <c r="A968" s="4">
        <v>2018</v>
      </c>
      <c r="B968" s="4" t="s">
        <v>55</v>
      </c>
      <c r="C968" s="4" t="s">
        <v>7</v>
      </c>
      <c r="D968" s="4">
        <v>177</v>
      </c>
      <c r="E968" s="5">
        <v>1535</v>
      </c>
      <c r="F968" s="6">
        <v>39987</v>
      </c>
    </row>
    <row r="969" spans="1:6" x14ac:dyDescent="0.3">
      <c r="A969" s="4">
        <v>2018</v>
      </c>
      <c r="B969" s="4" t="s">
        <v>55</v>
      </c>
      <c r="C969" s="4" t="s">
        <v>8</v>
      </c>
      <c r="D969" s="5">
        <v>5289</v>
      </c>
      <c r="E969" s="5">
        <v>72507</v>
      </c>
      <c r="F969" s="6">
        <v>34681</v>
      </c>
    </row>
    <row r="970" spans="1:6" x14ac:dyDescent="0.3">
      <c r="A970" s="4">
        <v>2018</v>
      </c>
      <c r="B970" s="4" t="s">
        <v>55</v>
      </c>
      <c r="C970" s="4" t="s">
        <v>9</v>
      </c>
      <c r="D970" s="5">
        <v>2630</v>
      </c>
      <c r="E970" s="5">
        <v>29395</v>
      </c>
      <c r="F970" s="6">
        <v>42010</v>
      </c>
    </row>
    <row r="971" spans="1:6" x14ac:dyDescent="0.3">
      <c r="A971" s="4">
        <v>2018</v>
      </c>
      <c r="B971" s="4" t="s">
        <v>55</v>
      </c>
      <c r="C971" s="4" t="s">
        <v>10</v>
      </c>
      <c r="D971" s="5">
        <v>2500</v>
      </c>
      <c r="E971" s="5">
        <v>26636</v>
      </c>
      <c r="F971" s="6">
        <v>39998</v>
      </c>
    </row>
    <row r="972" spans="1:6" x14ac:dyDescent="0.3">
      <c r="A972" s="4">
        <v>2018</v>
      </c>
      <c r="B972" s="4" t="s">
        <v>55</v>
      </c>
      <c r="C972" s="4" t="s">
        <v>11</v>
      </c>
      <c r="D972" s="5">
        <v>2785</v>
      </c>
      <c r="E972" s="5">
        <v>26452</v>
      </c>
      <c r="F972" s="6">
        <v>50101</v>
      </c>
    </row>
    <row r="973" spans="1:6" x14ac:dyDescent="0.3">
      <c r="A973" s="4">
        <v>2018</v>
      </c>
      <c r="B973" s="4" t="s">
        <v>55</v>
      </c>
      <c r="C973" s="4" t="s">
        <v>12</v>
      </c>
      <c r="D973" s="5">
        <v>2217</v>
      </c>
      <c r="E973" s="5">
        <v>21236</v>
      </c>
      <c r="F973" s="6">
        <v>48605</v>
      </c>
    </row>
    <row r="974" spans="1:6" x14ac:dyDescent="0.3">
      <c r="A974" s="4">
        <v>2018</v>
      </c>
      <c r="B974" s="4" t="s">
        <v>55</v>
      </c>
      <c r="C974" s="4" t="s">
        <v>13</v>
      </c>
      <c r="D974" s="5">
        <v>2830</v>
      </c>
      <c r="E974" s="5">
        <v>23077</v>
      </c>
      <c r="F974" s="6">
        <v>42989</v>
      </c>
    </row>
    <row r="975" spans="1:6" x14ac:dyDescent="0.3">
      <c r="A975" s="4">
        <v>2018</v>
      </c>
      <c r="B975" s="4" t="s">
        <v>55</v>
      </c>
      <c r="C975" s="4" t="s">
        <v>14</v>
      </c>
      <c r="D975" s="5">
        <v>2658</v>
      </c>
      <c r="E975" s="5">
        <v>19284</v>
      </c>
      <c r="F975" s="6">
        <v>47004</v>
      </c>
    </row>
    <row r="976" spans="1:6" x14ac:dyDescent="0.3">
      <c r="A976" s="4">
        <v>2018</v>
      </c>
      <c r="B976" s="4" t="s">
        <v>55</v>
      </c>
      <c r="C976" s="4" t="s">
        <v>15</v>
      </c>
      <c r="D976" s="5">
        <v>1559</v>
      </c>
      <c r="E976" s="5">
        <v>18569</v>
      </c>
      <c r="F976" s="6">
        <v>56223</v>
      </c>
    </row>
    <row r="977" spans="1:6" x14ac:dyDescent="0.3">
      <c r="A977" s="4">
        <v>2018</v>
      </c>
      <c r="B977" s="4" t="s">
        <v>55</v>
      </c>
      <c r="C977" s="4" t="s">
        <v>16</v>
      </c>
      <c r="D977" s="5">
        <v>3089</v>
      </c>
      <c r="E977" s="5">
        <v>43598</v>
      </c>
      <c r="F977" s="6">
        <v>84277</v>
      </c>
    </row>
    <row r="978" spans="1:6" x14ac:dyDescent="0.3">
      <c r="A978" s="4">
        <v>2018</v>
      </c>
      <c r="B978" s="4" t="s">
        <v>55</v>
      </c>
      <c r="C978" s="4" t="s">
        <v>17</v>
      </c>
      <c r="D978" s="5">
        <v>1372</v>
      </c>
      <c r="E978" s="5">
        <v>7143</v>
      </c>
      <c r="F978" s="6">
        <v>41187</v>
      </c>
    </row>
    <row r="979" spans="1:6" x14ac:dyDescent="0.3">
      <c r="A979" s="4">
        <v>2018</v>
      </c>
      <c r="B979" s="4" t="s">
        <v>55</v>
      </c>
      <c r="C979" s="4" t="s">
        <v>18</v>
      </c>
      <c r="D979" s="4">
        <v>723</v>
      </c>
      <c r="E979" s="5">
        <v>6447</v>
      </c>
      <c r="F979" s="6">
        <v>43100</v>
      </c>
    </row>
    <row r="980" spans="1:6" x14ac:dyDescent="0.3">
      <c r="A980" s="4">
        <v>2018</v>
      </c>
      <c r="B980" s="4" t="s">
        <v>55</v>
      </c>
      <c r="C980" s="4" t="s">
        <v>19</v>
      </c>
      <c r="D980" s="4">
        <v>985</v>
      </c>
      <c r="E980" s="5">
        <v>9626</v>
      </c>
      <c r="F980" s="6">
        <v>61244</v>
      </c>
    </row>
    <row r="981" spans="1:6" x14ac:dyDescent="0.3">
      <c r="A981" s="4">
        <v>2018</v>
      </c>
      <c r="B981" s="4" t="s">
        <v>55</v>
      </c>
      <c r="C981" s="4" t="s">
        <v>20</v>
      </c>
      <c r="D981" s="5">
        <v>3282</v>
      </c>
      <c r="E981" s="5">
        <v>35874</v>
      </c>
      <c r="F981" s="6">
        <v>40516</v>
      </c>
    </row>
    <row r="982" spans="1:6" x14ac:dyDescent="0.3">
      <c r="A982" s="4">
        <v>2018</v>
      </c>
      <c r="B982" s="4" t="s">
        <v>55</v>
      </c>
      <c r="C982" s="4" t="s">
        <v>21</v>
      </c>
      <c r="D982" s="5">
        <v>3071</v>
      </c>
      <c r="E982" s="5">
        <v>27642</v>
      </c>
      <c r="F982" s="6">
        <v>50521</v>
      </c>
    </row>
    <row r="983" spans="1:6" x14ac:dyDescent="0.3">
      <c r="A983" s="4">
        <v>2018</v>
      </c>
      <c r="B983" s="4" t="s">
        <v>55</v>
      </c>
      <c r="C983" s="4" t="s">
        <v>22</v>
      </c>
      <c r="D983" s="5">
        <v>2153</v>
      </c>
      <c r="E983" s="5">
        <v>16234</v>
      </c>
      <c r="F983" s="6">
        <v>47028</v>
      </c>
    </row>
    <row r="984" spans="1:6" x14ac:dyDescent="0.3">
      <c r="A984" s="4">
        <v>2018</v>
      </c>
      <c r="B984" s="4" t="s">
        <v>55</v>
      </c>
      <c r="C984" s="4" t="s">
        <v>23</v>
      </c>
      <c r="D984" s="5">
        <v>1935</v>
      </c>
      <c r="E984" s="5">
        <v>16642</v>
      </c>
      <c r="F984" s="6">
        <v>43331</v>
      </c>
    </row>
    <row r="985" spans="1:6" x14ac:dyDescent="0.3">
      <c r="A985" s="4">
        <v>2018</v>
      </c>
      <c r="B985" s="4" t="s">
        <v>55</v>
      </c>
      <c r="C985" s="4" t="s">
        <v>24</v>
      </c>
      <c r="D985" s="5">
        <v>1771</v>
      </c>
      <c r="E985" s="5">
        <v>12503</v>
      </c>
      <c r="F985" s="6">
        <v>67090</v>
      </c>
    </row>
    <row r="986" spans="1:6" x14ac:dyDescent="0.3">
      <c r="A986" s="4">
        <v>2018</v>
      </c>
      <c r="B986" s="4" t="s">
        <v>55</v>
      </c>
      <c r="C986" s="4" t="s">
        <v>25</v>
      </c>
      <c r="D986" s="5">
        <v>2378</v>
      </c>
      <c r="E986" s="5">
        <v>15823</v>
      </c>
      <c r="F986" s="6">
        <v>41084</v>
      </c>
    </row>
    <row r="987" spans="1:6" x14ac:dyDescent="0.3">
      <c r="A987" s="4">
        <v>2018</v>
      </c>
      <c r="B987" s="4" t="s">
        <v>55</v>
      </c>
      <c r="C987" s="4" t="s">
        <v>26</v>
      </c>
      <c r="D987" s="4">
        <v>641</v>
      </c>
      <c r="E987" s="5">
        <v>19336</v>
      </c>
      <c r="F987" s="6">
        <v>82872</v>
      </c>
    </row>
    <row r="988" spans="1:6" x14ac:dyDescent="0.3">
      <c r="A988" s="4">
        <v>2018</v>
      </c>
      <c r="B988" s="4" t="s">
        <v>55</v>
      </c>
      <c r="C988" s="4" t="s">
        <v>27</v>
      </c>
      <c r="D988" s="4">
        <v>344</v>
      </c>
      <c r="E988" s="5">
        <v>2619</v>
      </c>
      <c r="F988" s="6">
        <v>42081</v>
      </c>
    </row>
    <row r="989" spans="1:6" x14ac:dyDescent="0.3">
      <c r="A989" s="4">
        <v>2018</v>
      </c>
      <c r="B989" s="4" t="s">
        <v>55</v>
      </c>
      <c r="C989" s="4" t="s">
        <v>28</v>
      </c>
      <c r="D989" s="5">
        <v>1003</v>
      </c>
      <c r="E989" s="5">
        <v>12165</v>
      </c>
      <c r="F989" s="6">
        <v>39981</v>
      </c>
    </row>
    <row r="990" spans="1:6" x14ac:dyDescent="0.3">
      <c r="A990" s="4">
        <v>2018</v>
      </c>
      <c r="B990" s="4" t="s">
        <v>55</v>
      </c>
      <c r="C990" s="4" t="s">
        <v>29</v>
      </c>
      <c r="D990" s="5">
        <v>2007</v>
      </c>
      <c r="E990" s="5">
        <v>35856</v>
      </c>
      <c r="F990" s="6">
        <v>64393</v>
      </c>
    </row>
    <row r="991" spans="1:6" x14ac:dyDescent="0.3">
      <c r="A991" s="4">
        <v>2018</v>
      </c>
      <c r="B991" s="4" t="s">
        <v>55</v>
      </c>
      <c r="C991" s="4" t="s">
        <v>30</v>
      </c>
      <c r="D991" s="5">
        <v>3062</v>
      </c>
      <c r="E991" s="5">
        <v>31787</v>
      </c>
      <c r="F991" s="6">
        <v>41230</v>
      </c>
    </row>
    <row r="992" spans="1:6" x14ac:dyDescent="0.3">
      <c r="A992" s="4">
        <v>2018</v>
      </c>
      <c r="B992" s="4" t="s">
        <v>55</v>
      </c>
      <c r="C992" s="4" t="s">
        <v>31</v>
      </c>
      <c r="D992" s="5">
        <v>3330</v>
      </c>
      <c r="E992" s="5">
        <v>30208</v>
      </c>
      <c r="F992" s="6">
        <v>39062</v>
      </c>
    </row>
    <row r="993" spans="1:6" x14ac:dyDescent="0.3">
      <c r="A993" s="4">
        <v>2018</v>
      </c>
      <c r="B993" s="4" t="s">
        <v>55</v>
      </c>
      <c r="C993" s="4" t="s">
        <v>32</v>
      </c>
      <c r="D993" s="5">
        <v>1766</v>
      </c>
      <c r="E993" s="5">
        <v>25422</v>
      </c>
      <c r="F993" s="6">
        <v>95073</v>
      </c>
    </row>
    <row r="994" spans="1:6" x14ac:dyDescent="0.3">
      <c r="A994" s="4">
        <v>2018</v>
      </c>
      <c r="B994" s="4" t="s">
        <v>55</v>
      </c>
      <c r="C994" s="4" t="s">
        <v>33</v>
      </c>
      <c r="D994" s="5">
        <v>2470</v>
      </c>
      <c r="E994" s="5">
        <v>28520</v>
      </c>
      <c r="F994" s="6">
        <v>51145</v>
      </c>
    </row>
    <row r="995" spans="1:6" x14ac:dyDescent="0.3">
      <c r="A995" s="4">
        <v>2018</v>
      </c>
      <c r="B995" s="4" t="s">
        <v>55</v>
      </c>
      <c r="C995" s="4" t="s">
        <v>34</v>
      </c>
      <c r="D995" s="5">
        <v>4348</v>
      </c>
      <c r="E995" s="5">
        <v>64020</v>
      </c>
      <c r="F995" s="6">
        <v>91135</v>
      </c>
    </row>
    <row r="996" spans="1:6" x14ac:dyDescent="0.3">
      <c r="A996" s="4">
        <v>2018</v>
      </c>
      <c r="B996" s="4" t="s">
        <v>55</v>
      </c>
      <c r="C996" s="4" t="s">
        <v>35</v>
      </c>
      <c r="D996" s="5">
        <v>4560</v>
      </c>
      <c r="E996" s="5">
        <v>53530</v>
      </c>
      <c r="F996" s="6">
        <v>37495</v>
      </c>
    </row>
    <row r="997" spans="1:6" x14ac:dyDescent="0.3">
      <c r="A997" s="4">
        <v>2018</v>
      </c>
      <c r="B997" s="4" t="s">
        <v>55</v>
      </c>
      <c r="C997" s="4" t="s">
        <v>36</v>
      </c>
      <c r="D997" s="5">
        <v>3585</v>
      </c>
      <c r="E997" s="5">
        <v>52523</v>
      </c>
      <c r="F997" s="6">
        <v>62951</v>
      </c>
    </row>
    <row r="998" spans="1:6" x14ac:dyDescent="0.3">
      <c r="A998" s="4">
        <v>2018</v>
      </c>
      <c r="B998" s="4" t="s">
        <v>55</v>
      </c>
      <c r="C998" s="4" t="s">
        <v>37</v>
      </c>
      <c r="D998" s="4">
        <v>194</v>
      </c>
      <c r="E998" s="5">
        <v>1056</v>
      </c>
      <c r="F998" s="6">
        <v>39071</v>
      </c>
    </row>
    <row r="999" spans="1:6" x14ac:dyDescent="0.3">
      <c r="A999" s="4">
        <v>2018</v>
      </c>
      <c r="B999" s="4" t="s">
        <v>55</v>
      </c>
      <c r="C999" s="4" t="s">
        <v>38</v>
      </c>
      <c r="D999" s="5">
        <v>1286</v>
      </c>
      <c r="E999" s="5">
        <v>12662</v>
      </c>
      <c r="F999" s="6">
        <v>40536</v>
      </c>
    </row>
    <row r="1000" spans="1:6" x14ac:dyDescent="0.3">
      <c r="A1000" s="4">
        <v>2018</v>
      </c>
      <c r="B1000" s="4" t="s">
        <v>55</v>
      </c>
      <c r="C1000" s="4" t="s">
        <v>39</v>
      </c>
      <c r="D1000" s="5">
        <v>1047</v>
      </c>
      <c r="E1000" s="5">
        <v>6831</v>
      </c>
      <c r="F1000" s="6">
        <v>42904</v>
      </c>
    </row>
    <row r="1001" spans="1:6" x14ac:dyDescent="0.3">
      <c r="A1001" s="4">
        <v>2018</v>
      </c>
      <c r="B1001" s="4" t="s">
        <v>55</v>
      </c>
      <c r="C1001" s="4" t="s">
        <v>40</v>
      </c>
      <c r="D1001" s="5">
        <v>1099</v>
      </c>
      <c r="E1001" s="5">
        <v>11051</v>
      </c>
      <c r="F1001" s="6">
        <v>46634</v>
      </c>
    </row>
    <row r="1002" spans="1:6" x14ac:dyDescent="0.3">
      <c r="A1002" s="4">
        <v>2018</v>
      </c>
      <c r="B1002" s="4" t="s">
        <v>55</v>
      </c>
      <c r="C1002" s="4" t="s">
        <v>41</v>
      </c>
      <c r="D1002" s="5">
        <v>19761</v>
      </c>
      <c r="E1002" s="5">
        <v>304275</v>
      </c>
      <c r="F1002" s="6">
        <v>109449</v>
      </c>
    </row>
    <row r="1003" spans="1:6" x14ac:dyDescent="0.3">
      <c r="A1003" s="4">
        <v>2018</v>
      </c>
      <c r="B1003" s="4" t="s">
        <v>55</v>
      </c>
      <c r="C1003" s="4" t="s">
        <v>42</v>
      </c>
      <c r="D1003" s="5">
        <v>1002</v>
      </c>
      <c r="E1003" s="5">
        <v>15159</v>
      </c>
      <c r="F1003" s="6">
        <v>61171</v>
      </c>
    </row>
    <row r="1004" spans="1:6" x14ac:dyDescent="0.3">
      <c r="A1004" s="4">
        <v>2018</v>
      </c>
      <c r="B1004" s="4" t="s">
        <v>55</v>
      </c>
      <c r="C1004" s="4" t="s">
        <v>43</v>
      </c>
      <c r="D1004" s="4">
        <v>548</v>
      </c>
      <c r="E1004" s="5">
        <v>3930</v>
      </c>
      <c r="F1004" s="6">
        <v>38605</v>
      </c>
    </row>
    <row r="1005" spans="1:6" x14ac:dyDescent="0.3">
      <c r="A1005" s="4">
        <v>2018</v>
      </c>
      <c r="B1005" s="4" t="s">
        <v>55</v>
      </c>
      <c r="C1005" s="4" t="s">
        <v>44</v>
      </c>
      <c r="D1005" s="5">
        <v>2101</v>
      </c>
      <c r="E1005" s="5">
        <v>19281</v>
      </c>
      <c r="F1005" s="6">
        <v>47043</v>
      </c>
    </row>
    <row r="1006" spans="1:6" x14ac:dyDescent="0.3">
      <c r="A1006" s="4">
        <v>2018</v>
      </c>
      <c r="B1006" s="4" t="s">
        <v>55</v>
      </c>
      <c r="C1006" s="4" t="s">
        <v>45</v>
      </c>
      <c r="D1006" s="5">
        <v>7317</v>
      </c>
      <c r="E1006" s="5">
        <v>109210</v>
      </c>
      <c r="F1006" s="6">
        <v>33346</v>
      </c>
    </row>
    <row r="1007" spans="1:6" x14ac:dyDescent="0.3">
      <c r="A1007" s="4">
        <v>2018</v>
      </c>
      <c r="B1007" s="4" t="s">
        <v>55</v>
      </c>
      <c r="C1007" s="4" t="s">
        <v>46</v>
      </c>
      <c r="D1007" s="5">
        <v>1199</v>
      </c>
      <c r="E1007" s="5">
        <v>23481</v>
      </c>
      <c r="F1007" s="6">
        <v>80012</v>
      </c>
    </row>
    <row r="1008" spans="1:6" x14ac:dyDescent="0.3">
      <c r="A1008" s="4">
        <v>2018</v>
      </c>
      <c r="B1008" s="4" t="s">
        <v>55</v>
      </c>
      <c r="C1008" s="4" t="s">
        <v>47</v>
      </c>
      <c r="D1008" s="5">
        <v>2926</v>
      </c>
      <c r="E1008" s="5">
        <v>32257</v>
      </c>
      <c r="F1008" s="6">
        <v>39437</v>
      </c>
    </row>
    <row r="1009" spans="1:6" x14ac:dyDescent="0.3">
      <c r="A1009" s="4">
        <v>2018</v>
      </c>
      <c r="B1009" s="4" t="s">
        <v>55</v>
      </c>
      <c r="C1009" s="4" t="s">
        <v>48</v>
      </c>
      <c r="D1009" s="5">
        <v>1438</v>
      </c>
      <c r="E1009" s="5">
        <v>23488</v>
      </c>
      <c r="F1009" s="6">
        <v>83751</v>
      </c>
    </row>
    <row r="1010" spans="1:6" x14ac:dyDescent="0.3">
      <c r="A1010" s="4">
        <v>2018</v>
      </c>
      <c r="B1010" s="4" t="s">
        <v>51</v>
      </c>
      <c r="C1010" s="4" t="s">
        <v>1</v>
      </c>
      <c r="D1010" s="5">
        <v>9897</v>
      </c>
      <c r="E1010" s="5">
        <v>89207</v>
      </c>
      <c r="F1010" s="6">
        <v>53957</v>
      </c>
    </row>
    <row r="1011" spans="1:6" x14ac:dyDescent="0.3">
      <c r="A1011" s="4">
        <v>2018</v>
      </c>
      <c r="B1011" s="4" t="s">
        <v>51</v>
      </c>
      <c r="C1011" s="4" t="s">
        <v>2</v>
      </c>
      <c r="D1011" s="5">
        <v>12867</v>
      </c>
      <c r="E1011" s="5">
        <v>158251</v>
      </c>
      <c r="F1011" s="6">
        <v>55989</v>
      </c>
    </row>
    <row r="1012" spans="1:6" x14ac:dyDescent="0.3">
      <c r="A1012" s="4">
        <v>2018</v>
      </c>
      <c r="B1012" s="4" t="s">
        <v>51</v>
      </c>
      <c r="C1012" s="4" t="s">
        <v>3</v>
      </c>
      <c r="D1012" s="5">
        <v>6945</v>
      </c>
      <c r="E1012" s="5">
        <v>50848</v>
      </c>
      <c r="F1012" s="6">
        <v>47988</v>
      </c>
    </row>
    <row r="1013" spans="1:6" x14ac:dyDescent="0.3">
      <c r="A1013" s="4">
        <v>2018</v>
      </c>
      <c r="B1013" s="4" t="s">
        <v>51</v>
      </c>
      <c r="C1013" s="4" t="s">
        <v>4</v>
      </c>
      <c r="D1013" s="5">
        <v>80657</v>
      </c>
      <c r="E1013" s="5">
        <v>860278</v>
      </c>
      <c r="F1013" s="6">
        <v>70084</v>
      </c>
    </row>
    <row r="1014" spans="1:6" x14ac:dyDescent="0.3">
      <c r="A1014" s="4">
        <v>2018</v>
      </c>
      <c r="B1014" s="4" t="s">
        <v>51</v>
      </c>
      <c r="C1014" s="4" t="s">
        <v>5</v>
      </c>
      <c r="D1014" s="5">
        <v>19884</v>
      </c>
      <c r="E1014" s="5">
        <v>173096</v>
      </c>
      <c r="F1014" s="6">
        <v>62414</v>
      </c>
    </row>
    <row r="1015" spans="1:6" x14ac:dyDescent="0.3">
      <c r="A1015" s="4">
        <v>2018</v>
      </c>
      <c r="B1015" s="4" t="s">
        <v>51</v>
      </c>
      <c r="C1015" s="4" t="s">
        <v>6</v>
      </c>
      <c r="D1015" s="5">
        <v>9399</v>
      </c>
      <c r="E1015" s="5">
        <v>58769</v>
      </c>
      <c r="F1015" s="6">
        <v>69727</v>
      </c>
    </row>
    <row r="1016" spans="1:6" x14ac:dyDescent="0.3">
      <c r="A1016" s="4">
        <v>2018</v>
      </c>
      <c r="B1016" s="4" t="s">
        <v>51</v>
      </c>
      <c r="C1016" s="4" t="s">
        <v>7</v>
      </c>
      <c r="D1016" s="5">
        <v>2871</v>
      </c>
      <c r="E1016" s="5">
        <v>22192</v>
      </c>
      <c r="F1016" s="6">
        <v>59797</v>
      </c>
    </row>
    <row r="1017" spans="1:6" x14ac:dyDescent="0.3">
      <c r="A1017" s="4">
        <v>2018</v>
      </c>
      <c r="B1017" s="4" t="s">
        <v>51</v>
      </c>
      <c r="C1017" s="4" t="s">
        <v>8</v>
      </c>
      <c r="D1017" s="5">
        <v>70819</v>
      </c>
      <c r="E1017" s="5">
        <v>541083</v>
      </c>
      <c r="F1017" s="6">
        <v>51286</v>
      </c>
    </row>
    <row r="1018" spans="1:6" x14ac:dyDescent="0.3">
      <c r="A1018" s="4">
        <v>2018</v>
      </c>
      <c r="B1018" s="4" t="s">
        <v>51</v>
      </c>
      <c r="C1018" s="4" t="s">
        <v>9</v>
      </c>
      <c r="D1018" s="5">
        <v>20577</v>
      </c>
      <c r="E1018" s="5">
        <v>195221</v>
      </c>
      <c r="F1018" s="6">
        <v>61018</v>
      </c>
    </row>
    <row r="1019" spans="1:6" x14ac:dyDescent="0.3">
      <c r="A1019" s="4">
        <v>2018</v>
      </c>
      <c r="B1019" s="4" t="s">
        <v>51</v>
      </c>
      <c r="C1019" s="4" t="s">
        <v>10</v>
      </c>
      <c r="D1019" s="5">
        <v>8174</v>
      </c>
      <c r="E1019" s="5">
        <v>46827</v>
      </c>
      <c r="F1019" s="6">
        <v>44285</v>
      </c>
    </row>
    <row r="1020" spans="1:6" x14ac:dyDescent="0.3">
      <c r="A1020" s="4">
        <v>2018</v>
      </c>
      <c r="B1020" s="4" t="s">
        <v>51</v>
      </c>
      <c r="C1020" s="4" t="s">
        <v>11</v>
      </c>
      <c r="D1020" s="5">
        <v>32305</v>
      </c>
      <c r="E1020" s="5">
        <v>225991</v>
      </c>
      <c r="F1020" s="6">
        <v>71957</v>
      </c>
    </row>
    <row r="1021" spans="1:6" x14ac:dyDescent="0.3">
      <c r="A1021" s="4">
        <v>2018</v>
      </c>
      <c r="B1021" s="4" t="s">
        <v>51</v>
      </c>
      <c r="C1021" s="4" t="s">
        <v>12</v>
      </c>
      <c r="D1021" s="5">
        <v>15176</v>
      </c>
      <c r="E1021" s="5">
        <v>141028</v>
      </c>
      <c r="F1021" s="6">
        <v>58404</v>
      </c>
    </row>
    <row r="1022" spans="1:6" x14ac:dyDescent="0.3">
      <c r="A1022" s="4">
        <v>2018</v>
      </c>
      <c r="B1022" s="4" t="s">
        <v>51</v>
      </c>
      <c r="C1022" s="4" t="s">
        <v>13</v>
      </c>
      <c r="D1022" s="5">
        <v>9447</v>
      </c>
      <c r="E1022" s="5">
        <v>77230</v>
      </c>
      <c r="F1022" s="6">
        <v>57435</v>
      </c>
    </row>
    <row r="1023" spans="1:6" x14ac:dyDescent="0.3">
      <c r="A1023" s="4">
        <v>2018</v>
      </c>
      <c r="B1023" s="4" t="s">
        <v>51</v>
      </c>
      <c r="C1023" s="4" t="s">
        <v>14</v>
      </c>
      <c r="D1023" s="5">
        <v>7555</v>
      </c>
      <c r="E1023" s="5">
        <v>61206</v>
      </c>
      <c r="F1023" s="6">
        <v>54735</v>
      </c>
    </row>
    <row r="1024" spans="1:6" x14ac:dyDescent="0.3">
      <c r="A1024" s="4">
        <v>2018</v>
      </c>
      <c r="B1024" s="4" t="s">
        <v>51</v>
      </c>
      <c r="C1024" s="4" t="s">
        <v>15</v>
      </c>
      <c r="D1024" s="5">
        <v>9466</v>
      </c>
      <c r="E1024" s="5">
        <v>77934</v>
      </c>
      <c r="F1024" s="6">
        <v>53957</v>
      </c>
    </row>
    <row r="1025" spans="1:6" x14ac:dyDescent="0.3">
      <c r="A1025" s="4">
        <v>2018</v>
      </c>
      <c r="B1025" s="4" t="s">
        <v>51</v>
      </c>
      <c r="C1025" s="4" t="s">
        <v>16</v>
      </c>
      <c r="D1025" s="5">
        <v>10844</v>
      </c>
      <c r="E1025" s="5">
        <v>151993</v>
      </c>
      <c r="F1025" s="6">
        <v>63892</v>
      </c>
    </row>
    <row r="1026" spans="1:6" x14ac:dyDescent="0.3">
      <c r="A1026" s="4">
        <v>2018</v>
      </c>
      <c r="B1026" s="4" t="s">
        <v>51</v>
      </c>
      <c r="C1026" s="4" t="s">
        <v>17</v>
      </c>
      <c r="D1026" s="5">
        <v>5475</v>
      </c>
      <c r="E1026" s="5">
        <v>29285</v>
      </c>
      <c r="F1026" s="6">
        <v>49575</v>
      </c>
    </row>
    <row r="1027" spans="1:6" x14ac:dyDescent="0.3">
      <c r="A1027" s="4">
        <v>2018</v>
      </c>
      <c r="B1027" s="4" t="s">
        <v>51</v>
      </c>
      <c r="C1027" s="4" t="s">
        <v>18</v>
      </c>
      <c r="D1027" s="5">
        <v>16487</v>
      </c>
      <c r="E1027" s="5">
        <v>163210</v>
      </c>
      <c r="F1027" s="6">
        <v>65971</v>
      </c>
    </row>
    <row r="1028" spans="1:6" x14ac:dyDescent="0.3">
      <c r="A1028" s="4">
        <v>2018</v>
      </c>
      <c r="B1028" s="4" t="s">
        <v>51</v>
      </c>
      <c r="C1028" s="4" t="s">
        <v>19</v>
      </c>
      <c r="D1028" s="5">
        <v>21120</v>
      </c>
      <c r="E1028" s="5">
        <v>158656</v>
      </c>
      <c r="F1028" s="6">
        <v>78802</v>
      </c>
    </row>
    <row r="1029" spans="1:6" x14ac:dyDescent="0.3">
      <c r="A1029" s="4">
        <v>2018</v>
      </c>
      <c r="B1029" s="4" t="s">
        <v>51</v>
      </c>
      <c r="C1029" s="4" t="s">
        <v>20</v>
      </c>
      <c r="D1029" s="5">
        <v>19952</v>
      </c>
      <c r="E1029" s="5">
        <v>168632</v>
      </c>
      <c r="F1029" s="6">
        <v>62378</v>
      </c>
    </row>
    <row r="1030" spans="1:6" x14ac:dyDescent="0.3">
      <c r="A1030" s="4">
        <v>2018</v>
      </c>
      <c r="B1030" s="4" t="s">
        <v>51</v>
      </c>
      <c r="C1030" s="4" t="s">
        <v>21</v>
      </c>
      <c r="D1030" s="5">
        <v>16480</v>
      </c>
      <c r="E1030" s="5">
        <v>121665</v>
      </c>
      <c r="F1030" s="6">
        <v>67248</v>
      </c>
    </row>
    <row r="1031" spans="1:6" x14ac:dyDescent="0.3">
      <c r="A1031" s="4">
        <v>2018</v>
      </c>
      <c r="B1031" s="4" t="s">
        <v>51</v>
      </c>
      <c r="C1031" s="4" t="s">
        <v>22</v>
      </c>
      <c r="D1031" s="5">
        <v>5760</v>
      </c>
      <c r="E1031" s="5">
        <v>43911</v>
      </c>
      <c r="F1031" s="6">
        <v>50325</v>
      </c>
    </row>
    <row r="1032" spans="1:6" x14ac:dyDescent="0.3">
      <c r="A1032" s="4">
        <v>2018</v>
      </c>
      <c r="B1032" s="4" t="s">
        <v>51</v>
      </c>
      <c r="C1032" s="4" t="s">
        <v>23</v>
      </c>
      <c r="D1032" s="5">
        <v>14591</v>
      </c>
      <c r="E1032" s="5">
        <v>122662</v>
      </c>
      <c r="F1032" s="6">
        <v>59442</v>
      </c>
    </row>
    <row r="1033" spans="1:6" x14ac:dyDescent="0.3">
      <c r="A1033" s="4">
        <v>2018</v>
      </c>
      <c r="B1033" s="4" t="s">
        <v>51</v>
      </c>
      <c r="C1033" s="4" t="s">
        <v>24</v>
      </c>
      <c r="D1033" s="5">
        <v>6514</v>
      </c>
      <c r="E1033" s="5">
        <v>29077</v>
      </c>
      <c r="F1033" s="6">
        <v>52969</v>
      </c>
    </row>
    <row r="1034" spans="1:6" x14ac:dyDescent="0.3">
      <c r="A1034" s="4">
        <v>2018</v>
      </c>
      <c r="B1034" s="4" t="s">
        <v>51</v>
      </c>
      <c r="C1034" s="4" t="s">
        <v>25</v>
      </c>
      <c r="D1034" s="5">
        <v>7068</v>
      </c>
      <c r="E1034" s="5">
        <v>52320</v>
      </c>
      <c r="F1034" s="6">
        <v>51657</v>
      </c>
    </row>
    <row r="1035" spans="1:6" x14ac:dyDescent="0.3">
      <c r="A1035" s="4">
        <v>2018</v>
      </c>
      <c r="B1035" s="4" t="s">
        <v>51</v>
      </c>
      <c r="C1035" s="4" t="s">
        <v>26</v>
      </c>
      <c r="D1035" s="5">
        <v>5898</v>
      </c>
      <c r="E1035" s="5">
        <v>89125</v>
      </c>
      <c r="F1035" s="6">
        <v>61123</v>
      </c>
    </row>
    <row r="1036" spans="1:6" x14ac:dyDescent="0.3">
      <c r="A1036" s="4">
        <v>2018</v>
      </c>
      <c r="B1036" s="4" t="s">
        <v>51</v>
      </c>
      <c r="C1036" s="4" t="s">
        <v>27</v>
      </c>
      <c r="D1036" s="5">
        <v>4498</v>
      </c>
      <c r="E1036" s="5">
        <v>26890</v>
      </c>
      <c r="F1036" s="6">
        <v>62661</v>
      </c>
    </row>
    <row r="1037" spans="1:6" x14ac:dyDescent="0.3">
      <c r="A1037" s="4">
        <v>2018</v>
      </c>
      <c r="B1037" s="4" t="s">
        <v>51</v>
      </c>
      <c r="C1037" s="4" t="s">
        <v>28</v>
      </c>
      <c r="D1037" s="5">
        <v>22416</v>
      </c>
      <c r="E1037" s="5">
        <v>157147</v>
      </c>
      <c r="F1037" s="6">
        <v>72658</v>
      </c>
    </row>
    <row r="1038" spans="1:6" x14ac:dyDescent="0.3">
      <c r="A1038" s="4">
        <v>2018</v>
      </c>
      <c r="B1038" s="4" t="s">
        <v>51</v>
      </c>
      <c r="C1038" s="4" t="s">
        <v>29</v>
      </c>
      <c r="D1038" s="5">
        <v>5337</v>
      </c>
      <c r="E1038" s="5">
        <v>47224</v>
      </c>
      <c r="F1038" s="6">
        <v>49350</v>
      </c>
    </row>
    <row r="1039" spans="1:6" x14ac:dyDescent="0.3">
      <c r="A1039" s="4">
        <v>2018</v>
      </c>
      <c r="B1039" s="4" t="s">
        <v>51</v>
      </c>
      <c r="C1039" s="4" t="s">
        <v>30</v>
      </c>
      <c r="D1039" s="5">
        <v>50281</v>
      </c>
      <c r="E1039" s="5">
        <v>399629</v>
      </c>
      <c r="F1039" s="6">
        <v>73248</v>
      </c>
    </row>
    <row r="1040" spans="1:6" x14ac:dyDescent="0.3">
      <c r="A1040" s="4">
        <v>2018</v>
      </c>
      <c r="B1040" s="4" t="s">
        <v>51</v>
      </c>
      <c r="C1040" s="4" t="s">
        <v>31</v>
      </c>
      <c r="D1040" s="5">
        <v>26741</v>
      </c>
      <c r="E1040" s="5">
        <v>220692</v>
      </c>
      <c r="F1040" s="6">
        <v>54587</v>
      </c>
    </row>
    <row r="1041" spans="1:6" x14ac:dyDescent="0.3">
      <c r="A1041" s="4">
        <v>2018</v>
      </c>
      <c r="B1041" s="4" t="s">
        <v>51</v>
      </c>
      <c r="C1041" s="4" t="s">
        <v>32</v>
      </c>
      <c r="D1041" s="5">
        <v>3798</v>
      </c>
      <c r="E1041" s="5">
        <v>26002</v>
      </c>
      <c r="F1041" s="6">
        <v>64586</v>
      </c>
    </row>
    <row r="1042" spans="1:6" x14ac:dyDescent="0.3">
      <c r="A1042" s="4">
        <v>2018</v>
      </c>
      <c r="B1042" s="4" t="s">
        <v>51</v>
      </c>
      <c r="C1042" s="4" t="s">
        <v>33</v>
      </c>
      <c r="D1042" s="5">
        <v>23076</v>
      </c>
      <c r="E1042" s="5">
        <v>220709</v>
      </c>
      <c r="F1042" s="6">
        <v>61194</v>
      </c>
    </row>
    <row r="1043" spans="1:6" x14ac:dyDescent="0.3">
      <c r="A1043" s="4">
        <v>2018</v>
      </c>
      <c r="B1043" s="4" t="s">
        <v>51</v>
      </c>
      <c r="C1043" s="4" t="s">
        <v>34</v>
      </c>
      <c r="D1043" s="5">
        <v>9765</v>
      </c>
      <c r="E1043" s="5">
        <v>80295</v>
      </c>
      <c r="F1043" s="6">
        <v>52777</v>
      </c>
    </row>
    <row r="1044" spans="1:6" x14ac:dyDescent="0.3">
      <c r="A1044" s="4">
        <v>2018</v>
      </c>
      <c r="B1044" s="4" t="s">
        <v>51</v>
      </c>
      <c r="C1044" s="4" t="s">
        <v>35</v>
      </c>
      <c r="D1044" s="5">
        <v>14244</v>
      </c>
      <c r="E1044" s="5">
        <v>104561</v>
      </c>
      <c r="F1044" s="6">
        <v>60523</v>
      </c>
    </row>
    <row r="1045" spans="1:6" x14ac:dyDescent="0.3">
      <c r="A1045" s="4">
        <v>2018</v>
      </c>
      <c r="B1045" s="4" t="s">
        <v>51</v>
      </c>
      <c r="C1045" s="4" t="s">
        <v>36</v>
      </c>
      <c r="D1045" s="5">
        <v>28749</v>
      </c>
      <c r="E1045" s="5">
        <v>255910</v>
      </c>
      <c r="F1045" s="6">
        <v>66852</v>
      </c>
    </row>
    <row r="1046" spans="1:6" x14ac:dyDescent="0.3">
      <c r="A1046" s="4">
        <v>2018</v>
      </c>
      <c r="B1046" s="4" t="s">
        <v>51</v>
      </c>
      <c r="C1046" s="4" t="s">
        <v>37</v>
      </c>
      <c r="D1046" s="5">
        <v>3743</v>
      </c>
      <c r="E1046" s="5">
        <v>19229</v>
      </c>
      <c r="F1046" s="6">
        <v>61579</v>
      </c>
    </row>
    <row r="1047" spans="1:6" x14ac:dyDescent="0.3">
      <c r="A1047" s="4">
        <v>2018</v>
      </c>
      <c r="B1047" s="4" t="s">
        <v>51</v>
      </c>
      <c r="C1047" s="4" t="s">
        <v>38</v>
      </c>
      <c r="D1047" s="5">
        <v>12124</v>
      </c>
      <c r="E1047" s="5">
        <v>104324</v>
      </c>
      <c r="F1047" s="6">
        <v>52634</v>
      </c>
    </row>
    <row r="1048" spans="1:6" x14ac:dyDescent="0.3">
      <c r="A1048" s="4">
        <v>2018</v>
      </c>
      <c r="B1048" s="4" t="s">
        <v>51</v>
      </c>
      <c r="C1048" s="4" t="s">
        <v>39</v>
      </c>
      <c r="D1048" s="5">
        <v>3884</v>
      </c>
      <c r="E1048" s="5">
        <v>22971</v>
      </c>
      <c r="F1048" s="6">
        <v>48981</v>
      </c>
    </row>
    <row r="1049" spans="1:6" x14ac:dyDescent="0.3">
      <c r="A1049" s="4">
        <v>2018</v>
      </c>
      <c r="B1049" s="4" t="s">
        <v>51</v>
      </c>
      <c r="C1049" s="4" t="s">
        <v>40</v>
      </c>
      <c r="D1049" s="5">
        <v>12110</v>
      </c>
      <c r="E1049" s="5">
        <v>124488</v>
      </c>
      <c r="F1049" s="6">
        <v>57033</v>
      </c>
    </row>
    <row r="1050" spans="1:6" x14ac:dyDescent="0.3">
      <c r="A1050" s="4">
        <v>2018</v>
      </c>
      <c r="B1050" s="4" t="s">
        <v>51</v>
      </c>
      <c r="C1050" s="4" t="s">
        <v>41</v>
      </c>
      <c r="D1050" s="5">
        <v>51405</v>
      </c>
      <c r="E1050" s="5">
        <v>739156</v>
      </c>
      <c r="F1050" s="6">
        <v>65554</v>
      </c>
    </row>
    <row r="1051" spans="1:6" x14ac:dyDescent="0.3">
      <c r="A1051" s="4">
        <v>2018</v>
      </c>
      <c r="B1051" s="4" t="s">
        <v>51</v>
      </c>
      <c r="C1051" s="4" t="s">
        <v>42</v>
      </c>
      <c r="D1051" s="5">
        <v>11572</v>
      </c>
      <c r="E1051" s="5">
        <v>104339</v>
      </c>
      <c r="F1051" s="6">
        <v>51052</v>
      </c>
    </row>
    <row r="1052" spans="1:6" x14ac:dyDescent="0.3">
      <c r="A1052" s="4">
        <v>2018</v>
      </c>
      <c r="B1052" s="4" t="s">
        <v>51</v>
      </c>
      <c r="C1052" s="4" t="s">
        <v>43</v>
      </c>
      <c r="D1052" s="5">
        <v>2878</v>
      </c>
      <c r="E1052" s="5">
        <v>15262</v>
      </c>
      <c r="F1052" s="6">
        <v>51025</v>
      </c>
    </row>
    <row r="1053" spans="1:6" x14ac:dyDescent="0.3">
      <c r="A1053" s="4">
        <v>2018</v>
      </c>
      <c r="B1053" s="4" t="s">
        <v>51</v>
      </c>
      <c r="C1053" s="4" t="s">
        <v>44</v>
      </c>
      <c r="D1053" s="5">
        <v>21508</v>
      </c>
      <c r="E1053" s="5">
        <v>197292</v>
      </c>
      <c r="F1053" s="6">
        <v>58050</v>
      </c>
    </row>
    <row r="1054" spans="1:6" x14ac:dyDescent="0.3">
      <c r="A1054" s="4">
        <v>2018</v>
      </c>
      <c r="B1054" s="4" t="s">
        <v>51</v>
      </c>
      <c r="C1054" s="4" t="s">
        <v>45</v>
      </c>
      <c r="D1054" s="5">
        <v>26015</v>
      </c>
      <c r="E1054" s="5">
        <v>199867</v>
      </c>
      <c r="F1054" s="6">
        <v>64432</v>
      </c>
    </row>
    <row r="1055" spans="1:6" x14ac:dyDescent="0.3">
      <c r="A1055" s="4">
        <v>2018</v>
      </c>
      <c r="B1055" s="4" t="s">
        <v>51</v>
      </c>
      <c r="C1055" s="4" t="s">
        <v>46</v>
      </c>
      <c r="D1055" s="5">
        <v>4435</v>
      </c>
      <c r="E1055" s="5">
        <v>40126</v>
      </c>
      <c r="F1055" s="6">
        <v>72255</v>
      </c>
    </row>
    <row r="1056" spans="1:6" x14ac:dyDescent="0.3">
      <c r="A1056" s="4">
        <v>2018</v>
      </c>
      <c r="B1056" s="4" t="s">
        <v>51</v>
      </c>
      <c r="C1056" s="4" t="s">
        <v>47</v>
      </c>
      <c r="D1056" s="5">
        <v>14814</v>
      </c>
      <c r="E1056" s="5">
        <v>122396</v>
      </c>
      <c r="F1056" s="6">
        <v>62063</v>
      </c>
    </row>
    <row r="1057" spans="1:6" x14ac:dyDescent="0.3">
      <c r="A1057" s="4">
        <v>2018</v>
      </c>
      <c r="B1057" s="4" t="s">
        <v>51</v>
      </c>
      <c r="C1057" s="4" t="s">
        <v>48</v>
      </c>
      <c r="D1057" s="5">
        <v>3375</v>
      </c>
      <c r="E1057" s="5">
        <v>20253</v>
      </c>
      <c r="F1057" s="6">
        <v>53554</v>
      </c>
    </row>
    <row r="1058" spans="1:6" x14ac:dyDescent="0.3">
      <c r="A1058" s="4">
        <v>2018</v>
      </c>
      <c r="B1058" s="4" t="s">
        <v>52</v>
      </c>
      <c r="C1058" s="4" t="s">
        <v>1</v>
      </c>
      <c r="D1058" s="5">
        <v>5566</v>
      </c>
      <c r="E1058" s="5">
        <v>266798</v>
      </c>
      <c r="F1058" s="6">
        <v>57068</v>
      </c>
    </row>
    <row r="1059" spans="1:6" x14ac:dyDescent="0.3">
      <c r="A1059" s="4">
        <v>2018</v>
      </c>
      <c r="B1059" s="4" t="s">
        <v>52</v>
      </c>
      <c r="C1059" s="4" t="s">
        <v>2</v>
      </c>
      <c r="D1059" s="5">
        <v>4926</v>
      </c>
      <c r="E1059" s="5">
        <v>169675</v>
      </c>
      <c r="F1059" s="6">
        <v>76139</v>
      </c>
    </row>
    <row r="1060" spans="1:6" x14ac:dyDescent="0.3">
      <c r="A1060" s="4">
        <v>2018</v>
      </c>
      <c r="B1060" s="4" t="s">
        <v>52</v>
      </c>
      <c r="C1060" s="4" t="s">
        <v>3</v>
      </c>
      <c r="D1060" s="5">
        <v>2918</v>
      </c>
      <c r="E1060" s="5">
        <v>160597</v>
      </c>
      <c r="F1060" s="6">
        <v>47984</v>
      </c>
    </row>
    <row r="1061" spans="1:6" x14ac:dyDescent="0.3">
      <c r="A1061" s="4">
        <v>2018</v>
      </c>
      <c r="B1061" s="4" t="s">
        <v>52</v>
      </c>
      <c r="C1061" s="4" t="s">
        <v>4</v>
      </c>
      <c r="D1061" s="5">
        <v>44706</v>
      </c>
      <c r="E1061" s="5">
        <v>1320068</v>
      </c>
      <c r="F1061" s="6">
        <v>95627</v>
      </c>
    </row>
    <row r="1062" spans="1:6" x14ac:dyDescent="0.3">
      <c r="A1062" s="4">
        <v>2018</v>
      </c>
      <c r="B1062" s="4" t="s">
        <v>52</v>
      </c>
      <c r="C1062" s="4" t="s">
        <v>5</v>
      </c>
      <c r="D1062" s="5">
        <v>5804</v>
      </c>
      <c r="E1062" s="5">
        <v>147285</v>
      </c>
      <c r="F1062" s="6">
        <v>70677</v>
      </c>
    </row>
    <row r="1063" spans="1:6" x14ac:dyDescent="0.3">
      <c r="A1063" s="4">
        <v>2018</v>
      </c>
      <c r="B1063" s="4" t="s">
        <v>52</v>
      </c>
      <c r="C1063" s="4" t="s">
        <v>6</v>
      </c>
      <c r="D1063" s="5">
        <v>4408</v>
      </c>
      <c r="E1063" s="5">
        <v>160500</v>
      </c>
      <c r="F1063" s="6">
        <v>82569</v>
      </c>
    </row>
    <row r="1064" spans="1:6" x14ac:dyDescent="0.3">
      <c r="A1064" s="4">
        <v>2018</v>
      </c>
      <c r="B1064" s="4" t="s">
        <v>52</v>
      </c>
      <c r="C1064" s="4" t="s">
        <v>7</v>
      </c>
      <c r="D1064" s="4">
        <v>661</v>
      </c>
      <c r="E1064" s="5">
        <v>27077</v>
      </c>
      <c r="F1064" s="6">
        <v>64153</v>
      </c>
    </row>
    <row r="1065" spans="1:6" x14ac:dyDescent="0.3">
      <c r="A1065" s="4">
        <v>2018</v>
      </c>
      <c r="B1065" s="4" t="s">
        <v>52</v>
      </c>
      <c r="C1065" s="4" t="s">
        <v>8</v>
      </c>
      <c r="D1065" s="5">
        <v>20548</v>
      </c>
      <c r="E1065" s="5">
        <v>371590</v>
      </c>
      <c r="F1065" s="6">
        <v>61740</v>
      </c>
    </row>
    <row r="1066" spans="1:6" x14ac:dyDescent="0.3">
      <c r="A1066" s="4">
        <v>2018</v>
      </c>
      <c r="B1066" s="4" t="s">
        <v>52</v>
      </c>
      <c r="C1066" s="4" t="s">
        <v>9</v>
      </c>
      <c r="D1066" s="5">
        <v>9884</v>
      </c>
      <c r="E1066" s="5">
        <v>406818</v>
      </c>
      <c r="F1066" s="6">
        <v>59168</v>
      </c>
    </row>
    <row r="1067" spans="1:6" x14ac:dyDescent="0.3">
      <c r="A1067" s="4">
        <v>2018</v>
      </c>
      <c r="B1067" s="4" t="s">
        <v>52</v>
      </c>
      <c r="C1067" s="4" t="s">
        <v>10</v>
      </c>
      <c r="D1067" s="5">
        <v>2807</v>
      </c>
      <c r="E1067" s="5">
        <v>67792</v>
      </c>
      <c r="F1067" s="6">
        <v>63932</v>
      </c>
    </row>
    <row r="1068" spans="1:6" x14ac:dyDescent="0.3">
      <c r="A1068" s="4">
        <v>2018</v>
      </c>
      <c r="B1068" s="4" t="s">
        <v>52</v>
      </c>
      <c r="C1068" s="4" t="s">
        <v>11</v>
      </c>
      <c r="D1068" s="5">
        <v>17883</v>
      </c>
      <c r="E1068" s="5">
        <v>586130</v>
      </c>
      <c r="F1068" s="6">
        <v>71895</v>
      </c>
    </row>
    <row r="1069" spans="1:6" x14ac:dyDescent="0.3">
      <c r="A1069" s="4">
        <v>2018</v>
      </c>
      <c r="B1069" s="4" t="s">
        <v>52</v>
      </c>
      <c r="C1069" s="4" t="s">
        <v>12</v>
      </c>
      <c r="D1069" s="5">
        <v>8825</v>
      </c>
      <c r="E1069" s="5">
        <v>541836</v>
      </c>
      <c r="F1069" s="6">
        <v>62680</v>
      </c>
    </row>
    <row r="1070" spans="1:6" x14ac:dyDescent="0.3">
      <c r="A1070" s="4">
        <v>2018</v>
      </c>
      <c r="B1070" s="4" t="s">
        <v>52</v>
      </c>
      <c r="C1070" s="4" t="s">
        <v>13</v>
      </c>
      <c r="D1070" s="5">
        <v>4142</v>
      </c>
      <c r="E1070" s="5">
        <v>222586</v>
      </c>
      <c r="F1070" s="6">
        <v>60257</v>
      </c>
    </row>
    <row r="1071" spans="1:6" x14ac:dyDescent="0.3">
      <c r="A1071" s="4">
        <v>2018</v>
      </c>
      <c r="B1071" s="4" t="s">
        <v>52</v>
      </c>
      <c r="C1071" s="4" t="s">
        <v>14</v>
      </c>
      <c r="D1071" s="5">
        <v>3143</v>
      </c>
      <c r="E1071" s="5">
        <v>165056</v>
      </c>
      <c r="F1071" s="6">
        <v>59206</v>
      </c>
    </row>
    <row r="1072" spans="1:6" x14ac:dyDescent="0.3">
      <c r="A1072" s="4">
        <v>2018</v>
      </c>
      <c r="B1072" s="4" t="s">
        <v>52</v>
      </c>
      <c r="C1072" s="4" t="s">
        <v>15</v>
      </c>
      <c r="D1072" s="5">
        <v>4443</v>
      </c>
      <c r="E1072" s="5">
        <v>251454</v>
      </c>
      <c r="F1072" s="6">
        <v>59208</v>
      </c>
    </row>
    <row r="1073" spans="1:6" x14ac:dyDescent="0.3">
      <c r="A1073" s="4">
        <v>2018</v>
      </c>
      <c r="B1073" s="4" t="s">
        <v>52</v>
      </c>
      <c r="C1073" s="4" t="s">
        <v>16</v>
      </c>
      <c r="D1073" s="5">
        <v>4428</v>
      </c>
      <c r="E1073" s="5">
        <v>135510</v>
      </c>
      <c r="F1073" s="6">
        <v>75881</v>
      </c>
    </row>
    <row r="1074" spans="1:6" x14ac:dyDescent="0.3">
      <c r="A1074" s="4">
        <v>2018</v>
      </c>
      <c r="B1074" s="4" t="s">
        <v>52</v>
      </c>
      <c r="C1074" s="4" t="s">
        <v>17</v>
      </c>
      <c r="D1074" s="5">
        <v>1856</v>
      </c>
      <c r="E1074" s="5">
        <v>51836</v>
      </c>
      <c r="F1074" s="6">
        <v>55894</v>
      </c>
    </row>
    <row r="1075" spans="1:6" x14ac:dyDescent="0.3">
      <c r="A1075" s="4">
        <v>2018</v>
      </c>
      <c r="B1075" s="4" t="s">
        <v>52</v>
      </c>
      <c r="C1075" s="4" t="s">
        <v>18</v>
      </c>
      <c r="D1075" s="5">
        <v>4035</v>
      </c>
      <c r="E1075" s="5">
        <v>109683</v>
      </c>
      <c r="F1075" s="6">
        <v>78350</v>
      </c>
    </row>
    <row r="1076" spans="1:6" x14ac:dyDescent="0.3">
      <c r="A1076" s="4">
        <v>2018</v>
      </c>
      <c r="B1076" s="4" t="s">
        <v>52</v>
      </c>
      <c r="C1076" s="4" t="s">
        <v>19</v>
      </c>
      <c r="D1076" s="5">
        <v>6711</v>
      </c>
      <c r="E1076" s="5">
        <v>245091</v>
      </c>
      <c r="F1076" s="6">
        <v>88576</v>
      </c>
    </row>
    <row r="1077" spans="1:6" x14ac:dyDescent="0.3">
      <c r="A1077" s="4">
        <v>2018</v>
      </c>
      <c r="B1077" s="4" t="s">
        <v>52</v>
      </c>
      <c r="C1077" s="4" t="s">
        <v>20</v>
      </c>
      <c r="D1077" s="5">
        <v>16070</v>
      </c>
      <c r="E1077" s="5">
        <v>627751</v>
      </c>
      <c r="F1077" s="6">
        <v>67537</v>
      </c>
    </row>
    <row r="1078" spans="1:6" x14ac:dyDescent="0.3">
      <c r="A1078" s="4">
        <v>2018</v>
      </c>
      <c r="B1078" s="4" t="s">
        <v>52</v>
      </c>
      <c r="C1078" s="4" t="s">
        <v>21</v>
      </c>
      <c r="D1078" s="5">
        <v>8487</v>
      </c>
      <c r="E1078" s="5">
        <v>321908</v>
      </c>
      <c r="F1078" s="6">
        <v>67096</v>
      </c>
    </row>
    <row r="1079" spans="1:6" x14ac:dyDescent="0.3">
      <c r="A1079" s="4">
        <v>2018</v>
      </c>
      <c r="B1079" s="4" t="s">
        <v>52</v>
      </c>
      <c r="C1079" s="4" t="s">
        <v>22</v>
      </c>
      <c r="D1079" s="5">
        <v>2421</v>
      </c>
      <c r="E1079" s="5">
        <v>144816</v>
      </c>
      <c r="F1079" s="6">
        <v>49254</v>
      </c>
    </row>
    <row r="1080" spans="1:6" x14ac:dyDescent="0.3">
      <c r="A1080" s="4">
        <v>2018</v>
      </c>
      <c r="B1080" s="4" t="s">
        <v>52</v>
      </c>
      <c r="C1080" s="4" t="s">
        <v>23</v>
      </c>
      <c r="D1080" s="5">
        <v>6476</v>
      </c>
      <c r="E1080" s="5">
        <v>273163</v>
      </c>
      <c r="F1080" s="6">
        <v>58359</v>
      </c>
    </row>
    <row r="1081" spans="1:6" x14ac:dyDescent="0.3">
      <c r="A1081" s="4">
        <v>2018</v>
      </c>
      <c r="B1081" s="4" t="s">
        <v>52</v>
      </c>
      <c r="C1081" s="4" t="s">
        <v>24</v>
      </c>
      <c r="D1081" s="5">
        <v>1634</v>
      </c>
      <c r="E1081" s="5">
        <v>20560</v>
      </c>
      <c r="F1081" s="6">
        <v>50194</v>
      </c>
    </row>
    <row r="1082" spans="1:6" x14ac:dyDescent="0.3">
      <c r="A1082" s="4">
        <v>2018</v>
      </c>
      <c r="B1082" s="4" t="s">
        <v>52</v>
      </c>
      <c r="C1082" s="4" t="s">
        <v>25</v>
      </c>
      <c r="D1082" s="5">
        <v>1988</v>
      </c>
      <c r="E1082" s="5">
        <v>99807</v>
      </c>
      <c r="F1082" s="6">
        <v>51566</v>
      </c>
    </row>
    <row r="1083" spans="1:6" x14ac:dyDescent="0.3">
      <c r="A1083" s="4">
        <v>2018</v>
      </c>
      <c r="B1083" s="4" t="s">
        <v>52</v>
      </c>
      <c r="C1083" s="4" t="s">
        <v>26</v>
      </c>
      <c r="D1083" s="5">
        <v>2066</v>
      </c>
      <c r="E1083" s="5">
        <v>55405</v>
      </c>
      <c r="F1083" s="6">
        <v>58543</v>
      </c>
    </row>
    <row r="1084" spans="1:6" x14ac:dyDescent="0.3">
      <c r="A1084" s="4">
        <v>2018</v>
      </c>
      <c r="B1084" s="4" t="s">
        <v>52</v>
      </c>
      <c r="C1084" s="4" t="s">
        <v>27</v>
      </c>
      <c r="D1084" s="5">
        <v>2032</v>
      </c>
      <c r="E1084" s="5">
        <v>70582</v>
      </c>
      <c r="F1084" s="6">
        <v>71722</v>
      </c>
    </row>
    <row r="1085" spans="1:6" x14ac:dyDescent="0.3">
      <c r="A1085" s="4">
        <v>2018</v>
      </c>
      <c r="B1085" s="4" t="s">
        <v>52</v>
      </c>
      <c r="C1085" s="4" t="s">
        <v>28</v>
      </c>
      <c r="D1085" s="5">
        <v>8976</v>
      </c>
      <c r="E1085" s="5">
        <v>245593</v>
      </c>
      <c r="F1085" s="6">
        <v>80088</v>
      </c>
    </row>
    <row r="1086" spans="1:6" x14ac:dyDescent="0.3">
      <c r="A1086" s="4">
        <v>2018</v>
      </c>
      <c r="B1086" s="4" t="s">
        <v>52</v>
      </c>
      <c r="C1086" s="4" t="s">
        <v>29</v>
      </c>
      <c r="D1086" s="5">
        <v>1768</v>
      </c>
      <c r="E1086" s="5">
        <v>27145</v>
      </c>
      <c r="F1086" s="6">
        <v>53139</v>
      </c>
    </row>
    <row r="1087" spans="1:6" x14ac:dyDescent="0.3">
      <c r="A1087" s="4">
        <v>2018</v>
      </c>
      <c r="B1087" s="4" t="s">
        <v>52</v>
      </c>
      <c r="C1087" s="4" t="s">
        <v>30</v>
      </c>
      <c r="D1087" s="5">
        <v>16910</v>
      </c>
      <c r="E1087" s="5">
        <v>441590</v>
      </c>
      <c r="F1087" s="6">
        <v>67614</v>
      </c>
    </row>
    <row r="1088" spans="1:6" x14ac:dyDescent="0.3">
      <c r="A1088" s="4">
        <v>2018</v>
      </c>
      <c r="B1088" s="4" t="s">
        <v>52</v>
      </c>
      <c r="C1088" s="4" t="s">
        <v>31</v>
      </c>
      <c r="D1088" s="5">
        <v>10219</v>
      </c>
      <c r="E1088" s="5">
        <v>474932</v>
      </c>
      <c r="F1088" s="6">
        <v>59827</v>
      </c>
    </row>
    <row r="1089" spans="1:6" x14ac:dyDescent="0.3">
      <c r="A1089" s="4">
        <v>2018</v>
      </c>
      <c r="B1089" s="4" t="s">
        <v>52</v>
      </c>
      <c r="C1089" s="4" t="s">
        <v>32</v>
      </c>
      <c r="D1089" s="4">
        <v>807</v>
      </c>
      <c r="E1089" s="5">
        <v>25906</v>
      </c>
      <c r="F1089" s="6">
        <v>53882</v>
      </c>
    </row>
    <row r="1090" spans="1:6" x14ac:dyDescent="0.3">
      <c r="A1090" s="4">
        <v>2018</v>
      </c>
      <c r="B1090" s="4" t="s">
        <v>52</v>
      </c>
      <c r="C1090" s="4" t="s">
        <v>33</v>
      </c>
      <c r="D1090" s="5">
        <v>15409</v>
      </c>
      <c r="E1090" s="5">
        <v>698950</v>
      </c>
      <c r="F1090" s="6">
        <v>61487</v>
      </c>
    </row>
    <row r="1091" spans="1:6" x14ac:dyDescent="0.3">
      <c r="A1091" s="4">
        <v>2018</v>
      </c>
      <c r="B1091" s="4" t="s">
        <v>52</v>
      </c>
      <c r="C1091" s="4" t="s">
        <v>34</v>
      </c>
      <c r="D1091" s="5">
        <v>4164</v>
      </c>
      <c r="E1091" s="5">
        <v>137739</v>
      </c>
      <c r="F1091" s="6">
        <v>58770</v>
      </c>
    </row>
    <row r="1092" spans="1:6" x14ac:dyDescent="0.3">
      <c r="A1092" s="4">
        <v>2018</v>
      </c>
      <c r="B1092" s="4" t="s">
        <v>52</v>
      </c>
      <c r="C1092" s="4" t="s">
        <v>35</v>
      </c>
      <c r="D1092" s="5">
        <v>6240</v>
      </c>
      <c r="E1092" s="5">
        <v>194693</v>
      </c>
      <c r="F1092" s="6">
        <v>70641</v>
      </c>
    </row>
    <row r="1093" spans="1:6" x14ac:dyDescent="0.3">
      <c r="A1093" s="4">
        <v>2018</v>
      </c>
      <c r="B1093" s="4" t="s">
        <v>52</v>
      </c>
      <c r="C1093" s="4" t="s">
        <v>36</v>
      </c>
      <c r="D1093" s="5">
        <v>14407</v>
      </c>
      <c r="E1093" s="5">
        <v>569811</v>
      </c>
      <c r="F1093" s="6">
        <v>62561</v>
      </c>
    </row>
    <row r="1094" spans="1:6" x14ac:dyDescent="0.3">
      <c r="A1094" s="4">
        <v>2018</v>
      </c>
      <c r="B1094" s="4" t="s">
        <v>52</v>
      </c>
      <c r="C1094" s="4" t="s">
        <v>37</v>
      </c>
      <c r="D1094" s="5">
        <v>1572</v>
      </c>
      <c r="E1094" s="5">
        <v>40340</v>
      </c>
      <c r="F1094" s="6">
        <v>58468</v>
      </c>
    </row>
    <row r="1095" spans="1:6" x14ac:dyDescent="0.3">
      <c r="A1095" s="4">
        <v>2018</v>
      </c>
      <c r="B1095" s="4" t="s">
        <v>52</v>
      </c>
      <c r="C1095" s="4" t="s">
        <v>38</v>
      </c>
      <c r="D1095" s="5">
        <v>6087</v>
      </c>
      <c r="E1095" s="5">
        <v>249719</v>
      </c>
      <c r="F1095" s="6">
        <v>59522</v>
      </c>
    </row>
    <row r="1096" spans="1:6" x14ac:dyDescent="0.3">
      <c r="A1096" s="4">
        <v>2018</v>
      </c>
      <c r="B1096" s="4" t="s">
        <v>52</v>
      </c>
      <c r="C1096" s="4" t="s">
        <v>39</v>
      </c>
      <c r="D1096" s="5">
        <v>1084</v>
      </c>
      <c r="E1096" s="5">
        <v>44442</v>
      </c>
      <c r="F1096" s="6">
        <v>49320</v>
      </c>
    </row>
    <row r="1097" spans="1:6" x14ac:dyDescent="0.3">
      <c r="A1097" s="4">
        <v>2018</v>
      </c>
      <c r="B1097" s="4" t="s">
        <v>52</v>
      </c>
      <c r="C1097" s="4" t="s">
        <v>40</v>
      </c>
      <c r="D1097" s="5">
        <v>7051</v>
      </c>
      <c r="E1097" s="5">
        <v>351073</v>
      </c>
      <c r="F1097" s="6">
        <v>59495</v>
      </c>
    </row>
    <row r="1098" spans="1:6" x14ac:dyDescent="0.3">
      <c r="A1098" s="4">
        <v>2018</v>
      </c>
      <c r="B1098" s="4" t="s">
        <v>52</v>
      </c>
      <c r="C1098" s="4" t="s">
        <v>41</v>
      </c>
      <c r="D1098" s="5">
        <v>24758</v>
      </c>
      <c r="E1098" s="5">
        <v>879509</v>
      </c>
      <c r="F1098" s="6">
        <v>77648</v>
      </c>
    </row>
    <row r="1099" spans="1:6" x14ac:dyDescent="0.3">
      <c r="A1099" s="4">
        <v>2018</v>
      </c>
      <c r="B1099" s="4" t="s">
        <v>52</v>
      </c>
      <c r="C1099" s="4" t="s">
        <v>42</v>
      </c>
      <c r="D1099" s="5">
        <v>4386</v>
      </c>
      <c r="E1099" s="5">
        <v>132149</v>
      </c>
      <c r="F1099" s="6">
        <v>58006</v>
      </c>
    </row>
    <row r="1100" spans="1:6" x14ac:dyDescent="0.3">
      <c r="A1100" s="4">
        <v>2018</v>
      </c>
      <c r="B1100" s="4" t="s">
        <v>52</v>
      </c>
      <c r="C1100" s="4" t="s">
        <v>43</v>
      </c>
      <c r="D1100" s="5">
        <v>1108</v>
      </c>
      <c r="E1100" s="5">
        <v>29827</v>
      </c>
      <c r="F1100" s="6">
        <v>59390</v>
      </c>
    </row>
    <row r="1101" spans="1:6" x14ac:dyDescent="0.3">
      <c r="A1101" s="4">
        <v>2018</v>
      </c>
      <c r="B1101" s="4" t="s">
        <v>52</v>
      </c>
      <c r="C1101" s="4" t="s">
        <v>44</v>
      </c>
      <c r="D1101" s="5">
        <v>6750</v>
      </c>
      <c r="E1101" s="5">
        <v>238645</v>
      </c>
      <c r="F1101" s="6">
        <v>59974</v>
      </c>
    </row>
    <row r="1102" spans="1:6" x14ac:dyDescent="0.3">
      <c r="A1102" s="4">
        <v>2018</v>
      </c>
      <c r="B1102" s="4" t="s">
        <v>52</v>
      </c>
      <c r="C1102" s="4" t="s">
        <v>45</v>
      </c>
      <c r="D1102" s="5">
        <v>7798</v>
      </c>
      <c r="E1102" s="5">
        <v>284112</v>
      </c>
      <c r="F1102" s="6">
        <v>79321</v>
      </c>
    </row>
    <row r="1103" spans="1:6" x14ac:dyDescent="0.3">
      <c r="A1103" s="4">
        <v>2018</v>
      </c>
      <c r="B1103" s="4" t="s">
        <v>52</v>
      </c>
      <c r="C1103" s="4" t="s">
        <v>46</v>
      </c>
      <c r="D1103" s="5">
        <v>1268</v>
      </c>
      <c r="E1103" s="5">
        <v>46952</v>
      </c>
      <c r="F1103" s="6">
        <v>60459</v>
      </c>
    </row>
    <row r="1104" spans="1:6" x14ac:dyDescent="0.3">
      <c r="A1104" s="4">
        <v>2018</v>
      </c>
      <c r="B1104" s="4" t="s">
        <v>52</v>
      </c>
      <c r="C1104" s="4" t="s">
        <v>47</v>
      </c>
      <c r="D1104" s="5">
        <v>9432</v>
      </c>
      <c r="E1104" s="5">
        <v>475510</v>
      </c>
      <c r="F1104" s="6">
        <v>58047</v>
      </c>
    </row>
    <row r="1105" spans="1:6" x14ac:dyDescent="0.3">
      <c r="A1105" s="4">
        <v>2018</v>
      </c>
      <c r="B1105" s="4" t="s">
        <v>52</v>
      </c>
      <c r="C1105" s="4" t="s">
        <v>48</v>
      </c>
      <c r="D1105" s="4">
        <v>600</v>
      </c>
      <c r="E1105" s="5">
        <v>9721</v>
      </c>
      <c r="F1105" s="6">
        <v>67060</v>
      </c>
    </row>
    <row r="1106" spans="1:6" x14ac:dyDescent="0.3">
      <c r="A1106" s="4">
        <v>2018</v>
      </c>
      <c r="B1106" s="4" t="s">
        <v>54</v>
      </c>
      <c r="C1106" s="4" t="s">
        <v>1</v>
      </c>
      <c r="D1106" s="5">
        <v>32481</v>
      </c>
      <c r="E1106" s="5">
        <v>377561</v>
      </c>
      <c r="F1106" s="6">
        <v>41970</v>
      </c>
    </row>
    <row r="1107" spans="1:6" x14ac:dyDescent="0.3">
      <c r="A1107" s="4">
        <v>2018</v>
      </c>
      <c r="B1107" s="4" t="s">
        <v>54</v>
      </c>
      <c r="C1107" s="4" t="s">
        <v>2</v>
      </c>
      <c r="D1107" s="5">
        <v>31775</v>
      </c>
      <c r="E1107" s="5">
        <v>532318</v>
      </c>
      <c r="F1107" s="6">
        <v>46734</v>
      </c>
    </row>
    <row r="1108" spans="1:6" x14ac:dyDescent="0.3">
      <c r="A1108" s="4">
        <v>2018</v>
      </c>
      <c r="B1108" s="4" t="s">
        <v>54</v>
      </c>
      <c r="C1108" s="4" t="s">
        <v>3</v>
      </c>
      <c r="D1108" s="5">
        <v>21642</v>
      </c>
      <c r="E1108" s="5">
        <v>248584</v>
      </c>
      <c r="F1108" s="6">
        <v>41450</v>
      </c>
    </row>
    <row r="1109" spans="1:6" x14ac:dyDescent="0.3">
      <c r="A1109" s="4">
        <v>2018</v>
      </c>
      <c r="B1109" s="4" t="s">
        <v>54</v>
      </c>
      <c r="C1109" s="4" t="s">
        <v>4</v>
      </c>
      <c r="D1109" s="5">
        <v>196511</v>
      </c>
      <c r="E1109" s="5">
        <v>3033009</v>
      </c>
      <c r="F1109" s="6">
        <v>52020</v>
      </c>
    </row>
    <row r="1110" spans="1:6" x14ac:dyDescent="0.3">
      <c r="A1110" s="4">
        <v>2018</v>
      </c>
      <c r="B1110" s="4" t="s">
        <v>54</v>
      </c>
      <c r="C1110" s="4" t="s">
        <v>5</v>
      </c>
      <c r="D1110" s="5">
        <v>35891</v>
      </c>
      <c r="E1110" s="5">
        <v>466602</v>
      </c>
      <c r="F1110" s="6">
        <v>50043</v>
      </c>
    </row>
    <row r="1111" spans="1:6" x14ac:dyDescent="0.3">
      <c r="A1111" s="4">
        <v>2018</v>
      </c>
      <c r="B1111" s="4" t="s">
        <v>54</v>
      </c>
      <c r="C1111" s="4" t="s">
        <v>6</v>
      </c>
      <c r="D1111" s="5">
        <v>24902</v>
      </c>
      <c r="E1111" s="5">
        <v>296173</v>
      </c>
      <c r="F1111" s="6">
        <v>51041</v>
      </c>
    </row>
    <row r="1112" spans="1:6" x14ac:dyDescent="0.3">
      <c r="A1112" s="4">
        <v>2018</v>
      </c>
      <c r="B1112" s="4" t="s">
        <v>54</v>
      </c>
      <c r="C1112" s="4" t="s">
        <v>7</v>
      </c>
      <c r="D1112" s="5">
        <v>6850</v>
      </c>
      <c r="E1112" s="5">
        <v>79300</v>
      </c>
      <c r="F1112" s="6">
        <v>40843</v>
      </c>
    </row>
    <row r="1113" spans="1:6" x14ac:dyDescent="0.3">
      <c r="A1113" s="4">
        <v>2018</v>
      </c>
      <c r="B1113" s="4" t="s">
        <v>54</v>
      </c>
      <c r="C1113" s="4" t="s">
        <v>8</v>
      </c>
      <c r="D1113" s="5">
        <v>139486</v>
      </c>
      <c r="E1113" s="5">
        <v>1772605</v>
      </c>
      <c r="F1113" s="6">
        <v>44766</v>
      </c>
    </row>
    <row r="1114" spans="1:6" x14ac:dyDescent="0.3">
      <c r="A1114" s="4">
        <v>2018</v>
      </c>
      <c r="B1114" s="4" t="s">
        <v>54</v>
      </c>
      <c r="C1114" s="4" t="s">
        <v>9</v>
      </c>
      <c r="D1114" s="5">
        <v>60996</v>
      </c>
      <c r="E1114" s="5">
        <v>934259</v>
      </c>
      <c r="F1114" s="6">
        <v>49352</v>
      </c>
    </row>
    <row r="1115" spans="1:6" x14ac:dyDescent="0.3">
      <c r="A1115" s="4">
        <v>2018</v>
      </c>
      <c r="B1115" s="4" t="s">
        <v>54</v>
      </c>
      <c r="C1115" s="4" t="s">
        <v>10</v>
      </c>
      <c r="D1115" s="5">
        <v>11969</v>
      </c>
      <c r="E1115" s="5">
        <v>139473</v>
      </c>
      <c r="F1115" s="6">
        <v>39972</v>
      </c>
    </row>
    <row r="1116" spans="1:6" x14ac:dyDescent="0.3">
      <c r="A1116" s="4">
        <v>2018</v>
      </c>
      <c r="B1116" s="4" t="s">
        <v>54</v>
      </c>
      <c r="C1116" s="4" t="s">
        <v>11</v>
      </c>
      <c r="D1116" s="5">
        <v>78063</v>
      </c>
      <c r="E1116" s="5">
        <v>1192654</v>
      </c>
      <c r="F1116" s="6">
        <v>51570</v>
      </c>
    </row>
    <row r="1117" spans="1:6" x14ac:dyDescent="0.3">
      <c r="A1117" s="4">
        <v>2018</v>
      </c>
      <c r="B1117" s="4" t="s">
        <v>54</v>
      </c>
      <c r="C1117" s="4" t="s">
        <v>12</v>
      </c>
      <c r="D1117" s="5">
        <v>40681</v>
      </c>
      <c r="E1117" s="5">
        <v>591234</v>
      </c>
      <c r="F1117" s="6">
        <v>42092</v>
      </c>
    </row>
    <row r="1118" spans="1:6" x14ac:dyDescent="0.3">
      <c r="A1118" s="4">
        <v>2018</v>
      </c>
      <c r="B1118" s="4" t="s">
        <v>54</v>
      </c>
      <c r="C1118" s="4" t="s">
        <v>13</v>
      </c>
      <c r="D1118" s="5">
        <v>23521</v>
      </c>
      <c r="E1118" s="5">
        <v>309603</v>
      </c>
      <c r="F1118" s="6">
        <v>40539</v>
      </c>
    </row>
    <row r="1119" spans="1:6" x14ac:dyDescent="0.3">
      <c r="A1119" s="4">
        <v>2018</v>
      </c>
      <c r="B1119" s="4" t="s">
        <v>54</v>
      </c>
      <c r="C1119" s="4" t="s">
        <v>14</v>
      </c>
      <c r="D1119" s="5">
        <v>20370</v>
      </c>
      <c r="E1119" s="5">
        <v>263858</v>
      </c>
      <c r="F1119" s="6">
        <v>42235</v>
      </c>
    </row>
    <row r="1120" spans="1:6" x14ac:dyDescent="0.3">
      <c r="A1120" s="4">
        <v>2018</v>
      </c>
      <c r="B1120" s="4" t="s">
        <v>54</v>
      </c>
      <c r="C1120" s="4" t="s">
        <v>15</v>
      </c>
      <c r="D1120" s="5">
        <v>28056</v>
      </c>
      <c r="E1120" s="5">
        <v>399946</v>
      </c>
      <c r="F1120" s="6">
        <v>42623</v>
      </c>
    </row>
    <row r="1121" spans="1:6" x14ac:dyDescent="0.3">
      <c r="A1121" s="4">
        <v>2018</v>
      </c>
      <c r="B1121" s="4" t="s">
        <v>54</v>
      </c>
      <c r="C1121" s="4" t="s">
        <v>16</v>
      </c>
      <c r="D1121" s="5">
        <v>30545</v>
      </c>
      <c r="E1121" s="5">
        <v>377555</v>
      </c>
      <c r="F1121" s="6">
        <v>42196</v>
      </c>
    </row>
    <row r="1122" spans="1:6" x14ac:dyDescent="0.3">
      <c r="A1122" s="4">
        <v>2018</v>
      </c>
      <c r="B1122" s="4" t="s">
        <v>54</v>
      </c>
      <c r="C1122" s="4" t="s">
        <v>17</v>
      </c>
      <c r="D1122" s="5">
        <v>10761</v>
      </c>
      <c r="E1122" s="5">
        <v>118191</v>
      </c>
      <c r="F1122" s="6">
        <v>37589</v>
      </c>
    </row>
    <row r="1123" spans="1:6" x14ac:dyDescent="0.3">
      <c r="A1123" s="4">
        <v>2018</v>
      </c>
      <c r="B1123" s="4" t="s">
        <v>54</v>
      </c>
      <c r="C1123" s="4" t="s">
        <v>18</v>
      </c>
      <c r="D1123" s="5">
        <v>32767</v>
      </c>
      <c r="E1123" s="5">
        <v>462590</v>
      </c>
      <c r="F1123" s="6">
        <v>46648</v>
      </c>
    </row>
    <row r="1124" spans="1:6" x14ac:dyDescent="0.3">
      <c r="A1124" s="4">
        <v>2018</v>
      </c>
      <c r="B1124" s="4" t="s">
        <v>54</v>
      </c>
      <c r="C1124" s="4" t="s">
        <v>19</v>
      </c>
      <c r="D1124" s="5">
        <v>42171</v>
      </c>
      <c r="E1124" s="5">
        <v>577061</v>
      </c>
      <c r="F1124" s="6">
        <v>52937</v>
      </c>
    </row>
    <row r="1125" spans="1:6" x14ac:dyDescent="0.3">
      <c r="A1125" s="4">
        <v>2018</v>
      </c>
      <c r="B1125" s="4" t="s">
        <v>54</v>
      </c>
      <c r="C1125" s="4" t="s">
        <v>20</v>
      </c>
      <c r="D1125" s="5">
        <v>52459</v>
      </c>
      <c r="E1125" s="5">
        <v>786892</v>
      </c>
      <c r="F1125" s="6">
        <v>47200</v>
      </c>
    </row>
    <row r="1126" spans="1:6" x14ac:dyDescent="0.3">
      <c r="A1126" s="4">
        <v>2018</v>
      </c>
      <c r="B1126" s="4" t="s">
        <v>54</v>
      </c>
      <c r="C1126" s="4" t="s">
        <v>21</v>
      </c>
      <c r="D1126" s="5">
        <v>37272</v>
      </c>
      <c r="E1126" s="5">
        <v>531669</v>
      </c>
      <c r="F1126" s="6">
        <v>49570</v>
      </c>
    </row>
    <row r="1127" spans="1:6" x14ac:dyDescent="0.3">
      <c r="A1127" s="4">
        <v>2018</v>
      </c>
      <c r="B1127" s="4" t="s">
        <v>54</v>
      </c>
      <c r="C1127" s="4" t="s">
        <v>22</v>
      </c>
      <c r="D1127" s="5">
        <v>19763</v>
      </c>
      <c r="E1127" s="5">
        <v>229107</v>
      </c>
      <c r="F1127" s="6">
        <v>36497</v>
      </c>
    </row>
    <row r="1128" spans="1:6" x14ac:dyDescent="0.3">
      <c r="A1128" s="4">
        <v>2018</v>
      </c>
      <c r="B1128" s="4" t="s">
        <v>54</v>
      </c>
      <c r="C1128" s="4" t="s">
        <v>23</v>
      </c>
      <c r="D1128" s="5">
        <v>38808</v>
      </c>
      <c r="E1128" s="5">
        <v>537150</v>
      </c>
      <c r="F1128" s="6">
        <v>42469</v>
      </c>
    </row>
    <row r="1129" spans="1:6" x14ac:dyDescent="0.3">
      <c r="A1129" s="4">
        <v>2018</v>
      </c>
      <c r="B1129" s="4" t="s">
        <v>54</v>
      </c>
      <c r="C1129" s="4" t="s">
        <v>24</v>
      </c>
      <c r="D1129" s="5">
        <v>9250</v>
      </c>
      <c r="E1129" s="5">
        <v>91355</v>
      </c>
      <c r="F1129" s="6">
        <v>39170</v>
      </c>
    </row>
    <row r="1130" spans="1:6" x14ac:dyDescent="0.3">
      <c r="A1130" s="4">
        <v>2018</v>
      </c>
      <c r="B1130" s="4" t="s">
        <v>54</v>
      </c>
      <c r="C1130" s="4" t="s">
        <v>25</v>
      </c>
      <c r="D1130" s="5">
        <v>14923</v>
      </c>
      <c r="E1130" s="5">
        <v>189793</v>
      </c>
      <c r="F1130" s="6">
        <v>39891</v>
      </c>
    </row>
    <row r="1131" spans="1:6" x14ac:dyDescent="0.3">
      <c r="A1131" s="4">
        <v>2018</v>
      </c>
      <c r="B1131" s="4" t="s">
        <v>54</v>
      </c>
      <c r="C1131" s="4" t="s">
        <v>26</v>
      </c>
      <c r="D1131" s="5">
        <v>15829</v>
      </c>
      <c r="E1131" s="5">
        <v>254417</v>
      </c>
      <c r="F1131" s="6">
        <v>44190</v>
      </c>
    </row>
    <row r="1132" spans="1:6" x14ac:dyDescent="0.3">
      <c r="A1132" s="4">
        <v>2018</v>
      </c>
      <c r="B1132" s="4" t="s">
        <v>54</v>
      </c>
      <c r="C1132" s="4" t="s">
        <v>27</v>
      </c>
      <c r="D1132" s="5">
        <v>12509</v>
      </c>
      <c r="E1132" s="5">
        <v>139183</v>
      </c>
      <c r="F1132" s="6">
        <v>47777</v>
      </c>
    </row>
    <row r="1133" spans="1:6" x14ac:dyDescent="0.3">
      <c r="A1133" s="4">
        <v>2018</v>
      </c>
      <c r="B1133" s="4" t="s">
        <v>54</v>
      </c>
      <c r="C1133" s="4" t="s">
        <v>28</v>
      </c>
      <c r="D1133" s="5">
        <v>54238</v>
      </c>
      <c r="E1133" s="5">
        <v>876344</v>
      </c>
      <c r="F1133" s="6">
        <v>53723</v>
      </c>
    </row>
    <row r="1134" spans="1:6" x14ac:dyDescent="0.3">
      <c r="A1134" s="4">
        <v>2018</v>
      </c>
      <c r="B1134" s="4" t="s">
        <v>54</v>
      </c>
      <c r="C1134" s="4" t="s">
        <v>29</v>
      </c>
      <c r="D1134" s="5">
        <v>10758</v>
      </c>
      <c r="E1134" s="5">
        <v>135970</v>
      </c>
      <c r="F1134" s="6">
        <v>38078</v>
      </c>
    </row>
    <row r="1135" spans="1:6" x14ac:dyDescent="0.3">
      <c r="A1135" s="4">
        <v>2018</v>
      </c>
      <c r="B1135" s="4" t="s">
        <v>54</v>
      </c>
      <c r="C1135" s="4" t="s">
        <v>30</v>
      </c>
      <c r="D1135" s="5">
        <v>123741</v>
      </c>
      <c r="E1135" s="5">
        <v>1554768</v>
      </c>
      <c r="F1135" s="6">
        <v>51832</v>
      </c>
    </row>
    <row r="1136" spans="1:6" x14ac:dyDescent="0.3">
      <c r="A1136" s="4">
        <v>2018</v>
      </c>
      <c r="B1136" s="4" t="s">
        <v>54</v>
      </c>
      <c r="C1136" s="4" t="s">
        <v>31</v>
      </c>
      <c r="D1136" s="5">
        <v>61525</v>
      </c>
      <c r="E1136" s="5">
        <v>830550</v>
      </c>
      <c r="F1136" s="6">
        <v>43092</v>
      </c>
    </row>
    <row r="1137" spans="1:6" x14ac:dyDescent="0.3">
      <c r="A1137" s="4">
        <v>2018</v>
      </c>
      <c r="B1137" s="4" t="s">
        <v>54</v>
      </c>
      <c r="C1137" s="4" t="s">
        <v>32</v>
      </c>
      <c r="D1137" s="5">
        <v>7753</v>
      </c>
      <c r="E1137" s="5">
        <v>91635</v>
      </c>
      <c r="F1137" s="6">
        <v>49819</v>
      </c>
    </row>
    <row r="1138" spans="1:6" x14ac:dyDescent="0.3">
      <c r="A1138" s="4">
        <v>2018</v>
      </c>
      <c r="B1138" s="4" t="s">
        <v>54</v>
      </c>
      <c r="C1138" s="4" t="s">
        <v>33</v>
      </c>
      <c r="D1138" s="5">
        <v>68615</v>
      </c>
      <c r="E1138" s="5">
        <v>1017249</v>
      </c>
      <c r="F1138" s="6">
        <v>44247</v>
      </c>
    </row>
    <row r="1139" spans="1:6" x14ac:dyDescent="0.3">
      <c r="A1139" s="4">
        <v>2018</v>
      </c>
      <c r="B1139" s="4" t="s">
        <v>54</v>
      </c>
      <c r="C1139" s="4" t="s">
        <v>34</v>
      </c>
      <c r="D1139" s="5">
        <v>23748</v>
      </c>
      <c r="E1139" s="5">
        <v>297631</v>
      </c>
      <c r="F1139" s="6">
        <v>41554</v>
      </c>
    </row>
    <row r="1140" spans="1:6" x14ac:dyDescent="0.3">
      <c r="A1140" s="4">
        <v>2018</v>
      </c>
      <c r="B1140" s="4" t="s">
        <v>54</v>
      </c>
      <c r="C1140" s="4" t="s">
        <v>35</v>
      </c>
      <c r="D1140" s="5">
        <v>26503</v>
      </c>
      <c r="E1140" s="5">
        <v>349656</v>
      </c>
      <c r="F1140" s="6">
        <v>44347</v>
      </c>
    </row>
    <row r="1141" spans="1:6" x14ac:dyDescent="0.3">
      <c r="A1141" s="4">
        <v>2018</v>
      </c>
      <c r="B1141" s="4" t="s">
        <v>54</v>
      </c>
      <c r="C1141" s="4" t="s">
        <v>36</v>
      </c>
      <c r="D1141" s="5">
        <v>74845</v>
      </c>
      <c r="E1141" s="5">
        <v>1117054</v>
      </c>
      <c r="F1141" s="6">
        <v>45000</v>
      </c>
    </row>
    <row r="1142" spans="1:6" x14ac:dyDescent="0.3">
      <c r="A1142" s="4">
        <v>2018</v>
      </c>
      <c r="B1142" s="4" t="s">
        <v>54</v>
      </c>
      <c r="C1142" s="4" t="s">
        <v>37</v>
      </c>
      <c r="D1142" s="5">
        <v>7658</v>
      </c>
      <c r="E1142" s="5">
        <v>76762</v>
      </c>
      <c r="F1142" s="6">
        <v>43902</v>
      </c>
    </row>
    <row r="1143" spans="1:6" x14ac:dyDescent="0.3">
      <c r="A1143" s="4">
        <v>2018</v>
      </c>
      <c r="B1143" s="4" t="s">
        <v>54</v>
      </c>
      <c r="C1143" s="4" t="s">
        <v>38</v>
      </c>
      <c r="D1143" s="5">
        <v>30013</v>
      </c>
      <c r="E1143" s="5">
        <v>402308</v>
      </c>
      <c r="F1143" s="6">
        <v>39429</v>
      </c>
    </row>
    <row r="1144" spans="1:6" x14ac:dyDescent="0.3">
      <c r="A1144" s="4">
        <v>2018</v>
      </c>
      <c r="B1144" s="4" t="s">
        <v>54</v>
      </c>
      <c r="C1144" s="4" t="s">
        <v>39</v>
      </c>
      <c r="D1144" s="5">
        <v>8059</v>
      </c>
      <c r="E1144" s="5">
        <v>85734</v>
      </c>
      <c r="F1144" s="6">
        <v>39650</v>
      </c>
    </row>
    <row r="1145" spans="1:6" x14ac:dyDescent="0.3">
      <c r="A1145" s="4">
        <v>2018</v>
      </c>
      <c r="B1145" s="4" t="s">
        <v>54</v>
      </c>
      <c r="C1145" s="4" t="s">
        <v>40</v>
      </c>
      <c r="D1145" s="5">
        <v>40040</v>
      </c>
      <c r="E1145" s="5">
        <v>623566</v>
      </c>
      <c r="F1145" s="6">
        <v>46137</v>
      </c>
    </row>
    <row r="1146" spans="1:6" x14ac:dyDescent="0.3">
      <c r="A1146" s="4">
        <v>2018</v>
      </c>
      <c r="B1146" s="4" t="s">
        <v>54</v>
      </c>
      <c r="C1146" s="4" t="s">
        <v>41</v>
      </c>
      <c r="D1146" s="5">
        <v>147447</v>
      </c>
      <c r="E1146" s="5">
        <v>2465009</v>
      </c>
      <c r="F1146" s="6">
        <v>52337</v>
      </c>
    </row>
    <row r="1147" spans="1:6" x14ac:dyDescent="0.3">
      <c r="A1147" s="4">
        <v>2018</v>
      </c>
      <c r="B1147" s="4" t="s">
        <v>54</v>
      </c>
      <c r="C1147" s="4" t="s">
        <v>42</v>
      </c>
      <c r="D1147" s="5">
        <v>19531</v>
      </c>
      <c r="E1147" s="5">
        <v>284283</v>
      </c>
      <c r="F1147" s="6">
        <v>44163</v>
      </c>
    </row>
    <row r="1148" spans="1:6" x14ac:dyDescent="0.3">
      <c r="A1148" s="4">
        <v>2018</v>
      </c>
      <c r="B1148" s="4" t="s">
        <v>54</v>
      </c>
      <c r="C1148" s="4" t="s">
        <v>43</v>
      </c>
      <c r="D1148" s="5">
        <v>5084</v>
      </c>
      <c r="E1148" s="5">
        <v>54476</v>
      </c>
      <c r="F1148" s="6">
        <v>40351</v>
      </c>
    </row>
    <row r="1149" spans="1:6" x14ac:dyDescent="0.3">
      <c r="A1149" s="4">
        <v>2018</v>
      </c>
      <c r="B1149" s="4" t="s">
        <v>54</v>
      </c>
      <c r="C1149" s="4" t="s">
        <v>44</v>
      </c>
      <c r="D1149" s="5">
        <v>43180</v>
      </c>
      <c r="E1149" s="5">
        <v>650233</v>
      </c>
      <c r="F1149" s="6">
        <v>43886</v>
      </c>
    </row>
    <row r="1150" spans="1:6" x14ac:dyDescent="0.3">
      <c r="A1150" s="4">
        <v>2018</v>
      </c>
      <c r="B1150" s="4" t="s">
        <v>54</v>
      </c>
      <c r="C1150" s="4" t="s">
        <v>45</v>
      </c>
      <c r="D1150" s="5">
        <v>39324</v>
      </c>
      <c r="E1150" s="5">
        <v>621384</v>
      </c>
      <c r="F1150" s="6">
        <v>63994</v>
      </c>
    </row>
    <row r="1151" spans="1:6" x14ac:dyDescent="0.3">
      <c r="A1151" s="4">
        <v>2018</v>
      </c>
      <c r="B1151" s="4" t="s">
        <v>54</v>
      </c>
      <c r="C1151" s="4" t="s">
        <v>46</v>
      </c>
      <c r="D1151" s="5">
        <v>10925</v>
      </c>
      <c r="E1151" s="5">
        <v>128211</v>
      </c>
      <c r="F1151" s="6">
        <v>38698</v>
      </c>
    </row>
    <row r="1152" spans="1:6" x14ac:dyDescent="0.3">
      <c r="A1152" s="4">
        <v>2018</v>
      </c>
      <c r="B1152" s="4" t="s">
        <v>54</v>
      </c>
      <c r="C1152" s="4" t="s">
        <v>47</v>
      </c>
      <c r="D1152" s="5">
        <v>36496</v>
      </c>
      <c r="E1152" s="5">
        <v>541333</v>
      </c>
      <c r="F1152" s="6">
        <v>41512</v>
      </c>
    </row>
    <row r="1153" spans="1:6" x14ac:dyDescent="0.3">
      <c r="A1153" s="4">
        <v>2018</v>
      </c>
      <c r="B1153" s="4" t="s">
        <v>54</v>
      </c>
      <c r="C1153" s="4" t="s">
        <v>48</v>
      </c>
      <c r="D1153" s="5">
        <v>4830</v>
      </c>
      <c r="E1153" s="5">
        <v>49819</v>
      </c>
      <c r="F1153" s="6">
        <v>42737</v>
      </c>
    </row>
    <row r="1154" spans="1:6" x14ac:dyDescent="0.3">
      <c r="A1154" s="4">
        <v>2018</v>
      </c>
      <c r="B1154" s="4" t="s">
        <v>53</v>
      </c>
      <c r="C1154" s="4" t="s">
        <v>1</v>
      </c>
      <c r="D1154" s="5">
        <v>2168</v>
      </c>
      <c r="E1154" s="5">
        <v>21030</v>
      </c>
      <c r="F1154" s="6">
        <v>60025</v>
      </c>
    </row>
    <row r="1155" spans="1:6" x14ac:dyDescent="0.3">
      <c r="A1155" s="4">
        <v>2018</v>
      </c>
      <c r="B1155" s="4" t="s">
        <v>53</v>
      </c>
      <c r="C1155" s="4" t="s">
        <v>2</v>
      </c>
      <c r="D1155" s="5">
        <v>3113</v>
      </c>
      <c r="E1155" s="5">
        <v>47340</v>
      </c>
      <c r="F1155" s="6">
        <v>75499</v>
      </c>
    </row>
    <row r="1156" spans="1:6" x14ac:dyDescent="0.3">
      <c r="A1156" s="4">
        <v>2018</v>
      </c>
      <c r="B1156" s="4" t="s">
        <v>53</v>
      </c>
      <c r="C1156" s="4" t="s">
        <v>3</v>
      </c>
      <c r="D1156" s="5">
        <v>1210</v>
      </c>
      <c r="E1156" s="5">
        <v>10913</v>
      </c>
      <c r="F1156" s="6">
        <v>53828</v>
      </c>
    </row>
    <row r="1157" spans="1:6" x14ac:dyDescent="0.3">
      <c r="A1157" s="4">
        <v>2018</v>
      </c>
      <c r="B1157" s="4" t="s">
        <v>53</v>
      </c>
      <c r="C1157" s="4" t="s">
        <v>4</v>
      </c>
      <c r="D1157" s="5">
        <v>26592</v>
      </c>
      <c r="E1157" s="5">
        <v>525771</v>
      </c>
      <c r="F1157" s="6">
        <v>188173</v>
      </c>
    </row>
    <row r="1158" spans="1:6" x14ac:dyDescent="0.3">
      <c r="A1158" s="4">
        <v>2018</v>
      </c>
      <c r="B1158" s="4" t="s">
        <v>53</v>
      </c>
      <c r="C1158" s="4" t="s">
        <v>5</v>
      </c>
      <c r="D1158" s="5">
        <v>4173</v>
      </c>
      <c r="E1158" s="5">
        <v>75076</v>
      </c>
      <c r="F1158" s="6">
        <v>100735</v>
      </c>
    </row>
    <row r="1159" spans="1:6" x14ac:dyDescent="0.3">
      <c r="A1159" s="4">
        <v>2018</v>
      </c>
      <c r="B1159" s="4" t="s">
        <v>53</v>
      </c>
      <c r="C1159" s="4" t="s">
        <v>6</v>
      </c>
      <c r="D1159" s="5">
        <v>2306</v>
      </c>
      <c r="E1159" s="5">
        <v>31734</v>
      </c>
      <c r="F1159" s="6">
        <v>110642</v>
      </c>
    </row>
    <row r="1160" spans="1:6" x14ac:dyDescent="0.3">
      <c r="A1160" s="4">
        <v>2018</v>
      </c>
      <c r="B1160" s="4" t="s">
        <v>53</v>
      </c>
      <c r="C1160" s="4" t="s">
        <v>7</v>
      </c>
      <c r="D1160" s="4">
        <v>433</v>
      </c>
      <c r="E1160" s="5">
        <v>4065</v>
      </c>
      <c r="F1160" s="6">
        <v>65782</v>
      </c>
    </row>
    <row r="1161" spans="1:6" x14ac:dyDescent="0.3">
      <c r="A1161" s="4">
        <v>2018</v>
      </c>
      <c r="B1161" s="4" t="s">
        <v>53</v>
      </c>
      <c r="C1161" s="4" t="s">
        <v>8</v>
      </c>
      <c r="D1161" s="5">
        <v>11205</v>
      </c>
      <c r="E1161" s="5">
        <v>138995</v>
      </c>
      <c r="F1161" s="6">
        <v>81168</v>
      </c>
    </row>
    <row r="1162" spans="1:6" x14ac:dyDescent="0.3">
      <c r="A1162" s="4">
        <v>2018</v>
      </c>
      <c r="B1162" s="4" t="s">
        <v>53</v>
      </c>
      <c r="C1162" s="4" t="s">
        <v>9</v>
      </c>
      <c r="D1162" s="5">
        <v>5113</v>
      </c>
      <c r="E1162" s="5">
        <v>114231</v>
      </c>
      <c r="F1162" s="6">
        <v>96613</v>
      </c>
    </row>
    <row r="1163" spans="1:6" x14ac:dyDescent="0.3">
      <c r="A1163" s="4">
        <v>2018</v>
      </c>
      <c r="B1163" s="4" t="s">
        <v>53</v>
      </c>
      <c r="C1163" s="4" t="s">
        <v>10</v>
      </c>
      <c r="D1163" s="5">
        <v>1223</v>
      </c>
      <c r="E1163" s="5">
        <v>8798</v>
      </c>
      <c r="F1163" s="6">
        <v>52761</v>
      </c>
    </row>
    <row r="1164" spans="1:6" x14ac:dyDescent="0.3">
      <c r="A1164" s="4">
        <v>2018</v>
      </c>
      <c r="B1164" s="4" t="s">
        <v>53</v>
      </c>
      <c r="C1164" s="4" t="s">
        <v>11</v>
      </c>
      <c r="D1164" s="5">
        <v>6688</v>
      </c>
      <c r="E1164" s="5">
        <v>94330</v>
      </c>
      <c r="F1164" s="6">
        <v>91164</v>
      </c>
    </row>
    <row r="1165" spans="1:6" x14ac:dyDescent="0.3">
      <c r="A1165" s="4">
        <v>2018</v>
      </c>
      <c r="B1165" s="4" t="s">
        <v>53</v>
      </c>
      <c r="C1165" s="4" t="s">
        <v>12</v>
      </c>
      <c r="D1165" s="5">
        <v>2123</v>
      </c>
      <c r="E1165" s="5">
        <v>29375</v>
      </c>
      <c r="F1165" s="6">
        <v>60371</v>
      </c>
    </row>
    <row r="1166" spans="1:6" x14ac:dyDescent="0.3">
      <c r="A1166" s="4">
        <v>2018</v>
      </c>
      <c r="B1166" s="4" t="s">
        <v>53</v>
      </c>
      <c r="C1166" s="4" t="s">
        <v>13</v>
      </c>
      <c r="D1166" s="5">
        <v>1742</v>
      </c>
      <c r="E1166" s="5">
        <v>22018</v>
      </c>
      <c r="F1166" s="6">
        <v>58519</v>
      </c>
    </row>
    <row r="1167" spans="1:6" x14ac:dyDescent="0.3">
      <c r="A1167" s="4">
        <v>2018</v>
      </c>
      <c r="B1167" s="4" t="s">
        <v>53</v>
      </c>
      <c r="C1167" s="4" t="s">
        <v>14</v>
      </c>
      <c r="D1167" s="5">
        <v>1308</v>
      </c>
      <c r="E1167" s="5">
        <v>18664</v>
      </c>
      <c r="F1167" s="6">
        <v>63399</v>
      </c>
    </row>
    <row r="1168" spans="1:6" x14ac:dyDescent="0.3">
      <c r="A1168" s="4">
        <v>2018</v>
      </c>
      <c r="B1168" s="4" t="s">
        <v>53</v>
      </c>
      <c r="C1168" s="4" t="s">
        <v>15</v>
      </c>
      <c r="D1168" s="5">
        <v>1785</v>
      </c>
      <c r="E1168" s="5">
        <v>21989</v>
      </c>
      <c r="F1168" s="6">
        <v>54629</v>
      </c>
    </row>
    <row r="1169" spans="1:6" x14ac:dyDescent="0.3">
      <c r="A1169" s="4">
        <v>2018</v>
      </c>
      <c r="B1169" s="4" t="s">
        <v>53</v>
      </c>
      <c r="C1169" s="4" t="s">
        <v>16</v>
      </c>
      <c r="D1169" s="5">
        <v>1716</v>
      </c>
      <c r="E1169" s="5">
        <v>22869</v>
      </c>
      <c r="F1169" s="6">
        <v>58223</v>
      </c>
    </row>
    <row r="1170" spans="1:6" x14ac:dyDescent="0.3">
      <c r="A1170" s="4">
        <v>2018</v>
      </c>
      <c r="B1170" s="4" t="s">
        <v>53</v>
      </c>
      <c r="C1170" s="4" t="s">
        <v>17</v>
      </c>
      <c r="D1170" s="4">
        <v>849</v>
      </c>
      <c r="E1170" s="5">
        <v>7397</v>
      </c>
      <c r="F1170" s="6">
        <v>54502</v>
      </c>
    </row>
    <row r="1171" spans="1:6" x14ac:dyDescent="0.3">
      <c r="A1171" s="4">
        <v>2018</v>
      </c>
      <c r="B1171" s="4" t="s">
        <v>53</v>
      </c>
      <c r="C1171" s="4" t="s">
        <v>18</v>
      </c>
      <c r="D1171" s="5">
        <v>2737</v>
      </c>
      <c r="E1171" s="5">
        <v>36210</v>
      </c>
      <c r="F1171" s="6">
        <v>92844</v>
      </c>
    </row>
    <row r="1172" spans="1:6" x14ac:dyDescent="0.3">
      <c r="A1172" s="4">
        <v>2018</v>
      </c>
      <c r="B1172" s="4" t="s">
        <v>53</v>
      </c>
      <c r="C1172" s="4" t="s">
        <v>19</v>
      </c>
      <c r="D1172" s="5">
        <v>5379</v>
      </c>
      <c r="E1172" s="5">
        <v>91783</v>
      </c>
      <c r="F1172" s="6">
        <v>123118</v>
      </c>
    </row>
    <row r="1173" spans="1:6" x14ac:dyDescent="0.3">
      <c r="A1173" s="4">
        <v>2018</v>
      </c>
      <c r="B1173" s="4" t="s">
        <v>53</v>
      </c>
      <c r="C1173" s="4" t="s">
        <v>20</v>
      </c>
      <c r="D1173" s="5">
        <v>6287</v>
      </c>
      <c r="E1173" s="5">
        <v>56247</v>
      </c>
      <c r="F1173" s="6">
        <v>73556</v>
      </c>
    </row>
    <row r="1174" spans="1:6" x14ac:dyDescent="0.3">
      <c r="A1174" s="4">
        <v>2018</v>
      </c>
      <c r="B1174" s="4" t="s">
        <v>53</v>
      </c>
      <c r="C1174" s="4" t="s">
        <v>21</v>
      </c>
      <c r="D1174" s="5">
        <v>3977</v>
      </c>
      <c r="E1174" s="5">
        <v>49170</v>
      </c>
      <c r="F1174" s="6">
        <v>78903</v>
      </c>
    </row>
    <row r="1175" spans="1:6" x14ac:dyDescent="0.3">
      <c r="A1175" s="4">
        <v>2018</v>
      </c>
      <c r="B1175" s="4" t="s">
        <v>53</v>
      </c>
      <c r="C1175" s="4" t="s">
        <v>22</v>
      </c>
      <c r="D1175" s="4">
        <v>940</v>
      </c>
      <c r="E1175" s="5">
        <v>10980</v>
      </c>
      <c r="F1175" s="6">
        <v>49173</v>
      </c>
    </row>
    <row r="1176" spans="1:6" x14ac:dyDescent="0.3">
      <c r="A1176" s="4">
        <v>2018</v>
      </c>
      <c r="B1176" s="4" t="s">
        <v>53</v>
      </c>
      <c r="C1176" s="4" t="s">
        <v>23</v>
      </c>
      <c r="D1176" s="5">
        <v>3049</v>
      </c>
      <c r="E1176" s="5">
        <v>47666</v>
      </c>
      <c r="F1176" s="6">
        <v>81842</v>
      </c>
    </row>
    <row r="1177" spans="1:6" x14ac:dyDescent="0.3">
      <c r="A1177" s="4">
        <v>2018</v>
      </c>
      <c r="B1177" s="4" t="s">
        <v>53</v>
      </c>
      <c r="C1177" s="4" t="s">
        <v>24</v>
      </c>
      <c r="D1177" s="4">
        <v>801</v>
      </c>
      <c r="E1177" s="5">
        <v>6350</v>
      </c>
      <c r="F1177" s="6">
        <v>54475</v>
      </c>
    </row>
    <row r="1178" spans="1:6" x14ac:dyDescent="0.3">
      <c r="A1178" s="4">
        <v>2018</v>
      </c>
      <c r="B1178" s="4" t="s">
        <v>53</v>
      </c>
      <c r="C1178" s="4" t="s">
        <v>25</v>
      </c>
      <c r="D1178" s="4">
        <v>973</v>
      </c>
      <c r="E1178" s="5">
        <v>17653</v>
      </c>
      <c r="F1178" s="6">
        <v>64407</v>
      </c>
    </row>
    <row r="1179" spans="1:6" x14ac:dyDescent="0.3">
      <c r="A1179" s="4">
        <v>2018</v>
      </c>
      <c r="B1179" s="4" t="s">
        <v>53</v>
      </c>
      <c r="C1179" s="4" t="s">
        <v>26</v>
      </c>
      <c r="D1179" s="5">
        <v>1541</v>
      </c>
      <c r="E1179" s="5">
        <v>15646</v>
      </c>
      <c r="F1179" s="6">
        <v>70292</v>
      </c>
    </row>
    <row r="1180" spans="1:6" x14ac:dyDescent="0.3">
      <c r="A1180" s="4">
        <v>2018</v>
      </c>
      <c r="B1180" s="4" t="s">
        <v>53</v>
      </c>
      <c r="C1180" s="4" t="s">
        <v>27</v>
      </c>
      <c r="D1180" s="4">
        <v>892</v>
      </c>
      <c r="E1180" s="5">
        <v>12351</v>
      </c>
      <c r="F1180" s="6">
        <v>93599</v>
      </c>
    </row>
    <row r="1181" spans="1:6" x14ac:dyDescent="0.3">
      <c r="A1181" s="4">
        <v>2018</v>
      </c>
      <c r="B1181" s="4" t="s">
        <v>53</v>
      </c>
      <c r="C1181" s="4" t="s">
        <v>28</v>
      </c>
      <c r="D1181" s="5">
        <v>3722</v>
      </c>
      <c r="E1181" s="5">
        <v>69519</v>
      </c>
      <c r="F1181" s="6">
        <v>114630</v>
      </c>
    </row>
    <row r="1182" spans="1:6" x14ac:dyDescent="0.3">
      <c r="A1182" s="4">
        <v>2018</v>
      </c>
      <c r="B1182" s="4" t="s">
        <v>53</v>
      </c>
      <c r="C1182" s="4" t="s">
        <v>29</v>
      </c>
      <c r="D1182" s="4">
        <v>987</v>
      </c>
      <c r="E1182" s="5">
        <v>12015</v>
      </c>
      <c r="F1182" s="6">
        <v>53204</v>
      </c>
    </row>
    <row r="1183" spans="1:6" x14ac:dyDescent="0.3">
      <c r="A1183" s="4">
        <v>2018</v>
      </c>
      <c r="B1183" s="4" t="s">
        <v>53</v>
      </c>
      <c r="C1183" s="4" t="s">
        <v>30</v>
      </c>
      <c r="D1183" s="5">
        <v>12672</v>
      </c>
      <c r="E1183" s="5">
        <v>275598</v>
      </c>
      <c r="F1183" s="6">
        <v>129853</v>
      </c>
    </row>
    <row r="1184" spans="1:6" x14ac:dyDescent="0.3">
      <c r="A1184" s="4">
        <v>2018</v>
      </c>
      <c r="B1184" s="4" t="s">
        <v>53</v>
      </c>
      <c r="C1184" s="4" t="s">
        <v>31</v>
      </c>
      <c r="D1184" s="5">
        <v>5238</v>
      </c>
      <c r="E1184" s="5">
        <v>79945</v>
      </c>
      <c r="F1184" s="6">
        <v>83920</v>
      </c>
    </row>
    <row r="1185" spans="1:6" x14ac:dyDescent="0.3">
      <c r="A1185" s="4">
        <v>2018</v>
      </c>
      <c r="B1185" s="4" t="s">
        <v>53</v>
      </c>
      <c r="C1185" s="4" t="s">
        <v>32</v>
      </c>
      <c r="D1185" s="4">
        <v>395</v>
      </c>
      <c r="E1185" s="5">
        <v>6221</v>
      </c>
      <c r="F1185" s="6">
        <v>70208</v>
      </c>
    </row>
    <row r="1186" spans="1:6" x14ac:dyDescent="0.3">
      <c r="A1186" s="4">
        <v>2018</v>
      </c>
      <c r="B1186" s="4" t="s">
        <v>53</v>
      </c>
      <c r="C1186" s="4" t="s">
        <v>33</v>
      </c>
      <c r="D1186" s="5">
        <v>4616</v>
      </c>
      <c r="E1186" s="5">
        <v>70930</v>
      </c>
      <c r="F1186" s="6">
        <v>70006</v>
      </c>
    </row>
    <row r="1187" spans="1:6" x14ac:dyDescent="0.3">
      <c r="A1187" s="4">
        <v>2018</v>
      </c>
      <c r="B1187" s="4" t="s">
        <v>53</v>
      </c>
      <c r="C1187" s="4" t="s">
        <v>34</v>
      </c>
      <c r="D1187" s="5">
        <v>1469</v>
      </c>
      <c r="E1187" s="5">
        <v>19859</v>
      </c>
      <c r="F1187" s="6">
        <v>58997</v>
      </c>
    </row>
    <row r="1188" spans="1:6" x14ac:dyDescent="0.3">
      <c r="A1188" s="4">
        <v>2018</v>
      </c>
      <c r="B1188" s="4" t="s">
        <v>53</v>
      </c>
      <c r="C1188" s="4" t="s">
        <v>35</v>
      </c>
      <c r="D1188" s="5">
        <v>3768</v>
      </c>
      <c r="E1188" s="5">
        <v>34277</v>
      </c>
      <c r="F1188" s="6">
        <v>87733</v>
      </c>
    </row>
    <row r="1189" spans="1:6" x14ac:dyDescent="0.3">
      <c r="A1189" s="4">
        <v>2018</v>
      </c>
      <c r="B1189" s="4" t="s">
        <v>53</v>
      </c>
      <c r="C1189" s="4" t="s">
        <v>36</v>
      </c>
      <c r="D1189" s="5">
        <v>4896</v>
      </c>
      <c r="E1189" s="5">
        <v>85970</v>
      </c>
      <c r="F1189" s="6">
        <v>87091</v>
      </c>
    </row>
    <row r="1190" spans="1:6" x14ac:dyDescent="0.3">
      <c r="A1190" s="4">
        <v>2018</v>
      </c>
      <c r="B1190" s="4" t="s">
        <v>53</v>
      </c>
      <c r="C1190" s="4" t="s">
        <v>37</v>
      </c>
      <c r="D1190" s="4">
        <v>715</v>
      </c>
      <c r="E1190" s="5">
        <v>5930</v>
      </c>
      <c r="F1190" s="6">
        <v>74327</v>
      </c>
    </row>
    <row r="1191" spans="1:6" x14ac:dyDescent="0.3">
      <c r="A1191" s="4">
        <v>2018</v>
      </c>
      <c r="B1191" s="4" t="s">
        <v>53</v>
      </c>
      <c r="C1191" s="4" t="s">
        <v>38</v>
      </c>
      <c r="D1191" s="5">
        <v>2548</v>
      </c>
      <c r="E1191" s="5">
        <v>28067</v>
      </c>
      <c r="F1191" s="6">
        <v>61977</v>
      </c>
    </row>
    <row r="1192" spans="1:6" x14ac:dyDescent="0.3">
      <c r="A1192" s="4">
        <v>2018</v>
      </c>
      <c r="B1192" s="4" t="s">
        <v>53</v>
      </c>
      <c r="C1192" s="4" t="s">
        <v>39</v>
      </c>
      <c r="D1192" s="4">
        <v>561</v>
      </c>
      <c r="E1192" s="5">
        <v>5589</v>
      </c>
      <c r="F1192" s="6">
        <v>49334</v>
      </c>
    </row>
    <row r="1193" spans="1:6" x14ac:dyDescent="0.3">
      <c r="A1193" s="4">
        <v>2018</v>
      </c>
      <c r="B1193" s="4" t="s">
        <v>53</v>
      </c>
      <c r="C1193" s="4" t="s">
        <v>40</v>
      </c>
      <c r="D1193" s="5">
        <v>3519</v>
      </c>
      <c r="E1193" s="5">
        <v>44851</v>
      </c>
      <c r="F1193" s="6">
        <v>73821</v>
      </c>
    </row>
    <row r="1194" spans="1:6" x14ac:dyDescent="0.3">
      <c r="A1194" s="4">
        <v>2018</v>
      </c>
      <c r="B1194" s="4" t="s">
        <v>53</v>
      </c>
      <c r="C1194" s="4" t="s">
        <v>41</v>
      </c>
      <c r="D1194" s="5">
        <v>9828</v>
      </c>
      <c r="E1194" s="5">
        <v>203822</v>
      </c>
      <c r="F1194" s="6">
        <v>87085</v>
      </c>
    </row>
    <row r="1195" spans="1:6" x14ac:dyDescent="0.3">
      <c r="A1195" s="4">
        <v>2018</v>
      </c>
      <c r="B1195" s="4" t="s">
        <v>53</v>
      </c>
      <c r="C1195" s="4" t="s">
        <v>42</v>
      </c>
      <c r="D1195" s="5">
        <v>2489</v>
      </c>
      <c r="E1195" s="5">
        <v>36783</v>
      </c>
      <c r="F1195" s="6">
        <v>78404</v>
      </c>
    </row>
    <row r="1196" spans="1:6" x14ac:dyDescent="0.3">
      <c r="A1196" s="4">
        <v>2018</v>
      </c>
      <c r="B1196" s="4" t="s">
        <v>53</v>
      </c>
      <c r="C1196" s="4" t="s">
        <v>43</v>
      </c>
      <c r="D1196" s="4">
        <v>505</v>
      </c>
      <c r="E1196" s="5">
        <v>4280</v>
      </c>
      <c r="F1196" s="6">
        <v>59800</v>
      </c>
    </row>
    <row r="1197" spans="1:6" x14ac:dyDescent="0.3">
      <c r="A1197" s="4">
        <v>2018</v>
      </c>
      <c r="B1197" s="4" t="s">
        <v>53</v>
      </c>
      <c r="C1197" s="4" t="s">
        <v>44</v>
      </c>
      <c r="D1197" s="5">
        <v>4379</v>
      </c>
      <c r="E1197" s="5">
        <v>66998</v>
      </c>
      <c r="F1197" s="6">
        <v>100731</v>
      </c>
    </row>
    <row r="1198" spans="1:6" x14ac:dyDescent="0.3">
      <c r="A1198" s="4">
        <v>2018</v>
      </c>
      <c r="B1198" s="4" t="s">
        <v>53</v>
      </c>
      <c r="C1198" s="4" t="s">
        <v>45</v>
      </c>
      <c r="D1198" s="5">
        <v>4629</v>
      </c>
      <c r="E1198" s="5">
        <v>133126</v>
      </c>
      <c r="F1198" s="6">
        <v>194631</v>
      </c>
    </row>
    <row r="1199" spans="1:6" x14ac:dyDescent="0.3">
      <c r="A1199" s="4">
        <v>2018</v>
      </c>
      <c r="B1199" s="4" t="s">
        <v>53</v>
      </c>
      <c r="C1199" s="4" t="s">
        <v>46</v>
      </c>
      <c r="D1199" s="4">
        <v>789</v>
      </c>
      <c r="E1199" s="5">
        <v>8288</v>
      </c>
      <c r="F1199" s="6">
        <v>52508</v>
      </c>
    </row>
    <row r="1200" spans="1:6" x14ac:dyDescent="0.3">
      <c r="A1200" s="4">
        <v>2018</v>
      </c>
      <c r="B1200" s="4" t="s">
        <v>53</v>
      </c>
      <c r="C1200" s="4" t="s">
        <v>47</v>
      </c>
      <c r="D1200" s="5">
        <v>2298</v>
      </c>
      <c r="E1200" s="5">
        <v>47152</v>
      </c>
      <c r="F1200" s="6">
        <v>75414</v>
      </c>
    </row>
    <row r="1201" spans="1:6" x14ac:dyDescent="0.3">
      <c r="A1201" s="4">
        <v>2018</v>
      </c>
      <c r="B1201" s="4" t="s">
        <v>53</v>
      </c>
      <c r="C1201" s="4" t="s">
        <v>48</v>
      </c>
      <c r="D1201" s="4">
        <v>398</v>
      </c>
      <c r="E1201" s="5">
        <v>3554</v>
      </c>
      <c r="F1201" s="6">
        <v>47401</v>
      </c>
    </row>
    <row r="1202" spans="1:6" x14ac:dyDescent="0.3">
      <c r="A1202" s="4">
        <v>2018</v>
      </c>
      <c r="B1202" s="4" t="s">
        <v>56</v>
      </c>
      <c r="C1202" s="4" t="s">
        <v>1</v>
      </c>
      <c r="D1202" s="5">
        <v>13364</v>
      </c>
      <c r="E1202" s="5">
        <v>94561</v>
      </c>
      <c r="F1202" s="6">
        <v>69240</v>
      </c>
    </row>
    <row r="1203" spans="1:6" x14ac:dyDescent="0.3">
      <c r="A1203" s="4">
        <v>2018</v>
      </c>
      <c r="B1203" s="4" t="s">
        <v>56</v>
      </c>
      <c r="C1203" s="4" t="s">
        <v>2</v>
      </c>
      <c r="D1203" s="5">
        <v>17978</v>
      </c>
      <c r="E1203" s="5">
        <v>214637</v>
      </c>
      <c r="F1203" s="6">
        <v>70877</v>
      </c>
    </row>
    <row r="1204" spans="1:6" x14ac:dyDescent="0.3">
      <c r="A1204" s="4">
        <v>2018</v>
      </c>
      <c r="B1204" s="4" t="s">
        <v>56</v>
      </c>
      <c r="C1204" s="4" t="s">
        <v>3</v>
      </c>
      <c r="D1204" s="5">
        <v>8418</v>
      </c>
      <c r="E1204" s="5">
        <v>50647</v>
      </c>
      <c r="F1204" s="6">
        <v>58119</v>
      </c>
    </row>
    <row r="1205" spans="1:6" x14ac:dyDescent="0.3">
      <c r="A1205" s="4">
        <v>2018</v>
      </c>
      <c r="B1205" s="4" t="s">
        <v>56</v>
      </c>
      <c r="C1205" s="4" t="s">
        <v>4</v>
      </c>
      <c r="D1205" s="5">
        <v>106953</v>
      </c>
      <c r="E1205" s="5">
        <v>835896</v>
      </c>
      <c r="F1205" s="6">
        <v>107228</v>
      </c>
    </row>
    <row r="1206" spans="1:6" x14ac:dyDescent="0.3">
      <c r="A1206" s="4">
        <v>2018</v>
      </c>
      <c r="B1206" s="4" t="s">
        <v>56</v>
      </c>
      <c r="C1206" s="4" t="s">
        <v>5</v>
      </c>
      <c r="D1206" s="5">
        <v>23326</v>
      </c>
      <c r="E1206" s="5">
        <v>164801</v>
      </c>
      <c r="F1206" s="6">
        <v>84615</v>
      </c>
    </row>
    <row r="1207" spans="1:6" x14ac:dyDescent="0.3">
      <c r="A1207" s="4">
        <v>2018</v>
      </c>
      <c r="B1207" s="4" t="s">
        <v>56</v>
      </c>
      <c r="C1207" s="4" t="s">
        <v>6</v>
      </c>
      <c r="D1207" s="5">
        <v>10879</v>
      </c>
      <c r="E1207" s="5">
        <v>123655</v>
      </c>
      <c r="F1207" s="6">
        <v>155433</v>
      </c>
    </row>
    <row r="1208" spans="1:6" x14ac:dyDescent="0.3">
      <c r="A1208" s="4">
        <v>2018</v>
      </c>
      <c r="B1208" s="4" t="s">
        <v>56</v>
      </c>
      <c r="C1208" s="4" t="s">
        <v>7</v>
      </c>
      <c r="D1208" s="5">
        <v>2859</v>
      </c>
      <c r="E1208" s="5">
        <v>47609</v>
      </c>
      <c r="F1208" s="6">
        <v>95574</v>
      </c>
    </row>
    <row r="1209" spans="1:6" x14ac:dyDescent="0.3">
      <c r="A1209" s="4">
        <v>2018</v>
      </c>
      <c r="B1209" s="4" t="s">
        <v>56</v>
      </c>
      <c r="C1209" s="4" t="s">
        <v>8</v>
      </c>
      <c r="D1209" s="5">
        <v>73412</v>
      </c>
      <c r="E1209" s="5">
        <v>570645</v>
      </c>
      <c r="F1209" s="6">
        <v>75337</v>
      </c>
    </row>
    <row r="1210" spans="1:6" x14ac:dyDescent="0.3">
      <c r="A1210" s="4">
        <v>2018</v>
      </c>
      <c r="B1210" s="4" t="s">
        <v>56</v>
      </c>
      <c r="C1210" s="4" t="s">
        <v>9</v>
      </c>
      <c r="D1210" s="5">
        <v>26225</v>
      </c>
      <c r="E1210" s="5">
        <v>237900</v>
      </c>
      <c r="F1210" s="6">
        <v>84587</v>
      </c>
    </row>
    <row r="1211" spans="1:6" x14ac:dyDescent="0.3">
      <c r="A1211" s="4">
        <v>2018</v>
      </c>
      <c r="B1211" s="4" t="s">
        <v>56</v>
      </c>
      <c r="C1211" s="4" t="s">
        <v>10</v>
      </c>
      <c r="D1211" s="5">
        <v>5824</v>
      </c>
      <c r="E1211" s="5">
        <v>32493</v>
      </c>
      <c r="F1211" s="6">
        <v>56024</v>
      </c>
    </row>
    <row r="1212" spans="1:6" x14ac:dyDescent="0.3">
      <c r="A1212" s="4">
        <v>2018</v>
      </c>
      <c r="B1212" s="4" t="s">
        <v>56</v>
      </c>
      <c r="C1212" s="4" t="s">
        <v>11</v>
      </c>
      <c r="D1212" s="5">
        <v>32448</v>
      </c>
      <c r="E1212" s="5">
        <v>373685</v>
      </c>
      <c r="F1212" s="6">
        <v>109598</v>
      </c>
    </row>
    <row r="1213" spans="1:6" x14ac:dyDescent="0.3">
      <c r="A1213" s="4">
        <v>2018</v>
      </c>
      <c r="B1213" s="4" t="s">
        <v>56</v>
      </c>
      <c r="C1213" s="4" t="s">
        <v>12</v>
      </c>
      <c r="D1213" s="5">
        <v>16542</v>
      </c>
      <c r="E1213" s="5">
        <v>133603</v>
      </c>
      <c r="F1213" s="6">
        <v>65167</v>
      </c>
    </row>
    <row r="1214" spans="1:6" x14ac:dyDescent="0.3">
      <c r="A1214" s="4">
        <v>2018</v>
      </c>
      <c r="B1214" s="4" t="s">
        <v>56</v>
      </c>
      <c r="C1214" s="4" t="s">
        <v>13</v>
      </c>
      <c r="D1214" s="5">
        <v>10213</v>
      </c>
      <c r="E1214" s="5">
        <v>109030</v>
      </c>
      <c r="F1214" s="6">
        <v>73894</v>
      </c>
    </row>
    <row r="1215" spans="1:6" x14ac:dyDescent="0.3">
      <c r="A1215" s="4">
        <v>2018</v>
      </c>
      <c r="B1215" s="4" t="s">
        <v>56</v>
      </c>
      <c r="C1215" s="4" t="s">
        <v>14</v>
      </c>
      <c r="D1215" s="5">
        <v>8870</v>
      </c>
      <c r="E1215" s="5">
        <v>73500</v>
      </c>
      <c r="F1215" s="6">
        <v>67710</v>
      </c>
    </row>
    <row r="1216" spans="1:6" x14ac:dyDescent="0.3">
      <c r="A1216" s="4">
        <v>2018</v>
      </c>
      <c r="B1216" s="4" t="s">
        <v>56</v>
      </c>
      <c r="C1216" s="4" t="s">
        <v>15</v>
      </c>
      <c r="D1216" s="5">
        <v>11035</v>
      </c>
      <c r="E1216" s="5">
        <v>92881</v>
      </c>
      <c r="F1216" s="6">
        <v>67733</v>
      </c>
    </row>
    <row r="1217" spans="1:6" x14ac:dyDescent="0.3">
      <c r="A1217" s="4">
        <v>2018</v>
      </c>
      <c r="B1217" s="4" t="s">
        <v>56</v>
      </c>
      <c r="C1217" s="4" t="s">
        <v>16</v>
      </c>
      <c r="D1217" s="5">
        <v>13754</v>
      </c>
      <c r="E1217" s="5">
        <v>85071</v>
      </c>
      <c r="F1217" s="6">
        <v>62731</v>
      </c>
    </row>
    <row r="1218" spans="1:6" x14ac:dyDescent="0.3">
      <c r="A1218" s="4">
        <v>2018</v>
      </c>
      <c r="B1218" s="4" t="s">
        <v>56</v>
      </c>
      <c r="C1218" s="4" t="s">
        <v>17</v>
      </c>
      <c r="D1218" s="5">
        <v>3804</v>
      </c>
      <c r="E1218" s="5">
        <v>29811</v>
      </c>
      <c r="F1218" s="6">
        <v>68174</v>
      </c>
    </row>
    <row r="1219" spans="1:6" x14ac:dyDescent="0.3">
      <c r="A1219" s="4">
        <v>2018</v>
      </c>
      <c r="B1219" s="4" t="s">
        <v>56</v>
      </c>
      <c r="C1219" s="4" t="s">
        <v>18</v>
      </c>
      <c r="D1219" s="5">
        <v>15277</v>
      </c>
      <c r="E1219" s="5">
        <v>138261</v>
      </c>
      <c r="F1219" s="6">
        <v>94201</v>
      </c>
    </row>
    <row r="1220" spans="1:6" x14ac:dyDescent="0.3">
      <c r="A1220" s="4">
        <v>2018</v>
      </c>
      <c r="B1220" s="4" t="s">
        <v>56</v>
      </c>
      <c r="C1220" s="4" t="s">
        <v>19</v>
      </c>
      <c r="D1220" s="5">
        <v>17504</v>
      </c>
      <c r="E1220" s="5">
        <v>217151</v>
      </c>
      <c r="F1220" s="6">
        <v>144514</v>
      </c>
    </row>
    <row r="1221" spans="1:6" x14ac:dyDescent="0.3">
      <c r="A1221" s="4">
        <v>2018</v>
      </c>
      <c r="B1221" s="4" t="s">
        <v>56</v>
      </c>
      <c r="C1221" s="4" t="s">
        <v>20</v>
      </c>
      <c r="D1221" s="5">
        <v>19082</v>
      </c>
      <c r="E1221" s="5">
        <v>203261</v>
      </c>
      <c r="F1221" s="6">
        <v>71568</v>
      </c>
    </row>
    <row r="1222" spans="1:6" x14ac:dyDescent="0.3">
      <c r="A1222" s="4">
        <v>2018</v>
      </c>
      <c r="B1222" s="4" t="s">
        <v>56</v>
      </c>
      <c r="C1222" s="4" t="s">
        <v>21</v>
      </c>
      <c r="D1222" s="5">
        <v>15877</v>
      </c>
      <c r="E1222" s="5">
        <v>178309</v>
      </c>
      <c r="F1222" s="6">
        <v>95604</v>
      </c>
    </row>
    <row r="1223" spans="1:6" x14ac:dyDescent="0.3">
      <c r="A1223" s="4">
        <v>2018</v>
      </c>
      <c r="B1223" s="4" t="s">
        <v>56</v>
      </c>
      <c r="C1223" s="4" t="s">
        <v>22</v>
      </c>
      <c r="D1223" s="5">
        <v>7959</v>
      </c>
      <c r="E1223" s="5">
        <v>42911</v>
      </c>
      <c r="F1223" s="6">
        <v>53281</v>
      </c>
    </row>
    <row r="1224" spans="1:6" x14ac:dyDescent="0.3">
      <c r="A1224" s="4">
        <v>2018</v>
      </c>
      <c r="B1224" s="4" t="s">
        <v>56</v>
      </c>
      <c r="C1224" s="4" t="s">
        <v>23</v>
      </c>
      <c r="D1224" s="5">
        <v>17251</v>
      </c>
      <c r="E1224" s="5">
        <v>162755</v>
      </c>
      <c r="F1224" s="6">
        <v>72947</v>
      </c>
    </row>
    <row r="1225" spans="1:6" x14ac:dyDescent="0.3">
      <c r="A1225" s="4">
        <v>2018</v>
      </c>
      <c r="B1225" s="4" t="s">
        <v>56</v>
      </c>
      <c r="C1225" s="4" t="s">
        <v>24</v>
      </c>
      <c r="D1225" s="5">
        <v>4297</v>
      </c>
      <c r="E1225" s="5">
        <v>21204</v>
      </c>
      <c r="F1225" s="6">
        <v>59315</v>
      </c>
    </row>
    <row r="1226" spans="1:6" x14ac:dyDescent="0.3">
      <c r="A1226" s="4">
        <v>2018</v>
      </c>
      <c r="B1226" s="4" t="s">
        <v>56</v>
      </c>
      <c r="C1226" s="4" t="s">
        <v>25</v>
      </c>
      <c r="D1226" s="5">
        <v>6683</v>
      </c>
      <c r="E1226" s="5">
        <v>66245</v>
      </c>
      <c r="F1226" s="6">
        <v>66817</v>
      </c>
    </row>
    <row r="1227" spans="1:6" x14ac:dyDescent="0.3">
      <c r="A1227" s="4">
        <v>2018</v>
      </c>
      <c r="B1227" s="4" t="s">
        <v>56</v>
      </c>
      <c r="C1227" s="4" t="s">
        <v>26</v>
      </c>
      <c r="D1227" s="5">
        <v>9082</v>
      </c>
      <c r="E1227" s="5">
        <v>63303</v>
      </c>
      <c r="F1227" s="6">
        <v>66612</v>
      </c>
    </row>
    <row r="1228" spans="1:6" x14ac:dyDescent="0.3">
      <c r="A1228" s="4">
        <v>2018</v>
      </c>
      <c r="B1228" s="4" t="s">
        <v>56</v>
      </c>
      <c r="C1228" s="4" t="s">
        <v>27</v>
      </c>
      <c r="D1228" s="5">
        <v>3838</v>
      </c>
      <c r="E1228" s="5">
        <v>33486</v>
      </c>
      <c r="F1228" s="6">
        <v>94889</v>
      </c>
    </row>
    <row r="1229" spans="1:6" x14ac:dyDescent="0.3">
      <c r="A1229" s="4">
        <v>2018</v>
      </c>
      <c r="B1229" s="4" t="s">
        <v>56</v>
      </c>
      <c r="C1229" s="4" t="s">
        <v>28</v>
      </c>
      <c r="D1229" s="5">
        <v>19963</v>
      </c>
      <c r="E1229" s="5">
        <v>242994</v>
      </c>
      <c r="F1229" s="6">
        <v>115066</v>
      </c>
    </row>
    <row r="1230" spans="1:6" x14ac:dyDescent="0.3">
      <c r="A1230" s="4">
        <v>2018</v>
      </c>
      <c r="B1230" s="4" t="s">
        <v>56</v>
      </c>
      <c r="C1230" s="4" t="s">
        <v>29</v>
      </c>
      <c r="D1230" s="5">
        <v>5293</v>
      </c>
      <c r="E1230" s="5">
        <v>32955</v>
      </c>
      <c r="F1230" s="6">
        <v>56048</v>
      </c>
    </row>
    <row r="1231" spans="1:6" x14ac:dyDescent="0.3">
      <c r="A1231" s="4">
        <v>2018</v>
      </c>
      <c r="B1231" s="4" t="s">
        <v>56</v>
      </c>
      <c r="C1231" s="4" t="s">
        <v>30</v>
      </c>
      <c r="D1231" s="5">
        <v>64317</v>
      </c>
      <c r="E1231" s="5">
        <v>714540</v>
      </c>
      <c r="F1231" s="6">
        <v>186871</v>
      </c>
    </row>
    <row r="1232" spans="1:6" x14ac:dyDescent="0.3">
      <c r="A1232" s="4">
        <v>2018</v>
      </c>
      <c r="B1232" s="4" t="s">
        <v>56</v>
      </c>
      <c r="C1232" s="4" t="s">
        <v>31</v>
      </c>
      <c r="D1232" s="5">
        <v>27776</v>
      </c>
      <c r="E1232" s="5">
        <v>233277</v>
      </c>
      <c r="F1232" s="6">
        <v>87311</v>
      </c>
    </row>
    <row r="1233" spans="1:6" x14ac:dyDescent="0.3">
      <c r="A1233" s="4">
        <v>2018</v>
      </c>
      <c r="B1233" s="4" t="s">
        <v>56</v>
      </c>
      <c r="C1233" s="4" t="s">
        <v>32</v>
      </c>
      <c r="D1233" s="5">
        <v>2995</v>
      </c>
      <c r="E1233" s="5">
        <v>23145</v>
      </c>
      <c r="F1233" s="6">
        <v>63251</v>
      </c>
    </row>
    <row r="1234" spans="1:6" x14ac:dyDescent="0.3">
      <c r="A1234" s="4">
        <v>2018</v>
      </c>
      <c r="B1234" s="4" t="s">
        <v>56</v>
      </c>
      <c r="C1234" s="4" t="s">
        <v>33</v>
      </c>
      <c r="D1234" s="5">
        <v>28783</v>
      </c>
      <c r="E1234" s="5">
        <v>293549</v>
      </c>
      <c r="F1234" s="6">
        <v>72736</v>
      </c>
    </row>
    <row r="1235" spans="1:6" x14ac:dyDescent="0.3">
      <c r="A1235" s="4">
        <v>2018</v>
      </c>
      <c r="B1235" s="4" t="s">
        <v>56</v>
      </c>
      <c r="C1235" s="4" t="s">
        <v>34</v>
      </c>
      <c r="D1235" s="5">
        <v>11458</v>
      </c>
      <c r="E1235" s="5">
        <v>77052</v>
      </c>
      <c r="F1235" s="6">
        <v>58044</v>
      </c>
    </row>
    <row r="1236" spans="1:6" x14ac:dyDescent="0.3">
      <c r="A1236" s="4">
        <v>2018</v>
      </c>
      <c r="B1236" s="4" t="s">
        <v>56</v>
      </c>
      <c r="C1236" s="4" t="s">
        <v>35</v>
      </c>
      <c r="D1236" s="5">
        <v>13030</v>
      </c>
      <c r="E1236" s="5">
        <v>84865</v>
      </c>
      <c r="F1236" s="6">
        <v>69649</v>
      </c>
    </row>
    <row r="1237" spans="1:6" x14ac:dyDescent="0.3">
      <c r="A1237" s="4">
        <v>2018</v>
      </c>
      <c r="B1237" s="4" t="s">
        <v>56</v>
      </c>
      <c r="C1237" s="4" t="s">
        <v>36</v>
      </c>
      <c r="D1237" s="5">
        <v>28823</v>
      </c>
      <c r="E1237" s="5">
        <v>325130</v>
      </c>
      <c r="F1237" s="6">
        <v>88831</v>
      </c>
    </row>
    <row r="1238" spans="1:6" x14ac:dyDescent="0.3">
      <c r="A1238" s="4">
        <v>2018</v>
      </c>
      <c r="B1238" s="4" t="s">
        <v>56</v>
      </c>
      <c r="C1238" s="4" t="s">
        <v>37</v>
      </c>
      <c r="D1238" s="5">
        <v>2869</v>
      </c>
      <c r="E1238" s="5">
        <v>32305</v>
      </c>
      <c r="F1238" s="6">
        <v>88061</v>
      </c>
    </row>
    <row r="1239" spans="1:6" x14ac:dyDescent="0.3">
      <c r="A1239" s="4">
        <v>2018</v>
      </c>
      <c r="B1239" s="4" t="s">
        <v>56</v>
      </c>
      <c r="C1239" s="4" t="s">
        <v>38</v>
      </c>
      <c r="D1239" s="5">
        <v>13166</v>
      </c>
      <c r="E1239" s="5">
        <v>100794</v>
      </c>
      <c r="F1239" s="6">
        <v>61713</v>
      </c>
    </row>
    <row r="1240" spans="1:6" x14ac:dyDescent="0.3">
      <c r="A1240" s="4">
        <v>2018</v>
      </c>
      <c r="B1240" s="4" t="s">
        <v>56</v>
      </c>
      <c r="C1240" s="4" t="s">
        <v>39</v>
      </c>
      <c r="D1240" s="5">
        <v>3259</v>
      </c>
      <c r="E1240" s="5">
        <v>28739</v>
      </c>
      <c r="F1240" s="6">
        <v>60160</v>
      </c>
    </row>
    <row r="1241" spans="1:6" x14ac:dyDescent="0.3">
      <c r="A1241" s="4">
        <v>2018</v>
      </c>
      <c r="B1241" s="4" t="s">
        <v>56</v>
      </c>
      <c r="C1241" s="4" t="s">
        <v>40</v>
      </c>
      <c r="D1241" s="5">
        <v>15698</v>
      </c>
      <c r="E1241" s="5">
        <v>150833</v>
      </c>
      <c r="F1241" s="6">
        <v>76718</v>
      </c>
    </row>
    <row r="1242" spans="1:6" x14ac:dyDescent="0.3">
      <c r="A1242" s="4">
        <v>2018</v>
      </c>
      <c r="B1242" s="4" t="s">
        <v>56</v>
      </c>
      <c r="C1242" s="4" t="s">
        <v>41</v>
      </c>
      <c r="D1242" s="5">
        <v>73679</v>
      </c>
      <c r="E1242" s="5">
        <v>756318</v>
      </c>
      <c r="F1242" s="6">
        <v>83356</v>
      </c>
    </row>
    <row r="1243" spans="1:6" x14ac:dyDescent="0.3">
      <c r="A1243" s="4">
        <v>2018</v>
      </c>
      <c r="B1243" s="4" t="s">
        <v>56</v>
      </c>
      <c r="C1243" s="4" t="s">
        <v>42</v>
      </c>
      <c r="D1243" s="5">
        <v>11520</v>
      </c>
      <c r="E1243" s="5">
        <v>87530</v>
      </c>
      <c r="F1243" s="6">
        <v>67933</v>
      </c>
    </row>
    <row r="1244" spans="1:6" x14ac:dyDescent="0.3">
      <c r="A1244" s="4">
        <v>2018</v>
      </c>
      <c r="B1244" s="4" t="s">
        <v>56</v>
      </c>
      <c r="C1244" s="4" t="s">
        <v>43</v>
      </c>
      <c r="D1244" s="5">
        <v>1694</v>
      </c>
      <c r="E1244" s="5">
        <v>11814</v>
      </c>
      <c r="F1244" s="6">
        <v>72078</v>
      </c>
    </row>
    <row r="1245" spans="1:6" x14ac:dyDescent="0.3">
      <c r="A1245" s="4">
        <v>2018</v>
      </c>
      <c r="B1245" s="4" t="s">
        <v>56</v>
      </c>
      <c r="C1245" s="4" t="s">
        <v>44</v>
      </c>
      <c r="D1245" s="5">
        <v>21938</v>
      </c>
      <c r="E1245" s="5">
        <v>194731</v>
      </c>
      <c r="F1245" s="6">
        <v>85723</v>
      </c>
    </row>
    <row r="1246" spans="1:6" x14ac:dyDescent="0.3">
      <c r="A1246" s="4">
        <v>2018</v>
      </c>
      <c r="B1246" s="4" t="s">
        <v>56</v>
      </c>
      <c r="C1246" s="4" t="s">
        <v>45</v>
      </c>
      <c r="D1246" s="5">
        <v>17577</v>
      </c>
      <c r="E1246" s="5">
        <v>147871</v>
      </c>
      <c r="F1246" s="6">
        <v>80466</v>
      </c>
    </row>
    <row r="1247" spans="1:6" x14ac:dyDescent="0.3">
      <c r="A1247" s="4">
        <v>2018</v>
      </c>
      <c r="B1247" s="4" t="s">
        <v>56</v>
      </c>
      <c r="C1247" s="4" t="s">
        <v>46</v>
      </c>
      <c r="D1247" s="5">
        <v>4029</v>
      </c>
      <c r="E1247" s="5">
        <v>24510</v>
      </c>
      <c r="F1247" s="6">
        <v>53206</v>
      </c>
    </row>
    <row r="1248" spans="1:6" x14ac:dyDescent="0.3">
      <c r="A1248" s="4">
        <v>2018</v>
      </c>
      <c r="B1248" s="4" t="s">
        <v>56</v>
      </c>
      <c r="C1248" s="4" t="s">
        <v>47</v>
      </c>
      <c r="D1248" s="5">
        <v>13917</v>
      </c>
      <c r="E1248" s="5">
        <v>148837</v>
      </c>
      <c r="F1248" s="6">
        <v>71561</v>
      </c>
    </row>
    <row r="1249" spans="1:6" x14ac:dyDescent="0.3">
      <c r="A1249" s="4">
        <v>2018</v>
      </c>
      <c r="B1249" s="4" t="s">
        <v>56</v>
      </c>
      <c r="C1249" s="4" t="s">
        <v>48</v>
      </c>
      <c r="D1249" s="5">
        <v>2283</v>
      </c>
      <c r="E1249" s="5">
        <v>11124</v>
      </c>
      <c r="F1249" s="6">
        <v>57486</v>
      </c>
    </row>
    <row r="1250" spans="1:6" x14ac:dyDescent="0.3">
      <c r="A1250" s="4">
        <v>2018</v>
      </c>
      <c r="B1250" s="4" t="s">
        <v>57</v>
      </c>
      <c r="C1250" s="4" t="s">
        <v>1</v>
      </c>
      <c r="D1250" s="5">
        <v>21888</v>
      </c>
      <c r="E1250" s="5">
        <v>245234</v>
      </c>
      <c r="F1250" s="6">
        <v>55653</v>
      </c>
    </row>
    <row r="1251" spans="1:6" x14ac:dyDescent="0.3">
      <c r="A1251" s="4">
        <v>2018</v>
      </c>
      <c r="B1251" s="4" t="s">
        <v>57</v>
      </c>
      <c r="C1251" s="4" t="s">
        <v>2</v>
      </c>
      <c r="D1251" s="5">
        <v>35993</v>
      </c>
      <c r="E1251" s="5">
        <v>430516</v>
      </c>
      <c r="F1251" s="6">
        <v>56745</v>
      </c>
    </row>
    <row r="1252" spans="1:6" x14ac:dyDescent="0.3">
      <c r="A1252" s="4">
        <v>2018</v>
      </c>
      <c r="B1252" s="4" t="s">
        <v>57</v>
      </c>
      <c r="C1252" s="4" t="s">
        <v>3</v>
      </c>
      <c r="D1252" s="5">
        <v>14308</v>
      </c>
      <c r="E1252" s="5">
        <v>146700</v>
      </c>
      <c r="F1252" s="6">
        <v>60316</v>
      </c>
    </row>
    <row r="1253" spans="1:6" x14ac:dyDescent="0.3">
      <c r="A1253" s="4">
        <v>2018</v>
      </c>
      <c r="B1253" s="4" t="s">
        <v>57</v>
      </c>
      <c r="C1253" s="4" t="s">
        <v>4</v>
      </c>
      <c r="D1253" s="5">
        <v>208425</v>
      </c>
      <c r="E1253" s="5">
        <v>2667839</v>
      </c>
      <c r="F1253" s="6">
        <v>91070</v>
      </c>
    </row>
    <row r="1254" spans="1:6" x14ac:dyDescent="0.3">
      <c r="A1254" s="4">
        <v>2018</v>
      </c>
      <c r="B1254" s="4" t="s">
        <v>57</v>
      </c>
      <c r="C1254" s="4" t="s">
        <v>5</v>
      </c>
      <c r="D1254" s="5">
        <v>52525</v>
      </c>
      <c r="E1254" s="5">
        <v>423946</v>
      </c>
      <c r="F1254" s="6">
        <v>81401</v>
      </c>
    </row>
    <row r="1255" spans="1:6" x14ac:dyDescent="0.3">
      <c r="A1255" s="4">
        <v>2018</v>
      </c>
      <c r="B1255" s="4" t="s">
        <v>57</v>
      </c>
      <c r="C1255" s="4" t="s">
        <v>6</v>
      </c>
      <c r="D1255" s="5">
        <v>23279</v>
      </c>
      <c r="E1255" s="5">
        <v>221029</v>
      </c>
      <c r="F1255" s="6">
        <v>87958</v>
      </c>
    </row>
    <row r="1256" spans="1:6" x14ac:dyDescent="0.3">
      <c r="A1256" s="4">
        <v>2018</v>
      </c>
      <c r="B1256" s="4" t="s">
        <v>57</v>
      </c>
      <c r="C1256" s="4" t="s">
        <v>7</v>
      </c>
      <c r="D1256" s="5">
        <v>8956</v>
      </c>
      <c r="E1256" s="5">
        <v>63405</v>
      </c>
      <c r="F1256" s="6">
        <v>80066</v>
      </c>
    </row>
    <row r="1257" spans="1:6" x14ac:dyDescent="0.3">
      <c r="A1257" s="4">
        <v>2018</v>
      </c>
      <c r="B1257" s="4" t="s">
        <v>57</v>
      </c>
      <c r="C1257" s="4" t="s">
        <v>8</v>
      </c>
      <c r="D1257" s="5">
        <v>161890</v>
      </c>
      <c r="E1257" s="5">
        <v>1365136</v>
      </c>
      <c r="F1257" s="6">
        <v>60914</v>
      </c>
    </row>
    <row r="1258" spans="1:6" x14ac:dyDescent="0.3">
      <c r="A1258" s="4">
        <v>2018</v>
      </c>
      <c r="B1258" s="4" t="s">
        <v>57</v>
      </c>
      <c r="C1258" s="4" t="s">
        <v>9</v>
      </c>
      <c r="D1258" s="5">
        <v>54714</v>
      </c>
      <c r="E1258" s="5">
        <v>687321</v>
      </c>
      <c r="F1258" s="6">
        <v>66989</v>
      </c>
    </row>
    <row r="1259" spans="1:6" x14ac:dyDescent="0.3">
      <c r="A1259" s="4">
        <v>2018</v>
      </c>
      <c r="B1259" s="4" t="s">
        <v>57</v>
      </c>
      <c r="C1259" s="4" t="s">
        <v>10</v>
      </c>
      <c r="D1259" s="5">
        <v>11562</v>
      </c>
      <c r="E1259" s="5">
        <v>91631</v>
      </c>
      <c r="F1259" s="6">
        <v>51695</v>
      </c>
    </row>
    <row r="1260" spans="1:6" x14ac:dyDescent="0.3">
      <c r="A1260" s="4">
        <v>2018</v>
      </c>
      <c r="B1260" s="4" t="s">
        <v>57</v>
      </c>
      <c r="C1260" s="4" t="s">
        <v>11</v>
      </c>
      <c r="D1260" s="5">
        <v>74587</v>
      </c>
      <c r="E1260" s="5">
        <v>948766</v>
      </c>
      <c r="F1260" s="6">
        <v>76586</v>
      </c>
    </row>
    <row r="1261" spans="1:6" x14ac:dyDescent="0.3">
      <c r="A1261" s="4">
        <v>2018</v>
      </c>
      <c r="B1261" s="4" t="s">
        <v>57</v>
      </c>
      <c r="C1261" s="4" t="s">
        <v>12</v>
      </c>
      <c r="D1261" s="5">
        <v>29755</v>
      </c>
      <c r="E1261" s="5">
        <v>342835</v>
      </c>
      <c r="F1261" s="6">
        <v>52468</v>
      </c>
    </row>
    <row r="1262" spans="1:6" x14ac:dyDescent="0.3">
      <c r="A1262" s="4">
        <v>2018</v>
      </c>
      <c r="B1262" s="4" t="s">
        <v>57</v>
      </c>
      <c r="C1262" s="4" t="s">
        <v>13</v>
      </c>
      <c r="D1262" s="5">
        <v>15839</v>
      </c>
      <c r="E1262" s="5">
        <v>140535</v>
      </c>
      <c r="F1262" s="6">
        <v>54071</v>
      </c>
    </row>
    <row r="1263" spans="1:6" x14ac:dyDescent="0.3">
      <c r="A1263" s="4">
        <v>2018</v>
      </c>
      <c r="B1263" s="4" t="s">
        <v>57</v>
      </c>
      <c r="C1263" s="4" t="s">
        <v>14</v>
      </c>
      <c r="D1263" s="5">
        <v>16731</v>
      </c>
      <c r="E1263" s="5">
        <v>179413</v>
      </c>
      <c r="F1263" s="6">
        <v>61288</v>
      </c>
    </row>
    <row r="1264" spans="1:6" x14ac:dyDescent="0.3">
      <c r="A1264" s="4">
        <v>2018</v>
      </c>
      <c r="B1264" s="4" t="s">
        <v>57</v>
      </c>
      <c r="C1264" s="4" t="s">
        <v>15</v>
      </c>
      <c r="D1264" s="5">
        <v>20542</v>
      </c>
      <c r="E1264" s="5">
        <v>217081</v>
      </c>
      <c r="F1264" s="6">
        <v>50087</v>
      </c>
    </row>
    <row r="1265" spans="1:6" x14ac:dyDescent="0.3">
      <c r="A1265" s="4">
        <v>2018</v>
      </c>
      <c r="B1265" s="4" t="s">
        <v>57</v>
      </c>
      <c r="C1265" s="4" t="s">
        <v>16</v>
      </c>
      <c r="D1265" s="5">
        <v>24537</v>
      </c>
      <c r="E1265" s="5">
        <v>213171</v>
      </c>
      <c r="F1265" s="6">
        <v>56446</v>
      </c>
    </row>
    <row r="1266" spans="1:6" x14ac:dyDescent="0.3">
      <c r="A1266" s="4">
        <v>2018</v>
      </c>
      <c r="B1266" s="4" t="s">
        <v>57</v>
      </c>
      <c r="C1266" s="4" t="s">
        <v>17</v>
      </c>
      <c r="D1266" s="5">
        <v>9940</v>
      </c>
      <c r="E1266" s="5">
        <v>69285</v>
      </c>
      <c r="F1266" s="6">
        <v>57328</v>
      </c>
    </row>
    <row r="1267" spans="1:6" x14ac:dyDescent="0.3">
      <c r="A1267" s="4">
        <v>2018</v>
      </c>
      <c r="B1267" s="4" t="s">
        <v>57</v>
      </c>
      <c r="C1267" s="4" t="s">
        <v>18</v>
      </c>
      <c r="D1267" s="5">
        <v>42809</v>
      </c>
      <c r="E1267" s="5">
        <v>452753</v>
      </c>
      <c r="F1267" s="6">
        <v>79500</v>
      </c>
    </row>
    <row r="1268" spans="1:6" x14ac:dyDescent="0.3">
      <c r="A1268" s="4">
        <v>2018</v>
      </c>
      <c r="B1268" s="4" t="s">
        <v>57</v>
      </c>
      <c r="C1268" s="4" t="s">
        <v>19</v>
      </c>
      <c r="D1268" s="5">
        <v>47416</v>
      </c>
      <c r="E1268" s="5">
        <v>587518</v>
      </c>
      <c r="F1268" s="6">
        <v>107875</v>
      </c>
    </row>
    <row r="1269" spans="1:6" x14ac:dyDescent="0.3">
      <c r="A1269" s="4">
        <v>2018</v>
      </c>
      <c r="B1269" s="4" t="s">
        <v>57</v>
      </c>
      <c r="C1269" s="4" t="s">
        <v>20</v>
      </c>
      <c r="D1269" s="5">
        <v>42545</v>
      </c>
      <c r="E1269" s="5">
        <v>657930</v>
      </c>
      <c r="F1269" s="6">
        <v>69377</v>
      </c>
    </row>
    <row r="1270" spans="1:6" x14ac:dyDescent="0.3">
      <c r="A1270" s="4">
        <v>2018</v>
      </c>
      <c r="B1270" s="4" t="s">
        <v>57</v>
      </c>
      <c r="C1270" s="4" t="s">
        <v>21</v>
      </c>
      <c r="D1270" s="5">
        <v>32020</v>
      </c>
      <c r="E1270" s="5">
        <v>378493</v>
      </c>
      <c r="F1270" s="6">
        <v>82535</v>
      </c>
    </row>
    <row r="1271" spans="1:6" x14ac:dyDescent="0.3">
      <c r="A1271" s="4">
        <v>2018</v>
      </c>
      <c r="B1271" s="4" t="s">
        <v>57</v>
      </c>
      <c r="C1271" s="4" t="s">
        <v>22</v>
      </c>
      <c r="D1271" s="5">
        <v>12259</v>
      </c>
      <c r="E1271" s="5">
        <v>109842</v>
      </c>
      <c r="F1271" s="6">
        <v>42132</v>
      </c>
    </row>
    <row r="1272" spans="1:6" x14ac:dyDescent="0.3">
      <c r="A1272" s="4">
        <v>2018</v>
      </c>
      <c r="B1272" s="4" t="s">
        <v>57</v>
      </c>
      <c r="C1272" s="4" t="s">
        <v>23</v>
      </c>
      <c r="D1272" s="5">
        <v>32577</v>
      </c>
      <c r="E1272" s="5">
        <v>385727</v>
      </c>
      <c r="F1272" s="6">
        <v>66429</v>
      </c>
    </row>
    <row r="1273" spans="1:6" x14ac:dyDescent="0.3">
      <c r="A1273" s="4">
        <v>2018</v>
      </c>
      <c r="B1273" s="4" t="s">
        <v>57</v>
      </c>
      <c r="C1273" s="4" t="s">
        <v>24</v>
      </c>
      <c r="D1273" s="5">
        <v>9359</v>
      </c>
      <c r="E1273" s="5">
        <v>42410</v>
      </c>
      <c r="F1273" s="6">
        <v>52271</v>
      </c>
    </row>
    <row r="1274" spans="1:6" x14ac:dyDescent="0.3">
      <c r="A1274" s="4">
        <v>2018</v>
      </c>
      <c r="B1274" s="4" t="s">
        <v>57</v>
      </c>
      <c r="C1274" s="4" t="s">
        <v>25</v>
      </c>
      <c r="D1274" s="5">
        <v>11582</v>
      </c>
      <c r="E1274" s="5">
        <v>119167</v>
      </c>
      <c r="F1274" s="6">
        <v>58836</v>
      </c>
    </row>
    <row r="1275" spans="1:6" x14ac:dyDescent="0.3">
      <c r="A1275" s="4">
        <v>2018</v>
      </c>
      <c r="B1275" s="4" t="s">
        <v>57</v>
      </c>
      <c r="C1275" s="4" t="s">
        <v>26</v>
      </c>
      <c r="D1275" s="5">
        <v>19970</v>
      </c>
      <c r="E1275" s="5">
        <v>190736</v>
      </c>
      <c r="F1275" s="6">
        <v>61821</v>
      </c>
    </row>
    <row r="1276" spans="1:6" x14ac:dyDescent="0.3">
      <c r="A1276" s="4">
        <v>2018</v>
      </c>
      <c r="B1276" s="4" t="s">
        <v>57</v>
      </c>
      <c r="C1276" s="4" t="s">
        <v>27</v>
      </c>
      <c r="D1276" s="5">
        <v>12323</v>
      </c>
      <c r="E1276" s="5">
        <v>82831</v>
      </c>
      <c r="F1276" s="6">
        <v>77486</v>
      </c>
    </row>
    <row r="1277" spans="1:6" x14ac:dyDescent="0.3">
      <c r="A1277" s="4">
        <v>2018</v>
      </c>
      <c r="B1277" s="4" t="s">
        <v>57</v>
      </c>
      <c r="C1277" s="4" t="s">
        <v>28</v>
      </c>
      <c r="D1277" s="5">
        <v>51837</v>
      </c>
      <c r="E1277" s="5">
        <v>671419</v>
      </c>
      <c r="F1277" s="6">
        <v>90784</v>
      </c>
    </row>
    <row r="1278" spans="1:6" x14ac:dyDescent="0.3">
      <c r="A1278" s="4">
        <v>2018</v>
      </c>
      <c r="B1278" s="4" t="s">
        <v>57</v>
      </c>
      <c r="C1278" s="4" t="s">
        <v>29</v>
      </c>
      <c r="D1278" s="5">
        <v>10669</v>
      </c>
      <c r="E1278" s="5">
        <v>106930</v>
      </c>
      <c r="F1278" s="6">
        <v>61899</v>
      </c>
    </row>
    <row r="1279" spans="1:6" x14ac:dyDescent="0.3">
      <c r="A1279" s="4">
        <v>2018</v>
      </c>
      <c r="B1279" s="4" t="s">
        <v>57</v>
      </c>
      <c r="C1279" s="4" t="s">
        <v>30</v>
      </c>
      <c r="D1279" s="5">
        <v>112471</v>
      </c>
      <c r="E1279" s="5">
        <v>1339421</v>
      </c>
      <c r="F1279" s="6">
        <v>95057</v>
      </c>
    </row>
    <row r="1280" spans="1:6" x14ac:dyDescent="0.3">
      <c r="A1280" s="4">
        <v>2018</v>
      </c>
      <c r="B1280" s="4" t="s">
        <v>57</v>
      </c>
      <c r="C1280" s="4" t="s">
        <v>31</v>
      </c>
      <c r="D1280" s="5">
        <v>58892</v>
      </c>
      <c r="E1280" s="5">
        <v>635554</v>
      </c>
      <c r="F1280" s="6">
        <v>65609</v>
      </c>
    </row>
    <row r="1281" spans="1:6" x14ac:dyDescent="0.3">
      <c r="A1281" s="4">
        <v>2018</v>
      </c>
      <c r="B1281" s="4" t="s">
        <v>57</v>
      </c>
      <c r="C1281" s="4" t="s">
        <v>32</v>
      </c>
      <c r="D1281" s="5">
        <v>5130</v>
      </c>
      <c r="E1281" s="5">
        <v>34560</v>
      </c>
      <c r="F1281" s="6">
        <v>61774</v>
      </c>
    </row>
    <row r="1282" spans="1:6" x14ac:dyDescent="0.3">
      <c r="A1282" s="4">
        <v>2018</v>
      </c>
      <c r="B1282" s="4" t="s">
        <v>57</v>
      </c>
      <c r="C1282" s="4" t="s">
        <v>33</v>
      </c>
      <c r="D1282" s="5">
        <v>53280</v>
      </c>
      <c r="E1282" s="5">
        <v>729430</v>
      </c>
      <c r="F1282" s="6">
        <v>64006</v>
      </c>
    </row>
    <row r="1283" spans="1:6" x14ac:dyDescent="0.3">
      <c r="A1283" s="4">
        <v>2018</v>
      </c>
      <c r="B1283" s="4" t="s">
        <v>57</v>
      </c>
      <c r="C1283" s="4" t="s">
        <v>34</v>
      </c>
      <c r="D1283" s="5">
        <v>20594</v>
      </c>
      <c r="E1283" s="5">
        <v>191261</v>
      </c>
      <c r="F1283" s="6">
        <v>52227</v>
      </c>
    </row>
    <row r="1284" spans="1:6" x14ac:dyDescent="0.3">
      <c r="A1284" s="4">
        <v>2018</v>
      </c>
      <c r="B1284" s="4" t="s">
        <v>57</v>
      </c>
      <c r="C1284" s="4" t="s">
        <v>35</v>
      </c>
      <c r="D1284" s="5">
        <v>25462</v>
      </c>
      <c r="E1284" s="5">
        <v>248627</v>
      </c>
      <c r="F1284" s="6">
        <v>69806</v>
      </c>
    </row>
    <row r="1285" spans="1:6" x14ac:dyDescent="0.3">
      <c r="A1285" s="4">
        <v>2018</v>
      </c>
      <c r="B1285" s="4" t="s">
        <v>57</v>
      </c>
      <c r="C1285" s="4" t="s">
        <v>36</v>
      </c>
      <c r="D1285" s="5">
        <v>63415</v>
      </c>
      <c r="E1285" s="5">
        <v>806555</v>
      </c>
      <c r="F1285" s="6">
        <v>78092</v>
      </c>
    </row>
    <row r="1286" spans="1:6" x14ac:dyDescent="0.3">
      <c r="A1286" s="4">
        <v>2018</v>
      </c>
      <c r="B1286" s="4" t="s">
        <v>57</v>
      </c>
      <c r="C1286" s="4" t="s">
        <v>37</v>
      </c>
      <c r="D1286" s="5">
        <v>8651</v>
      </c>
      <c r="E1286" s="5">
        <v>68430</v>
      </c>
      <c r="F1286" s="6">
        <v>68957</v>
      </c>
    </row>
    <row r="1287" spans="1:6" x14ac:dyDescent="0.3">
      <c r="A1287" s="4">
        <v>2018</v>
      </c>
      <c r="B1287" s="4" t="s">
        <v>57</v>
      </c>
      <c r="C1287" s="4" t="s">
        <v>38</v>
      </c>
      <c r="D1287" s="5">
        <v>26993</v>
      </c>
      <c r="E1287" s="5">
        <v>293499</v>
      </c>
      <c r="F1287" s="6">
        <v>50391</v>
      </c>
    </row>
    <row r="1288" spans="1:6" x14ac:dyDescent="0.3">
      <c r="A1288" s="4">
        <v>2018</v>
      </c>
      <c r="B1288" s="4" t="s">
        <v>57</v>
      </c>
      <c r="C1288" s="4" t="s">
        <v>39</v>
      </c>
      <c r="D1288" s="5">
        <v>5205</v>
      </c>
      <c r="E1288" s="5">
        <v>32354</v>
      </c>
      <c r="F1288" s="6">
        <v>56384</v>
      </c>
    </row>
    <row r="1289" spans="1:6" x14ac:dyDescent="0.3">
      <c r="A1289" s="4">
        <v>2018</v>
      </c>
      <c r="B1289" s="4" t="s">
        <v>57</v>
      </c>
      <c r="C1289" s="4" t="s">
        <v>40</v>
      </c>
      <c r="D1289" s="5">
        <v>29519</v>
      </c>
      <c r="E1289" s="5">
        <v>417345</v>
      </c>
      <c r="F1289" s="6">
        <v>59851</v>
      </c>
    </row>
    <row r="1290" spans="1:6" x14ac:dyDescent="0.3">
      <c r="A1290" s="4">
        <v>2018</v>
      </c>
      <c r="B1290" s="4" t="s">
        <v>57</v>
      </c>
      <c r="C1290" s="4" t="s">
        <v>41</v>
      </c>
      <c r="D1290" s="5">
        <v>134025</v>
      </c>
      <c r="E1290" s="5">
        <v>1736415</v>
      </c>
      <c r="F1290" s="6">
        <v>74443</v>
      </c>
    </row>
    <row r="1291" spans="1:6" x14ac:dyDescent="0.3">
      <c r="A1291" s="4">
        <v>2018</v>
      </c>
      <c r="B1291" s="4" t="s">
        <v>57</v>
      </c>
      <c r="C1291" s="4" t="s">
        <v>42</v>
      </c>
      <c r="D1291" s="5">
        <v>23036</v>
      </c>
      <c r="E1291" s="5">
        <v>215564</v>
      </c>
      <c r="F1291" s="6">
        <v>59543</v>
      </c>
    </row>
    <row r="1292" spans="1:6" x14ac:dyDescent="0.3">
      <c r="A1292" s="4">
        <v>2018</v>
      </c>
      <c r="B1292" s="4" t="s">
        <v>57</v>
      </c>
      <c r="C1292" s="4" t="s">
        <v>43</v>
      </c>
      <c r="D1292" s="5">
        <v>5661</v>
      </c>
      <c r="E1292" s="5">
        <v>28976</v>
      </c>
      <c r="F1292" s="6">
        <v>64917</v>
      </c>
    </row>
    <row r="1293" spans="1:6" x14ac:dyDescent="0.3">
      <c r="A1293" s="4">
        <v>2018</v>
      </c>
      <c r="B1293" s="4" t="s">
        <v>57</v>
      </c>
      <c r="C1293" s="4" t="s">
        <v>44</v>
      </c>
      <c r="D1293" s="5">
        <v>58849</v>
      </c>
      <c r="E1293" s="5">
        <v>746452</v>
      </c>
      <c r="F1293" s="6">
        <v>87511</v>
      </c>
    </row>
    <row r="1294" spans="1:6" x14ac:dyDescent="0.3">
      <c r="A1294" s="4">
        <v>2018</v>
      </c>
      <c r="B1294" s="4" t="s">
        <v>57</v>
      </c>
      <c r="C1294" s="4" t="s">
        <v>45</v>
      </c>
      <c r="D1294" s="5">
        <v>40209</v>
      </c>
      <c r="E1294" s="5">
        <v>414712</v>
      </c>
      <c r="F1294" s="6">
        <v>82245</v>
      </c>
    </row>
    <row r="1295" spans="1:6" x14ac:dyDescent="0.3">
      <c r="A1295" s="4">
        <v>2018</v>
      </c>
      <c r="B1295" s="4" t="s">
        <v>57</v>
      </c>
      <c r="C1295" s="4" t="s">
        <v>46</v>
      </c>
      <c r="D1295" s="5">
        <v>8323</v>
      </c>
      <c r="E1295" s="5">
        <v>68965</v>
      </c>
      <c r="F1295" s="6">
        <v>51745</v>
      </c>
    </row>
    <row r="1296" spans="1:6" x14ac:dyDescent="0.3">
      <c r="A1296" s="4">
        <v>2018</v>
      </c>
      <c r="B1296" s="4" t="s">
        <v>57</v>
      </c>
      <c r="C1296" s="4" t="s">
        <v>47</v>
      </c>
      <c r="D1296" s="5">
        <v>25856</v>
      </c>
      <c r="E1296" s="5">
        <v>327719</v>
      </c>
      <c r="F1296" s="6">
        <v>60773</v>
      </c>
    </row>
    <row r="1297" spans="1:6" x14ac:dyDescent="0.3">
      <c r="A1297" s="4">
        <v>2018</v>
      </c>
      <c r="B1297" s="4" t="s">
        <v>57</v>
      </c>
      <c r="C1297" s="4" t="s">
        <v>48</v>
      </c>
      <c r="D1297" s="5">
        <v>4559</v>
      </c>
      <c r="E1297" s="5">
        <v>18733</v>
      </c>
      <c r="F1297" s="6">
        <v>52783</v>
      </c>
    </row>
    <row r="1298" spans="1:6" x14ac:dyDescent="0.3">
      <c r="A1298" s="4">
        <v>2018</v>
      </c>
      <c r="B1298" s="4" t="s">
        <v>58</v>
      </c>
      <c r="C1298" s="4" t="s">
        <v>1</v>
      </c>
      <c r="D1298" s="5">
        <v>12678</v>
      </c>
      <c r="E1298" s="5">
        <v>233306</v>
      </c>
      <c r="F1298" s="6">
        <v>46432</v>
      </c>
    </row>
    <row r="1299" spans="1:6" x14ac:dyDescent="0.3">
      <c r="A1299" s="4">
        <v>2018</v>
      </c>
      <c r="B1299" s="4" t="s">
        <v>58</v>
      </c>
      <c r="C1299" s="4" t="s">
        <v>2</v>
      </c>
      <c r="D1299" s="5">
        <v>18037</v>
      </c>
      <c r="E1299" s="5">
        <v>440616</v>
      </c>
      <c r="F1299" s="6">
        <v>51125</v>
      </c>
    </row>
    <row r="1300" spans="1:6" x14ac:dyDescent="0.3">
      <c r="A1300" s="4">
        <v>2018</v>
      </c>
      <c r="B1300" s="4" t="s">
        <v>58</v>
      </c>
      <c r="C1300" s="4" t="s">
        <v>3</v>
      </c>
      <c r="D1300" s="5">
        <v>15788</v>
      </c>
      <c r="E1300" s="5">
        <v>186119</v>
      </c>
      <c r="F1300" s="6">
        <v>42468</v>
      </c>
    </row>
    <row r="1301" spans="1:6" x14ac:dyDescent="0.3">
      <c r="A1301" s="4">
        <v>2018</v>
      </c>
      <c r="B1301" s="4" t="s">
        <v>58</v>
      </c>
      <c r="C1301" s="4" t="s">
        <v>4</v>
      </c>
      <c r="D1301" s="5">
        <v>618901</v>
      </c>
      <c r="E1301" s="5">
        <v>2649228</v>
      </c>
      <c r="F1301" s="6">
        <v>52187</v>
      </c>
    </row>
    <row r="1302" spans="1:6" x14ac:dyDescent="0.3">
      <c r="A1302" s="4">
        <v>2018</v>
      </c>
      <c r="B1302" s="4" t="s">
        <v>58</v>
      </c>
      <c r="C1302" s="4" t="s">
        <v>5</v>
      </c>
      <c r="D1302" s="5">
        <v>21666</v>
      </c>
      <c r="E1302" s="5">
        <v>335274</v>
      </c>
      <c r="F1302" s="6">
        <v>50156</v>
      </c>
    </row>
    <row r="1303" spans="1:6" x14ac:dyDescent="0.3">
      <c r="A1303" s="4">
        <v>2018</v>
      </c>
      <c r="B1303" s="4" t="s">
        <v>58</v>
      </c>
      <c r="C1303" s="4" t="s">
        <v>6</v>
      </c>
      <c r="D1303" s="5">
        <v>13090</v>
      </c>
      <c r="E1303" s="5">
        <v>326866</v>
      </c>
      <c r="F1303" s="6">
        <v>55369</v>
      </c>
    </row>
    <row r="1304" spans="1:6" x14ac:dyDescent="0.3">
      <c r="A1304" s="4">
        <v>2018</v>
      </c>
      <c r="B1304" s="4" t="s">
        <v>58</v>
      </c>
      <c r="C1304" s="4" t="s">
        <v>7</v>
      </c>
      <c r="D1304" s="5">
        <v>5063</v>
      </c>
      <c r="E1304" s="5">
        <v>75524</v>
      </c>
      <c r="F1304" s="6">
        <v>53795</v>
      </c>
    </row>
    <row r="1305" spans="1:6" x14ac:dyDescent="0.3">
      <c r="A1305" s="4">
        <v>2018</v>
      </c>
      <c r="B1305" s="4" t="s">
        <v>58</v>
      </c>
      <c r="C1305" s="4" t="s">
        <v>8</v>
      </c>
      <c r="D1305" s="5">
        <v>73761</v>
      </c>
      <c r="E1305" s="5">
        <v>1287814</v>
      </c>
      <c r="F1305" s="6">
        <v>50781</v>
      </c>
    </row>
    <row r="1306" spans="1:6" x14ac:dyDescent="0.3">
      <c r="A1306" s="4">
        <v>2018</v>
      </c>
      <c r="B1306" s="4" t="s">
        <v>58</v>
      </c>
      <c r="C1306" s="4" t="s">
        <v>9</v>
      </c>
      <c r="D1306" s="5">
        <v>28952</v>
      </c>
      <c r="E1306" s="5">
        <v>562436</v>
      </c>
      <c r="F1306" s="6">
        <v>52062</v>
      </c>
    </row>
    <row r="1307" spans="1:6" x14ac:dyDescent="0.3">
      <c r="A1307" s="4">
        <v>2018</v>
      </c>
      <c r="B1307" s="4" t="s">
        <v>58</v>
      </c>
      <c r="C1307" s="4" t="s">
        <v>10</v>
      </c>
      <c r="D1307" s="5">
        <v>7824</v>
      </c>
      <c r="E1307" s="5">
        <v>100212</v>
      </c>
      <c r="F1307" s="6">
        <v>42047</v>
      </c>
    </row>
    <row r="1308" spans="1:6" x14ac:dyDescent="0.3">
      <c r="A1308" s="4">
        <v>2018</v>
      </c>
      <c r="B1308" s="4" t="s">
        <v>58</v>
      </c>
      <c r="C1308" s="4" t="s">
        <v>11</v>
      </c>
      <c r="D1308" s="5">
        <v>34720</v>
      </c>
      <c r="E1308" s="5">
        <v>919288</v>
      </c>
      <c r="F1308" s="6">
        <v>50959</v>
      </c>
    </row>
    <row r="1309" spans="1:6" x14ac:dyDescent="0.3">
      <c r="A1309" s="4">
        <v>2018</v>
      </c>
      <c r="B1309" s="4" t="s">
        <v>58</v>
      </c>
      <c r="C1309" s="4" t="s">
        <v>12</v>
      </c>
      <c r="D1309" s="5">
        <v>15692</v>
      </c>
      <c r="E1309" s="5">
        <v>459398</v>
      </c>
      <c r="F1309" s="6">
        <v>47681</v>
      </c>
    </row>
    <row r="1310" spans="1:6" x14ac:dyDescent="0.3">
      <c r="A1310" s="4">
        <v>2018</v>
      </c>
      <c r="B1310" s="4" t="s">
        <v>58</v>
      </c>
      <c r="C1310" s="4" t="s">
        <v>13</v>
      </c>
      <c r="D1310" s="5">
        <v>11589</v>
      </c>
      <c r="E1310" s="5">
        <v>219674</v>
      </c>
      <c r="F1310" s="6">
        <v>43022</v>
      </c>
    </row>
    <row r="1311" spans="1:6" x14ac:dyDescent="0.3">
      <c r="A1311" s="4">
        <v>2018</v>
      </c>
      <c r="B1311" s="4" t="s">
        <v>58</v>
      </c>
      <c r="C1311" s="4" t="s">
        <v>14</v>
      </c>
      <c r="D1311" s="5">
        <v>10277</v>
      </c>
      <c r="E1311" s="5">
        <v>195132</v>
      </c>
      <c r="F1311" s="6">
        <v>42586</v>
      </c>
    </row>
    <row r="1312" spans="1:6" x14ac:dyDescent="0.3">
      <c r="A1312" s="4">
        <v>2018</v>
      </c>
      <c r="B1312" s="4" t="s">
        <v>58</v>
      </c>
      <c r="C1312" s="4" t="s">
        <v>15</v>
      </c>
      <c r="D1312" s="5">
        <v>18161</v>
      </c>
      <c r="E1312" s="5">
        <v>267486</v>
      </c>
      <c r="F1312" s="6">
        <v>48210</v>
      </c>
    </row>
    <row r="1313" spans="1:6" x14ac:dyDescent="0.3">
      <c r="A1313" s="4">
        <v>2018</v>
      </c>
      <c r="B1313" s="4" t="s">
        <v>58</v>
      </c>
      <c r="C1313" s="4" t="s">
        <v>16</v>
      </c>
      <c r="D1313" s="5">
        <v>15480</v>
      </c>
      <c r="E1313" s="5">
        <v>300015</v>
      </c>
      <c r="F1313" s="6">
        <v>43339</v>
      </c>
    </row>
    <row r="1314" spans="1:6" x14ac:dyDescent="0.3">
      <c r="A1314" s="4">
        <v>2018</v>
      </c>
      <c r="B1314" s="4" t="s">
        <v>58</v>
      </c>
      <c r="C1314" s="4" t="s">
        <v>17</v>
      </c>
      <c r="D1314" s="5">
        <v>5483</v>
      </c>
      <c r="E1314" s="5">
        <v>118009</v>
      </c>
      <c r="F1314" s="6">
        <v>47535</v>
      </c>
    </row>
    <row r="1315" spans="1:6" x14ac:dyDescent="0.3">
      <c r="A1315" s="4">
        <v>2018</v>
      </c>
      <c r="B1315" s="4" t="s">
        <v>58</v>
      </c>
      <c r="C1315" s="4" t="s">
        <v>18</v>
      </c>
      <c r="D1315" s="5">
        <v>20856</v>
      </c>
      <c r="E1315" s="5">
        <v>445328</v>
      </c>
      <c r="F1315" s="6">
        <v>54310</v>
      </c>
    </row>
    <row r="1316" spans="1:6" x14ac:dyDescent="0.3">
      <c r="A1316" s="4">
        <v>2018</v>
      </c>
      <c r="B1316" s="4" t="s">
        <v>58</v>
      </c>
      <c r="C1316" s="4" t="s">
        <v>19</v>
      </c>
      <c r="D1316" s="5">
        <v>66364</v>
      </c>
      <c r="E1316" s="5">
        <v>773683</v>
      </c>
      <c r="F1316" s="6">
        <v>58448</v>
      </c>
    </row>
    <row r="1317" spans="1:6" x14ac:dyDescent="0.3">
      <c r="A1317" s="4">
        <v>2018</v>
      </c>
      <c r="B1317" s="4" t="s">
        <v>58</v>
      </c>
      <c r="C1317" s="4" t="s">
        <v>20</v>
      </c>
      <c r="D1317" s="5">
        <v>24822</v>
      </c>
      <c r="E1317" s="5">
        <v>659230</v>
      </c>
      <c r="F1317" s="6">
        <v>49739</v>
      </c>
    </row>
    <row r="1318" spans="1:6" x14ac:dyDescent="0.3">
      <c r="A1318" s="4">
        <v>2018</v>
      </c>
      <c r="B1318" s="4" t="s">
        <v>58</v>
      </c>
      <c r="C1318" s="4" t="s">
        <v>21</v>
      </c>
      <c r="D1318" s="5">
        <v>19210</v>
      </c>
      <c r="E1318" s="5">
        <v>526556</v>
      </c>
      <c r="F1318" s="6">
        <v>51469</v>
      </c>
    </row>
    <row r="1319" spans="1:6" x14ac:dyDescent="0.3">
      <c r="A1319" s="4">
        <v>2018</v>
      </c>
      <c r="B1319" s="4" t="s">
        <v>58</v>
      </c>
      <c r="C1319" s="4" t="s">
        <v>22</v>
      </c>
      <c r="D1319" s="5">
        <v>7531</v>
      </c>
      <c r="E1319" s="5">
        <v>144105</v>
      </c>
      <c r="F1319" s="6">
        <v>41620</v>
      </c>
    </row>
    <row r="1320" spans="1:6" x14ac:dyDescent="0.3">
      <c r="A1320" s="4">
        <v>2018</v>
      </c>
      <c r="B1320" s="4" t="s">
        <v>58</v>
      </c>
      <c r="C1320" s="4" t="s">
        <v>23</v>
      </c>
      <c r="D1320" s="5">
        <v>48555</v>
      </c>
      <c r="E1320" s="5">
        <v>454728</v>
      </c>
      <c r="F1320" s="6">
        <v>46127</v>
      </c>
    </row>
    <row r="1321" spans="1:6" x14ac:dyDescent="0.3">
      <c r="A1321" s="4">
        <v>2018</v>
      </c>
      <c r="B1321" s="4" t="s">
        <v>58</v>
      </c>
      <c r="C1321" s="4" t="s">
        <v>24</v>
      </c>
      <c r="D1321" s="5">
        <v>4637</v>
      </c>
      <c r="E1321" s="5">
        <v>73530</v>
      </c>
      <c r="F1321" s="6">
        <v>47539</v>
      </c>
    </row>
    <row r="1322" spans="1:6" x14ac:dyDescent="0.3">
      <c r="A1322" s="4">
        <v>2018</v>
      </c>
      <c r="B1322" s="4" t="s">
        <v>58</v>
      </c>
      <c r="C1322" s="4" t="s">
        <v>25</v>
      </c>
      <c r="D1322" s="5">
        <v>12205</v>
      </c>
      <c r="E1322" s="5">
        <v>138155</v>
      </c>
      <c r="F1322" s="6">
        <v>46678</v>
      </c>
    </row>
    <row r="1323" spans="1:6" x14ac:dyDescent="0.3">
      <c r="A1323" s="4">
        <v>2018</v>
      </c>
      <c r="B1323" s="4" t="s">
        <v>58</v>
      </c>
      <c r="C1323" s="4" t="s">
        <v>26</v>
      </c>
      <c r="D1323" s="5">
        <v>8913</v>
      </c>
      <c r="E1323" s="5">
        <v>139036</v>
      </c>
      <c r="F1323" s="6">
        <v>54167</v>
      </c>
    </row>
    <row r="1324" spans="1:6" x14ac:dyDescent="0.3">
      <c r="A1324" s="4">
        <v>2018</v>
      </c>
      <c r="B1324" s="4" t="s">
        <v>58</v>
      </c>
      <c r="C1324" s="4" t="s">
        <v>27</v>
      </c>
      <c r="D1324" s="5">
        <v>4700</v>
      </c>
      <c r="E1324" s="5">
        <v>112567</v>
      </c>
      <c r="F1324" s="6">
        <v>56317</v>
      </c>
    </row>
    <row r="1325" spans="1:6" x14ac:dyDescent="0.3">
      <c r="A1325" s="4">
        <v>2018</v>
      </c>
      <c r="B1325" s="4" t="s">
        <v>58</v>
      </c>
      <c r="C1325" s="4" t="s">
        <v>28</v>
      </c>
      <c r="D1325" s="5">
        <v>37328</v>
      </c>
      <c r="E1325" s="5">
        <v>656716</v>
      </c>
      <c r="F1325" s="6">
        <v>53402</v>
      </c>
    </row>
    <row r="1326" spans="1:6" x14ac:dyDescent="0.3">
      <c r="A1326" s="4">
        <v>2018</v>
      </c>
      <c r="B1326" s="4" t="s">
        <v>58</v>
      </c>
      <c r="C1326" s="4" t="s">
        <v>29</v>
      </c>
      <c r="D1326" s="5">
        <v>10221</v>
      </c>
      <c r="E1326" s="5">
        <v>128590</v>
      </c>
      <c r="F1326" s="6">
        <v>41645</v>
      </c>
    </row>
    <row r="1327" spans="1:6" x14ac:dyDescent="0.3">
      <c r="A1327" s="4">
        <v>2018</v>
      </c>
      <c r="B1327" s="4" t="s">
        <v>58</v>
      </c>
      <c r="C1327" s="4" t="s">
        <v>30</v>
      </c>
      <c r="D1327" s="5">
        <v>67399</v>
      </c>
      <c r="E1327" s="5">
        <v>1914153</v>
      </c>
      <c r="F1327" s="6">
        <v>53467</v>
      </c>
    </row>
    <row r="1328" spans="1:6" x14ac:dyDescent="0.3">
      <c r="A1328" s="4">
        <v>2018</v>
      </c>
      <c r="B1328" s="4" t="s">
        <v>58</v>
      </c>
      <c r="C1328" s="4" t="s">
        <v>31</v>
      </c>
      <c r="D1328" s="5">
        <v>27210</v>
      </c>
      <c r="E1328" s="5">
        <v>592067</v>
      </c>
      <c r="F1328" s="6">
        <v>48381</v>
      </c>
    </row>
    <row r="1329" spans="1:6" x14ac:dyDescent="0.3">
      <c r="A1329" s="4">
        <v>2018</v>
      </c>
      <c r="B1329" s="4" t="s">
        <v>58</v>
      </c>
      <c r="C1329" s="4" t="s">
        <v>32</v>
      </c>
      <c r="D1329" s="5">
        <v>2558</v>
      </c>
      <c r="E1329" s="5">
        <v>62184</v>
      </c>
      <c r="F1329" s="6">
        <v>51404</v>
      </c>
    </row>
    <row r="1330" spans="1:6" x14ac:dyDescent="0.3">
      <c r="A1330" s="4">
        <v>2018</v>
      </c>
      <c r="B1330" s="4" t="s">
        <v>58</v>
      </c>
      <c r="C1330" s="4" t="s">
        <v>33</v>
      </c>
      <c r="D1330" s="5">
        <v>34508</v>
      </c>
      <c r="E1330" s="5">
        <v>904140</v>
      </c>
      <c r="F1330" s="6">
        <v>46408</v>
      </c>
    </row>
    <row r="1331" spans="1:6" x14ac:dyDescent="0.3">
      <c r="A1331" s="4">
        <v>2018</v>
      </c>
      <c r="B1331" s="4" t="s">
        <v>58</v>
      </c>
      <c r="C1331" s="4" t="s">
        <v>34</v>
      </c>
      <c r="D1331" s="5">
        <v>13563</v>
      </c>
      <c r="E1331" s="5">
        <v>209863</v>
      </c>
      <c r="F1331" s="6">
        <v>45570</v>
      </c>
    </row>
    <row r="1332" spans="1:6" x14ac:dyDescent="0.3">
      <c r="A1332" s="4">
        <v>2018</v>
      </c>
      <c r="B1332" s="4" t="s">
        <v>58</v>
      </c>
      <c r="C1332" s="4" t="s">
        <v>35</v>
      </c>
      <c r="D1332" s="5">
        <v>15708</v>
      </c>
      <c r="E1332" s="5">
        <v>288939</v>
      </c>
      <c r="F1332" s="6">
        <v>50107</v>
      </c>
    </row>
    <row r="1333" spans="1:6" x14ac:dyDescent="0.3">
      <c r="A1333" s="4">
        <v>2018</v>
      </c>
      <c r="B1333" s="4" t="s">
        <v>58</v>
      </c>
      <c r="C1333" s="4" t="s">
        <v>36</v>
      </c>
      <c r="D1333" s="5">
        <v>57768</v>
      </c>
      <c r="E1333" s="5">
        <v>1209344</v>
      </c>
      <c r="F1333" s="6">
        <v>51808</v>
      </c>
    </row>
    <row r="1334" spans="1:6" x14ac:dyDescent="0.3">
      <c r="A1334" s="4">
        <v>2018</v>
      </c>
      <c r="B1334" s="4" t="s">
        <v>58</v>
      </c>
      <c r="C1334" s="4" t="s">
        <v>37</v>
      </c>
      <c r="D1334" s="5">
        <v>4545</v>
      </c>
      <c r="E1334" s="5">
        <v>100506</v>
      </c>
      <c r="F1334" s="6">
        <v>48716</v>
      </c>
    </row>
    <row r="1335" spans="1:6" x14ac:dyDescent="0.3">
      <c r="A1335" s="4">
        <v>2018</v>
      </c>
      <c r="B1335" s="4" t="s">
        <v>58</v>
      </c>
      <c r="C1335" s="4" t="s">
        <v>38</v>
      </c>
      <c r="D1335" s="5">
        <v>11971</v>
      </c>
      <c r="E1335" s="5">
        <v>234487</v>
      </c>
      <c r="F1335" s="6">
        <v>45993</v>
      </c>
    </row>
    <row r="1336" spans="1:6" x14ac:dyDescent="0.3">
      <c r="A1336" s="4">
        <v>2018</v>
      </c>
      <c r="B1336" s="4" t="s">
        <v>58</v>
      </c>
      <c r="C1336" s="4" t="s">
        <v>39</v>
      </c>
      <c r="D1336" s="5">
        <v>2839</v>
      </c>
      <c r="E1336" s="5">
        <v>67868</v>
      </c>
      <c r="F1336" s="6">
        <v>50399</v>
      </c>
    </row>
    <row r="1337" spans="1:6" x14ac:dyDescent="0.3">
      <c r="A1337" s="4">
        <v>2018</v>
      </c>
      <c r="B1337" s="4" t="s">
        <v>58</v>
      </c>
      <c r="C1337" s="4" t="s">
        <v>40</v>
      </c>
      <c r="D1337" s="5">
        <v>16127</v>
      </c>
      <c r="E1337" s="5">
        <v>420817</v>
      </c>
      <c r="F1337" s="6">
        <v>52099</v>
      </c>
    </row>
    <row r="1338" spans="1:6" x14ac:dyDescent="0.3">
      <c r="A1338" s="4">
        <v>2018</v>
      </c>
      <c r="B1338" s="4" t="s">
        <v>58</v>
      </c>
      <c r="C1338" s="4" t="s">
        <v>41</v>
      </c>
      <c r="D1338" s="5">
        <v>90552</v>
      </c>
      <c r="E1338" s="5">
        <v>1641637</v>
      </c>
      <c r="F1338" s="6">
        <v>48036</v>
      </c>
    </row>
    <row r="1339" spans="1:6" x14ac:dyDescent="0.3">
      <c r="A1339" s="4">
        <v>2018</v>
      </c>
      <c r="B1339" s="4" t="s">
        <v>58</v>
      </c>
      <c r="C1339" s="4" t="s">
        <v>42</v>
      </c>
      <c r="D1339" s="5">
        <v>12264</v>
      </c>
      <c r="E1339" s="5">
        <v>186785</v>
      </c>
      <c r="F1339" s="6">
        <v>43696</v>
      </c>
    </row>
    <row r="1340" spans="1:6" x14ac:dyDescent="0.3">
      <c r="A1340" s="4">
        <v>2018</v>
      </c>
      <c r="B1340" s="4" t="s">
        <v>58</v>
      </c>
      <c r="C1340" s="4" t="s">
        <v>43</v>
      </c>
      <c r="D1340" s="5">
        <v>2463</v>
      </c>
      <c r="E1340" s="5">
        <v>62630</v>
      </c>
      <c r="F1340" s="6">
        <v>46699</v>
      </c>
    </row>
    <row r="1341" spans="1:6" x14ac:dyDescent="0.3">
      <c r="A1341" s="4">
        <v>2018</v>
      </c>
      <c r="B1341" s="4" t="s">
        <v>58</v>
      </c>
      <c r="C1341" s="4" t="s">
        <v>44</v>
      </c>
      <c r="D1341" s="5">
        <v>43566</v>
      </c>
      <c r="E1341" s="5">
        <v>505487</v>
      </c>
      <c r="F1341" s="6">
        <v>49627</v>
      </c>
    </row>
    <row r="1342" spans="1:6" x14ac:dyDescent="0.3">
      <c r="A1342" s="4">
        <v>2018</v>
      </c>
      <c r="B1342" s="4" t="s">
        <v>58</v>
      </c>
      <c r="C1342" s="4" t="s">
        <v>45</v>
      </c>
      <c r="D1342" s="5">
        <v>61026</v>
      </c>
      <c r="E1342" s="5">
        <v>465717</v>
      </c>
      <c r="F1342" s="6">
        <v>51354</v>
      </c>
    </row>
    <row r="1343" spans="1:6" x14ac:dyDescent="0.3">
      <c r="A1343" s="4">
        <v>2018</v>
      </c>
      <c r="B1343" s="4" t="s">
        <v>58</v>
      </c>
      <c r="C1343" s="4" t="s">
        <v>46</v>
      </c>
      <c r="D1343" s="5">
        <v>5765</v>
      </c>
      <c r="E1343" s="5">
        <v>124431</v>
      </c>
      <c r="F1343" s="6">
        <v>46182</v>
      </c>
    </row>
    <row r="1344" spans="1:6" x14ac:dyDescent="0.3">
      <c r="A1344" s="4">
        <v>2018</v>
      </c>
      <c r="B1344" s="4" t="s">
        <v>58</v>
      </c>
      <c r="C1344" s="4" t="s">
        <v>47</v>
      </c>
      <c r="D1344" s="5">
        <v>28013</v>
      </c>
      <c r="E1344" s="5">
        <v>434143</v>
      </c>
      <c r="F1344" s="6">
        <v>49195</v>
      </c>
    </row>
    <row r="1345" spans="1:6" x14ac:dyDescent="0.3">
      <c r="A1345" s="4">
        <v>2018</v>
      </c>
      <c r="B1345" s="4" t="s">
        <v>58</v>
      </c>
      <c r="C1345" s="4" t="s">
        <v>48</v>
      </c>
      <c r="D1345" s="5">
        <v>3338</v>
      </c>
      <c r="E1345" s="5">
        <v>26972</v>
      </c>
      <c r="F1345" s="6">
        <v>42906</v>
      </c>
    </row>
    <row r="1346" spans="1:6" x14ac:dyDescent="0.3">
      <c r="A1346" s="4">
        <v>2018</v>
      </c>
      <c r="B1346" s="4" t="s">
        <v>59</v>
      </c>
      <c r="C1346" s="4" t="s">
        <v>1</v>
      </c>
      <c r="D1346" s="5">
        <v>10993</v>
      </c>
      <c r="E1346" s="5">
        <v>205942</v>
      </c>
      <c r="F1346" s="6">
        <v>16798</v>
      </c>
    </row>
    <row r="1347" spans="1:6" x14ac:dyDescent="0.3">
      <c r="A1347" s="4">
        <v>2018</v>
      </c>
      <c r="B1347" s="4" t="s">
        <v>59</v>
      </c>
      <c r="C1347" s="4" t="s">
        <v>2</v>
      </c>
      <c r="D1347" s="5">
        <v>13627</v>
      </c>
      <c r="E1347" s="5">
        <v>325897</v>
      </c>
      <c r="F1347" s="6">
        <v>24580</v>
      </c>
    </row>
    <row r="1348" spans="1:6" x14ac:dyDescent="0.3">
      <c r="A1348" s="4">
        <v>2018</v>
      </c>
      <c r="B1348" s="4" t="s">
        <v>59</v>
      </c>
      <c r="C1348" s="4" t="s">
        <v>3</v>
      </c>
      <c r="D1348" s="5">
        <v>7168</v>
      </c>
      <c r="E1348" s="5">
        <v>118405</v>
      </c>
      <c r="F1348" s="6">
        <v>16536</v>
      </c>
    </row>
    <row r="1349" spans="1:6" x14ac:dyDescent="0.3">
      <c r="A1349" s="4">
        <v>2018</v>
      </c>
      <c r="B1349" s="4" t="s">
        <v>59</v>
      </c>
      <c r="C1349" s="4" t="s">
        <v>4</v>
      </c>
      <c r="D1349" s="5">
        <v>111455</v>
      </c>
      <c r="E1349" s="5">
        <v>1988750</v>
      </c>
      <c r="F1349" s="6">
        <v>30527</v>
      </c>
    </row>
    <row r="1350" spans="1:6" x14ac:dyDescent="0.3">
      <c r="A1350" s="4">
        <v>2018</v>
      </c>
      <c r="B1350" s="4" t="s">
        <v>59</v>
      </c>
      <c r="C1350" s="4" t="s">
        <v>5</v>
      </c>
      <c r="D1350" s="5">
        <v>16939</v>
      </c>
      <c r="E1350" s="5">
        <v>339407</v>
      </c>
      <c r="F1350" s="6">
        <v>25878</v>
      </c>
    </row>
    <row r="1351" spans="1:6" x14ac:dyDescent="0.3">
      <c r="A1351" s="4">
        <v>2018</v>
      </c>
      <c r="B1351" s="4" t="s">
        <v>59</v>
      </c>
      <c r="C1351" s="4" t="s">
        <v>6</v>
      </c>
      <c r="D1351" s="5">
        <v>10668</v>
      </c>
      <c r="E1351" s="5">
        <v>157709</v>
      </c>
      <c r="F1351" s="6">
        <v>23705</v>
      </c>
    </row>
    <row r="1352" spans="1:6" x14ac:dyDescent="0.3">
      <c r="A1352" s="4">
        <v>2018</v>
      </c>
      <c r="B1352" s="4" t="s">
        <v>59</v>
      </c>
      <c r="C1352" s="4" t="s">
        <v>7</v>
      </c>
      <c r="D1352" s="5">
        <v>2637</v>
      </c>
      <c r="E1352" s="5">
        <v>51696</v>
      </c>
      <c r="F1352" s="6">
        <v>20414</v>
      </c>
    </row>
    <row r="1353" spans="1:6" x14ac:dyDescent="0.3">
      <c r="A1353" s="4">
        <v>2018</v>
      </c>
      <c r="B1353" s="4" t="s">
        <v>59</v>
      </c>
      <c r="C1353" s="4" t="s">
        <v>8</v>
      </c>
      <c r="D1353" s="5">
        <v>56587</v>
      </c>
      <c r="E1353" s="5">
        <v>1226786</v>
      </c>
      <c r="F1353" s="6">
        <v>25881</v>
      </c>
    </row>
    <row r="1354" spans="1:6" x14ac:dyDescent="0.3">
      <c r="A1354" s="4">
        <v>2018</v>
      </c>
      <c r="B1354" s="4" t="s">
        <v>59</v>
      </c>
      <c r="C1354" s="4" t="s">
        <v>9</v>
      </c>
      <c r="D1354" s="5">
        <v>24275</v>
      </c>
      <c r="E1354" s="5">
        <v>487598</v>
      </c>
      <c r="F1354" s="6">
        <v>20604</v>
      </c>
    </row>
    <row r="1355" spans="1:6" x14ac:dyDescent="0.3">
      <c r="A1355" s="4">
        <v>2018</v>
      </c>
      <c r="B1355" s="4" t="s">
        <v>59</v>
      </c>
      <c r="C1355" s="4" t="s">
        <v>10</v>
      </c>
      <c r="D1355" s="5">
        <v>5008</v>
      </c>
      <c r="E1355" s="5">
        <v>78912</v>
      </c>
      <c r="F1355" s="6">
        <v>17141</v>
      </c>
    </row>
    <row r="1356" spans="1:6" x14ac:dyDescent="0.3">
      <c r="A1356" s="4">
        <v>2018</v>
      </c>
      <c r="B1356" s="4" t="s">
        <v>59</v>
      </c>
      <c r="C1356" s="4" t="s">
        <v>11</v>
      </c>
      <c r="D1356" s="5">
        <v>32619</v>
      </c>
      <c r="E1356" s="5">
        <v>617101</v>
      </c>
      <c r="F1356" s="6">
        <v>23765</v>
      </c>
    </row>
    <row r="1357" spans="1:6" x14ac:dyDescent="0.3">
      <c r="A1357" s="4">
        <v>2018</v>
      </c>
      <c r="B1357" s="4" t="s">
        <v>59</v>
      </c>
      <c r="C1357" s="4" t="s">
        <v>12</v>
      </c>
      <c r="D1357" s="5">
        <v>15564</v>
      </c>
      <c r="E1357" s="5">
        <v>310335</v>
      </c>
      <c r="F1357" s="6">
        <v>18981</v>
      </c>
    </row>
    <row r="1358" spans="1:6" x14ac:dyDescent="0.3">
      <c r="A1358" s="4">
        <v>2018</v>
      </c>
      <c r="B1358" s="4" t="s">
        <v>59</v>
      </c>
      <c r="C1358" s="4" t="s">
        <v>13</v>
      </c>
      <c r="D1358" s="5">
        <v>8670</v>
      </c>
      <c r="E1358" s="5">
        <v>143729</v>
      </c>
      <c r="F1358" s="6">
        <v>16799</v>
      </c>
    </row>
    <row r="1359" spans="1:6" x14ac:dyDescent="0.3">
      <c r="A1359" s="4">
        <v>2018</v>
      </c>
      <c r="B1359" s="4" t="s">
        <v>59</v>
      </c>
      <c r="C1359" s="4" t="s">
        <v>14</v>
      </c>
      <c r="D1359" s="5">
        <v>6895</v>
      </c>
      <c r="E1359" s="5">
        <v>129372</v>
      </c>
      <c r="F1359" s="6">
        <v>16764</v>
      </c>
    </row>
    <row r="1360" spans="1:6" x14ac:dyDescent="0.3">
      <c r="A1360" s="4">
        <v>2018</v>
      </c>
      <c r="B1360" s="4" t="s">
        <v>59</v>
      </c>
      <c r="C1360" s="4" t="s">
        <v>15</v>
      </c>
      <c r="D1360" s="5">
        <v>10080</v>
      </c>
      <c r="E1360" s="5">
        <v>197894</v>
      </c>
      <c r="F1360" s="6">
        <v>17719</v>
      </c>
    </row>
    <row r="1361" spans="1:6" x14ac:dyDescent="0.3">
      <c r="A1361" s="4">
        <v>2018</v>
      </c>
      <c r="B1361" s="4" t="s">
        <v>59</v>
      </c>
      <c r="C1361" s="4" t="s">
        <v>16</v>
      </c>
      <c r="D1361" s="5">
        <v>12415</v>
      </c>
      <c r="E1361" s="5">
        <v>236357</v>
      </c>
      <c r="F1361" s="6">
        <v>21264</v>
      </c>
    </row>
    <row r="1362" spans="1:6" x14ac:dyDescent="0.3">
      <c r="A1362" s="4">
        <v>2018</v>
      </c>
      <c r="B1362" s="4" t="s">
        <v>59</v>
      </c>
      <c r="C1362" s="4" t="s">
        <v>17</v>
      </c>
      <c r="D1362" s="5">
        <v>5047</v>
      </c>
      <c r="E1362" s="5">
        <v>68406</v>
      </c>
      <c r="F1362" s="6">
        <v>22087</v>
      </c>
    </row>
    <row r="1363" spans="1:6" x14ac:dyDescent="0.3">
      <c r="A1363" s="4">
        <v>2018</v>
      </c>
      <c r="B1363" s="4" t="s">
        <v>59</v>
      </c>
      <c r="C1363" s="4" t="s">
        <v>18</v>
      </c>
      <c r="D1363" s="5">
        <v>14772</v>
      </c>
      <c r="E1363" s="5">
        <v>282009</v>
      </c>
      <c r="F1363" s="6">
        <v>24012</v>
      </c>
    </row>
    <row r="1364" spans="1:6" x14ac:dyDescent="0.3">
      <c r="A1364" s="4">
        <v>2018</v>
      </c>
      <c r="B1364" s="4" t="s">
        <v>59</v>
      </c>
      <c r="C1364" s="4" t="s">
        <v>19</v>
      </c>
      <c r="D1364" s="5">
        <v>20642</v>
      </c>
      <c r="E1364" s="5">
        <v>375767</v>
      </c>
      <c r="F1364" s="6">
        <v>27758</v>
      </c>
    </row>
    <row r="1365" spans="1:6" x14ac:dyDescent="0.3">
      <c r="A1365" s="4">
        <v>2018</v>
      </c>
      <c r="B1365" s="4" t="s">
        <v>59</v>
      </c>
      <c r="C1365" s="4" t="s">
        <v>20</v>
      </c>
      <c r="D1365" s="5">
        <v>22025</v>
      </c>
      <c r="E1365" s="5">
        <v>432290</v>
      </c>
      <c r="F1365" s="6">
        <v>20566</v>
      </c>
    </row>
    <row r="1366" spans="1:6" x14ac:dyDescent="0.3">
      <c r="A1366" s="4">
        <v>2018</v>
      </c>
      <c r="B1366" s="4" t="s">
        <v>59</v>
      </c>
      <c r="C1366" s="4" t="s">
        <v>21</v>
      </c>
      <c r="D1366" s="5">
        <v>15294</v>
      </c>
      <c r="E1366" s="5">
        <v>272821</v>
      </c>
      <c r="F1366" s="6">
        <v>22507</v>
      </c>
    </row>
    <row r="1367" spans="1:6" x14ac:dyDescent="0.3">
      <c r="A1367" s="4">
        <v>2018</v>
      </c>
      <c r="B1367" s="4" t="s">
        <v>59</v>
      </c>
      <c r="C1367" s="4" t="s">
        <v>22</v>
      </c>
      <c r="D1367" s="5">
        <v>6464</v>
      </c>
      <c r="E1367" s="5">
        <v>134785</v>
      </c>
      <c r="F1367" s="6">
        <v>17523</v>
      </c>
    </row>
    <row r="1368" spans="1:6" x14ac:dyDescent="0.3">
      <c r="A1368" s="4">
        <v>2018</v>
      </c>
      <c r="B1368" s="4" t="s">
        <v>59</v>
      </c>
      <c r="C1368" s="4" t="s">
        <v>23</v>
      </c>
      <c r="D1368" s="5">
        <v>14797</v>
      </c>
      <c r="E1368" s="5">
        <v>305418</v>
      </c>
      <c r="F1368" s="6">
        <v>20892</v>
      </c>
    </row>
    <row r="1369" spans="1:6" x14ac:dyDescent="0.3">
      <c r="A1369" s="4">
        <v>2018</v>
      </c>
      <c r="B1369" s="4" t="s">
        <v>59</v>
      </c>
      <c r="C1369" s="4" t="s">
        <v>24</v>
      </c>
      <c r="D1369" s="5">
        <v>5071</v>
      </c>
      <c r="E1369" s="5">
        <v>66044</v>
      </c>
      <c r="F1369" s="6">
        <v>19150</v>
      </c>
    </row>
    <row r="1370" spans="1:6" x14ac:dyDescent="0.3">
      <c r="A1370" s="4">
        <v>2018</v>
      </c>
      <c r="B1370" s="4" t="s">
        <v>59</v>
      </c>
      <c r="C1370" s="4" t="s">
        <v>25</v>
      </c>
      <c r="D1370" s="5">
        <v>5561</v>
      </c>
      <c r="E1370" s="5">
        <v>92581</v>
      </c>
      <c r="F1370" s="6">
        <v>16715</v>
      </c>
    </row>
    <row r="1371" spans="1:6" x14ac:dyDescent="0.3">
      <c r="A1371" s="4">
        <v>2018</v>
      </c>
      <c r="B1371" s="4" t="s">
        <v>59</v>
      </c>
      <c r="C1371" s="4" t="s">
        <v>26</v>
      </c>
      <c r="D1371" s="5">
        <v>8499</v>
      </c>
      <c r="E1371" s="5">
        <v>352051</v>
      </c>
      <c r="F1371" s="6">
        <v>33688</v>
      </c>
    </row>
    <row r="1372" spans="1:6" x14ac:dyDescent="0.3">
      <c r="A1372" s="4">
        <v>2018</v>
      </c>
      <c r="B1372" s="4" t="s">
        <v>59</v>
      </c>
      <c r="C1372" s="4" t="s">
        <v>27</v>
      </c>
      <c r="D1372" s="5">
        <v>4595</v>
      </c>
      <c r="E1372" s="5">
        <v>71975</v>
      </c>
      <c r="F1372" s="6">
        <v>21945</v>
      </c>
    </row>
    <row r="1373" spans="1:6" x14ac:dyDescent="0.3">
      <c r="A1373" s="4">
        <v>2018</v>
      </c>
      <c r="B1373" s="4" t="s">
        <v>59</v>
      </c>
      <c r="C1373" s="4" t="s">
        <v>28</v>
      </c>
      <c r="D1373" s="5">
        <v>24132</v>
      </c>
      <c r="E1373" s="5">
        <v>385616</v>
      </c>
      <c r="F1373" s="6">
        <v>26316</v>
      </c>
    </row>
    <row r="1374" spans="1:6" x14ac:dyDescent="0.3">
      <c r="A1374" s="4">
        <v>2018</v>
      </c>
      <c r="B1374" s="4" t="s">
        <v>59</v>
      </c>
      <c r="C1374" s="4" t="s">
        <v>29</v>
      </c>
      <c r="D1374" s="5">
        <v>5107</v>
      </c>
      <c r="E1374" s="5">
        <v>97785</v>
      </c>
      <c r="F1374" s="6">
        <v>18651</v>
      </c>
    </row>
    <row r="1375" spans="1:6" x14ac:dyDescent="0.3">
      <c r="A1375" s="4">
        <v>2018</v>
      </c>
      <c r="B1375" s="4" t="s">
        <v>59</v>
      </c>
      <c r="C1375" s="4" t="s">
        <v>30</v>
      </c>
      <c r="D1375" s="5">
        <v>66285</v>
      </c>
      <c r="E1375" s="5">
        <v>957343</v>
      </c>
      <c r="F1375" s="6">
        <v>33850</v>
      </c>
    </row>
    <row r="1376" spans="1:6" x14ac:dyDescent="0.3">
      <c r="A1376" s="4">
        <v>2018</v>
      </c>
      <c r="B1376" s="4" t="s">
        <v>59</v>
      </c>
      <c r="C1376" s="4" t="s">
        <v>31</v>
      </c>
      <c r="D1376" s="5">
        <v>25859</v>
      </c>
      <c r="E1376" s="5">
        <v>502877</v>
      </c>
      <c r="F1376" s="6">
        <v>19767</v>
      </c>
    </row>
    <row r="1377" spans="1:6" x14ac:dyDescent="0.3">
      <c r="A1377" s="4">
        <v>2018</v>
      </c>
      <c r="B1377" s="4" t="s">
        <v>59</v>
      </c>
      <c r="C1377" s="4" t="s">
        <v>32</v>
      </c>
      <c r="D1377" s="5">
        <v>2627</v>
      </c>
      <c r="E1377" s="5">
        <v>40375</v>
      </c>
      <c r="F1377" s="6">
        <v>17889</v>
      </c>
    </row>
    <row r="1378" spans="1:6" x14ac:dyDescent="0.3">
      <c r="A1378" s="4">
        <v>2018</v>
      </c>
      <c r="B1378" s="4" t="s">
        <v>59</v>
      </c>
      <c r="C1378" s="4" t="s">
        <v>33</v>
      </c>
      <c r="D1378" s="5">
        <v>28523</v>
      </c>
      <c r="E1378" s="5">
        <v>566681</v>
      </c>
      <c r="F1378" s="6">
        <v>19459</v>
      </c>
    </row>
    <row r="1379" spans="1:6" x14ac:dyDescent="0.3">
      <c r="A1379" s="4">
        <v>2018</v>
      </c>
      <c r="B1379" s="4" t="s">
        <v>59</v>
      </c>
      <c r="C1379" s="4" t="s">
        <v>34</v>
      </c>
      <c r="D1379" s="5">
        <v>9140</v>
      </c>
      <c r="E1379" s="5">
        <v>171567</v>
      </c>
      <c r="F1379" s="6">
        <v>18204</v>
      </c>
    </row>
    <row r="1380" spans="1:6" x14ac:dyDescent="0.3">
      <c r="A1380" s="4">
        <v>2018</v>
      </c>
      <c r="B1380" s="4" t="s">
        <v>59</v>
      </c>
      <c r="C1380" s="4" t="s">
        <v>35</v>
      </c>
      <c r="D1380" s="5">
        <v>13794</v>
      </c>
      <c r="E1380" s="5">
        <v>210781</v>
      </c>
      <c r="F1380" s="6">
        <v>22754</v>
      </c>
    </row>
    <row r="1381" spans="1:6" x14ac:dyDescent="0.3">
      <c r="A1381" s="4">
        <v>2018</v>
      </c>
      <c r="B1381" s="4" t="s">
        <v>59</v>
      </c>
      <c r="C1381" s="4" t="s">
        <v>36</v>
      </c>
      <c r="D1381" s="5">
        <v>33471</v>
      </c>
      <c r="E1381" s="5">
        <v>571799</v>
      </c>
      <c r="F1381" s="6">
        <v>21102</v>
      </c>
    </row>
    <row r="1382" spans="1:6" x14ac:dyDescent="0.3">
      <c r="A1382" s="4">
        <v>2018</v>
      </c>
      <c r="B1382" s="4" t="s">
        <v>59</v>
      </c>
      <c r="C1382" s="4" t="s">
        <v>37</v>
      </c>
      <c r="D1382" s="5">
        <v>3748</v>
      </c>
      <c r="E1382" s="5">
        <v>59154</v>
      </c>
      <c r="F1382" s="6">
        <v>22818</v>
      </c>
    </row>
    <row r="1383" spans="1:6" x14ac:dyDescent="0.3">
      <c r="A1383" s="4">
        <v>2018</v>
      </c>
      <c r="B1383" s="4" t="s">
        <v>59</v>
      </c>
      <c r="C1383" s="4" t="s">
        <v>38</v>
      </c>
      <c r="D1383" s="5">
        <v>12841</v>
      </c>
      <c r="E1383" s="5">
        <v>263743</v>
      </c>
      <c r="F1383" s="6">
        <v>17991</v>
      </c>
    </row>
    <row r="1384" spans="1:6" x14ac:dyDescent="0.3">
      <c r="A1384" s="4">
        <v>2018</v>
      </c>
      <c r="B1384" s="4" t="s">
        <v>59</v>
      </c>
      <c r="C1384" s="4" t="s">
        <v>39</v>
      </c>
      <c r="D1384" s="5">
        <v>3149</v>
      </c>
      <c r="E1384" s="5">
        <v>47321</v>
      </c>
      <c r="F1384" s="6">
        <v>16954</v>
      </c>
    </row>
    <row r="1385" spans="1:6" x14ac:dyDescent="0.3">
      <c r="A1385" s="4">
        <v>2018</v>
      </c>
      <c r="B1385" s="4" t="s">
        <v>59</v>
      </c>
      <c r="C1385" s="4" t="s">
        <v>40</v>
      </c>
      <c r="D1385" s="5">
        <v>16427</v>
      </c>
      <c r="E1385" s="5">
        <v>337857</v>
      </c>
      <c r="F1385" s="6">
        <v>23524</v>
      </c>
    </row>
    <row r="1386" spans="1:6" x14ac:dyDescent="0.3">
      <c r="A1386" s="4">
        <v>2018</v>
      </c>
      <c r="B1386" s="4" t="s">
        <v>59</v>
      </c>
      <c r="C1386" s="4" t="s">
        <v>41</v>
      </c>
      <c r="D1386" s="5">
        <v>62760</v>
      </c>
      <c r="E1386" s="5">
        <v>1354468</v>
      </c>
      <c r="F1386" s="6">
        <v>21861</v>
      </c>
    </row>
    <row r="1387" spans="1:6" x14ac:dyDescent="0.3">
      <c r="A1387" s="4">
        <v>2018</v>
      </c>
      <c r="B1387" s="4" t="s">
        <v>59</v>
      </c>
      <c r="C1387" s="4" t="s">
        <v>42</v>
      </c>
      <c r="D1387" s="5">
        <v>7374</v>
      </c>
      <c r="E1387" s="5">
        <v>148446</v>
      </c>
      <c r="F1387" s="6">
        <v>20121</v>
      </c>
    </row>
    <row r="1388" spans="1:6" x14ac:dyDescent="0.3">
      <c r="A1388" s="4">
        <v>2018</v>
      </c>
      <c r="B1388" s="4" t="s">
        <v>59</v>
      </c>
      <c r="C1388" s="4" t="s">
        <v>43</v>
      </c>
      <c r="D1388" s="5">
        <v>2279</v>
      </c>
      <c r="E1388" s="5">
        <v>37198</v>
      </c>
      <c r="F1388" s="6">
        <v>23107</v>
      </c>
    </row>
    <row r="1389" spans="1:6" x14ac:dyDescent="0.3">
      <c r="A1389" s="4">
        <v>2018</v>
      </c>
      <c r="B1389" s="4" t="s">
        <v>59</v>
      </c>
      <c r="C1389" s="4" t="s">
        <v>44</v>
      </c>
      <c r="D1389" s="5">
        <v>20479</v>
      </c>
      <c r="E1389" s="5">
        <v>406321</v>
      </c>
      <c r="F1389" s="6">
        <v>20678</v>
      </c>
    </row>
    <row r="1390" spans="1:6" x14ac:dyDescent="0.3">
      <c r="A1390" s="4">
        <v>2018</v>
      </c>
      <c r="B1390" s="4" t="s">
        <v>59</v>
      </c>
      <c r="C1390" s="4" t="s">
        <v>45</v>
      </c>
      <c r="D1390" s="5">
        <v>20431</v>
      </c>
      <c r="E1390" s="5">
        <v>335635</v>
      </c>
      <c r="F1390" s="6">
        <v>25357</v>
      </c>
    </row>
    <row r="1391" spans="1:6" x14ac:dyDescent="0.3">
      <c r="A1391" s="4">
        <v>2018</v>
      </c>
      <c r="B1391" s="4" t="s">
        <v>59</v>
      </c>
      <c r="C1391" s="4" t="s">
        <v>46</v>
      </c>
      <c r="D1391" s="5">
        <v>4722</v>
      </c>
      <c r="E1391" s="5">
        <v>74133</v>
      </c>
      <c r="F1391" s="6">
        <v>17916</v>
      </c>
    </row>
    <row r="1392" spans="1:6" x14ac:dyDescent="0.3">
      <c r="A1392" s="4">
        <v>2018</v>
      </c>
      <c r="B1392" s="4" t="s">
        <v>59</v>
      </c>
      <c r="C1392" s="4" t="s">
        <v>47</v>
      </c>
      <c r="D1392" s="5">
        <v>16931</v>
      </c>
      <c r="E1392" s="5">
        <v>282313</v>
      </c>
      <c r="F1392" s="6">
        <v>18305</v>
      </c>
    </row>
    <row r="1393" spans="1:6" x14ac:dyDescent="0.3">
      <c r="A1393" s="4">
        <v>2018</v>
      </c>
      <c r="B1393" s="4" t="s">
        <v>59</v>
      </c>
      <c r="C1393" s="4" t="s">
        <v>48</v>
      </c>
      <c r="D1393" s="5">
        <v>2383</v>
      </c>
      <c r="E1393" s="5">
        <v>36403</v>
      </c>
      <c r="F1393" s="6">
        <v>21270</v>
      </c>
    </row>
    <row r="1394" spans="1:6" x14ac:dyDescent="0.3">
      <c r="A1394" s="4">
        <v>2018</v>
      </c>
      <c r="B1394" s="4" t="s">
        <v>60</v>
      </c>
      <c r="C1394" s="4" t="s">
        <v>1</v>
      </c>
      <c r="D1394" s="5">
        <v>10102</v>
      </c>
      <c r="E1394" s="5">
        <v>46094</v>
      </c>
      <c r="F1394" s="6">
        <v>37839</v>
      </c>
    </row>
    <row r="1395" spans="1:6" x14ac:dyDescent="0.3">
      <c r="A1395" s="4">
        <v>2018</v>
      </c>
      <c r="B1395" s="4" t="s">
        <v>60</v>
      </c>
      <c r="C1395" s="4" t="s">
        <v>2</v>
      </c>
      <c r="D1395" s="5">
        <v>11119</v>
      </c>
      <c r="E1395" s="5">
        <v>75319</v>
      </c>
      <c r="F1395" s="6">
        <v>37697</v>
      </c>
    </row>
    <row r="1396" spans="1:6" x14ac:dyDescent="0.3">
      <c r="A1396" s="4">
        <v>2018</v>
      </c>
      <c r="B1396" s="4" t="s">
        <v>60</v>
      </c>
      <c r="C1396" s="4" t="s">
        <v>3</v>
      </c>
      <c r="D1396" s="5">
        <v>5345</v>
      </c>
      <c r="E1396" s="5">
        <v>24966</v>
      </c>
      <c r="F1396" s="6">
        <v>34843</v>
      </c>
    </row>
    <row r="1397" spans="1:6" x14ac:dyDescent="0.3">
      <c r="A1397" s="4">
        <v>2018</v>
      </c>
      <c r="B1397" s="4" t="s">
        <v>60</v>
      </c>
      <c r="C1397" s="4" t="s">
        <v>4</v>
      </c>
      <c r="D1397" s="5">
        <v>95398</v>
      </c>
      <c r="E1397" s="5">
        <v>541832</v>
      </c>
      <c r="F1397" s="6">
        <v>40668</v>
      </c>
    </row>
    <row r="1398" spans="1:6" x14ac:dyDescent="0.3">
      <c r="A1398" s="4">
        <v>2018</v>
      </c>
      <c r="B1398" s="4" t="s">
        <v>60</v>
      </c>
      <c r="C1398" s="4" t="s">
        <v>5</v>
      </c>
      <c r="D1398" s="5">
        <v>16405</v>
      </c>
      <c r="E1398" s="5">
        <v>82040</v>
      </c>
      <c r="F1398" s="6">
        <v>40987</v>
      </c>
    </row>
    <row r="1399" spans="1:6" x14ac:dyDescent="0.3">
      <c r="A1399" s="4">
        <v>2018</v>
      </c>
      <c r="B1399" s="4" t="s">
        <v>60</v>
      </c>
      <c r="C1399" s="4" t="s">
        <v>6</v>
      </c>
      <c r="D1399" s="5">
        <v>17517</v>
      </c>
      <c r="E1399" s="5">
        <v>66913</v>
      </c>
      <c r="F1399" s="6">
        <v>33615</v>
      </c>
    </row>
    <row r="1400" spans="1:6" x14ac:dyDescent="0.3">
      <c r="A1400" s="4">
        <v>2018</v>
      </c>
      <c r="B1400" s="4" t="s">
        <v>60</v>
      </c>
      <c r="C1400" s="4" t="s">
        <v>7</v>
      </c>
      <c r="D1400" s="5">
        <v>2054</v>
      </c>
      <c r="E1400" s="5">
        <v>11930</v>
      </c>
      <c r="F1400" s="6">
        <v>34259</v>
      </c>
    </row>
    <row r="1401" spans="1:6" x14ac:dyDescent="0.3">
      <c r="A1401" s="4">
        <v>2018</v>
      </c>
      <c r="B1401" s="4" t="s">
        <v>60</v>
      </c>
      <c r="C1401" s="4" t="s">
        <v>8</v>
      </c>
      <c r="D1401" s="5">
        <v>55687</v>
      </c>
      <c r="E1401" s="5">
        <v>279269</v>
      </c>
      <c r="F1401" s="6">
        <v>36402</v>
      </c>
    </row>
    <row r="1402" spans="1:6" x14ac:dyDescent="0.3">
      <c r="A1402" s="4">
        <v>2018</v>
      </c>
      <c r="B1402" s="4" t="s">
        <v>60</v>
      </c>
      <c r="C1402" s="4" t="s">
        <v>9</v>
      </c>
      <c r="D1402" s="5">
        <v>17999</v>
      </c>
      <c r="E1402" s="5">
        <v>108656</v>
      </c>
      <c r="F1402" s="6">
        <v>36377</v>
      </c>
    </row>
    <row r="1403" spans="1:6" x14ac:dyDescent="0.3">
      <c r="A1403" s="4">
        <v>2018</v>
      </c>
      <c r="B1403" s="4" t="s">
        <v>60</v>
      </c>
      <c r="C1403" s="4" t="s">
        <v>10</v>
      </c>
      <c r="D1403" s="5">
        <v>3985</v>
      </c>
      <c r="E1403" s="5">
        <v>18622</v>
      </c>
      <c r="F1403" s="6">
        <v>31284</v>
      </c>
    </row>
    <row r="1404" spans="1:6" x14ac:dyDescent="0.3">
      <c r="A1404" s="4">
        <v>2018</v>
      </c>
      <c r="B1404" s="4" t="s">
        <v>60</v>
      </c>
      <c r="C1404" s="4" t="s">
        <v>11</v>
      </c>
      <c r="D1404" s="5">
        <v>39449</v>
      </c>
      <c r="E1404" s="5">
        <v>208655</v>
      </c>
      <c r="F1404" s="6">
        <v>42392</v>
      </c>
    </row>
    <row r="1405" spans="1:6" x14ac:dyDescent="0.3">
      <c r="A1405" s="4">
        <v>2018</v>
      </c>
      <c r="B1405" s="4" t="s">
        <v>60</v>
      </c>
      <c r="C1405" s="4" t="s">
        <v>12</v>
      </c>
      <c r="D1405" s="5">
        <v>13122</v>
      </c>
      <c r="E1405" s="5">
        <v>87997</v>
      </c>
      <c r="F1405" s="6">
        <v>32900</v>
      </c>
    </row>
    <row r="1406" spans="1:6" x14ac:dyDescent="0.3">
      <c r="A1406" s="4">
        <v>2018</v>
      </c>
      <c r="B1406" s="4" t="s">
        <v>60</v>
      </c>
      <c r="C1406" s="4" t="s">
        <v>13</v>
      </c>
      <c r="D1406" s="5">
        <v>8669</v>
      </c>
      <c r="E1406" s="5">
        <v>42339</v>
      </c>
      <c r="F1406" s="6">
        <v>34313</v>
      </c>
    </row>
    <row r="1407" spans="1:6" x14ac:dyDescent="0.3">
      <c r="A1407" s="4">
        <v>2018</v>
      </c>
      <c r="B1407" s="4" t="s">
        <v>60</v>
      </c>
      <c r="C1407" s="4" t="s">
        <v>14</v>
      </c>
      <c r="D1407" s="5">
        <v>5983</v>
      </c>
      <c r="E1407" s="5">
        <v>33757</v>
      </c>
      <c r="F1407" s="6">
        <v>34478</v>
      </c>
    </row>
    <row r="1408" spans="1:6" x14ac:dyDescent="0.3">
      <c r="A1408" s="4">
        <v>2018</v>
      </c>
      <c r="B1408" s="4" t="s">
        <v>60</v>
      </c>
      <c r="C1408" s="4" t="s">
        <v>15</v>
      </c>
      <c r="D1408" s="5">
        <v>10697</v>
      </c>
      <c r="E1408" s="5">
        <v>46476</v>
      </c>
      <c r="F1408" s="6">
        <v>33616</v>
      </c>
    </row>
    <row r="1409" spans="1:6" x14ac:dyDescent="0.3">
      <c r="A1409" s="4">
        <v>2018</v>
      </c>
      <c r="B1409" s="4" t="s">
        <v>60</v>
      </c>
      <c r="C1409" s="4" t="s">
        <v>16</v>
      </c>
      <c r="D1409" s="5">
        <v>9230</v>
      </c>
      <c r="E1409" s="5">
        <v>45904</v>
      </c>
      <c r="F1409" s="6">
        <v>37854</v>
      </c>
    </row>
    <row r="1410" spans="1:6" x14ac:dyDescent="0.3">
      <c r="A1410" s="4">
        <v>2018</v>
      </c>
      <c r="B1410" s="4" t="s">
        <v>60</v>
      </c>
      <c r="C1410" s="4" t="s">
        <v>17</v>
      </c>
      <c r="D1410" s="5">
        <v>3832</v>
      </c>
      <c r="E1410" s="5">
        <v>18021</v>
      </c>
      <c r="F1410" s="6">
        <v>33967</v>
      </c>
    </row>
    <row r="1411" spans="1:6" x14ac:dyDescent="0.3">
      <c r="A1411" s="4">
        <v>2018</v>
      </c>
      <c r="B1411" s="4" t="s">
        <v>60</v>
      </c>
      <c r="C1411" s="4" t="s">
        <v>18</v>
      </c>
      <c r="D1411" s="5">
        <v>19354</v>
      </c>
      <c r="E1411" s="5">
        <v>91803</v>
      </c>
      <c r="F1411" s="6">
        <v>43222</v>
      </c>
    </row>
    <row r="1412" spans="1:6" x14ac:dyDescent="0.3">
      <c r="A1412" s="4">
        <v>2018</v>
      </c>
      <c r="B1412" s="4" t="s">
        <v>60</v>
      </c>
      <c r="C1412" s="4" t="s">
        <v>19</v>
      </c>
      <c r="D1412" s="5">
        <v>21621</v>
      </c>
      <c r="E1412" s="5">
        <v>119963</v>
      </c>
      <c r="F1412" s="6">
        <v>38569</v>
      </c>
    </row>
    <row r="1413" spans="1:6" x14ac:dyDescent="0.3">
      <c r="A1413" s="4">
        <v>2018</v>
      </c>
      <c r="B1413" s="4" t="s">
        <v>60</v>
      </c>
      <c r="C1413" s="4" t="s">
        <v>20</v>
      </c>
      <c r="D1413" s="5">
        <v>31024</v>
      </c>
      <c r="E1413" s="5">
        <v>139968</v>
      </c>
      <c r="F1413" s="6">
        <v>33275</v>
      </c>
    </row>
    <row r="1414" spans="1:6" x14ac:dyDescent="0.3">
      <c r="A1414" s="4">
        <v>2018</v>
      </c>
      <c r="B1414" s="4" t="s">
        <v>60</v>
      </c>
      <c r="C1414" s="4" t="s">
        <v>21</v>
      </c>
      <c r="D1414" s="5">
        <v>17099</v>
      </c>
      <c r="E1414" s="5">
        <v>90096</v>
      </c>
      <c r="F1414" s="6">
        <v>34221</v>
      </c>
    </row>
    <row r="1415" spans="1:6" x14ac:dyDescent="0.3">
      <c r="A1415" s="4">
        <v>2018</v>
      </c>
      <c r="B1415" s="4" t="s">
        <v>60</v>
      </c>
      <c r="C1415" s="4" t="s">
        <v>22</v>
      </c>
      <c r="D1415" s="5">
        <v>4645</v>
      </c>
      <c r="E1415" s="5">
        <v>21202</v>
      </c>
      <c r="F1415" s="6">
        <v>34491</v>
      </c>
    </row>
    <row r="1416" spans="1:6" x14ac:dyDescent="0.3">
      <c r="A1416" s="4">
        <v>2018</v>
      </c>
      <c r="B1416" s="4" t="s">
        <v>60</v>
      </c>
      <c r="C1416" s="4" t="s">
        <v>23</v>
      </c>
      <c r="D1416" s="5">
        <v>12996</v>
      </c>
      <c r="E1416" s="5">
        <v>75350</v>
      </c>
      <c r="F1416" s="6">
        <v>34075</v>
      </c>
    </row>
    <row r="1417" spans="1:6" x14ac:dyDescent="0.3">
      <c r="A1417" s="4">
        <v>2018</v>
      </c>
      <c r="B1417" s="4" t="s">
        <v>60</v>
      </c>
      <c r="C1417" s="4" t="s">
        <v>24</v>
      </c>
      <c r="D1417" s="5">
        <v>4285</v>
      </c>
      <c r="E1417" s="5">
        <v>18301</v>
      </c>
      <c r="F1417" s="6">
        <v>30293</v>
      </c>
    </row>
    <row r="1418" spans="1:6" x14ac:dyDescent="0.3">
      <c r="A1418" s="4">
        <v>2018</v>
      </c>
      <c r="B1418" s="4" t="s">
        <v>60</v>
      </c>
      <c r="C1418" s="4" t="s">
        <v>25</v>
      </c>
      <c r="D1418" s="5">
        <v>4614</v>
      </c>
      <c r="E1418" s="5">
        <v>25333</v>
      </c>
      <c r="F1418" s="6">
        <v>32212</v>
      </c>
    </row>
    <row r="1419" spans="1:6" x14ac:dyDescent="0.3">
      <c r="A1419" s="4">
        <v>2018</v>
      </c>
      <c r="B1419" s="4" t="s">
        <v>60</v>
      </c>
      <c r="C1419" s="4" t="s">
        <v>26</v>
      </c>
      <c r="D1419" s="5">
        <v>5080</v>
      </c>
      <c r="E1419" s="5">
        <v>34964</v>
      </c>
      <c r="F1419" s="6">
        <v>37484</v>
      </c>
    </row>
    <row r="1420" spans="1:6" x14ac:dyDescent="0.3">
      <c r="A1420" s="4">
        <v>2018</v>
      </c>
      <c r="B1420" s="4" t="s">
        <v>60</v>
      </c>
      <c r="C1420" s="4" t="s">
        <v>27</v>
      </c>
      <c r="D1420" s="5">
        <v>3934</v>
      </c>
      <c r="E1420" s="5">
        <v>20991</v>
      </c>
      <c r="F1420" s="6">
        <v>37927</v>
      </c>
    </row>
    <row r="1421" spans="1:6" x14ac:dyDescent="0.3">
      <c r="A1421" s="4">
        <v>2018</v>
      </c>
      <c r="B1421" s="4" t="s">
        <v>60</v>
      </c>
      <c r="C1421" s="4" t="s">
        <v>28</v>
      </c>
      <c r="D1421" s="5">
        <v>24105</v>
      </c>
      <c r="E1421" s="5">
        <v>135824</v>
      </c>
      <c r="F1421" s="6">
        <v>36518</v>
      </c>
    </row>
    <row r="1422" spans="1:6" x14ac:dyDescent="0.3">
      <c r="A1422" s="4">
        <v>2018</v>
      </c>
      <c r="B1422" s="4" t="s">
        <v>60</v>
      </c>
      <c r="C1422" s="4" t="s">
        <v>29</v>
      </c>
      <c r="D1422" s="5">
        <v>4073</v>
      </c>
      <c r="E1422" s="5">
        <v>20964</v>
      </c>
      <c r="F1422" s="6">
        <v>34365</v>
      </c>
    </row>
    <row r="1423" spans="1:6" x14ac:dyDescent="0.3">
      <c r="A1423" s="4">
        <v>2018</v>
      </c>
      <c r="B1423" s="4" t="s">
        <v>60</v>
      </c>
      <c r="C1423" s="4" t="s">
        <v>30</v>
      </c>
      <c r="D1423" s="5">
        <v>73275</v>
      </c>
      <c r="E1423" s="5">
        <v>370268</v>
      </c>
      <c r="F1423" s="6">
        <v>41910</v>
      </c>
    </row>
    <row r="1424" spans="1:6" x14ac:dyDescent="0.3">
      <c r="A1424" s="4">
        <v>2018</v>
      </c>
      <c r="B1424" s="4" t="s">
        <v>60</v>
      </c>
      <c r="C1424" s="4" t="s">
        <v>31</v>
      </c>
      <c r="D1424" s="5">
        <v>23444</v>
      </c>
      <c r="E1424" s="5">
        <v>109986</v>
      </c>
      <c r="F1424" s="6">
        <v>35102</v>
      </c>
    </row>
    <row r="1425" spans="1:6" x14ac:dyDescent="0.3">
      <c r="A1425" s="4">
        <v>2018</v>
      </c>
      <c r="B1425" s="4" t="s">
        <v>60</v>
      </c>
      <c r="C1425" s="4" t="s">
        <v>32</v>
      </c>
      <c r="D1425" s="5">
        <v>2051</v>
      </c>
      <c r="E1425" s="5">
        <v>11307</v>
      </c>
      <c r="F1425" s="6">
        <v>37216</v>
      </c>
    </row>
    <row r="1426" spans="1:6" x14ac:dyDescent="0.3">
      <c r="A1426" s="4">
        <v>2018</v>
      </c>
      <c r="B1426" s="4" t="s">
        <v>60</v>
      </c>
      <c r="C1426" s="4" t="s">
        <v>33</v>
      </c>
      <c r="D1426" s="5">
        <v>23542</v>
      </c>
      <c r="E1426" s="5">
        <v>156685</v>
      </c>
      <c r="F1426" s="6">
        <v>34001</v>
      </c>
    </row>
    <row r="1427" spans="1:6" x14ac:dyDescent="0.3">
      <c r="A1427" s="4">
        <v>2018</v>
      </c>
      <c r="B1427" s="4" t="s">
        <v>60</v>
      </c>
      <c r="C1427" s="4" t="s">
        <v>34</v>
      </c>
      <c r="D1427" s="5">
        <v>6640</v>
      </c>
      <c r="E1427" s="5">
        <v>36417</v>
      </c>
      <c r="F1427" s="6">
        <v>35221</v>
      </c>
    </row>
    <row r="1428" spans="1:6" x14ac:dyDescent="0.3">
      <c r="A1428" s="4">
        <v>2018</v>
      </c>
      <c r="B1428" s="4" t="s">
        <v>60</v>
      </c>
      <c r="C1428" s="4" t="s">
        <v>35</v>
      </c>
      <c r="D1428" s="5">
        <v>24302</v>
      </c>
      <c r="E1428" s="5">
        <v>77296</v>
      </c>
      <c r="F1428" s="6">
        <v>34031</v>
      </c>
    </row>
    <row r="1429" spans="1:6" x14ac:dyDescent="0.3">
      <c r="A1429" s="4">
        <v>2018</v>
      </c>
      <c r="B1429" s="4" t="s">
        <v>60</v>
      </c>
      <c r="C1429" s="4" t="s">
        <v>36</v>
      </c>
      <c r="D1429" s="5">
        <v>32530</v>
      </c>
      <c r="E1429" s="5">
        <v>199883</v>
      </c>
      <c r="F1429" s="6">
        <v>33988</v>
      </c>
    </row>
    <row r="1430" spans="1:6" x14ac:dyDescent="0.3">
      <c r="A1430" s="4">
        <v>2018</v>
      </c>
      <c r="B1430" s="4" t="s">
        <v>60</v>
      </c>
      <c r="C1430" s="4" t="s">
        <v>37</v>
      </c>
      <c r="D1430" s="5">
        <v>3459</v>
      </c>
      <c r="E1430" s="5">
        <v>17990</v>
      </c>
      <c r="F1430" s="6">
        <v>33322</v>
      </c>
    </row>
    <row r="1431" spans="1:6" x14ac:dyDescent="0.3">
      <c r="A1431" s="4">
        <v>2018</v>
      </c>
      <c r="B1431" s="4" t="s">
        <v>60</v>
      </c>
      <c r="C1431" s="4" t="s">
        <v>38</v>
      </c>
      <c r="D1431" s="5">
        <v>11329</v>
      </c>
      <c r="E1431" s="5">
        <v>53632</v>
      </c>
      <c r="F1431" s="6">
        <v>32985</v>
      </c>
    </row>
    <row r="1432" spans="1:6" x14ac:dyDescent="0.3">
      <c r="A1432" s="4">
        <v>2018</v>
      </c>
      <c r="B1432" s="4" t="s">
        <v>60</v>
      </c>
      <c r="C1432" s="4" t="s">
        <v>39</v>
      </c>
      <c r="D1432" s="5">
        <v>2201</v>
      </c>
      <c r="E1432" s="5">
        <v>11149</v>
      </c>
      <c r="F1432" s="6">
        <v>32874</v>
      </c>
    </row>
    <row r="1433" spans="1:6" x14ac:dyDescent="0.3">
      <c r="A1433" s="4">
        <v>2018</v>
      </c>
      <c r="B1433" s="4" t="s">
        <v>60</v>
      </c>
      <c r="C1433" s="4" t="s">
        <v>40</v>
      </c>
      <c r="D1433" s="5">
        <v>15494</v>
      </c>
      <c r="E1433" s="5">
        <v>78706</v>
      </c>
      <c r="F1433" s="6">
        <v>35137</v>
      </c>
    </row>
    <row r="1434" spans="1:6" x14ac:dyDescent="0.3">
      <c r="A1434" s="4">
        <v>2018</v>
      </c>
      <c r="B1434" s="4" t="s">
        <v>60</v>
      </c>
      <c r="C1434" s="4" t="s">
        <v>41</v>
      </c>
      <c r="D1434" s="5">
        <v>56598</v>
      </c>
      <c r="E1434" s="5">
        <v>334126</v>
      </c>
      <c r="F1434" s="6">
        <v>39429</v>
      </c>
    </row>
    <row r="1435" spans="1:6" x14ac:dyDescent="0.3">
      <c r="A1435" s="4">
        <v>2018</v>
      </c>
      <c r="B1435" s="4" t="s">
        <v>60</v>
      </c>
      <c r="C1435" s="4" t="s">
        <v>42</v>
      </c>
      <c r="D1435" s="5">
        <v>6320</v>
      </c>
      <c r="E1435" s="5">
        <v>36120</v>
      </c>
      <c r="F1435" s="6">
        <v>35627</v>
      </c>
    </row>
    <row r="1436" spans="1:6" x14ac:dyDescent="0.3">
      <c r="A1436" s="4">
        <v>2018</v>
      </c>
      <c r="B1436" s="4" t="s">
        <v>60</v>
      </c>
      <c r="C1436" s="4" t="s">
        <v>43</v>
      </c>
      <c r="D1436" s="5">
        <v>1954</v>
      </c>
      <c r="E1436" s="5">
        <v>8748</v>
      </c>
      <c r="F1436" s="6">
        <v>36288</v>
      </c>
    </row>
    <row r="1437" spans="1:6" x14ac:dyDescent="0.3">
      <c r="A1437" s="4">
        <v>2018</v>
      </c>
      <c r="B1437" s="4" t="s">
        <v>60</v>
      </c>
      <c r="C1437" s="4" t="s">
        <v>44</v>
      </c>
      <c r="D1437" s="5">
        <v>36204</v>
      </c>
      <c r="E1437" s="5">
        <v>145640</v>
      </c>
      <c r="F1437" s="6">
        <v>42804</v>
      </c>
    </row>
    <row r="1438" spans="1:6" x14ac:dyDescent="0.3">
      <c r="A1438" s="4">
        <v>2018</v>
      </c>
      <c r="B1438" s="4" t="s">
        <v>60</v>
      </c>
      <c r="C1438" s="4" t="s">
        <v>45</v>
      </c>
      <c r="D1438" s="5">
        <v>19893</v>
      </c>
      <c r="E1438" s="5">
        <v>99054</v>
      </c>
      <c r="F1438" s="6">
        <v>40310</v>
      </c>
    </row>
    <row r="1439" spans="1:6" x14ac:dyDescent="0.3">
      <c r="A1439" s="4">
        <v>2018</v>
      </c>
      <c r="B1439" s="4" t="s">
        <v>60</v>
      </c>
      <c r="C1439" s="4" t="s">
        <v>46</v>
      </c>
      <c r="D1439" s="5">
        <v>5536</v>
      </c>
      <c r="E1439" s="5">
        <v>19873</v>
      </c>
      <c r="F1439" s="6">
        <v>31425</v>
      </c>
    </row>
    <row r="1440" spans="1:6" x14ac:dyDescent="0.3">
      <c r="A1440" s="4">
        <v>2018</v>
      </c>
      <c r="B1440" s="4" t="s">
        <v>60</v>
      </c>
      <c r="C1440" s="4" t="s">
        <v>47</v>
      </c>
      <c r="D1440" s="5">
        <v>14009</v>
      </c>
      <c r="E1440" s="5">
        <v>84183</v>
      </c>
      <c r="F1440" s="6">
        <v>30593</v>
      </c>
    </row>
    <row r="1441" spans="1:6" x14ac:dyDescent="0.3">
      <c r="A1441" s="4">
        <v>2018</v>
      </c>
      <c r="B1441" s="4" t="s">
        <v>60</v>
      </c>
      <c r="C1441" s="4" t="s">
        <v>48</v>
      </c>
      <c r="D1441" s="5">
        <v>1664</v>
      </c>
      <c r="E1441" s="5">
        <v>7261</v>
      </c>
      <c r="F1441" s="6">
        <v>37155</v>
      </c>
    </row>
    <row r="1442" spans="1:6" x14ac:dyDescent="0.3">
      <c r="A1442" s="4">
        <v>2017</v>
      </c>
      <c r="B1442" s="4" t="s">
        <v>55</v>
      </c>
      <c r="C1442" s="4" t="s">
        <v>1</v>
      </c>
      <c r="D1442" s="5">
        <v>1815</v>
      </c>
      <c r="E1442" s="5">
        <v>17999</v>
      </c>
      <c r="F1442" s="6">
        <v>52748</v>
      </c>
    </row>
    <row r="1443" spans="1:6" x14ac:dyDescent="0.3">
      <c r="A1443" s="4">
        <v>2017</v>
      </c>
      <c r="B1443" s="4" t="s">
        <v>55</v>
      </c>
      <c r="C1443" s="4" t="s">
        <v>2</v>
      </c>
      <c r="D1443" s="5">
        <v>1257</v>
      </c>
      <c r="E1443" s="5">
        <v>37216</v>
      </c>
      <c r="F1443" s="6">
        <v>47116</v>
      </c>
    </row>
    <row r="1444" spans="1:6" x14ac:dyDescent="0.3">
      <c r="A1444" s="4">
        <v>2017</v>
      </c>
      <c r="B1444" s="4" t="s">
        <v>55</v>
      </c>
      <c r="C1444" s="4" t="s">
        <v>3</v>
      </c>
      <c r="D1444" s="5">
        <v>2551</v>
      </c>
      <c r="E1444" s="5">
        <v>16476</v>
      </c>
      <c r="F1444" s="6">
        <v>46191</v>
      </c>
    </row>
    <row r="1445" spans="1:6" x14ac:dyDescent="0.3">
      <c r="A1445" s="4">
        <v>2017</v>
      </c>
      <c r="B1445" s="4" t="s">
        <v>55</v>
      </c>
      <c r="C1445" s="4" t="s">
        <v>4</v>
      </c>
      <c r="D1445" s="5">
        <v>17021</v>
      </c>
      <c r="E1445" s="5">
        <v>441460</v>
      </c>
      <c r="F1445" s="6">
        <v>37249</v>
      </c>
    </row>
    <row r="1446" spans="1:6" x14ac:dyDescent="0.3">
      <c r="A1446" s="4">
        <v>2017</v>
      </c>
      <c r="B1446" s="4" t="s">
        <v>55</v>
      </c>
      <c r="C1446" s="4" t="s">
        <v>5</v>
      </c>
      <c r="D1446" s="5">
        <v>3202</v>
      </c>
      <c r="E1446" s="5">
        <v>43394</v>
      </c>
      <c r="F1446" s="6">
        <v>84161</v>
      </c>
    </row>
    <row r="1447" spans="1:6" x14ac:dyDescent="0.3">
      <c r="A1447" s="4">
        <v>2017</v>
      </c>
      <c r="B1447" s="4" t="s">
        <v>55</v>
      </c>
      <c r="C1447" s="4" t="s">
        <v>6</v>
      </c>
      <c r="D1447" s="4">
        <v>433</v>
      </c>
      <c r="E1447" s="5">
        <v>5305</v>
      </c>
      <c r="F1447" s="6">
        <v>40017</v>
      </c>
    </row>
    <row r="1448" spans="1:6" x14ac:dyDescent="0.3">
      <c r="A1448" s="4">
        <v>2017</v>
      </c>
      <c r="B1448" s="4" t="s">
        <v>55</v>
      </c>
      <c r="C1448" s="4" t="s">
        <v>7</v>
      </c>
      <c r="D1448" s="4">
        <v>177</v>
      </c>
      <c r="E1448" s="5">
        <v>1538</v>
      </c>
      <c r="F1448" s="6">
        <v>39651</v>
      </c>
    </row>
    <row r="1449" spans="1:6" x14ac:dyDescent="0.3">
      <c r="A1449" s="4">
        <v>2017</v>
      </c>
      <c r="B1449" s="4" t="s">
        <v>55</v>
      </c>
      <c r="C1449" s="4" t="s">
        <v>8</v>
      </c>
      <c r="D1449" s="5">
        <v>5285</v>
      </c>
      <c r="E1449" s="5">
        <v>75471</v>
      </c>
      <c r="F1449" s="6">
        <v>32773</v>
      </c>
    </row>
    <row r="1450" spans="1:6" x14ac:dyDescent="0.3">
      <c r="A1450" s="4">
        <v>2017</v>
      </c>
      <c r="B1450" s="4" t="s">
        <v>55</v>
      </c>
      <c r="C1450" s="4" t="s">
        <v>9</v>
      </c>
      <c r="D1450" s="5">
        <v>2594</v>
      </c>
      <c r="E1450" s="5">
        <v>29299</v>
      </c>
      <c r="F1450" s="6">
        <v>41048</v>
      </c>
    </row>
    <row r="1451" spans="1:6" x14ac:dyDescent="0.3">
      <c r="A1451" s="4">
        <v>2017</v>
      </c>
      <c r="B1451" s="4" t="s">
        <v>55</v>
      </c>
      <c r="C1451" s="4" t="s">
        <v>10</v>
      </c>
      <c r="D1451" s="5">
        <v>2448</v>
      </c>
      <c r="E1451" s="5">
        <v>26790</v>
      </c>
      <c r="F1451" s="6">
        <v>38417</v>
      </c>
    </row>
    <row r="1452" spans="1:6" x14ac:dyDescent="0.3">
      <c r="A1452" s="4">
        <v>2017</v>
      </c>
      <c r="B1452" s="4" t="s">
        <v>55</v>
      </c>
      <c r="C1452" s="4" t="s">
        <v>11</v>
      </c>
      <c r="D1452" s="5">
        <v>2730</v>
      </c>
      <c r="E1452" s="5">
        <v>26665</v>
      </c>
      <c r="F1452" s="6">
        <v>48549</v>
      </c>
    </row>
    <row r="1453" spans="1:6" x14ac:dyDescent="0.3">
      <c r="A1453" s="4">
        <v>2017</v>
      </c>
      <c r="B1453" s="4" t="s">
        <v>55</v>
      </c>
      <c r="C1453" s="4" t="s">
        <v>12</v>
      </c>
      <c r="D1453" s="5">
        <v>2183</v>
      </c>
      <c r="E1453" s="5">
        <v>21072</v>
      </c>
      <c r="F1453" s="6">
        <v>47269</v>
      </c>
    </row>
    <row r="1454" spans="1:6" x14ac:dyDescent="0.3">
      <c r="A1454" s="4">
        <v>2017</v>
      </c>
      <c r="B1454" s="4" t="s">
        <v>55</v>
      </c>
      <c r="C1454" s="4" t="s">
        <v>13</v>
      </c>
      <c r="D1454" s="5">
        <v>2766</v>
      </c>
      <c r="E1454" s="5">
        <v>22503</v>
      </c>
      <c r="F1454" s="6">
        <v>41388</v>
      </c>
    </row>
    <row r="1455" spans="1:6" x14ac:dyDescent="0.3">
      <c r="A1455" s="4">
        <v>2017</v>
      </c>
      <c r="B1455" s="4" t="s">
        <v>55</v>
      </c>
      <c r="C1455" s="4" t="s">
        <v>14</v>
      </c>
      <c r="D1455" s="5">
        <v>2686</v>
      </c>
      <c r="E1455" s="5">
        <v>19024</v>
      </c>
      <c r="F1455" s="6">
        <v>45105</v>
      </c>
    </row>
    <row r="1456" spans="1:6" x14ac:dyDescent="0.3">
      <c r="A1456" s="4">
        <v>2017</v>
      </c>
      <c r="B1456" s="4" t="s">
        <v>55</v>
      </c>
      <c r="C1456" s="4" t="s">
        <v>15</v>
      </c>
      <c r="D1456" s="5">
        <v>1584</v>
      </c>
      <c r="E1456" s="5">
        <v>18306</v>
      </c>
      <c r="F1456" s="6">
        <v>54943</v>
      </c>
    </row>
    <row r="1457" spans="1:6" x14ac:dyDescent="0.3">
      <c r="A1457" s="4">
        <v>2017</v>
      </c>
      <c r="B1457" s="4" t="s">
        <v>55</v>
      </c>
      <c r="C1457" s="4" t="s">
        <v>16</v>
      </c>
      <c r="D1457" s="5">
        <v>3082</v>
      </c>
      <c r="E1457" s="5">
        <v>42251</v>
      </c>
      <c r="F1457" s="6">
        <v>80128</v>
      </c>
    </row>
    <row r="1458" spans="1:6" x14ac:dyDescent="0.3">
      <c r="A1458" s="4">
        <v>2017</v>
      </c>
      <c r="B1458" s="4" t="s">
        <v>55</v>
      </c>
      <c r="C1458" s="4" t="s">
        <v>17</v>
      </c>
      <c r="D1458" s="5">
        <v>1370</v>
      </c>
      <c r="E1458" s="5">
        <v>6817</v>
      </c>
      <c r="F1458" s="6">
        <v>40118</v>
      </c>
    </row>
    <row r="1459" spans="1:6" x14ac:dyDescent="0.3">
      <c r="A1459" s="4">
        <v>2017</v>
      </c>
      <c r="B1459" s="4" t="s">
        <v>55</v>
      </c>
      <c r="C1459" s="4" t="s">
        <v>18</v>
      </c>
      <c r="D1459" s="4">
        <v>723</v>
      </c>
      <c r="E1459" s="5">
        <v>6432</v>
      </c>
      <c r="F1459" s="6">
        <v>42478</v>
      </c>
    </row>
    <row r="1460" spans="1:6" x14ac:dyDescent="0.3">
      <c r="A1460" s="4">
        <v>2017</v>
      </c>
      <c r="B1460" s="4" t="s">
        <v>55</v>
      </c>
      <c r="C1460" s="4" t="s">
        <v>19</v>
      </c>
      <c r="D1460" s="5">
        <v>1030</v>
      </c>
      <c r="E1460" s="5">
        <v>9290</v>
      </c>
      <c r="F1460" s="6">
        <v>61286</v>
      </c>
    </row>
    <row r="1461" spans="1:6" x14ac:dyDescent="0.3">
      <c r="A1461" s="4">
        <v>2017</v>
      </c>
      <c r="B1461" s="4" t="s">
        <v>55</v>
      </c>
      <c r="C1461" s="4" t="s">
        <v>20</v>
      </c>
      <c r="D1461" s="5">
        <v>3203</v>
      </c>
      <c r="E1461" s="5">
        <v>36801</v>
      </c>
      <c r="F1461" s="6">
        <v>38160</v>
      </c>
    </row>
    <row r="1462" spans="1:6" x14ac:dyDescent="0.3">
      <c r="A1462" s="4">
        <v>2017</v>
      </c>
      <c r="B1462" s="4" t="s">
        <v>55</v>
      </c>
      <c r="C1462" s="4" t="s">
        <v>21</v>
      </c>
      <c r="D1462" s="5">
        <v>2992</v>
      </c>
      <c r="E1462" s="5">
        <v>27804</v>
      </c>
      <c r="F1462" s="6">
        <v>47599</v>
      </c>
    </row>
    <row r="1463" spans="1:6" x14ac:dyDescent="0.3">
      <c r="A1463" s="4">
        <v>2017</v>
      </c>
      <c r="B1463" s="4" t="s">
        <v>55</v>
      </c>
      <c r="C1463" s="4" t="s">
        <v>22</v>
      </c>
      <c r="D1463" s="5">
        <v>2168</v>
      </c>
      <c r="E1463" s="5">
        <v>16360</v>
      </c>
      <c r="F1463" s="6">
        <v>45681</v>
      </c>
    </row>
    <row r="1464" spans="1:6" x14ac:dyDescent="0.3">
      <c r="A1464" s="4">
        <v>2017</v>
      </c>
      <c r="B1464" s="4" t="s">
        <v>55</v>
      </c>
      <c r="C1464" s="4" t="s">
        <v>23</v>
      </c>
      <c r="D1464" s="5">
        <v>1950</v>
      </c>
      <c r="E1464" s="5">
        <v>16365</v>
      </c>
      <c r="F1464" s="6">
        <v>42894</v>
      </c>
    </row>
    <row r="1465" spans="1:6" x14ac:dyDescent="0.3">
      <c r="A1465" s="4">
        <v>2017</v>
      </c>
      <c r="B1465" s="4" t="s">
        <v>55</v>
      </c>
      <c r="C1465" s="4" t="s">
        <v>24</v>
      </c>
      <c r="D1465" s="5">
        <v>1753</v>
      </c>
      <c r="E1465" s="5">
        <v>11976</v>
      </c>
      <c r="F1465" s="6">
        <v>64781</v>
      </c>
    </row>
    <row r="1466" spans="1:6" x14ac:dyDescent="0.3">
      <c r="A1466" s="4">
        <v>2017</v>
      </c>
      <c r="B1466" s="4" t="s">
        <v>55</v>
      </c>
      <c r="C1466" s="4" t="s">
        <v>25</v>
      </c>
      <c r="D1466" s="5">
        <v>2337</v>
      </c>
      <c r="E1466" s="5">
        <v>15500</v>
      </c>
      <c r="F1466" s="6">
        <v>39544</v>
      </c>
    </row>
    <row r="1467" spans="1:6" x14ac:dyDescent="0.3">
      <c r="A1467" s="4">
        <v>2017</v>
      </c>
      <c r="B1467" s="4" t="s">
        <v>55</v>
      </c>
      <c r="C1467" s="4" t="s">
        <v>26</v>
      </c>
      <c r="D1467" s="4">
        <v>612</v>
      </c>
      <c r="E1467" s="5">
        <v>17902</v>
      </c>
      <c r="F1467" s="6">
        <v>82999</v>
      </c>
    </row>
    <row r="1468" spans="1:6" x14ac:dyDescent="0.3">
      <c r="A1468" s="4">
        <v>2017</v>
      </c>
      <c r="B1468" s="4" t="s">
        <v>55</v>
      </c>
      <c r="C1468" s="4" t="s">
        <v>27</v>
      </c>
      <c r="D1468" s="4">
        <v>350</v>
      </c>
      <c r="E1468" s="5">
        <v>2556</v>
      </c>
      <c r="F1468" s="6">
        <v>41972</v>
      </c>
    </row>
    <row r="1469" spans="1:6" x14ac:dyDescent="0.3">
      <c r="A1469" s="4">
        <v>2017</v>
      </c>
      <c r="B1469" s="4" t="s">
        <v>55</v>
      </c>
      <c r="C1469" s="4" t="s">
        <v>28</v>
      </c>
      <c r="D1469" s="5">
        <v>1018</v>
      </c>
      <c r="E1469" s="5">
        <v>12853</v>
      </c>
      <c r="F1469" s="6">
        <v>37279</v>
      </c>
    </row>
    <row r="1470" spans="1:6" x14ac:dyDescent="0.3">
      <c r="A1470" s="4">
        <v>2017</v>
      </c>
      <c r="B1470" s="4" t="s">
        <v>55</v>
      </c>
      <c r="C1470" s="4" t="s">
        <v>29</v>
      </c>
      <c r="D1470" s="5">
        <v>1991</v>
      </c>
      <c r="E1470" s="5">
        <v>32275</v>
      </c>
      <c r="F1470" s="6">
        <v>59989</v>
      </c>
    </row>
    <row r="1471" spans="1:6" x14ac:dyDescent="0.3">
      <c r="A1471" s="4">
        <v>2017</v>
      </c>
      <c r="B1471" s="4" t="s">
        <v>55</v>
      </c>
      <c r="C1471" s="4" t="s">
        <v>30</v>
      </c>
      <c r="D1471" s="5">
        <v>3023</v>
      </c>
      <c r="E1471" s="5">
        <v>30834</v>
      </c>
      <c r="F1471" s="6">
        <v>39487</v>
      </c>
    </row>
    <row r="1472" spans="1:6" x14ac:dyDescent="0.3">
      <c r="A1472" s="4">
        <v>2017</v>
      </c>
      <c r="B1472" s="4" t="s">
        <v>55</v>
      </c>
      <c r="C1472" s="4" t="s">
        <v>31</v>
      </c>
      <c r="D1472" s="5">
        <v>3306</v>
      </c>
      <c r="E1472" s="5">
        <v>30981</v>
      </c>
      <c r="F1472" s="6">
        <v>37636</v>
      </c>
    </row>
    <row r="1473" spans="1:6" x14ac:dyDescent="0.3">
      <c r="A1473" s="4">
        <v>2017</v>
      </c>
      <c r="B1473" s="4" t="s">
        <v>55</v>
      </c>
      <c r="C1473" s="4" t="s">
        <v>32</v>
      </c>
      <c r="D1473" s="5">
        <v>1771</v>
      </c>
      <c r="E1473" s="5">
        <v>22394</v>
      </c>
      <c r="F1473" s="6">
        <v>89578</v>
      </c>
    </row>
    <row r="1474" spans="1:6" x14ac:dyDescent="0.3">
      <c r="A1474" s="4">
        <v>2017</v>
      </c>
      <c r="B1474" s="4" t="s">
        <v>55</v>
      </c>
      <c r="C1474" s="4" t="s">
        <v>33</v>
      </c>
      <c r="D1474" s="5">
        <v>2483</v>
      </c>
      <c r="E1474" s="5">
        <v>27504</v>
      </c>
      <c r="F1474" s="6">
        <v>48849</v>
      </c>
    </row>
    <row r="1475" spans="1:6" x14ac:dyDescent="0.3">
      <c r="A1475" s="4">
        <v>2017</v>
      </c>
      <c r="B1475" s="4" t="s">
        <v>55</v>
      </c>
      <c r="C1475" s="4" t="s">
        <v>34</v>
      </c>
      <c r="D1475" s="5">
        <v>4333</v>
      </c>
      <c r="E1475" s="5">
        <v>58716</v>
      </c>
      <c r="F1475" s="6">
        <v>88899</v>
      </c>
    </row>
    <row r="1476" spans="1:6" x14ac:dyDescent="0.3">
      <c r="A1476" s="4">
        <v>2017</v>
      </c>
      <c r="B1476" s="4" t="s">
        <v>55</v>
      </c>
      <c r="C1476" s="4" t="s">
        <v>35</v>
      </c>
      <c r="D1476" s="5">
        <v>4453</v>
      </c>
      <c r="E1476" s="5">
        <v>52439</v>
      </c>
      <c r="F1476" s="6">
        <v>35362</v>
      </c>
    </row>
    <row r="1477" spans="1:6" x14ac:dyDescent="0.3">
      <c r="A1477" s="4">
        <v>2017</v>
      </c>
      <c r="B1477" s="4" t="s">
        <v>55</v>
      </c>
      <c r="C1477" s="4" t="s">
        <v>36</v>
      </c>
      <c r="D1477" s="5">
        <v>3498</v>
      </c>
      <c r="E1477" s="5">
        <v>50197</v>
      </c>
      <c r="F1477" s="6">
        <v>63021</v>
      </c>
    </row>
    <row r="1478" spans="1:6" x14ac:dyDescent="0.3">
      <c r="A1478" s="4">
        <v>2017</v>
      </c>
      <c r="B1478" s="4" t="s">
        <v>55</v>
      </c>
      <c r="C1478" s="4" t="s">
        <v>38</v>
      </c>
      <c r="D1478" s="5">
        <v>1230</v>
      </c>
      <c r="E1478" s="5">
        <v>12432</v>
      </c>
      <c r="F1478" s="6">
        <v>40520</v>
      </c>
    </row>
    <row r="1479" spans="1:6" x14ac:dyDescent="0.3">
      <c r="A1479" s="4">
        <v>2017</v>
      </c>
      <c r="B1479" s="4" t="s">
        <v>55</v>
      </c>
      <c r="C1479" s="4" t="s">
        <v>39</v>
      </c>
      <c r="D1479" s="5">
        <v>1026</v>
      </c>
      <c r="E1479" s="5">
        <v>6646</v>
      </c>
      <c r="F1479" s="6">
        <v>41459</v>
      </c>
    </row>
    <row r="1480" spans="1:6" x14ac:dyDescent="0.3">
      <c r="A1480" s="4">
        <v>2017</v>
      </c>
      <c r="B1480" s="4" t="s">
        <v>55</v>
      </c>
      <c r="C1480" s="4" t="s">
        <v>40</v>
      </c>
      <c r="D1480" s="5">
        <v>1071</v>
      </c>
      <c r="E1480" s="5">
        <v>10750</v>
      </c>
      <c r="F1480" s="6">
        <v>43908</v>
      </c>
    </row>
    <row r="1481" spans="1:6" x14ac:dyDescent="0.3">
      <c r="A1481" s="4">
        <v>2017</v>
      </c>
      <c r="B1481" s="4" t="s">
        <v>55</v>
      </c>
      <c r="C1481" s="4" t="s">
        <v>41</v>
      </c>
      <c r="D1481" s="5">
        <v>19580</v>
      </c>
      <c r="E1481" s="5">
        <v>281110</v>
      </c>
      <c r="F1481" s="6">
        <v>107415</v>
      </c>
    </row>
    <row r="1482" spans="1:6" x14ac:dyDescent="0.3">
      <c r="A1482" s="4">
        <v>2017</v>
      </c>
      <c r="B1482" s="4" t="s">
        <v>55</v>
      </c>
      <c r="C1482" s="4" t="s">
        <v>42</v>
      </c>
      <c r="D1482" s="5">
        <v>1034</v>
      </c>
      <c r="E1482" s="5">
        <v>14217</v>
      </c>
      <c r="F1482" s="6">
        <v>59120</v>
      </c>
    </row>
    <row r="1483" spans="1:6" x14ac:dyDescent="0.3">
      <c r="A1483" s="4">
        <v>2017</v>
      </c>
      <c r="B1483" s="4" t="s">
        <v>55</v>
      </c>
      <c r="C1483" s="4" t="s">
        <v>43</v>
      </c>
      <c r="D1483" s="4">
        <v>551</v>
      </c>
      <c r="E1483" s="5">
        <v>3901</v>
      </c>
      <c r="F1483" s="6">
        <v>37223</v>
      </c>
    </row>
    <row r="1484" spans="1:6" x14ac:dyDescent="0.3">
      <c r="A1484" s="4">
        <v>2017</v>
      </c>
      <c r="B1484" s="4" t="s">
        <v>55</v>
      </c>
      <c r="C1484" s="4" t="s">
        <v>44</v>
      </c>
      <c r="D1484" s="5">
        <v>2061</v>
      </c>
      <c r="E1484" s="5">
        <v>19558</v>
      </c>
      <c r="F1484" s="6">
        <v>44371</v>
      </c>
    </row>
    <row r="1485" spans="1:6" x14ac:dyDescent="0.3">
      <c r="A1485" s="4">
        <v>2017</v>
      </c>
      <c r="B1485" s="4" t="s">
        <v>55</v>
      </c>
      <c r="C1485" s="4" t="s">
        <v>45</v>
      </c>
      <c r="D1485" s="5">
        <v>7493</v>
      </c>
      <c r="E1485" s="5">
        <v>107674</v>
      </c>
      <c r="F1485" s="6">
        <v>32082</v>
      </c>
    </row>
    <row r="1486" spans="1:6" x14ac:dyDescent="0.3">
      <c r="A1486" s="4">
        <v>2017</v>
      </c>
      <c r="B1486" s="4" t="s">
        <v>55</v>
      </c>
      <c r="C1486" s="4" t="s">
        <v>46</v>
      </c>
      <c r="D1486" s="5">
        <v>1221</v>
      </c>
      <c r="E1486" s="5">
        <v>22793</v>
      </c>
      <c r="F1486" s="6">
        <v>76848</v>
      </c>
    </row>
    <row r="1487" spans="1:6" x14ac:dyDescent="0.3">
      <c r="A1487" s="4">
        <v>2017</v>
      </c>
      <c r="B1487" s="4" t="s">
        <v>55</v>
      </c>
      <c r="C1487" s="4" t="s">
        <v>47</v>
      </c>
      <c r="D1487" s="5">
        <v>2865</v>
      </c>
      <c r="E1487" s="5">
        <v>31986</v>
      </c>
      <c r="F1487" s="6">
        <v>37981</v>
      </c>
    </row>
    <row r="1488" spans="1:6" x14ac:dyDescent="0.3">
      <c r="A1488" s="4">
        <v>2017</v>
      </c>
      <c r="B1488" s="4" t="s">
        <v>55</v>
      </c>
      <c r="C1488" s="4" t="s">
        <v>48</v>
      </c>
      <c r="D1488" s="5">
        <v>1442</v>
      </c>
      <c r="E1488" s="5">
        <v>22390</v>
      </c>
      <c r="F1488" s="6">
        <v>81163</v>
      </c>
    </row>
    <row r="1489" spans="1:6" x14ac:dyDescent="0.3">
      <c r="A1489" s="4">
        <v>2017</v>
      </c>
      <c r="B1489" s="4" t="s">
        <v>51</v>
      </c>
      <c r="C1489" s="4" t="s">
        <v>1</v>
      </c>
      <c r="D1489" s="5">
        <v>9645</v>
      </c>
      <c r="E1489" s="5">
        <v>85262</v>
      </c>
      <c r="F1489" s="6">
        <v>52230</v>
      </c>
    </row>
    <row r="1490" spans="1:6" x14ac:dyDescent="0.3">
      <c r="A1490" s="4">
        <v>2017</v>
      </c>
      <c r="B1490" s="4" t="s">
        <v>51</v>
      </c>
      <c r="C1490" s="4" t="s">
        <v>2</v>
      </c>
      <c r="D1490" s="5">
        <v>11368</v>
      </c>
      <c r="E1490" s="5">
        <v>144747</v>
      </c>
      <c r="F1490" s="6">
        <v>53440</v>
      </c>
    </row>
    <row r="1491" spans="1:6" x14ac:dyDescent="0.3">
      <c r="A1491" s="4">
        <v>2017</v>
      </c>
      <c r="B1491" s="4" t="s">
        <v>51</v>
      </c>
      <c r="C1491" s="4" t="s">
        <v>3</v>
      </c>
      <c r="D1491" s="5">
        <v>6817</v>
      </c>
      <c r="E1491" s="5">
        <v>51130</v>
      </c>
      <c r="F1491" s="6">
        <v>47283</v>
      </c>
    </row>
    <row r="1492" spans="1:6" x14ac:dyDescent="0.3">
      <c r="A1492" s="4">
        <v>2017</v>
      </c>
      <c r="B1492" s="4" t="s">
        <v>51</v>
      </c>
      <c r="C1492" s="4" t="s">
        <v>4</v>
      </c>
      <c r="D1492" s="5">
        <v>72972</v>
      </c>
      <c r="E1492" s="5">
        <v>805942</v>
      </c>
      <c r="F1492" s="6">
        <v>67561</v>
      </c>
    </row>
    <row r="1493" spans="1:6" x14ac:dyDescent="0.3">
      <c r="A1493" s="4">
        <v>2017</v>
      </c>
      <c r="B1493" s="4" t="s">
        <v>51</v>
      </c>
      <c r="C1493" s="4" t="s">
        <v>5</v>
      </c>
      <c r="D1493" s="5">
        <v>19243</v>
      </c>
      <c r="E1493" s="5">
        <v>163473</v>
      </c>
      <c r="F1493" s="6">
        <v>59444</v>
      </c>
    </row>
    <row r="1494" spans="1:6" x14ac:dyDescent="0.3">
      <c r="A1494" s="4">
        <v>2017</v>
      </c>
      <c r="B1494" s="4" t="s">
        <v>51</v>
      </c>
      <c r="C1494" s="4" t="s">
        <v>6</v>
      </c>
      <c r="D1494" s="5">
        <v>9351</v>
      </c>
      <c r="E1494" s="5">
        <v>58327</v>
      </c>
      <c r="F1494" s="6">
        <v>68641</v>
      </c>
    </row>
    <row r="1495" spans="1:6" x14ac:dyDescent="0.3">
      <c r="A1495" s="4">
        <v>2017</v>
      </c>
      <c r="B1495" s="4" t="s">
        <v>51</v>
      </c>
      <c r="C1495" s="4" t="s">
        <v>7</v>
      </c>
      <c r="D1495" s="5">
        <v>2777</v>
      </c>
      <c r="E1495" s="5">
        <v>21591</v>
      </c>
      <c r="F1495" s="6">
        <v>59040</v>
      </c>
    </row>
    <row r="1496" spans="1:6" x14ac:dyDescent="0.3">
      <c r="A1496" s="4">
        <v>2017</v>
      </c>
      <c r="B1496" s="4" t="s">
        <v>51</v>
      </c>
      <c r="C1496" s="4" t="s">
        <v>8</v>
      </c>
      <c r="D1496" s="5">
        <v>67384</v>
      </c>
      <c r="E1496" s="5">
        <v>503704</v>
      </c>
      <c r="F1496" s="6">
        <v>49256</v>
      </c>
    </row>
    <row r="1497" spans="1:6" x14ac:dyDescent="0.3">
      <c r="A1497" s="4">
        <v>2017</v>
      </c>
      <c r="B1497" s="4" t="s">
        <v>51</v>
      </c>
      <c r="C1497" s="4" t="s">
        <v>9</v>
      </c>
      <c r="D1497" s="5">
        <v>20135</v>
      </c>
      <c r="E1497" s="5">
        <v>182259</v>
      </c>
      <c r="F1497" s="6">
        <v>58213</v>
      </c>
    </row>
    <row r="1498" spans="1:6" x14ac:dyDescent="0.3">
      <c r="A1498" s="4">
        <v>2017</v>
      </c>
      <c r="B1498" s="4" t="s">
        <v>51</v>
      </c>
      <c r="C1498" s="4" t="s">
        <v>10</v>
      </c>
      <c r="D1498" s="5">
        <v>7660</v>
      </c>
      <c r="E1498" s="5">
        <v>42668</v>
      </c>
      <c r="F1498" s="6">
        <v>42865</v>
      </c>
    </row>
    <row r="1499" spans="1:6" x14ac:dyDescent="0.3">
      <c r="A1499" s="4">
        <v>2017</v>
      </c>
      <c r="B1499" s="4" t="s">
        <v>51</v>
      </c>
      <c r="C1499" s="4" t="s">
        <v>11</v>
      </c>
      <c r="D1499" s="5">
        <v>31422</v>
      </c>
      <c r="E1499" s="5">
        <v>220019</v>
      </c>
      <c r="F1499" s="6">
        <v>70893</v>
      </c>
    </row>
    <row r="1500" spans="1:6" x14ac:dyDescent="0.3">
      <c r="A1500" s="4">
        <v>2017</v>
      </c>
      <c r="B1500" s="4" t="s">
        <v>51</v>
      </c>
      <c r="C1500" s="4" t="s">
        <v>12</v>
      </c>
      <c r="D1500" s="5">
        <v>14839</v>
      </c>
      <c r="E1500" s="5">
        <v>138040</v>
      </c>
      <c r="F1500" s="6">
        <v>57099</v>
      </c>
    </row>
    <row r="1501" spans="1:6" x14ac:dyDescent="0.3">
      <c r="A1501" s="4">
        <v>2017</v>
      </c>
      <c r="B1501" s="4" t="s">
        <v>51</v>
      </c>
      <c r="C1501" s="4" t="s">
        <v>13</v>
      </c>
      <c r="D1501" s="5">
        <v>9417</v>
      </c>
      <c r="E1501" s="5">
        <v>76086</v>
      </c>
      <c r="F1501" s="6">
        <v>55415</v>
      </c>
    </row>
    <row r="1502" spans="1:6" x14ac:dyDescent="0.3">
      <c r="A1502" s="4">
        <v>2017</v>
      </c>
      <c r="B1502" s="4" t="s">
        <v>51</v>
      </c>
      <c r="C1502" s="4" t="s">
        <v>14</v>
      </c>
      <c r="D1502" s="5">
        <v>7584</v>
      </c>
      <c r="E1502" s="5">
        <v>60238</v>
      </c>
      <c r="F1502" s="6">
        <v>52807</v>
      </c>
    </row>
    <row r="1503" spans="1:6" x14ac:dyDescent="0.3">
      <c r="A1503" s="4">
        <v>2017</v>
      </c>
      <c r="B1503" s="4" t="s">
        <v>51</v>
      </c>
      <c r="C1503" s="4" t="s">
        <v>15</v>
      </c>
      <c r="D1503" s="5">
        <v>9339</v>
      </c>
      <c r="E1503" s="5">
        <v>77332</v>
      </c>
      <c r="F1503" s="6">
        <v>53194</v>
      </c>
    </row>
    <row r="1504" spans="1:6" x14ac:dyDescent="0.3">
      <c r="A1504" s="4">
        <v>2017</v>
      </c>
      <c r="B1504" s="4" t="s">
        <v>51</v>
      </c>
      <c r="C1504" s="4" t="s">
        <v>16</v>
      </c>
      <c r="D1504" s="5">
        <v>10825</v>
      </c>
      <c r="E1504" s="5">
        <v>147021</v>
      </c>
      <c r="F1504" s="6">
        <v>61781</v>
      </c>
    </row>
    <row r="1505" spans="1:6" x14ac:dyDescent="0.3">
      <c r="A1505" s="4">
        <v>2017</v>
      </c>
      <c r="B1505" s="4" t="s">
        <v>51</v>
      </c>
      <c r="C1505" s="4" t="s">
        <v>17</v>
      </c>
      <c r="D1505" s="5">
        <v>5502</v>
      </c>
      <c r="E1505" s="5">
        <v>28253</v>
      </c>
      <c r="F1505" s="6">
        <v>47930</v>
      </c>
    </row>
    <row r="1506" spans="1:6" x14ac:dyDescent="0.3">
      <c r="A1506" s="4">
        <v>2017</v>
      </c>
      <c r="B1506" s="4" t="s">
        <v>51</v>
      </c>
      <c r="C1506" s="4" t="s">
        <v>18</v>
      </c>
      <c r="D1506" s="5">
        <v>16463</v>
      </c>
      <c r="E1506" s="5">
        <v>162140</v>
      </c>
      <c r="F1506" s="6">
        <v>65027</v>
      </c>
    </row>
    <row r="1507" spans="1:6" x14ac:dyDescent="0.3">
      <c r="A1507" s="4">
        <v>2017</v>
      </c>
      <c r="B1507" s="4" t="s">
        <v>51</v>
      </c>
      <c r="C1507" s="4" t="s">
        <v>19</v>
      </c>
      <c r="D1507" s="5">
        <v>21055</v>
      </c>
      <c r="E1507" s="5">
        <v>152131</v>
      </c>
      <c r="F1507" s="6">
        <v>75405</v>
      </c>
    </row>
    <row r="1508" spans="1:6" x14ac:dyDescent="0.3">
      <c r="A1508" s="4">
        <v>2017</v>
      </c>
      <c r="B1508" s="4" t="s">
        <v>51</v>
      </c>
      <c r="C1508" s="4" t="s">
        <v>20</v>
      </c>
      <c r="D1508" s="5">
        <v>19544</v>
      </c>
      <c r="E1508" s="5">
        <v>161903</v>
      </c>
      <c r="F1508" s="6">
        <v>61511</v>
      </c>
    </row>
    <row r="1509" spans="1:6" x14ac:dyDescent="0.3">
      <c r="A1509" s="4">
        <v>2017</v>
      </c>
      <c r="B1509" s="4" t="s">
        <v>51</v>
      </c>
      <c r="C1509" s="4" t="s">
        <v>21</v>
      </c>
      <c r="D1509" s="5">
        <v>15746</v>
      </c>
      <c r="E1509" s="5">
        <v>119642</v>
      </c>
      <c r="F1509" s="6">
        <v>65464</v>
      </c>
    </row>
    <row r="1510" spans="1:6" x14ac:dyDescent="0.3">
      <c r="A1510" s="4">
        <v>2017</v>
      </c>
      <c r="B1510" s="4" t="s">
        <v>51</v>
      </c>
      <c r="C1510" s="4" t="s">
        <v>22</v>
      </c>
      <c r="D1510" s="5">
        <v>5670</v>
      </c>
      <c r="E1510" s="5">
        <v>43467</v>
      </c>
      <c r="F1510" s="6">
        <v>48782</v>
      </c>
    </row>
    <row r="1511" spans="1:6" x14ac:dyDescent="0.3">
      <c r="A1511" s="4">
        <v>2017</v>
      </c>
      <c r="B1511" s="4" t="s">
        <v>51</v>
      </c>
      <c r="C1511" s="4" t="s">
        <v>23</v>
      </c>
      <c r="D1511" s="5">
        <v>15141</v>
      </c>
      <c r="E1511" s="5">
        <v>123034</v>
      </c>
      <c r="F1511" s="6">
        <v>57823</v>
      </c>
    </row>
    <row r="1512" spans="1:6" x14ac:dyDescent="0.3">
      <c r="A1512" s="4">
        <v>2017</v>
      </c>
      <c r="B1512" s="4" t="s">
        <v>51</v>
      </c>
      <c r="C1512" s="4" t="s">
        <v>24</v>
      </c>
      <c r="D1512" s="5">
        <v>6287</v>
      </c>
      <c r="E1512" s="5">
        <v>27712</v>
      </c>
      <c r="F1512" s="6">
        <v>50369</v>
      </c>
    </row>
    <row r="1513" spans="1:6" x14ac:dyDescent="0.3">
      <c r="A1513" s="4">
        <v>2017</v>
      </c>
      <c r="B1513" s="4" t="s">
        <v>51</v>
      </c>
      <c r="C1513" s="4" t="s">
        <v>25</v>
      </c>
      <c r="D1513" s="5">
        <v>7053</v>
      </c>
      <c r="E1513" s="5">
        <v>51174</v>
      </c>
      <c r="F1513" s="6">
        <v>49634</v>
      </c>
    </row>
    <row r="1514" spans="1:6" x14ac:dyDescent="0.3">
      <c r="A1514" s="4">
        <v>2017</v>
      </c>
      <c r="B1514" s="4" t="s">
        <v>51</v>
      </c>
      <c r="C1514" s="4" t="s">
        <v>26</v>
      </c>
      <c r="D1514" s="5">
        <v>5859</v>
      </c>
      <c r="E1514" s="5">
        <v>82998</v>
      </c>
      <c r="F1514" s="6">
        <v>58071</v>
      </c>
    </row>
    <row r="1515" spans="1:6" x14ac:dyDescent="0.3">
      <c r="A1515" s="4">
        <v>2017</v>
      </c>
      <c r="B1515" s="4" t="s">
        <v>51</v>
      </c>
      <c r="C1515" s="4" t="s">
        <v>27</v>
      </c>
      <c r="D1515" s="5">
        <v>4363</v>
      </c>
      <c r="E1515" s="5">
        <v>26466</v>
      </c>
      <c r="F1515" s="6">
        <v>61497</v>
      </c>
    </row>
    <row r="1516" spans="1:6" x14ac:dyDescent="0.3">
      <c r="A1516" s="4">
        <v>2017</v>
      </c>
      <c r="B1516" s="4" t="s">
        <v>51</v>
      </c>
      <c r="C1516" s="4" t="s">
        <v>28</v>
      </c>
      <c r="D1516" s="5">
        <v>21672</v>
      </c>
      <c r="E1516" s="5">
        <v>154907</v>
      </c>
      <c r="F1516" s="6">
        <v>71145</v>
      </c>
    </row>
    <row r="1517" spans="1:6" x14ac:dyDescent="0.3">
      <c r="A1517" s="4">
        <v>2017</v>
      </c>
      <c r="B1517" s="4" t="s">
        <v>51</v>
      </c>
      <c r="C1517" s="4" t="s">
        <v>29</v>
      </c>
      <c r="D1517" s="5">
        <v>5141</v>
      </c>
      <c r="E1517" s="5">
        <v>45511</v>
      </c>
      <c r="F1517" s="6">
        <v>46369</v>
      </c>
    </row>
    <row r="1518" spans="1:6" x14ac:dyDescent="0.3">
      <c r="A1518" s="4">
        <v>2017</v>
      </c>
      <c r="B1518" s="4" t="s">
        <v>51</v>
      </c>
      <c r="C1518" s="4" t="s">
        <v>30</v>
      </c>
      <c r="D1518" s="5">
        <v>50064</v>
      </c>
      <c r="E1518" s="5">
        <v>386615</v>
      </c>
      <c r="F1518" s="6">
        <v>71408</v>
      </c>
    </row>
    <row r="1519" spans="1:6" x14ac:dyDescent="0.3">
      <c r="A1519" s="4">
        <v>2017</v>
      </c>
      <c r="B1519" s="4" t="s">
        <v>51</v>
      </c>
      <c r="C1519" s="4" t="s">
        <v>31</v>
      </c>
      <c r="D1519" s="5">
        <v>26057</v>
      </c>
      <c r="E1519" s="5">
        <v>208662</v>
      </c>
      <c r="F1519" s="6">
        <v>52372</v>
      </c>
    </row>
    <row r="1520" spans="1:6" x14ac:dyDescent="0.3">
      <c r="A1520" s="4">
        <v>2017</v>
      </c>
      <c r="B1520" s="4" t="s">
        <v>51</v>
      </c>
      <c r="C1520" s="4" t="s">
        <v>32</v>
      </c>
      <c r="D1520" s="5">
        <v>4035</v>
      </c>
      <c r="E1520" s="5">
        <v>26732</v>
      </c>
      <c r="F1520" s="6">
        <v>63029</v>
      </c>
    </row>
    <row r="1521" spans="1:6" x14ac:dyDescent="0.3">
      <c r="A1521" s="4">
        <v>2017</v>
      </c>
      <c r="B1521" s="4" t="s">
        <v>51</v>
      </c>
      <c r="C1521" s="4" t="s">
        <v>33</v>
      </c>
      <c r="D1521" s="5">
        <v>23022</v>
      </c>
      <c r="E1521" s="5">
        <v>217025</v>
      </c>
      <c r="F1521" s="6">
        <v>60831</v>
      </c>
    </row>
    <row r="1522" spans="1:6" x14ac:dyDescent="0.3">
      <c r="A1522" s="4">
        <v>2017</v>
      </c>
      <c r="B1522" s="4" t="s">
        <v>51</v>
      </c>
      <c r="C1522" s="4" t="s">
        <v>34</v>
      </c>
      <c r="D1522" s="5">
        <v>9823</v>
      </c>
      <c r="E1522" s="5">
        <v>77247</v>
      </c>
      <c r="F1522" s="6">
        <v>50585</v>
      </c>
    </row>
    <row r="1523" spans="1:6" x14ac:dyDescent="0.3">
      <c r="A1523" s="4">
        <v>2017</v>
      </c>
      <c r="B1523" s="4" t="s">
        <v>51</v>
      </c>
      <c r="C1523" s="4" t="s">
        <v>35</v>
      </c>
      <c r="D1523" s="5">
        <v>13468</v>
      </c>
      <c r="E1523" s="5">
        <v>96991</v>
      </c>
      <c r="F1523" s="6">
        <v>57987</v>
      </c>
    </row>
    <row r="1524" spans="1:6" x14ac:dyDescent="0.3">
      <c r="A1524" s="4">
        <v>2017</v>
      </c>
      <c r="B1524" s="4" t="s">
        <v>51</v>
      </c>
      <c r="C1524" s="4" t="s">
        <v>36</v>
      </c>
      <c r="D1524" s="5">
        <v>28397</v>
      </c>
      <c r="E1524" s="5">
        <v>248932</v>
      </c>
      <c r="F1524" s="6">
        <v>64769</v>
      </c>
    </row>
    <row r="1525" spans="1:6" x14ac:dyDescent="0.3">
      <c r="A1525" s="4">
        <v>2017</v>
      </c>
      <c r="B1525" s="4" t="s">
        <v>51</v>
      </c>
      <c r="C1525" s="4" t="s">
        <v>38</v>
      </c>
      <c r="D1525" s="5">
        <v>11635</v>
      </c>
      <c r="E1525" s="5">
        <v>100817</v>
      </c>
      <c r="F1525" s="6">
        <v>53542</v>
      </c>
    </row>
    <row r="1526" spans="1:6" x14ac:dyDescent="0.3">
      <c r="A1526" s="4">
        <v>2017</v>
      </c>
      <c r="B1526" s="4" t="s">
        <v>51</v>
      </c>
      <c r="C1526" s="4" t="s">
        <v>39</v>
      </c>
      <c r="D1526" s="5">
        <v>3883</v>
      </c>
      <c r="E1526" s="5">
        <v>22351</v>
      </c>
      <c r="F1526" s="6">
        <v>47385</v>
      </c>
    </row>
    <row r="1527" spans="1:6" x14ac:dyDescent="0.3">
      <c r="A1527" s="4">
        <v>2017</v>
      </c>
      <c r="B1527" s="4" t="s">
        <v>51</v>
      </c>
      <c r="C1527" s="4" t="s">
        <v>40</v>
      </c>
      <c r="D1527" s="5">
        <v>11745</v>
      </c>
      <c r="E1527" s="5">
        <v>119968</v>
      </c>
      <c r="F1527" s="6">
        <v>56642</v>
      </c>
    </row>
    <row r="1528" spans="1:6" x14ac:dyDescent="0.3">
      <c r="A1528" s="4">
        <v>2017</v>
      </c>
      <c r="B1528" s="4" t="s">
        <v>51</v>
      </c>
      <c r="C1528" s="4" t="s">
        <v>41</v>
      </c>
      <c r="D1528" s="5">
        <v>49310</v>
      </c>
      <c r="E1528" s="5">
        <v>711119</v>
      </c>
      <c r="F1528" s="6">
        <v>63219</v>
      </c>
    </row>
    <row r="1529" spans="1:6" x14ac:dyDescent="0.3">
      <c r="A1529" s="4">
        <v>2017</v>
      </c>
      <c r="B1529" s="4" t="s">
        <v>51</v>
      </c>
      <c r="C1529" s="4" t="s">
        <v>42</v>
      </c>
      <c r="D1529" s="5">
        <v>10886</v>
      </c>
      <c r="E1529" s="5">
        <v>97495</v>
      </c>
      <c r="F1529" s="6">
        <v>49132</v>
      </c>
    </row>
    <row r="1530" spans="1:6" x14ac:dyDescent="0.3">
      <c r="A1530" s="4">
        <v>2017</v>
      </c>
      <c r="B1530" s="4" t="s">
        <v>51</v>
      </c>
      <c r="C1530" s="4" t="s">
        <v>43</v>
      </c>
      <c r="D1530" s="5">
        <v>2865</v>
      </c>
      <c r="E1530" s="5">
        <v>15187</v>
      </c>
      <c r="F1530" s="6">
        <v>50125</v>
      </c>
    </row>
    <row r="1531" spans="1:6" x14ac:dyDescent="0.3">
      <c r="A1531" s="4">
        <v>2017</v>
      </c>
      <c r="B1531" s="4" t="s">
        <v>51</v>
      </c>
      <c r="C1531" s="4" t="s">
        <v>44</v>
      </c>
      <c r="D1531" s="5">
        <v>21256</v>
      </c>
      <c r="E1531" s="5">
        <v>192576</v>
      </c>
      <c r="F1531" s="6">
        <v>56166</v>
      </c>
    </row>
    <row r="1532" spans="1:6" x14ac:dyDescent="0.3">
      <c r="A1532" s="4">
        <v>2017</v>
      </c>
      <c r="B1532" s="4" t="s">
        <v>51</v>
      </c>
      <c r="C1532" s="4" t="s">
        <v>45</v>
      </c>
      <c r="D1532" s="5">
        <v>25279</v>
      </c>
      <c r="E1532" s="5">
        <v>187247</v>
      </c>
      <c r="F1532" s="6">
        <v>61249</v>
      </c>
    </row>
    <row r="1533" spans="1:6" x14ac:dyDescent="0.3">
      <c r="A1533" s="4">
        <v>2017</v>
      </c>
      <c r="B1533" s="4" t="s">
        <v>51</v>
      </c>
      <c r="C1533" s="4" t="s">
        <v>46</v>
      </c>
      <c r="D1533" s="5">
        <v>4402</v>
      </c>
      <c r="E1533" s="5">
        <v>31522</v>
      </c>
      <c r="F1533" s="6">
        <v>57987</v>
      </c>
    </row>
    <row r="1534" spans="1:6" x14ac:dyDescent="0.3">
      <c r="A1534" s="4">
        <v>2017</v>
      </c>
      <c r="B1534" s="4" t="s">
        <v>51</v>
      </c>
      <c r="C1534" s="4" t="s">
        <v>47</v>
      </c>
      <c r="D1534" s="5">
        <v>14158</v>
      </c>
      <c r="E1534" s="5">
        <v>117226</v>
      </c>
      <c r="F1534" s="6">
        <v>60136</v>
      </c>
    </row>
    <row r="1535" spans="1:6" x14ac:dyDescent="0.3">
      <c r="A1535" s="4">
        <v>2017</v>
      </c>
      <c r="B1535" s="4" t="s">
        <v>51</v>
      </c>
      <c r="C1535" s="4" t="s">
        <v>48</v>
      </c>
      <c r="D1535" s="5">
        <v>3427</v>
      </c>
      <c r="E1535" s="5">
        <v>19573</v>
      </c>
      <c r="F1535" s="6">
        <v>50877</v>
      </c>
    </row>
    <row r="1536" spans="1:6" x14ac:dyDescent="0.3">
      <c r="A1536" s="4">
        <v>2017</v>
      </c>
      <c r="B1536" s="4" t="s">
        <v>52</v>
      </c>
      <c r="C1536" s="4" t="s">
        <v>1</v>
      </c>
      <c r="D1536" s="5">
        <v>5447</v>
      </c>
      <c r="E1536" s="5">
        <v>263487</v>
      </c>
      <c r="F1536" s="6">
        <v>55197</v>
      </c>
    </row>
    <row r="1537" spans="1:6" x14ac:dyDescent="0.3">
      <c r="A1537" s="4">
        <v>2017</v>
      </c>
      <c r="B1537" s="4" t="s">
        <v>52</v>
      </c>
      <c r="C1537" s="4" t="s">
        <v>2</v>
      </c>
      <c r="D1537" s="5">
        <v>4657</v>
      </c>
      <c r="E1537" s="5">
        <v>162399</v>
      </c>
      <c r="F1537" s="6">
        <v>73528</v>
      </c>
    </row>
    <row r="1538" spans="1:6" x14ac:dyDescent="0.3">
      <c r="A1538" s="4">
        <v>2017</v>
      </c>
      <c r="B1538" s="4" t="s">
        <v>52</v>
      </c>
      <c r="C1538" s="4" t="s">
        <v>3</v>
      </c>
      <c r="D1538" s="5">
        <v>2928</v>
      </c>
      <c r="E1538" s="5">
        <v>157305</v>
      </c>
      <c r="F1538" s="6">
        <v>46766</v>
      </c>
    </row>
    <row r="1539" spans="1:6" x14ac:dyDescent="0.3">
      <c r="A1539" s="4">
        <v>2017</v>
      </c>
      <c r="B1539" s="4" t="s">
        <v>52</v>
      </c>
      <c r="C1539" s="4" t="s">
        <v>4</v>
      </c>
      <c r="D1539" s="5">
        <v>42215</v>
      </c>
      <c r="E1539" s="5">
        <v>1303550</v>
      </c>
      <c r="F1539" s="6">
        <v>92246</v>
      </c>
    </row>
    <row r="1540" spans="1:6" x14ac:dyDescent="0.3">
      <c r="A1540" s="4">
        <v>2017</v>
      </c>
      <c r="B1540" s="4" t="s">
        <v>52</v>
      </c>
      <c r="C1540" s="4" t="s">
        <v>5</v>
      </c>
      <c r="D1540" s="5">
        <v>5750</v>
      </c>
      <c r="E1540" s="5">
        <v>144067</v>
      </c>
      <c r="F1540" s="6">
        <v>69446</v>
      </c>
    </row>
    <row r="1541" spans="1:6" x14ac:dyDescent="0.3">
      <c r="A1541" s="4">
        <v>2017</v>
      </c>
      <c r="B1541" s="4" t="s">
        <v>52</v>
      </c>
      <c r="C1541" s="4" t="s">
        <v>6</v>
      </c>
      <c r="D1541" s="5">
        <v>4460</v>
      </c>
      <c r="E1541" s="5">
        <v>158891</v>
      </c>
      <c r="F1541" s="6">
        <v>81864</v>
      </c>
    </row>
    <row r="1542" spans="1:6" x14ac:dyDescent="0.3">
      <c r="A1542" s="4">
        <v>2017</v>
      </c>
      <c r="B1542" s="4" t="s">
        <v>52</v>
      </c>
      <c r="C1542" s="4" t="s">
        <v>7</v>
      </c>
      <c r="D1542" s="4">
        <v>688</v>
      </c>
      <c r="E1542" s="5">
        <v>25928</v>
      </c>
      <c r="F1542" s="6">
        <v>62417</v>
      </c>
    </row>
    <row r="1543" spans="1:6" x14ac:dyDescent="0.3">
      <c r="A1543" s="4">
        <v>2017</v>
      </c>
      <c r="B1543" s="4" t="s">
        <v>52</v>
      </c>
      <c r="C1543" s="4" t="s">
        <v>8</v>
      </c>
      <c r="D1543" s="5">
        <v>20513</v>
      </c>
      <c r="E1543" s="5">
        <v>363137</v>
      </c>
      <c r="F1543" s="6">
        <v>59389</v>
      </c>
    </row>
    <row r="1544" spans="1:6" x14ac:dyDescent="0.3">
      <c r="A1544" s="4">
        <v>2017</v>
      </c>
      <c r="B1544" s="4" t="s">
        <v>52</v>
      </c>
      <c r="C1544" s="4" t="s">
        <v>9</v>
      </c>
      <c r="D1544" s="5">
        <v>9745</v>
      </c>
      <c r="E1544" s="5">
        <v>395916</v>
      </c>
      <c r="F1544" s="6">
        <v>57889</v>
      </c>
    </row>
    <row r="1545" spans="1:6" x14ac:dyDescent="0.3">
      <c r="A1545" s="4">
        <v>2017</v>
      </c>
      <c r="B1545" s="4" t="s">
        <v>52</v>
      </c>
      <c r="C1545" s="4" t="s">
        <v>10</v>
      </c>
      <c r="D1545" s="5">
        <v>2750</v>
      </c>
      <c r="E1545" s="5">
        <v>66056</v>
      </c>
      <c r="F1545" s="6">
        <v>61543</v>
      </c>
    </row>
    <row r="1546" spans="1:6" x14ac:dyDescent="0.3">
      <c r="A1546" s="4">
        <v>2017</v>
      </c>
      <c r="B1546" s="4" t="s">
        <v>52</v>
      </c>
      <c r="C1546" s="4" t="s">
        <v>11</v>
      </c>
      <c r="D1546" s="5">
        <v>17979</v>
      </c>
      <c r="E1546" s="5">
        <v>574692</v>
      </c>
      <c r="F1546" s="6">
        <v>70174</v>
      </c>
    </row>
    <row r="1547" spans="1:6" x14ac:dyDescent="0.3">
      <c r="A1547" s="4">
        <v>2017</v>
      </c>
      <c r="B1547" s="4" t="s">
        <v>52</v>
      </c>
      <c r="C1547" s="4" t="s">
        <v>12</v>
      </c>
      <c r="D1547" s="5">
        <v>8554</v>
      </c>
      <c r="E1547" s="5">
        <v>531312</v>
      </c>
      <c r="F1547" s="6">
        <v>61118</v>
      </c>
    </row>
    <row r="1548" spans="1:6" x14ac:dyDescent="0.3">
      <c r="A1548" s="4">
        <v>2017</v>
      </c>
      <c r="B1548" s="4" t="s">
        <v>52</v>
      </c>
      <c r="C1548" s="4" t="s">
        <v>13</v>
      </c>
      <c r="D1548" s="5">
        <v>4125</v>
      </c>
      <c r="E1548" s="5">
        <v>215910</v>
      </c>
      <c r="F1548" s="6">
        <v>58617</v>
      </c>
    </row>
    <row r="1549" spans="1:6" x14ac:dyDescent="0.3">
      <c r="A1549" s="4">
        <v>2017</v>
      </c>
      <c r="B1549" s="4" t="s">
        <v>52</v>
      </c>
      <c r="C1549" s="4" t="s">
        <v>14</v>
      </c>
      <c r="D1549" s="5">
        <v>3164</v>
      </c>
      <c r="E1549" s="5">
        <v>161517</v>
      </c>
      <c r="F1549" s="6">
        <v>57532</v>
      </c>
    </row>
    <row r="1550" spans="1:6" x14ac:dyDescent="0.3">
      <c r="A1550" s="4">
        <v>2017</v>
      </c>
      <c r="B1550" s="4" t="s">
        <v>52</v>
      </c>
      <c r="C1550" s="4" t="s">
        <v>15</v>
      </c>
      <c r="D1550" s="5">
        <v>4368</v>
      </c>
      <c r="E1550" s="5">
        <v>250180</v>
      </c>
      <c r="F1550" s="6">
        <v>58143</v>
      </c>
    </row>
    <row r="1551" spans="1:6" x14ac:dyDescent="0.3">
      <c r="A1551" s="4">
        <v>2017</v>
      </c>
      <c r="B1551" s="4" t="s">
        <v>52</v>
      </c>
      <c r="C1551" s="4" t="s">
        <v>16</v>
      </c>
      <c r="D1551" s="5">
        <v>4464</v>
      </c>
      <c r="E1551" s="5">
        <v>134680</v>
      </c>
      <c r="F1551" s="6">
        <v>72604</v>
      </c>
    </row>
    <row r="1552" spans="1:6" x14ac:dyDescent="0.3">
      <c r="A1552" s="4">
        <v>2017</v>
      </c>
      <c r="B1552" s="4" t="s">
        <v>52</v>
      </c>
      <c r="C1552" s="4" t="s">
        <v>17</v>
      </c>
      <c r="D1552" s="5">
        <v>1877</v>
      </c>
      <c r="E1552" s="5">
        <v>50911</v>
      </c>
      <c r="F1552" s="6">
        <v>55458</v>
      </c>
    </row>
    <row r="1553" spans="1:6" x14ac:dyDescent="0.3">
      <c r="A1553" s="4">
        <v>2017</v>
      </c>
      <c r="B1553" s="4" t="s">
        <v>52</v>
      </c>
      <c r="C1553" s="4" t="s">
        <v>18</v>
      </c>
      <c r="D1553" s="5">
        <v>3901</v>
      </c>
      <c r="E1553" s="5">
        <v>106864</v>
      </c>
      <c r="F1553" s="6">
        <v>77289</v>
      </c>
    </row>
    <row r="1554" spans="1:6" x14ac:dyDescent="0.3">
      <c r="A1554" s="4">
        <v>2017</v>
      </c>
      <c r="B1554" s="4" t="s">
        <v>52</v>
      </c>
      <c r="C1554" s="4" t="s">
        <v>19</v>
      </c>
      <c r="D1554" s="5">
        <v>6850</v>
      </c>
      <c r="E1554" s="5">
        <v>244647</v>
      </c>
      <c r="F1554" s="6">
        <v>88132</v>
      </c>
    </row>
    <row r="1555" spans="1:6" x14ac:dyDescent="0.3">
      <c r="A1555" s="4">
        <v>2017</v>
      </c>
      <c r="B1555" s="4" t="s">
        <v>52</v>
      </c>
      <c r="C1555" s="4" t="s">
        <v>20</v>
      </c>
      <c r="D1555" s="5">
        <v>15721</v>
      </c>
      <c r="E1555" s="5">
        <v>615106</v>
      </c>
      <c r="F1555" s="6">
        <v>66395</v>
      </c>
    </row>
    <row r="1556" spans="1:6" x14ac:dyDescent="0.3">
      <c r="A1556" s="4">
        <v>2017</v>
      </c>
      <c r="B1556" s="4" t="s">
        <v>52</v>
      </c>
      <c r="C1556" s="4" t="s">
        <v>21</v>
      </c>
      <c r="D1556" s="5">
        <v>8369</v>
      </c>
      <c r="E1556" s="5">
        <v>319035</v>
      </c>
      <c r="F1556" s="6">
        <v>65734</v>
      </c>
    </row>
    <row r="1557" spans="1:6" x14ac:dyDescent="0.3">
      <c r="A1557" s="4">
        <v>2017</v>
      </c>
      <c r="B1557" s="4" t="s">
        <v>52</v>
      </c>
      <c r="C1557" s="4" t="s">
        <v>22</v>
      </c>
      <c r="D1557" s="5">
        <v>2441</v>
      </c>
      <c r="E1557" s="5">
        <v>144047</v>
      </c>
      <c r="F1557" s="6">
        <v>48199</v>
      </c>
    </row>
    <row r="1558" spans="1:6" x14ac:dyDescent="0.3">
      <c r="A1558" s="4">
        <v>2017</v>
      </c>
      <c r="B1558" s="4" t="s">
        <v>52</v>
      </c>
      <c r="C1558" s="4" t="s">
        <v>23</v>
      </c>
      <c r="D1558" s="5">
        <v>6636</v>
      </c>
      <c r="E1558" s="5">
        <v>265863</v>
      </c>
      <c r="F1558" s="6">
        <v>57139</v>
      </c>
    </row>
    <row r="1559" spans="1:6" x14ac:dyDescent="0.3">
      <c r="A1559" s="4">
        <v>2017</v>
      </c>
      <c r="B1559" s="4" t="s">
        <v>52</v>
      </c>
      <c r="C1559" s="4" t="s">
        <v>24</v>
      </c>
      <c r="D1559" s="5">
        <v>1572</v>
      </c>
      <c r="E1559" s="5">
        <v>19893</v>
      </c>
      <c r="F1559" s="6">
        <v>48758</v>
      </c>
    </row>
    <row r="1560" spans="1:6" x14ac:dyDescent="0.3">
      <c r="A1560" s="4">
        <v>2017</v>
      </c>
      <c r="B1560" s="4" t="s">
        <v>52</v>
      </c>
      <c r="C1560" s="4" t="s">
        <v>25</v>
      </c>
      <c r="D1560" s="5">
        <v>1977</v>
      </c>
      <c r="E1560" s="5">
        <v>98082</v>
      </c>
      <c r="F1560" s="6">
        <v>49568</v>
      </c>
    </row>
    <row r="1561" spans="1:6" x14ac:dyDescent="0.3">
      <c r="A1561" s="4">
        <v>2017</v>
      </c>
      <c r="B1561" s="4" t="s">
        <v>52</v>
      </c>
      <c r="C1561" s="4" t="s">
        <v>26</v>
      </c>
      <c r="D1561" s="5">
        <v>2043</v>
      </c>
      <c r="E1561" s="5">
        <v>47800</v>
      </c>
      <c r="F1561" s="6">
        <v>56486</v>
      </c>
    </row>
    <row r="1562" spans="1:6" x14ac:dyDescent="0.3">
      <c r="A1562" s="4">
        <v>2017</v>
      </c>
      <c r="B1562" s="4" t="s">
        <v>52</v>
      </c>
      <c r="C1562" s="4" t="s">
        <v>27</v>
      </c>
      <c r="D1562" s="5">
        <v>2011</v>
      </c>
      <c r="E1562" s="5">
        <v>68971</v>
      </c>
      <c r="F1562" s="6">
        <v>70482</v>
      </c>
    </row>
    <row r="1563" spans="1:6" x14ac:dyDescent="0.3">
      <c r="A1563" s="4">
        <v>2017</v>
      </c>
      <c r="B1563" s="4" t="s">
        <v>52</v>
      </c>
      <c r="C1563" s="4" t="s">
        <v>28</v>
      </c>
      <c r="D1563" s="5">
        <v>8962</v>
      </c>
      <c r="E1563" s="5">
        <v>242476</v>
      </c>
      <c r="F1563" s="6">
        <v>78813</v>
      </c>
    </row>
    <row r="1564" spans="1:6" x14ac:dyDescent="0.3">
      <c r="A1564" s="4">
        <v>2017</v>
      </c>
      <c r="B1564" s="4" t="s">
        <v>52</v>
      </c>
      <c r="C1564" s="4" t="s">
        <v>29</v>
      </c>
      <c r="D1564" s="5">
        <v>1724</v>
      </c>
      <c r="E1564" s="5">
        <v>26398</v>
      </c>
      <c r="F1564" s="6">
        <v>53328</v>
      </c>
    </row>
    <row r="1565" spans="1:6" x14ac:dyDescent="0.3">
      <c r="A1565" s="4">
        <v>2017</v>
      </c>
      <c r="B1565" s="4" t="s">
        <v>52</v>
      </c>
      <c r="C1565" s="4" t="s">
        <v>30</v>
      </c>
      <c r="D1565" s="5">
        <v>17319</v>
      </c>
      <c r="E1565" s="5">
        <v>444182</v>
      </c>
      <c r="F1565" s="6">
        <v>65899</v>
      </c>
    </row>
    <row r="1566" spans="1:6" x14ac:dyDescent="0.3">
      <c r="A1566" s="4">
        <v>2017</v>
      </c>
      <c r="B1566" s="4" t="s">
        <v>52</v>
      </c>
      <c r="C1566" s="4" t="s">
        <v>31</v>
      </c>
      <c r="D1566" s="5">
        <v>10287</v>
      </c>
      <c r="E1566" s="5">
        <v>467306</v>
      </c>
      <c r="F1566" s="6">
        <v>58368</v>
      </c>
    </row>
    <row r="1567" spans="1:6" x14ac:dyDescent="0.3">
      <c r="A1567" s="4">
        <v>2017</v>
      </c>
      <c r="B1567" s="4" t="s">
        <v>52</v>
      </c>
      <c r="C1567" s="4" t="s">
        <v>32</v>
      </c>
      <c r="D1567" s="4">
        <v>810</v>
      </c>
      <c r="E1567" s="5">
        <v>24680</v>
      </c>
      <c r="F1567" s="6">
        <v>52594</v>
      </c>
    </row>
    <row r="1568" spans="1:6" x14ac:dyDescent="0.3">
      <c r="A1568" s="4">
        <v>2017</v>
      </c>
      <c r="B1568" s="4" t="s">
        <v>52</v>
      </c>
      <c r="C1568" s="4" t="s">
        <v>33</v>
      </c>
      <c r="D1568" s="5">
        <v>15430</v>
      </c>
      <c r="E1568" s="5">
        <v>685942</v>
      </c>
      <c r="F1568" s="6">
        <v>60002</v>
      </c>
    </row>
    <row r="1569" spans="1:6" x14ac:dyDescent="0.3">
      <c r="A1569" s="4">
        <v>2017</v>
      </c>
      <c r="B1569" s="4" t="s">
        <v>52</v>
      </c>
      <c r="C1569" s="4" t="s">
        <v>34</v>
      </c>
      <c r="D1569" s="5">
        <v>4230</v>
      </c>
      <c r="E1569" s="5">
        <v>128122</v>
      </c>
      <c r="F1569" s="6">
        <v>55496</v>
      </c>
    </row>
    <row r="1570" spans="1:6" x14ac:dyDescent="0.3">
      <c r="A1570" s="4">
        <v>2017</v>
      </c>
      <c r="B1570" s="4" t="s">
        <v>52</v>
      </c>
      <c r="C1570" s="4" t="s">
        <v>35</v>
      </c>
      <c r="D1570" s="5">
        <v>6175</v>
      </c>
      <c r="E1570" s="5">
        <v>189318</v>
      </c>
      <c r="F1570" s="6">
        <v>68161</v>
      </c>
    </row>
    <row r="1571" spans="1:6" x14ac:dyDescent="0.3">
      <c r="A1571" s="4">
        <v>2017</v>
      </c>
      <c r="B1571" s="4" t="s">
        <v>52</v>
      </c>
      <c r="C1571" s="4" t="s">
        <v>36</v>
      </c>
      <c r="D1571" s="5">
        <v>14414</v>
      </c>
      <c r="E1571" s="5">
        <v>561774</v>
      </c>
      <c r="F1571" s="6">
        <v>61111</v>
      </c>
    </row>
    <row r="1572" spans="1:6" x14ac:dyDescent="0.3">
      <c r="A1572" s="4">
        <v>2017</v>
      </c>
      <c r="B1572" s="4" t="s">
        <v>52</v>
      </c>
      <c r="C1572" s="4" t="s">
        <v>37</v>
      </c>
      <c r="D1572" s="5">
        <v>1567</v>
      </c>
      <c r="E1572" s="5">
        <v>40341</v>
      </c>
      <c r="F1572" s="6">
        <v>57616</v>
      </c>
    </row>
    <row r="1573" spans="1:6" x14ac:dyDescent="0.3">
      <c r="A1573" s="4">
        <v>2017</v>
      </c>
      <c r="B1573" s="4" t="s">
        <v>52</v>
      </c>
      <c r="C1573" s="4" t="s">
        <v>38</v>
      </c>
      <c r="D1573" s="5">
        <v>5906</v>
      </c>
      <c r="E1573" s="5">
        <v>240456</v>
      </c>
      <c r="F1573" s="6">
        <v>58927</v>
      </c>
    </row>
    <row r="1574" spans="1:6" x14ac:dyDescent="0.3">
      <c r="A1574" s="4">
        <v>2017</v>
      </c>
      <c r="B1574" s="4" t="s">
        <v>52</v>
      </c>
      <c r="C1574" s="4" t="s">
        <v>39</v>
      </c>
      <c r="D1574" s="5">
        <v>1091</v>
      </c>
      <c r="E1574" s="5">
        <v>43081</v>
      </c>
      <c r="F1574" s="6">
        <v>47877</v>
      </c>
    </row>
    <row r="1575" spans="1:6" x14ac:dyDescent="0.3">
      <c r="A1575" s="4">
        <v>2017</v>
      </c>
      <c r="B1575" s="4" t="s">
        <v>52</v>
      </c>
      <c r="C1575" s="4" t="s">
        <v>40</v>
      </c>
      <c r="D1575" s="5">
        <v>6835</v>
      </c>
      <c r="E1575" s="5">
        <v>348417</v>
      </c>
      <c r="F1575" s="6">
        <v>59526</v>
      </c>
    </row>
    <row r="1576" spans="1:6" x14ac:dyDescent="0.3">
      <c r="A1576" s="4">
        <v>2017</v>
      </c>
      <c r="B1576" s="4" t="s">
        <v>52</v>
      </c>
      <c r="C1576" s="4" t="s">
        <v>41</v>
      </c>
      <c r="D1576" s="5">
        <v>24275</v>
      </c>
      <c r="E1576" s="5">
        <v>851513</v>
      </c>
      <c r="F1576" s="6">
        <v>75813</v>
      </c>
    </row>
    <row r="1577" spans="1:6" x14ac:dyDescent="0.3">
      <c r="A1577" s="4">
        <v>2017</v>
      </c>
      <c r="B1577" s="4" t="s">
        <v>52</v>
      </c>
      <c r="C1577" s="4" t="s">
        <v>42</v>
      </c>
      <c r="D1577" s="5">
        <v>4248</v>
      </c>
      <c r="E1577" s="5">
        <v>128365</v>
      </c>
      <c r="F1577" s="6">
        <v>56723</v>
      </c>
    </row>
    <row r="1578" spans="1:6" x14ac:dyDescent="0.3">
      <c r="A1578" s="4">
        <v>2017</v>
      </c>
      <c r="B1578" s="4" t="s">
        <v>52</v>
      </c>
      <c r="C1578" s="4" t="s">
        <v>43</v>
      </c>
      <c r="D1578" s="5">
        <v>1105</v>
      </c>
      <c r="E1578" s="5">
        <v>29550</v>
      </c>
      <c r="F1578" s="6">
        <v>58004</v>
      </c>
    </row>
    <row r="1579" spans="1:6" x14ac:dyDescent="0.3">
      <c r="A1579" s="4">
        <v>2017</v>
      </c>
      <c r="B1579" s="4" t="s">
        <v>52</v>
      </c>
      <c r="C1579" s="4" t="s">
        <v>44</v>
      </c>
      <c r="D1579" s="5">
        <v>6475</v>
      </c>
      <c r="E1579" s="5">
        <v>232927</v>
      </c>
      <c r="F1579" s="6">
        <v>57894</v>
      </c>
    </row>
    <row r="1580" spans="1:6" x14ac:dyDescent="0.3">
      <c r="A1580" s="4">
        <v>2017</v>
      </c>
      <c r="B1580" s="4" t="s">
        <v>52</v>
      </c>
      <c r="C1580" s="4" t="s">
        <v>45</v>
      </c>
      <c r="D1580" s="5">
        <v>7671</v>
      </c>
      <c r="E1580" s="5">
        <v>280368</v>
      </c>
      <c r="F1580" s="6">
        <v>76290</v>
      </c>
    </row>
    <row r="1581" spans="1:6" x14ac:dyDescent="0.3">
      <c r="A1581" s="4">
        <v>2017</v>
      </c>
      <c r="B1581" s="4" t="s">
        <v>52</v>
      </c>
      <c r="C1581" s="4" t="s">
        <v>46</v>
      </c>
      <c r="D1581" s="5">
        <v>1272</v>
      </c>
      <c r="E1581" s="5">
        <v>46575</v>
      </c>
      <c r="F1581" s="6">
        <v>58624</v>
      </c>
    </row>
    <row r="1582" spans="1:6" x14ac:dyDescent="0.3">
      <c r="A1582" s="4">
        <v>2017</v>
      </c>
      <c r="B1582" s="4" t="s">
        <v>52</v>
      </c>
      <c r="C1582" s="4" t="s">
        <v>47</v>
      </c>
      <c r="D1582" s="5">
        <v>9356</v>
      </c>
      <c r="E1582" s="5">
        <v>466595</v>
      </c>
      <c r="F1582" s="6">
        <v>57001</v>
      </c>
    </row>
    <row r="1583" spans="1:6" x14ac:dyDescent="0.3">
      <c r="A1583" s="4">
        <v>2017</v>
      </c>
      <c r="B1583" s="4" t="s">
        <v>52</v>
      </c>
      <c r="C1583" s="4" t="s">
        <v>48</v>
      </c>
      <c r="D1583" s="4">
        <v>598</v>
      </c>
      <c r="E1583" s="5">
        <v>9378</v>
      </c>
      <c r="F1583" s="6">
        <v>65834</v>
      </c>
    </row>
    <row r="1584" spans="1:6" x14ac:dyDescent="0.3">
      <c r="A1584" s="4">
        <v>2017</v>
      </c>
      <c r="B1584" s="4" t="s">
        <v>54</v>
      </c>
      <c r="C1584" s="4" t="s">
        <v>1</v>
      </c>
      <c r="D1584" s="5">
        <v>32410</v>
      </c>
      <c r="E1584" s="5">
        <v>375653</v>
      </c>
      <c r="F1584" s="6">
        <v>40518</v>
      </c>
    </row>
    <row r="1585" spans="1:6" x14ac:dyDescent="0.3">
      <c r="A1585" s="4">
        <v>2017</v>
      </c>
      <c r="B1585" s="4" t="s">
        <v>54</v>
      </c>
      <c r="C1585" s="4" t="s">
        <v>2</v>
      </c>
      <c r="D1585" s="5">
        <v>29489</v>
      </c>
      <c r="E1585" s="5">
        <v>518475</v>
      </c>
      <c r="F1585" s="6">
        <v>45126</v>
      </c>
    </row>
    <row r="1586" spans="1:6" x14ac:dyDescent="0.3">
      <c r="A1586" s="4">
        <v>2017</v>
      </c>
      <c r="B1586" s="4" t="s">
        <v>54</v>
      </c>
      <c r="C1586" s="4" t="s">
        <v>3</v>
      </c>
      <c r="D1586" s="5">
        <v>21486</v>
      </c>
      <c r="E1586" s="5">
        <v>247661</v>
      </c>
      <c r="F1586" s="6">
        <v>40275</v>
      </c>
    </row>
    <row r="1587" spans="1:6" x14ac:dyDescent="0.3">
      <c r="A1587" s="4">
        <v>2017</v>
      </c>
      <c r="B1587" s="4" t="s">
        <v>54</v>
      </c>
      <c r="C1587" s="4" t="s">
        <v>4</v>
      </c>
      <c r="D1587" s="5">
        <v>185826</v>
      </c>
      <c r="E1587" s="5">
        <v>3010983</v>
      </c>
      <c r="F1587" s="6">
        <v>51095</v>
      </c>
    </row>
    <row r="1588" spans="1:6" x14ac:dyDescent="0.3">
      <c r="A1588" s="4">
        <v>2017</v>
      </c>
      <c r="B1588" s="4" t="s">
        <v>54</v>
      </c>
      <c r="C1588" s="4" t="s">
        <v>5</v>
      </c>
      <c r="D1588" s="5">
        <v>35715</v>
      </c>
      <c r="E1588" s="5">
        <v>458174</v>
      </c>
      <c r="F1588" s="6">
        <v>48601</v>
      </c>
    </row>
    <row r="1589" spans="1:6" x14ac:dyDescent="0.3">
      <c r="A1589" s="4">
        <v>2017</v>
      </c>
      <c r="B1589" s="4" t="s">
        <v>54</v>
      </c>
      <c r="C1589" s="4" t="s">
        <v>6</v>
      </c>
      <c r="D1589" s="5">
        <v>25027</v>
      </c>
      <c r="E1589" s="5">
        <v>297198</v>
      </c>
      <c r="F1589" s="6">
        <v>50064</v>
      </c>
    </row>
    <row r="1590" spans="1:6" x14ac:dyDescent="0.3">
      <c r="A1590" s="4">
        <v>2017</v>
      </c>
      <c r="B1590" s="4" t="s">
        <v>54</v>
      </c>
      <c r="C1590" s="4" t="s">
        <v>7</v>
      </c>
      <c r="D1590" s="5">
        <v>6681</v>
      </c>
      <c r="E1590" s="5">
        <v>79724</v>
      </c>
      <c r="F1590" s="6">
        <v>39700</v>
      </c>
    </row>
    <row r="1591" spans="1:6" x14ac:dyDescent="0.3">
      <c r="A1591" s="4">
        <v>2017</v>
      </c>
      <c r="B1591" s="4" t="s">
        <v>54</v>
      </c>
      <c r="C1591" s="4" t="s">
        <v>8</v>
      </c>
      <c r="D1591" s="5">
        <v>139501</v>
      </c>
      <c r="E1591" s="5">
        <v>1739867</v>
      </c>
      <c r="F1591" s="6">
        <v>43229</v>
      </c>
    </row>
    <row r="1592" spans="1:6" x14ac:dyDescent="0.3">
      <c r="A1592" s="4">
        <v>2017</v>
      </c>
      <c r="B1592" s="4" t="s">
        <v>54</v>
      </c>
      <c r="C1592" s="4" t="s">
        <v>9</v>
      </c>
      <c r="D1592" s="5">
        <v>60382</v>
      </c>
      <c r="E1592" s="5">
        <v>930943</v>
      </c>
      <c r="F1592" s="6">
        <v>48763</v>
      </c>
    </row>
    <row r="1593" spans="1:6" x14ac:dyDescent="0.3">
      <c r="A1593" s="4">
        <v>2017</v>
      </c>
      <c r="B1593" s="4" t="s">
        <v>54</v>
      </c>
      <c r="C1593" s="4" t="s">
        <v>10</v>
      </c>
      <c r="D1593" s="5">
        <v>11706</v>
      </c>
      <c r="E1593" s="5">
        <v>136606</v>
      </c>
      <c r="F1593" s="6">
        <v>38856</v>
      </c>
    </row>
    <row r="1594" spans="1:6" x14ac:dyDescent="0.3">
      <c r="A1594" s="4">
        <v>2017</v>
      </c>
      <c r="B1594" s="4" t="s">
        <v>54</v>
      </c>
      <c r="C1594" s="4" t="s">
        <v>11</v>
      </c>
      <c r="D1594" s="5">
        <v>77273</v>
      </c>
      <c r="E1594" s="5">
        <v>1192805</v>
      </c>
      <c r="F1594" s="6">
        <v>50025</v>
      </c>
    </row>
    <row r="1595" spans="1:6" x14ac:dyDescent="0.3">
      <c r="A1595" s="4">
        <v>2017</v>
      </c>
      <c r="B1595" s="4" t="s">
        <v>54</v>
      </c>
      <c r="C1595" s="4" t="s">
        <v>12</v>
      </c>
      <c r="D1595" s="5">
        <v>40630</v>
      </c>
      <c r="E1595" s="5">
        <v>588381</v>
      </c>
      <c r="F1595" s="6">
        <v>40479</v>
      </c>
    </row>
    <row r="1596" spans="1:6" x14ac:dyDescent="0.3">
      <c r="A1596" s="4">
        <v>2017</v>
      </c>
      <c r="B1596" s="4" t="s">
        <v>54</v>
      </c>
      <c r="C1596" s="4" t="s">
        <v>13</v>
      </c>
      <c r="D1596" s="5">
        <v>23446</v>
      </c>
      <c r="E1596" s="5">
        <v>311763</v>
      </c>
      <c r="F1596" s="6">
        <v>39025</v>
      </c>
    </row>
    <row r="1597" spans="1:6" x14ac:dyDescent="0.3">
      <c r="A1597" s="4">
        <v>2017</v>
      </c>
      <c r="B1597" s="4" t="s">
        <v>54</v>
      </c>
      <c r="C1597" s="4" t="s">
        <v>14</v>
      </c>
      <c r="D1597" s="5">
        <v>20676</v>
      </c>
      <c r="E1597" s="5">
        <v>263529</v>
      </c>
      <c r="F1597" s="6">
        <v>40705</v>
      </c>
    </row>
    <row r="1598" spans="1:6" x14ac:dyDescent="0.3">
      <c r="A1598" s="4">
        <v>2017</v>
      </c>
      <c r="B1598" s="4" t="s">
        <v>54</v>
      </c>
      <c r="C1598" s="4" t="s">
        <v>15</v>
      </c>
      <c r="D1598" s="5">
        <v>27941</v>
      </c>
      <c r="E1598" s="5">
        <v>398217</v>
      </c>
      <c r="F1598" s="6">
        <v>41261</v>
      </c>
    </row>
    <row r="1599" spans="1:6" x14ac:dyDescent="0.3">
      <c r="A1599" s="4">
        <v>2017</v>
      </c>
      <c r="B1599" s="4" t="s">
        <v>54</v>
      </c>
      <c r="C1599" s="4" t="s">
        <v>16</v>
      </c>
      <c r="D1599" s="5">
        <v>30444</v>
      </c>
      <c r="E1599" s="5">
        <v>378830</v>
      </c>
      <c r="F1599" s="6">
        <v>40938</v>
      </c>
    </row>
    <row r="1600" spans="1:6" x14ac:dyDescent="0.3">
      <c r="A1600" s="4">
        <v>2017</v>
      </c>
      <c r="B1600" s="4" t="s">
        <v>54</v>
      </c>
      <c r="C1600" s="4" t="s">
        <v>17</v>
      </c>
      <c r="D1600" s="5">
        <v>11060</v>
      </c>
      <c r="E1600" s="5">
        <v>119329</v>
      </c>
      <c r="F1600" s="6">
        <v>36287</v>
      </c>
    </row>
    <row r="1601" spans="1:6" x14ac:dyDescent="0.3">
      <c r="A1601" s="4">
        <v>2017</v>
      </c>
      <c r="B1601" s="4" t="s">
        <v>54</v>
      </c>
      <c r="C1601" s="4" t="s">
        <v>18</v>
      </c>
      <c r="D1601" s="5">
        <v>33064</v>
      </c>
      <c r="E1601" s="5">
        <v>462131</v>
      </c>
      <c r="F1601" s="6">
        <v>45367</v>
      </c>
    </row>
    <row r="1602" spans="1:6" x14ac:dyDescent="0.3">
      <c r="A1602" s="4">
        <v>2017</v>
      </c>
      <c r="B1602" s="4" t="s">
        <v>54</v>
      </c>
      <c r="C1602" s="4" t="s">
        <v>19</v>
      </c>
      <c r="D1602" s="5">
        <v>42906</v>
      </c>
      <c r="E1602" s="5">
        <v>577319</v>
      </c>
      <c r="F1602" s="6">
        <v>51500</v>
      </c>
    </row>
    <row r="1603" spans="1:6" x14ac:dyDescent="0.3">
      <c r="A1603" s="4">
        <v>2017</v>
      </c>
      <c r="B1603" s="4" t="s">
        <v>54</v>
      </c>
      <c r="C1603" s="4" t="s">
        <v>20</v>
      </c>
      <c r="D1603" s="5">
        <v>52149</v>
      </c>
      <c r="E1603" s="5">
        <v>784393</v>
      </c>
      <c r="F1603" s="6">
        <v>45628</v>
      </c>
    </row>
    <row r="1604" spans="1:6" x14ac:dyDescent="0.3">
      <c r="A1604" s="4">
        <v>2017</v>
      </c>
      <c r="B1604" s="4" t="s">
        <v>54</v>
      </c>
      <c r="C1604" s="4" t="s">
        <v>21</v>
      </c>
      <c r="D1604" s="5">
        <v>36334</v>
      </c>
      <c r="E1604" s="5">
        <v>531926</v>
      </c>
      <c r="F1604" s="6">
        <v>48273</v>
      </c>
    </row>
    <row r="1605" spans="1:6" x14ac:dyDescent="0.3">
      <c r="A1605" s="4">
        <v>2017</v>
      </c>
      <c r="B1605" s="4" t="s">
        <v>54</v>
      </c>
      <c r="C1605" s="4" t="s">
        <v>22</v>
      </c>
      <c r="D1605" s="5">
        <v>19589</v>
      </c>
      <c r="E1605" s="5">
        <v>229775</v>
      </c>
      <c r="F1605" s="6">
        <v>35324</v>
      </c>
    </row>
    <row r="1606" spans="1:6" x14ac:dyDescent="0.3">
      <c r="A1606" s="4">
        <v>2017</v>
      </c>
      <c r="B1606" s="4" t="s">
        <v>54</v>
      </c>
      <c r="C1606" s="4" t="s">
        <v>23</v>
      </c>
      <c r="D1606" s="5">
        <v>40324</v>
      </c>
      <c r="E1606" s="5">
        <v>538185</v>
      </c>
      <c r="F1606" s="6">
        <v>41095</v>
      </c>
    </row>
    <row r="1607" spans="1:6" x14ac:dyDescent="0.3">
      <c r="A1607" s="4">
        <v>2017</v>
      </c>
      <c r="B1607" s="4" t="s">
        <v>54</v>
      </c>
      <c r="C1607" s="4" t="s">
        <v>24</v>
      </c>
      <c r="D1607" s="5">
        <v>9270</v>
      </c>
      <c r="E1607" s="5">
        <v>91194</v>
      </c>
      <c r="F1607" s="6">
        <v>38067</v>
      </c>
    </row>
    <row r="1608" spans="1:6" x14ac:dyDescent="0.3">
      <c r="A1608" s="4">
        <v>2017</v>
      </c>
      <c r="B1608" s="4" t="s">
        <v>54</v>
      </c>
      <c r="C1608" s="4" t="s">
        <v>25</v>
      </c>
      <c r="D1608" s="5">
        <v>15024</v>
      </c>
      <c r="E1608" s="5">
        <v>190930</v>
      </c>
      <c r="F1608" s="6">
        <v>38493</v>
      </c>
    </row>
    <row r="1609" spans="1:6" x14ac:dyDescent="0.3">
      <c r="A1609" s="4">
        <v>2017</v>
      </c>
      <c r="B1609" s="4" t="s">
        <v>54</v>
      </c>
      <c r="C1609" s="4" t="s">
        <v>26</v>
      </c>
      <c r="D1609" s="5">
        <v>15910</v>
      </c>
      <c r="E1609" s="5">
        <v>247973</v>
      </c>
      <c r="F1609" s="6">
        <v>42847</v>
      </c>
    </row>
    <row r="1610" spans="1:6" x14ac:dyDescent="0.3">
      <c r="A1610" s="4">
        <v>2017</v>
      </c>
      <c r="B1610" s="4" t="s">
        <v>54</v>
      </c>
      <c r="C1610" s="4" t="s">
        <v>27</v>
      </c>
      <c r="D1610" s="5">
        <v>12612</v>
      </c>
      <c r="E1610" s="5">
        <v>139876</v>
      </c>
      <c r="F1610" s="6">
        <v>46101</v>
      </c>
    </row>
    <row r="1611" spans="1:6" x14ac:dyDescent="0.3">
      <c r="A1611" s="4">
        <v>2017</v>
      </c>
      <c r="B1611" s="4" t="s">
        <v>54</v>
      </c>
      <c r="C1611" s="4" t="s">
        <v>28</v>
      </c>
      <c r="D1611" s="5">
        <v>53977</v>
      </c>
      <c r="E1611" s="5">
        <v>872180</v>
      </c>
      <c r="F1611" s="6">
        <v>52631</v>
      </c>
    </row>
    <row r="1612" spans="1:6" x14ac:dyDescent="0.3">
      <c r="A1612" s="4">
        <v>2017</v>
      </c>
      <c r="B1612" s="4" t="s">
        <v>54</v>
      </c>
      <c r="C1612" s="4" t="s">
        <v>29</v>
      </c>
      <c r="D1612" s="5">
        <v>10538</v>
      </c>
      <c r="E1612" s="5">
        <v>134696</v>
      </c>
      <c r="F1612" s="6">
        <v>36519</v>
      </c>
    </row>
    <row r="1613" spans="1:6" x14ac:dyDescent="0.3">
      <c r="A1613" s="4">
        <v>2017</v>
      </c>
      <c r="B1613" s="4" t="s">
        <v>54</v>
      </c>
      <c r="C1613" s="4" t="s">
        <v>30</v>
      </c>
      <c r="D1613" s="5">
        <v>126549</v>
      </c>
      <c r="E1613" s="5">
        <v>1562385</v>
      </c>
      <c r="F1613" s="6">
        <v>50389</v>
      </c>
    </row>
    <row r="1614" spans="1:6" x14ac:dyDescent="0.3">
      <c r="A1614" s="4">
        <v>2017</v>
      </c>
      <c r="B1614" s="4" t="s">
        <v>54</v>
      </c>
      <c r="C1614" s="4" t="s">
        <v>31</v>
      </c>
      <c r="D1614" s="5">
        <v>61042</v>
      </c>
      <c r="E1614" s="5">
        <v>824989</v>
      </c>
      <c r="F1614" s="6">
        <v>41845</v>
      </c>
    </row>
    <row r="1615" spans="1:6" x14ac:dyDescent="0.3">
      <c r="A1615" s="4">
        <v>2017</v>
      </c>
      <c r="B1615" s="4" t="s">
        <v>54</v>
      </c>
      <c r="C1615" s="4" t="s">
        <v>32</v>
      </c>
      <c r="D1615" s="5">
        <v>7819</v>
      </c>
      <c r="E1615" s="5">
        <v>92052</v>
      </c>
      <c r="F1615" s="6">
        <v>47910</v>
      </c>
    </row>
    <row r="1616" spans="1:6" x14ac:dyDescent="0.3">
      <c r="A1616" s="4">
        <v>2017</v>
      </c>
      <c r="B1616" s="4" t="s">
        <v>54</v>
      </c>
      <c r="C1616" s="4" t="s">
        <v>33</v>
      </c>
      <c r="D1616" s="5">
        <v>68763</v>
      </c>
      <c r="E1616" s="5">
        <v>1018161</v>
      </c>
      <c r="F1616" s="6">
        <v>42564</v>
      </c>
    </row>
    <row r="1617" spans="1:6" x14ac:dyDescent="0.3">
      <c r="A1617" s="4">
        <v>2017</v>
      </c>
      <c r="B1617" s="4" t="s">
        <v>54</v>
      </c>
      <c r="C1617" s="4" t="s">
        <v>34</v>
      </c>
      <c r="D1617" s="5">
        <v>23838</v>
      </c>
      <c r="E1617" s="5">
        <v>301165</v>
      </c>
      <c r="F1617" s="6">
        <v>41040</v>
      </c>
    </row>
    <row r="1618" spans="1:6" x14ac:dyDescent="0.3">
      <c r="A1618" s="4">
        <v>2017</v>
      </c>
      <c r="B1618" s="4" t="s">
        <v>54</v>
      </c>
      <c r="C1618" s="4" t="s">
        <v>35</v>
      </c>
      <c r="D1618" s="5">
        <v>26684</v>
      </c>
      <c r="E1618" s="5">
        <v>347515</v>
      </c>
      <c r="F1618" s="6">
        <v>42870</v>
      </c>
    </row>
    <row r="1619" spans="1:6" x14ac:dyDescent="0.3">
      <c r="A1619" s="4">
        <v>2017</v>
      </c>
      <c r="B1619" s="4" t="s">
        <v>54</v>
      </c>
      <c r="C1619" s="4" t="s">
        <v>36</v>
      </c>
      <c r="D1619" s="5">
        <v>75374</v>
      </c>
      <c r="E1619" s="5">
        <v>1115565</v>
      </c>
      <c r="F1619" s="6">
        <v>43972</v>
      </c>
    </row>
    <row r="1620" spans="1:6" x14ac:dyDescent="0.3">
      <c r="A1620" s="4">
        <v>2017</v>
      </c>
      <c r="B1620" s="4" t="s">
        <v>54</v>
      </c>
      <c r="C1620" s="4" t="s">
        <v>37</v>
      </c>
      <c r="D1620" s="5">
        <v>7674</v>
      </c>
      <c r="E1620" s="5">
        <v>76263</v>
      </c>
      <c r="F1620" s="6">
        <v>42503</v>
      </c>
    </row>
    <row r="1621" spans="1:6" x14ac:dyDescent="0.3">
      <c r="A1621" s="4">
        <v>2017</v>
      </c>
      <c r="B1621" s="4" t="s">
        <v>54</v>
      </c>
      <c r="C1621" s="4" t="s">
        <v>38</v>
      </c>
      <c r="D1621" s="5">
        <v>29784</v>
      </c>
      <c r="E1621" s="5">
        <v>395329</v>
      </c>
      <c r="F1621" s="6">
        <v>38973</v>
      </c>
    </row>
    <row r="1622" spans="1:6" x14ac:dyDescent="0.3">
      <c r="A1622" s="4">
        <v>2017</v>
      </c>
      <c r="B1622" s="4" t="s">
        <v>54</v>
      </c>
      <c r="C1622" s="4" t="s">
        <v>39</v>
      </c>
      <c r="D1622" s="5">
        <v>8036</v>
      </c>
      <c r="E1622" s="5">
        <v>86427</v>
      </c>
      <c r="F1622" s="6">
        <v>38278</v>
      </c>
    </row>
    <row r="1623" spans="1:6" x14ac:dyDescent="0.3">
      <c r="A1623" s="4">
        <v>2017</v>
      </c>
      <c r="B1623" s="4" t="s">
        <v>54</v>
      </c>
      <c r="C1623" s="4" t="s">
        <v>40</v>
      </c>
      <c r="D1623" s="5">
        <v>39250</v>
      </c>
      <c r="E1623" s="5">
        <v>618046</v>
      </c>
      <c r="F1623" s="6">
        <v>44773</v>
      </c>
    </row>
    <row r="1624" spans="1:6" x14ac:dyDescent="0.3">
      <c r="A1624" s="4">
        <v>2017</v>
      </c>
      <c r="B1624" s="4" t="s">
        <v>54</v>
      </c>
      <c r="C1624" s="4" t="s">
        <v>41</v>
      </c>
      <c r="D1624" s="5">
        <v>145842</v>
      </c>
      <c r="E1624" s="5">
        <v>2432880</v>
      </c>
      <c r="F1624" s="6">
        <v>50316</v>
      </c>
    </row>
    <row r="1625" spans="1:6" x14ac:dyDescent="0.3">
      <c r="A1625" s="4">
        <v>2017</v>
      </c>
      <c r="B1625" s="4" t="s">
        <v>54</v>
      </c>
      <c r="C1625" s="4" t="s">
        <v>42</v>
      </c>
      <c r="D1625" s="5">
        <v>19048</v>
      </c>
      <c r="E1625" s="5">
        <v>276552</v>
      </c>
      <c r="F1625" s="6">
        <v>42378</v>
      </c>
    </row>
    <row r="1626" spans="1:6" x14ac:dyDescent="0.3">
      <c r="A1626" s="4">
        <v>2017</v>
      </c>
      <c r="B1626" s="4" t="s">
        <v>54</v>
      </c>
      <c r="C1626" s="4" t="s">
        <v>43</v>
      </c>
      <c r="D1626" s="5">
        <v>5138</v>
      </c>
      <c r="E1626" s="5">
        <v>55012</v>
      </c>
      <c r="F1626" s="6">
        <v>38650</v>
      </c>
    </row>
    <row r="1627" spans="1:6" x14ac:dyDescent="0.3">
      <c r="A1627" s="4">
        <v>2017</v>
      </c>
      <c r="B1627" s="4" t="s">
        <v>54</v>
      </c>
      <c r="C1627" s="4" t="s">
        <v>44</v>
      </c>
      <c r="D1627" s="5">
        <v>42996</v>
      </c>
      <c r="E1627" s="5">
        <v>652711</v>
      </c>
      <c r="F1627" s="6">
        <v>42291</v>
      </c>
    </row>
    <row r="1628" spans="1:6" x14ac:dyDescent="0.3">
      <c r="A1628" s="4">
        <v>2017</v>
      </c>
      <c r="B1628" s="4" t="s">
        <v>54</v>
      </c>
      <c r="C1628" s="4" t="s">
        <v>45</v>
      </c>
      <c r="D1628" s="5">
        <v>39715</v>
      </c>
      <c r="E1628" s="5">
        <v>610599</v>
      </c>
      <c r="F1628" s="6">
        <v>58924</v>
      </c>
    </row>
    <row r="1629" spans="1:6" x14ac:dyDescent="0.3">
      <c r="A1629" s="4">
        <v>2017</v>
      </c>
      <c r="B1629" s="4" t="s">
        <v>54</v>
      </c>
      <c r="C1629" s="4" t="s">
        <v>46</v>
      </c>
      <c r="D1629" s="5">
        <v>10925</v>
      </c>
      <c r="E1629" s="5">
        <v>129300</v>
      </c>
      <c r="F1629" s="6">
        <v>37489</v>
      </c>
    </row>
    <row r="1630" spans="1:6" x14ac:dyDescent="0.3">
      <c r="A1630" s="4">
        <v>2017</v>
      </c>
      <c r="B1630" s="4" t="s">
        <v>54</v>
      </c>
      <c r="C1630" s="4" t="s">
        <v>47</v>
      </c>
      <c r="D1630" s="5">
        <v>35433</v>
      </c>
      <c r="E1630" s="5">
        <v>539603</v>
      </c>
      <c r="F1630" s="6">
        <v>39831</v>
      </c>
    </row>
    <row r="1631" spans="1:6" x14ac:dyDescent="0.3">
      <c r="A1631" s="4">
        <v>2017</v>
      </c>
      <c r="B1631" s="4" t="s">
        <v>54</v>
      </c>
      <c r="C1631" s="4" t="s">
        <v>48</v>
      </c>
      <c r="D1631" s="5">
        <v>4822</v>
      </c>
      <c r="E1631" s="5">
        <v>49799</v>
      </c>
      <c r="F1631" s="6">
        <v>40999</v>
      </c>
    </row>
    <row r="1632" spans="1:6" x14ac:dyDescent="0.3">
      <c r="A1632" s="4">
        <v>2017</v>
      </c>
      <c r="B1632" s="4" t="s">
        <v>53</v>
      </c>
      <c r="C1632" s="4" t="s">
        <v>1</v>
      </c>
      <c r="D1632" s="5">
        <v>1969</v>
      </c>
      <c r="E1632" s="5">
        <v>20807</v>
      </c>
      <c r="F1632" s="6">
        <v>58932</v>
      </c>
    </row>
    <row r="1633" spans="1:6" x14ac:dyDescent="0.3">
      <c r="A1633" s="4">
        <v>2017</v>
      </c>
      <c r="B1633" s="4" t="s">
        <v>53</v>
      </c>
      <c r="C1633" s="4" t="s">
        <v>2</v>
      </c>
      <c r="D1633" s="5">
        <v>2461</v>
      </c>
      <c r="E1633" s="5">
        <v>44962</v>
      </c>
      <c r="F1633" s="6">
        <v>71171</v>
      </c>
    </row>
    <row r="1634" spans="1:6" x14ac:dyDescent="0.3">
      <c r="A1634" s="4">
        <v>2017</v>
      </c>
      <c r="B1634" s="4" t="s">
        <v>53</v>
      </c>
      <c r="C1634" s="4" t="s">
        <v>3</v>
      </c>
      <c r="D1634" s="5">
        <v>1123</v>
      </c>
      <c r="E1634" s="5">
        <v>12766</v>
      </c>
      <c r="F1634" s="6">
        <v>56682</v>
      </c>
    </row>
    <row r="1635" spans="1:6" x14ac:dyDescent="0.3">
      <c r="A1635" s="4">
        <v>2017</v>
      </c>
      <c r="B1635" s="4" t="s">
        <v>53</v>
      </c>
      <c r="C1635" s="4" t="s">
        <v>4</v>
      </c>
      <c r="D1635" s="5">
        <v>22519</v>
      </c>
      <c r="E1635" s="5">
        <v>513029</v>
      </c>
      <c r="F1635" s="6">
        <v>172309</v>
      </c>
    </row>
    <row r="1636" spans="1:6" x14ac:dyDescent="0.3">
      <c r="A1636" s="4">
        <v>2017</v>
      </c>
      <c r="B1636" s="4" t="s">
        <v>53</v>
      </c>
      <c r="C1636" s="4" t="s">
        <v>5</v>
      </c>
      <c r="D1636" s="5">
        <v>3891</v>
      </c>
      <c r="E1636" s="5">
        <v>71641</v>
      </c>
      <c r="F1636" s="6">
        <v>100781</v>
      </c>
    </row>
    <row r="1637" spans="1:6" x14ac:dyDescent="0.3">
      <c r="A1637" s="4">
        <v>2017</v>
      </c>
      <c r="B1637" s="4" t="s">
        <v>53</v>
      </c>
      <c r="C1637" s="4" t="s">
        <v>6</v>
      </c>
      <c r="D1637" s="5">
        <v>2146</v>
      </c>
      <c r="E1637" s="5">
        <v>31542</v>
      </c>
      <c r="F1637" s="6">
        <v>103094</v>
      </c>
    </row>
    <row r="1638" spans="1:6" x14ac:dyDescent="0.3">
      <c r="A1638" s="4">
        <v>2017</v>
      </c>
      <c r="B1638" s="4" t="s">
        <v>53</v>
      </c>
      <c r="C1638" s="4" t="s">
        <v>7</v>
      </c>
      <c r="D1638" s="4">
        <v>409</v>
      </c>
      <c r="E1638" s="5">
        <v>4560</v>
      </c>
      <c r="F1638" s="6">
        <v>64686</v>
      </c>
    </row>
    <row r="1639" spans="1:6" x14ac:dyDescent="0.3">
      <c r="A1639" s="4">
        <v>2017</v>
      </c>
      <c r="B1639" s="4" t="s">
        <v>53</v>
      </c>
      <c r="C1639" s="4" t="s">
        <v>8</v>
      </c>
      <c r="D1639" s="5">
        <v>10983</v>
      </c>
      <c r="E1639" s="5">
        <v>138039</v>
      </c>
      <c r="F1639" s="6">
        <v>80305</v>
      </c>
    </row>
    <row r="1640" spans="1:6" x14ac:dyDescent="0.3">
      <c r="A1640" s="4">
        <v>2017</v>
      </c>
      <c r="B1640" s="4" t="s">
        <v>53</v>
      </c>
      <c r="C1640" s="4" t="s">
        <v>9</v>
      </c>
      <c r="D1640" s="5">
        <v>4911</v>
      </c>
      <c r="E1640" s="5">
        <v>116074</v>
      </c>
      <c r="F1640" s="6">
        <v>96306</v>
      </c>
    </row>
    <row r="1641" spans="1:6" x14ac:dyDescent="0.3">
      <c r="A1641" s="4">
        <v>2017</v>
      </c>
      <c r="B1641" s="4" t="s">
        <v>53</v>
      </c>
      <c r="C1641" s="4" t="s">
        <v>10</v>
      </c>
      <c r="D1641" s="5">
        <v>1175</v>
      </c>
      <c r="E1641" s="5">
        <v>8923</v>
      </c>
      <c r="F1641" s="6">
        <v>51032</v>
      </c>
    </row>
    <row r="1642" spans="1:6" x14ac:dyDescent="0.3">
      <c r="A1642" s="4">
        <v>2017</v>
      </c>
      <c r="B1642" s="4" t="s">
        <v>53</v>
      </c>
      <c r="C1642" s="4" t="s">
        <v>11</v>
      </c>
      <c r="D1642" s="5">
        <v>6534</v>
      </c>
      <c r="E1642" s="5">
        <v>96181</v>
      </c>
      <c r="F1642" s="6">
        <v>85328</v>
      </c>
    </row>
    <row r="1643" spans="1:6" x14ac:dyDescent="0.3">
      <c r="A1643" s="4">
        <v>2017</v>
      </c>
      <c r="B1643" s="4" t="s">
        <v>53</v>
      </c>
      <c r="C1643" s="4" t="s">
        <v>12</v>
      </c>
      <c r="D1643" s="5">
        <v>2019</v>
      </c>
      <c r="E1643" s="5">
        <v>31465</v>
      </c>
      <c r="F1643" s="6">
        <v>59391</v>
      </c>
    </row>
    <row r="1644" spans="1:6" x14ac:dyDescent="0.3">
      <c r="A1644" s="4">
        <v>2017</v>
      </c>
      <c r="B1644" s="4" t="s">
        <v>53</v>
      </c>
      <c r="C1644" s="4" t="s">
        <v>13</v>
      </c>
      <c r="D1644" s="5">
        <v>1698</v>
      </c>
      <c r="E1644" s="5">
        <v>21891</v>
      </c>
      <c r="F1644" s="6">
        <v>55957</v>
      </c>
    </row>
    <row r="1645" spans="1:6" x14ac:dyDescent="0.3">
      <c r="A1645" s="4">
        <v>2017</v>
      </c>
      <c r="B1645" s="4" t="s">
        <v>53</v>
      </c>
      <c r="C1645" s="4" t="s">
        <v>14</v>
      </c>
      <c r="D1645" s="5">
        <v>1260</v>
      </c>
      <c r="E1645" s="5">
        <v>19279</v>
      </c>
      <c r="F1645" s="6">
        <v>61084</v>
      </c>
    </row>
    <row r="1646" spans="1:6" x14ac:dyDescent="0.3">
      <c r="A1646" s="4">
        <v>2017</v>
      </c>
      <c r="B1646" s="4" t="s">
        <v>53</v>
      </c>
      <c r="C1646" s="4" t="s">
        <v>15</v>
      </c>
      <c r="D1646" s="5">
        <v>1697</v>
      </c>
      <c r="E1646" s="5">
        <v>22698</v>
      </c>
      <c r="F1646" s="6">
        <v>54857</v>
      </c>
    </row>
    <row r="1647" spans="1:6" x14ac:dyDescent="0.3">
      <c r="A1647" s="4">
        <v>2017</v>
      </c>
      <c r="B1647" s="4" t="s">
        <v>53</v>
      </c>
      <c r="C1647" s="4" t="s">
        <v>16</v>
      </c>
      <c r="D1647" s="5">
        <v>1650</v>
      </c>
      <c r="E1647" s="5">
        <v>22941</v>
      </c>
      <c r="F1647" s="6">
        <v>55038</v>
      </c>
    </row>
    <row r="1648" spans="1:6" x14ac:dyDescent="0.3">
      <c r="A1648" s="4">
        <v>2017</v>
      </c>
      <c r="B1648" s="4" t="s">
        <v>53</v>
      </c>
      <c r="C1648" s="4" t="s">
        <v>17</v>
      </c>
      <c r="D1648" s="4">
        <v>843</v>
      </c>
      <c r="E1648" s="5">
        <v>7340</v>
      </c>
      <c r="F1648" s="6">
        <v>52561</v>
      </c>
    </row>
    <row r="1649" spans="1:6" x14ac:dyDescent="0.3">
      <c r="A1649" s="4">
        <v>2017</v>
      </c>
      <c r="B1649" s="4" t="s">
        <v>53</v>
      </c>
      <c r="C1649" s="4" t="s">
        <v>18</v>
      </c>
      <c r="D1649" s="5">
        <v>2719</v>
      </c>
      <c r="E1649" s="5">
        <v>37583</v>
      </c>
      <c r="F1649" s="6">
        <v>88009</v>
      </c>
    </row>
    <row r="1650" spans="1:6" x14ac:dyDescent="0.3">
      <c r="A1650" s="4">
        <v>2017</v>
      </c>
      <c r="B1650" s="4" t="s">
        <v>53</v>
      </c>
      <c r="C1650" s="4" t="s">
        <v>19</v>
      </c>
      <c r="D1650" s="5">
        <v>5143</v>
      </c>
      <c r="E1650" s="5">
        <v>91861</v>
      </c>
      <c r="F1650" s="6">
        <v>114166</v>
      </c>
    </row>
    <row r="1651" spans="1:6" x14ac:dyDescent="0.3">
      <c r="A1651" s="4">
        <v>2017</v>
      </c>
      <c r="B1651" s="4" t="s">
        <v>53</v>
      </c>
      <c r="C1651" s="4" t="s">
        <v>20</v>
      </c>
      <c r="D1651" s="5">
        <v>5934</v>
      </c>
      <c r="E1651" s="5">
        <v>56524</v>
      </c>
      <c r="F1651" s="6">
        <v>70884</v>
      </c>
    </row>
    <row r="1652" spans="1:6" x14ac:dyDescent="0.3">
      <c r="A1652" s="4">
        <v>2017</v>
      </c>
      <c r="B1652" s="4" t="s">
        <v>53</v>
      </c>
      <c r="C1652" s="4" t="s">
        <v>21</v>
      </c>
      <c r="D1652" s="5">
        <v>3663</v>
      </c>
      <c r="E1652" s="5">
        <v>50310</v>
      </c>
      <c r="F1652" s="6">
        <v>75459</v>
      </c>
    </row>
    <row r="1653" spans="1:6" x14ac:dyDescent="0.3">
      <c r="A1653" s="4">
        <v>2017</v>
      </c>
      <c r="B1653" s="4" t="s">
        <v>53</v>
      </c>
      <c r="C1653" s="4" t="s">
        <v>22</v>
      </c>
      <c r="D1653" s="4">
        <v>962</v>
      </c>
      <c r="E1653" s="5">
        <v>11593</v>
      </c>
      <c r="F1653" s="6">
        <v>48002</v>
      </c>
    </row>
    <row r="1654" spans="1:6" x14ac:dyDescent="0.3">
      <c r="A1654" s="4">
        <v>2017</v>
      </c>
      <c r="B1654" s="4" t="s">
        <v>53</v>
      </c>
      <c r="C1654" s="4" t="s">
        <v>23</v>
      </c>
      <c r="D1654" s="5">
        <v>3051</v>
      </c>
      <c r="E1654" s="5">
        <v>48249</v>
      </c>
      <c r="F1654" s="6">
        <v>73665</v>
      </c>
    </row>
    <row r="1655" spans="1:6" x14ac:dyDescent="0.3">
      <c r="A1655" s="4">
        <v>2017</v>
      </c>
      <c r="B1655" s="4" t="s">
        <v>53</v>
      </c>
      <c r="C1655" s="4" t="s">
        <v>24</v>
      </c>
      <c r="D1655" s="4">
        <v>759</v>
      </c>
      <c r="E1655" s="5">
        <v>6394</v>
      </c>
      <c r="F1655" s="6">
        <v>51903</v>
      </c>
    </row>
    <row r="1656" spans="1:6" x14ac:dyDescent="0.3">
      <c r="A1656" s="4">
        <v>2017</v>
      </c>
      <c r="B1656" s="4" t="s">
        <v>53</v>
      </c>
      <c r="C1656" s="4" t="s">
        <v>25</v>
      </c>
      <c r="D1656" s="4">
        <v>964</v>
      </c>
      <c r="E1656" s="5">
        <v>18204</v>
      </c>
      <c r="F1656" s="6">
        <v>61365</v>
      </c>
    </row>
    <row r="1657" spans="1:6" x14ac:dyDescent="0.3">
      <c r="A1657" s="4">
        <v>2017</v>
      </c>
      <c r="B1657" s="4" t="s">
        <v>53</v>
      </c>
      <c r="C1657" s="4" t="s">
        <v>26</v>
      </c>
      <c r="D1657" s="5">
        <v>1440</v>
      </c>
      <c r="E1657" s="5">
        <v>14735</v>
      </c>
      <c r="F1657" s="6">
        <v>65866</v>
      </c>
    </row>
    <row r="1658" spans="1:6" x14ac:dyDescent="0.3">
      <c r="A1658" s="4">
        <v>2017</v>
      </c>
      <c r="B1658" s="4" t="s">
        <v>53</v>
      </c>
      <c r="C1658" s="4" t="s">
        <v>27</v>
      </c>
      <c r="D1658" s="4">
        <v>843</v>
      </c>
      <c r="E1658" s="5">
        <v>12554</v>
      </c>
      <c r="F1658" s="6">
        <v>88119</v>
      </c>
    </row>
    <row r="1659" spans="1:6" x14ac:dyDescent="0.3">
      <c r="A1659" s="4">
        <v>2017</v>
      </c>
      <c r="B1659" s="4" t="s">
        <v>53</v>
      </c>
      <c r="C1659" s="4" t="s">
        <v>28</v>
      </c>
      <c r="D1659" s="5">
        <v>3595</v>
      </c>
      <c r="E1659" s="5">
        <v>70379</v>
      </c>
      <c r="F1659" s="6">
        <v>108638</v>
      </c>
    </row>
    <row r="1660" spans="1:6" x14ac:dyDescent="0.3">
      <c r="A1660" s="4">
        <v>2017</v>
      </c>
      <c r="B1660" s="4" t="s">
        <v>53</v>
      </c>
      <c r="C1660" s="4" t="s">
        <v>29</v>
      </c>
      <c r="D1660" s="4">
        <v>929</v>
      </c>
      <c r="E1660" s="5">
        <v>12398</v>
      </c>
      <c r="F1660" s="6">
        <v>51009</v>
      </c>
    </row>
    <row r="1661" spans="1:6" x14ac:dyDescent="0.3">
      <c r="A1661" s="4">
        <v>2017</v>
      </c>
      <c r="B1661" s="4" t="s">
        <v>53</v>
      </c>
      <c r="C1661" s="4" t="s">
        <v>30</v>
      </c>
      <c r="D1661" s="5">
        <v>12397</v>
      </c>
      <c r="E1661" s="5">
        <v>269233</v>
      </c>
      <c r="F1661" s="6">
        <v>119508</v>
      </c>
    </row>
    <row r="1662" spans="1:6" x14ac:dyDescent="0.3">
      <c r="A1662" s="4">
        <v>2017</v>
      </c>
      <c r="B1662" s="4" t="s">
        <v>53</v>
      </c>
      <c r="C1662" s="4" t="s">
        <v>31</v>
      </c>
      <c r="D1662" s="5">
        <v>5042</v>
      </c>
      <c r="E1662" s="5">
        <v>78826</v>
      </c>
      <c r="F1662" s="6">
        <v>80496</v>
      </c>
    </row>
    <row r="1663" spans="1:6" x14ac:dyDescent="0.3">
      <c r="A1663" s="4">
        <v>2017</v>
      </c>
      <c r="B1663" s="4" t="s">
        <v>53</v>
      </c>
      <c r="C1663" s="4" t="s">
        <v>32</v>
      </c>
      <c r="D1663" s="4">
        <v>396</v>
      </c>
      <c r="E1663" s="5">
        <v>6502</v>
      </c>
      <c r="F1663" s="6">
        <v>65114</v>
      </c>
    </row>
    <row r="1664" spans="1:6" x14ac:dyDescent="0.3">
      <c r="A1664" s="4">
        <v>2017</v>
      </c>
      <c r="B1664" s="4" t="s">
        <v>53</v>
      </c>
      <c r="C1664" s="4" t="s">
        <v>33</v>
      </c>
      <c r="D1664" s="5">
        <v>4456</v>
      </c>
      <c r="E1664" s="5">
        <v>71562</v>
      </c>
      <c r="F1664" s="6">
        <v>67912</v>
      </c>
    </row>
    <row r="1665" spans="1:6" x14ac:dyDescent="0.3">
      <c r="A1665" s="4">
        <v>2017</v>
      </c>
      <c r="B1665" s="4" t="s">
        <v>53</v>
      </c>
      <c r="C1665" s="4" t="s">
        <v>34</v>
      </c>
      <c r="D1665" s="5">
        <v>1491</v>
      </c>
      <c r="E1665" s="5">
        <v>20417</v>
      </c>
      <c r="F1665" s="6">
        <v>57922</v>
      </c>
    </row>
    <row r="1666" spans="1:6" x14ac:dyDescent="0.3">
      <c r="A1666" s="4">
        <v>2017</v>
      </c>
      <c r="B1666" s="4" t="s">
        <v>53</v>
      </c>
      <c r="C1666" s="4" t="s">
        <v>35</v>
      </c>
      <c r="D1666" s="5">
        <v>3521</v>
      </c>
      <c r="E1666" s="5">
        <v>34177</v>
      </c>
      <c r="F1666" s="6">
        <v>80210</v>
      </c>
    </row>
    <row r="1667" spans="1:6" x14ac:dyDescent="0.3">
      <c r="A1667" s="4">
        <v>2017</v>
      </c>
      <c r="B1667" s="4" t="s">
        <v>53</v>
      </c>
      <c r="C1667" s="4" t="s">
        <v>36</v>
      </c>
      <c r="D1667" s="5">
        <v>4664</v>
      </c>
      <c r="E1667" s="5">
        <v>83352</v>
      </c>
      <c r="F1667" s="6">
        <v>78987</v>
      </c>
    </row>
    <row r="1668" spans="1:6" x14ac:dyDescent="0.3">
      <c r="A1668" s="4">
        <v>2017</v>
      </c>
      <c r="B1668" s="4" t="s">
        <v>53</v>
      </c>
      <c r="C1668" s="4" t="s">
        <v>37</v>
      </c>
      <c r="D1668" s="4">
        <v>745</v>
      </c>
      <c r="E1668" s="5">
        <v>6125</v>
      </c>
      <c r="F1668" s="6">
        <v>70660</v>
      </c>
    </row>
    <row r="1669" spans="1:6" x14ac:dyDescent="0.3">
      <c r="A1669" s="4">
        <v>2017</v>
      </c>
      <c r="B1669" s="4" t="s">
        <v>53</v>
      </c>
      <c r="C1669" s="4" t="s">
        <v>38</v>
      </c>
      <c r="D1669" s="5">
        <v>2430</v>
      </c>
      <c r="E1669" s="5">
        <v>27428</v>
      </c>
      <c r="F1669" s="6">
        <v>61428</v>
      </c>
    </row>
    <row r="1670" spans="1:6" x14ac:dyDescent="0.3">
      <c r="A1670" s="4">
        <v>2017</v>
      </c>
      <c r="B1670" s="4" t="s">
        <v>53</v>
      </c>
      <c r="C1670" s="4" t="s">
        <v>39</v>
      </c>
      <c r="D1670" s="4">
        <v>561</v>
      </c>
      <c r="E1670" s="5">
        <v>5720</v>
      </c>
      <c r="F1670" s="6">
        <v>47231</v>
      </c>
    </row>
    <row r="1671" spans="1:6" x14ac:dyDescent="0.3">
      <c r="A1671" s="4">
        <v>2017</v>
      </c>
      <c r="B1671" s="4" t="s">
        <v>53</v>
      </c>
      <c r="C1671" s="4" t="s">
        <v>40</v>
      </c>
      <c r="D1671" s="5">
        <v>3260</v>
      </c>
      <c r="E1671" s="5">
        <v>45482</v>
      </c>
      <c r="F1671" s="6">
        <v>68381</v>
      </c>
    </row>
    <row r="1672" spans="1:6" x14ac:dyDescent="0.3">
      <c r="A1672" s="4">
        <v>2017</v>
      </c>
      <c r="B1672" s="4" t="s">
        <v>53</v>
      </c>
      <c r="C1672" s="4" t="s">
        <v>41</v>
      </c>
      <c r="D1672" s="5">
        <v>9521</v>
      </c>
      <c r="E1672" s="5">
        <v>201873</v>
      </c>
      <c r="F1672" s="6">
        <v>84394</v>
      </c>
    </row>
    <row r="1673" spans="1:6" x14ac:dyDescent="0.3">
      <c r="A1673" s="4">
        <v>2017</v>
      </c>
      <c r="B1673" s="4" t="s">
        <v>53</v>
      </c>
      <c r="C1673" s="4" t="s">
        <v>42</v>
      </c>
      <c r="D1673" s="5">
        <v>2347</v>
      </c>
      <c r="E1673" s="5">
        <v>37185</v>
      </c>
      <c r="F1673" s="6">
        <v>71167</v>
      </c>
    </row>
    <row r="1674" spans="1:6" x14ac:dyDescent="0.3">
      <c r="A1674" s="4">
        <v>2017</v>
      </c>
      <c r="B1674" s="4" t="s">
        <v>53</v>
      </c>
      <c r="C1674" s="4" t="s">
        <v>43</v>
      </c>
      <c r="D1674" s="4">
        <v>503</v>
      </c>
      <c r="E1674" s="5">
        <v>4478</v>
      </c>
      <c r="F1674" s="6">
        <v>58372</v>
      </c>
    </row>
    <row r="1675" spans="1:6" x14ac:dyDescent="0.3">
      <c r="A1675" s="4">
        <v>2017</v>
      </c>
      <c r="B1675" s="4" t="s">
        <v>53</v>
      </c>
      <c r="C1675" s="4" t="s">
        <v>44</v>
      </c>
      <c r="D1675" s="5">
        <v>4222</v>
      </c>
      <c r="E1675" s="5">
        <v>67623</v>
      </c>
      <c r="F1675" s="6">
        <v>98219</v>
      </c>
    </row>
    <row r="1676" spans="1:6" x14ac:dyDescent="0.3">
      <c r="A1676" s="4">
        <v>2017</v>
      </c>
      <c r="B1676" s="4" t="s">
        <v>53</v>
      </c>
      <c r="C1676" s="4" t="s">
        <v>45</v>
      </c>
      <c r="D1676" s="5">
        <v>4271</v>
      </c>
      <c r="E1676" s="5">
        <v>125798</v>
      </c>
      <c r="F1676" s="6">
        <v>172513</v>
      </c>
    </row>
    <row r="1677" spans="1:6" x14ac:dyDescent="0.3">
      <c r="A1677" s="4">
        <v>2017</v>
      </c>
      <c r="B1677" s="4" t="s">
        <v>53</v>
      </c>
      <c r="C1677" s="4" t="s">
        <v>46</v>
      </c>
      <c r="D1677" s="4">
        <v>764</v>
      </c>
      <c r="E1677" s="5">
        <v>8615</v>
      </c>
      <c r="F1677" s="6">
        <v>50474</v>
      </c>
    </row>
    <row r="1678" spans="1:6" x14ac:dyDescent="0.3">
      <c r="A1678" s="4">
        <v>2017</v>
      </c>
      <c r="B1678" s="4" t="s">
        <v>53</v>
      </c>
      <c r="C1678" s="4" t="s">
        <v>47</v>
      </c>
      <c r="D1678" s="5">
        <v>2126</v>
      </c>
      <c r="E1678" s="5">
        <v>47658</v>
      </c>
      <c r="F1678" s="6">
        <v>71912</v>
      </c>
    </row>
    <row r="1679" spans="1:6" x14ac:dyDescent="0.3">
      <c r="A1679" s="4">
        <v>2017</v>
      </c>
      <c r="B1679" s="4" t="s">
        <v>53</v>
      </c>
      <c r="C1679" s="4" t="s">
        <v>48</v>
      </c>
      <c r="D1679" s="4">
        <v>389</v>
      </c>
      <c r="E1679" s="5">
        <v>3680</v>
      </c>
      <c r="F1679" s="6">
        <v>46375</v>
      </c>
    </row>
    <row r="1680" spans="1:6" x14ac:dyDescent="0.3">
      <c r="A1680" s="4">
        <v>2017</v>
      </c>
      <c r="B1680" s="4" t="s">
        <v>56</v>
      </c>
      <c r="C1680" s="4" t="s">
        <v>1</v>
      </c>
      <c r="D1680" s="5">
        <v>13089</v>
      </c>
      <c r="E1680" s="5">
        <v>94756</v>
      </c>
      <c r="F1680" s="6">
        <v>66324</v>
      </c>
    </row>
    <row r="1681" spans="1:6" x14ac:dyDescent="0.3">
      <c r="A1681" s="4">
        <v>2017</v>
      </c>
      <c r="B1681" s="4" t="s">
        <v>56</v>
      </c>
      <c r="C1681" s="4" t="s">
        <v>2</v>
      </c>
      <c r="D1681" s="5">
        <v>15754</v>
      </c>
      <c r="E1681" s="5">
        <v>206540</v>
      </c>
      <c r="F1681" s="6">
        <v>68059</v>
      </c>
    </row>
    <row r="1682" spans="1:6" x14ac:dyDescent="0.3">
      <c r="A1682" s="4">
        <v>2017</v>
      </c>
      <c r="B1682" s="4" t="s">
        <v>56</v>
      </c>
      <c r="C1682" s="4" t="s">
        <v>3</v>
      </c>
      <c r="D1682" s="5">
        <v>8251</v>
      </c>
      <c r="E1682" s="5">
        <v>49596</v>
      </c>
      <c r="F1682" s="6">
        <v>55939</v>
      </c>
    </row>
    <row r="1683" spans="1:6" x14ac:dyDescent="0.3">
      <c r="A1683" s="4">
        <v>2017</v>
      </c>
      <c r="B1683" s="4" t="s">
        <v>56</v>
      </c>
      <c r="C1683" s="4" t="s">
        <v>4</v>
      </c>
      <c r="D1683" s="5">
        <v>98024</v>
      </c>
      <c r="E1683" s="5">
        <v>827494</v>
      </c>
      <c r="F1683" s="6">
        <v>104466</v>
      </c>
    </row>
    <row r="1684" spans="1:6" x14ac:dyDescent="0.3">
      <c r="A1684" s="4">
        <v>2017</v>
      </c>
      <c r="B1684" s="4" t="s">
        <v>56</v>
      </c>
      <c r="C1684" s="4" t="s">
        <v>5</v>
      </c>
      <c r="D1684" s="5">
        <v>22552</v>
      </c>
      <c r="E1684" s="5">
        <v>161870</v>
      </c>
      <c r="F1684" s="6">
        <v>81536</v>
      </c>
    </row>
    <row r="1685" spans="1:6" x14ac:dyDescent="0.3">
      <c r="A1685" s="4">
        <v>2017</v>
      </c>
      <c r="B1685" s="4" t="s">
        <v>56</v>
      </c>
      <c r="C1685" s="4" t="s">
        <v>6</v>
      </c>
      <c r="D1685" s="5">
        <v>10779</v>
      </c>
      <c r="E1685" s="5">
        <v>126051</v>
      </c>
      <c r="F1685" s="6">
        <v>152598</v>
      </c>
    </row>
    <row r="1686" spans="1:6" x14ac:dyDescent="0.3">
      <c r="A1686" s="4">
        <v>2017</v>
      </c>
      <c r="B1686" s="4" t="s">
        <v>56</v>
      </c>
      <c r="C1686" s="4" t="s">
        <v>7</v>
      </c>
      <c r="D1686" s="5">
        <v>2800</v>
      </c>
      <c r="E1686" s="5">
        <v>47894</v>
      </c>
      <c r="F1686" s="6">
        <v>92267</v>
      </c>
    </row>
    <row r="1687" spans="1:6" x14ac:dyDescent="0.3">
      <c r="A1687" s="4">
        <v>2017</v>
      </c>
      <c r="B1687" s="4" t="s">
        <v>56</v>
      </c>
      <c r="C1687" s="4" t="s">
        <v>8</v>
      </c>
      <c r="D1687" s="5">
        <v>71616</v>
      </c>
      <c r="E1687" s="5">
        <v>556510</v>
      </c>
      <c r="F1687" s="6">
        <v>72708</v>
      </c>
    </row>
    <row r="1688" spans="1:6" x14ac:dyDescent="0.3">
      <c r="A1688" s="4">
        <v>2017</v>
      </c>
      <c r="B1688" s="4" t="s">
        <v>56</v>
      </c>
      <c r="C1688" s="4" t="s">
        <v>9</v>
      </c>
      <c r="D1688" s="5">
        <v>25978</v>
      </c>
      <c r="E1688" s="5">
        <v>233995</v>
      </c>
      <c r="F1688" s="6">
        <v>81197</v>
      </c>
    </row>
    <row r="1689" spans="1:6" x14ac:dyDescent="0.3">
      <c r="A1689" s="4">
        <v>2017</v>
      </c>
      <c r="B1689" s="4" t="s">
        <v>56</v>
      </c>
      <c r="C1689" s="4" t="s">
        <v>10</v>
      </c>
      <c r="D1689" s="5">
        <v>5522</v>
      </c>
      <c r="E1689" s="5">
        <v>31064</v>
      </c>
      <c r="F1689" s="6">
        <v>53820</v>
      </c>
    </row>
    <row r="1690" spans="1:6" x14ac:dyDescent="0.3">
      <c r="A1690" s="4">
        <v>2017</v>
      </c>
      <c r="B1690" s="4" t="s">
        <v>56</v>
      </c>
      <c r="C1690" s="4" t="s">
        <v>11</v>
      </c>
      <c r="D1690" s="5">
        <v>32114</v>
      </c>
      <c r="E1690" s="5">
        <v>370517</v>
      </c>
      <c r="F1690" s="6">
        <v>104689</v>
      </c>
    </row>
    <row r="1691" spans="1:6" x14ac:dyDescent="0.3">
      <c r="A1691" s="4">
        <v>2017</v>
      </c>
      <c r="B1691" s="4" t="s">
        <v>56</v>
      </c>
      <c r="C1691" s="4" t="s">
        <v>12</v>
      </c>
      <c r="D1691" s="5">
        <v>16124</v>
      </c>
      <c r="E1691" s="5">
        <v>131758</v>
      </c>
      <c r="F1691" s="6">
        <v>62518</v>
      </c>
    </row>
    <row r="1692" spans="1:6" x14ac:dyDescent="0.3">
      <c r="A1692" s="4">
        <v>2017</v>
      </c>
      <c r="B1692" s="4" t="s">
        <v>56</v>
      </c>
      <c r="C1692" s="4" t="s">
        <v>13</v>
      </c>
      <c r="D1692" s="5">
        <v>9983</v>
      </c>
      <c r="E1692" s="5">
        <v>108983</v>
      </c>
      <c r="F1692" s="6">
        <v>71597</v>
      </c>
    </row>
    <row r="1693" spans="1:6" x14ac:dyDescent="0.3">
      <c r="A1693" s="4">
        <v>2017</v>
      </c>
      <c r="B1693" s="4" t="s">
        <v>56</v>
      </c>
      <c r="C1693" s="4" t="s">
        <v>14</v>
      </c>
      <c r="D1693" s="5">
        <v>8858</v>
      </c>
      <c r="E1693" s="5">
        <v>74321</v>
      </c>
      <c r="F1693" s="6">
        <v>65845</v>
      </c>
    </row>
    <row r="1694" spans="1:6" x14ac:dyDescent="0.3">
      <c r="A1694" s="4">
        <v>2017</v>
      </c>
      <c r="B1694" s="4" t="s">
        <v>56</v>
      </c>
      <c r="C1694" s="4" t="s">
        <v>15</v>
      </c>
      <c r="D1694" s="5">
        <v>10845</v>
      </c>
      <c r="E1694" s="5">
        <v>93126</v>
      </c>
      <c r="F1694" s="6">
        <v>64967</v>
      </c>
    </row>
    <row r="1695" spans="1:6" x14ac:dyDescent="0.3">
      <c r="A1695" s="4">
        <v>2017</v>
      </c>
      <c r="B1695" s="4" t="s">
        <v>56</v>
      </c>
      <c r="C1695" s="4" t="s">
        <v>16</v>
      </c>
      <c r="D1695" s="5">
        <v>13618</v>
      </c>
      <c r="E1695" s="5">
        <v>85771</v>
      </c>
      <c r="F1695" s="6">
        <v>59758</v>
      </c>
    </row>
    <row r="1696" spans="1:6" x14ac:dyDescent="0.3">
      <c r="A1696" s="4">
        <v>2017</v>
      </c>
      <c r="B1696" s="4" t="s">
        <v>56</v>
      </c>
      <c r="C1696" s="4" t="s">
        <v>17</v>
      </c>
      <c r="D1696" s="5">
        <v>3827</v>
      </c>
      <c r="E1696" s="5">
        <v>29417</v>
      </c>
      <c r="F1696" s="6">
        <v>65934</v>
      </c>
    </row>
    <row r="1697" spans="1:6" x14ac:dyDescent="0.3">
      <c r="A1697" s="4">
        <v>2017</v>
      </c>
      <c r="B1697" s="4" t="s">
        <v>56</v>
      </c>
      <c r="C1697" s="4" t="s">
        <v>18</v>
      </c>
      <c r="D1697" s="5">
        <v>15099</v>
      </c>
      <c r="E1697" s="5">
        <v>140287</v>
      </c>
      <c r="F1697" s="6">
        <v>90791</v>
      </c>
    </row>
    <row r="1698" spans="1:6" x14ac:dyDescent="0.3">
      <c r="A1698" s="4">
        <v>2017</v>
      </c>
      <c r="B1698" s="4" t="s">
        <v>56</v>
      </c>
      <c r="C1698" s="4" t="s">
        <v>19</v>
      </c>
      <c r="D1698" s="5">
        <v>17270</v>
      </c>
      <c r="E1698" s="5">
        <v>216567</v>
      </c>
      <c r="F1698" s="6">
        <v>136040</v>
      </c>
    </row>
    <row r="1699" spans="1:6" x14ac:dyDescent="0.3">
      <c r="A1699" s="4">
        <v>2017</v>
      </c>
      <c r="B1699" s="4" t="s">
        <v>56</v>
      </c>
      <c r="C1699" s="4" t="s">
        <v>20</v>
      </c>
      <c r="D1699" s="5">
        <v>18942</v>
      </c>
      <c r="E1699" s="5">
        <v>202358</v>
      </c>
      <c r="F1699" s="6">
        <v>69275</v>
      </c>
    </row>
    <row r="1700" spans="1:6" x14ac:dyDescent="0.3">
      <c r="A1700" s="4">
        <v>2017</v>
      </c>
      <c r="B1700" s="4" t="s">
        <v>56</v>
      </c>
      <c r="C1700" s="4" t="s">
        <v>21</v>
      </c>
      <c r="D1700" s="5">
        <v>15467</v>
      </c>
      <c r="E1700" s="5">
        <v>175945</v>
      </c>
      <c r="F1700" s="6">
        <v>91036</v>
      </c>
    </row>
    <row r="1701" spans="1:6" x14ac:dyDescent="0.3">
      <c r="A1701" s="4">
        <v>2017</v>
      </c>
      <c r="B1701" s="4" t="s">
        <v>56</v>
      </c>
      <c r="C1701" s="4" t="s">
        <v>22</v>
      </c>
      <c r="D1701" s="5">
        <v>7854</v>
      </c>
      <c r="E1701" s="5">
        <v>42981</v>
      </c>
      <c r="F1701" s="6">
        <v>51222</v>
      </c>
    </row>
    <row r="1702" spans="1:6" x14ac:dyDescent="0.3">
      <c r="A1702" s="4">
        <v>2017</v>
      </c>
      <c r="B1702" s="4" t="s">
        <v>56</v>
      </c>
      <c r="C1702" s="4" t="s">
        <v>23</v>
      </c>
      <c r="D1702" s="5">
        <v>17661</v>
      </c>
      <c r="E1702" s="5">
        <v>163353</v>
      </c>
      <c r="F1702" s="6">
        <v>68974</v>
      </c>
    </row>
    <row r="1703" spans="1:6" x14ac:dyDescent="0.3">
      <c r="A1703" s="4">
        <v>2017</v>
      </c>
      <c r="B1703" s="4" t="s">
        <v>56</v>
      </c>
      <c r="C1703" s="4" t="s">
        <v>24</v>
      </c>
      <c r="D1703" s="5">
        <v>4178</v>
      </c>
      <c r="E1703" s="5">
        <v>20935</v>
      </c>
      <c r="F1703" s="6">
        <v>56708</v>
      </c>
    </row>
    <row r="1704" spans="1:6" x14ac:dyDescent="0.3">
      <c r="A1704" s="4">
        <v>2017</v>
      </c>
      <c r="B1704" s="4" t="s">
        <v>56</v>
      </c>
      <c r="C1704" s="4" t="s">
        <v>25</v>
      </c>
      <c r="D1704" s="5">
        <v>6481</v>
      </c>
      <c r="E1704" s="5">
        <v>66237</v>
      </c>
      <c r="F1704" s="6">
        <v>63484</v>
      </c>
    </row>
    <row r="1705" spans="1:6" x14ac:dyDescent="0.3">
      <c r="A1705" s="4">
        <v>2017</v>
      </c>
      <c r="B1705" s="4" t="s">
        <v>56</v>
      </c>
      <c r="C1705" s="4" t="s">
        <v>26</v>
      </c>
      <c r="D1705" s="5">
        <v>8856</v>
      </c>
      <c r="E1705" s="5">
        <v>61375</v>
      </c>
      <c r="F1705" s="6">
        <v>63979</v>
      </c>
    </row>
    <row r="1706" spans="1:6" x14ac:dyDescent="0.3">
      <c r="A1706" s="4">
        <v>2017</v>
      </c>
      <c r="B1706" s="4" t="s">
        <v>56</v>
      </c>
      <c r="C1706" s="4" t="s">
        <v>27</v>
      </c>
      <c r="D1706" s="5">
        <v>3835</v>
      </c>
      <c r="E1706" s="5">
        <v>33894</v>
      </c>
      <c r="F1706" s="6">
        <v>91139</v>
      </c>
    </row>
    <row r="1707" spans="1:6" x14ac:dyDescent="0.3">
      <c r="A1707" s="4">
        <v>2017</v>
      </c>
      <c r="B1707" s="4" t="s">
        <v>56</v>
      </c>
      <c r="C1707" s="4" t="s">
        <v>28</v>
      </c>
      <c r="D1707" s="5">
        <v>19625</v>
      </c>
      <c r="E1707" s="5">
        <v>241026</v>
      </c>
      <c r="F1707" s="6">
        <v>111862</v>
      </c>
    </row>
    <row r="1708" spans="1:6" x14ac:dyDescent="0.3">
      <c r="A1708" s="4">
        <v>2017</v>
      </c>
      <c r="B1708" s="4" t="s">
        <v>56</v>
      </c>
      <c r="C1708" s="4" t="s">
        <v>29</v>
      </c>
      <c r="D1708" s="5">
        <v>5092</v>
      </c>
      <c r="E1708" s="5">
        <v>32604</v>
      </c>
      <c r="F1708" s="6">
        <v>53932</v>
      </c>
    </row>
    <row r="1709" spans="1:6" x14ac:dyDescent="0.3">
      <c r="A1709" s="4">
        <v>2017</v>
      </c>
      <c r="B1709" s="4" t="s">
        <v>56</v>
      </c>
      <c r="C1709" s="4" t="s">
        <v>30</v>
      </c>
      <c r="D1709" s="5">
        <v>65326</v>
      </c>
      <c r="E1709" s="5">
        <v>708995</v>
      </c>
      <c r="F1709" s="6">
        <v>189559</v>
      </c>
    </row>
    <row r="1710" spans="1:6" x14ac:dyDescent="0.3">
      <c r="A1710" s="4">
        <v>2017</v>
      </c>
      <c r="B1710" s="4" t="s">
        <v>56</v>
      </c>
      <c r="C1710" s="4" t="s">
        <v>31</v>
      </c>
      <c r="D1710" s="5">
        <v>27332</v>
      </c>
      <c r="E1710" s="5">
        <v>226679</v>
      </c>
      <c r="F1710" s="6">
        <v>82975</v>
      </c>
    </row>
    <row r="1711" spans="1:6" x14ac:dyDescent="0.3">
      <c r="A1711" s="4">
        <v>2017</v>
      </c>
      <c r="B1711" s="4" t="s">
        <v>56</v>
      </c>
      <c r="C1711" s="4" t="s">
        <v>32</v>
      </c>
      <c r="D1711" s="5">
        <v>2979</v>
      </c>
      <c r="E1711" s="5">
        <v>23135</v>
      </c>
      <c r="F1711" s="6">
        <v>60044</v>
      </c>
    </row>
    <row r="1712" spans="1:6" x14ac:dyDescent="0.3">
      <c r="A1712" s="4">
        <v>2017</v>
      </c>
      <c r="B1712" s="4" t="s">
        <v>56</v>
      </c>
      <c r="C1712" s="4" t="s">
        <v>33</v>
      </c>
      <c r="D1712" s="5">
        <v>28537</v>
      </c>
      <c r="E1712" s="5">
        <v>288615</v>
      </c>
      <c r="F1712" s="6">
        <v>69967</v>
      </c>
    </row>
    <row r="1713" spans="1:6" x14ac:dyDescent="0.3">
      <c r="A1713" s="4">
        <v>2017</v>
      </c>
      <c r="B1713" s="4" t="s">
        <v>56</v>
      </c>
      <c r="C1713" s="4" t="s">
        <v>34</v>
      </c>
      <c r="D1713" s="5">
        <v>11379</v>
      </c>
      <c r="E1713" s="5">
        <v>76757</v>
      </c>
      <c r="F1713" s="6">
        <v>56323</v>
      </c>
    </row>
    <row r="1714" spans="1:6" x14ac:dyDescent="0.3">
      <c r="A1714" s="4">
        <v>2017</v>
      </c>
      <c r="B1714" s="4" t="s">
        <v>56</v>
      </c>
      <c r="C1714" s="4" t="s">
        <v>35</v>
      </c>
      <c r="D1714" s="5">
        <v>12686</v>
      </c>
      <c r="E1714" s="5">
        <v>83715</v>
      </c>
      <c r="F1714" s="6">
        <v>67638</v>
      </c>
    </row>
    <row r="1715" spans="1:6" x14ac:dyDescent="0.3">
      <c r="A1715" s="4">
        <v>2017</v>
      </c>
      <c r="B1715" s="4" t="s">
        <v>56</v>
      </c>
      <c r="C1715" s="4" t="s">
        <v>36</v>
      </c>
      <c r="D1715" s="5">
        <v>28479</v>
      </c>
      <c r="E1715" s="5">
        <v>321121</v>
      </c>
      <c r="F1715" s="6">
        <v>85405</v>
      </c>
    </row>
    <row r="1716" spans="1:6" x14ac:dyDescent="0.3">
      <c r="A1716" s="4">
        <v>2017</v>
      </c>
      <c r="B1716" s="4" t="s">
        <v>56</v>
      </c>
      <c r="C1716" s="4" t="s">
        <v>37</v>
      </c>
      <c r="D1716" s="5">
        <v>2802</v>
      </c>
      <c r="E1716" s="5">
        <v>32758</v>
      </c>
      <c r="F1716" s="6">
        <v>89570</v>
      </c>
    </row>
    <row r="1717" spans="1:6" x14ac:dyDescent="0.3">
      <c r="A1717" s="4">
        <v>2017</v>
      </c>
      <c r="B1717" s="4" t="s">
        <v>56</v>
      </c>
      <c r="C1717" s="4" t="s">
        <v>38</v>
      </c>
      <c r="D1717" s="5">
        <v>12653</v>
      </c>
      <c r="E1717" s="5">
        <v>98790</v>
      </c>
      <c r="F1717" s="6">
        <v>59859</v>
      </c>
    </row>
    <row r="1718" spans="1:6" x14ac:dyDescent="0.3">
      <c r="A1718" s="4">
        <v>2017</v>
      </c>
      <c r="B1718" s="4" t="s">
        <v>56</v>
      </c>
      <c r="C1718" s="4" t="s">
        <v>39</v>
      </c>
      <c r="D1718" s="5">
        <v>3221</v>
      </c>
      <c r="E1718" s="5">
        <v>28761</v>
      </c>
      <c r="F1718" s="6">
        <v>57506</v>
      </c>
    </row>
    <row r="1719" spans="1:6" x14ac:dyDescent="0.3">
      <c r="A1719" s="4">
        <v>2017</v>
      </c>
      <c r="B1719" s="4" t="s">
        <v>56</v>
      </c>
      <c r="C1719" s="4" t="s">
        <v>40</v>
      </c>
      <c r="D1719" s="5">
        <v>15531</v>
      </c>
      <c r="E1719" s="5">
        <v>148433</v>
      </c>
      <c r="F1719" s="6">
        <v>71601</v>
      </c>
    </row>
    <row r="1720" spans="1:6" x14ac:dyDescent="0.3">
      <c r="A1720" s="4">
        <v>2017</v>
      </c>
      <c r="B1720" s="4" t="s">
        <v>56</v>
      </c>
      <c r="C1720" s="4" t="s">
        <v>41</v>
      </c>
      <c r="D1720" s="5">
        <v>71279</v>
      </c>
      <c r="E1720" s="5">
        <v>740328</v>
      </c>
      <c r="F1720" s="6">
        <v>80242</v>
      </c>
    </row>
    <row r="1721" spans="1:6" x14ac:dyDescent="0.3">
      <c r="A1721" s="4">
        <v>2017</v>
      </c>
      <c r="B1721" s="4" t="s">
        <v>56</v>
      </c>
      <c r="C1721" s="4" t="s">
        <v>42</v>
      </c>
      <c r="D1721" s="5">
        <v>11066</v>
      </c>
      <c r="E1721" s="5">
        <v>84072</v>
      </c>
      <c r="F1721" s="6">
        <v>64760</v>
      </c>
    </row>
    <row r="1722" spans="1:6" x14ac:dyDescent="0.3">
      <c r="A1722" s="4">
        <v>2017</v>
      </c>
      <c r="B1722" s="4" t="s">
        <v>56</v>
      </c>
      <c r="C1722" s="4" t="s">
        <v>43</v>
      </c>
      <c r="D1722" s="5">
        <v>1700</v>
      </c>
      <c r="E1722" s="5">
        <v>11731</v>
      </c>
      <c r="F1722" s="6">
        <v>70768</v>
      </c>
    </row>
    <row r="1723" spans="1:6" x14ac:dyDescent="0.3">
      <c r="A1723" s="4">
        <v>2017</v>
      </c>
      <c r="B1723" s="4" t="s">
        <v>56</v>
      </c>
      <c r="C1723" s="4" t="s">
        <v>44</v>
      </c>
      <c r="D1723" s="5">
        <v>21609</v>
      </c>
      <c r="E1723" s="5">
        <v>192079</v>
      </c>
      <c r="F1723" s="6">
        <v>82201</v>
      </c>
    </row>
    <row r="1724" spans="1:6" x14ac:dyDescent="0.3">
      <c r="A1724" s="4">
        <v>2017</v>
      </c>
      <c r="B1724" s="4" t="s">
        <v>56</v>
      </c>
      <c r="C1724" s="4" t="s">
        <v>45</v>
      </c>
      <c r="D1724" s="5">
        <v>17184</v>
      </c>
      <c r="E1724" s="5">
        <v>144458</v>
      </c>
      <c r="F1724" s="6">
        <v>76957</v>
      </c>
    </row>
    <row r="1725" spans="1:6" x14ac:dyDescent="0.3">
      <c r="A1725" s="4">
        <v>2017</v>
      </c>
      <c r="B1725" s="4" t="s">
        <v>56</v>
      </c>
      <c r="C1725" s="4" t="s">
        <v>46</v>
      </c>
      <c r="D1725" s="5">
        <v>3992</v>
      </c>
      <c r="E1725" s="5">
        <v>24123</v>
      </c>
      <c r="F1725" s="6">
        <v>50354</v>
      </c>
    </row>
    <row r="1726" spans="1:6" x14ac:dyDescent="0.3">
      <c r="A1726" s="4">
        <v>2017</v>
      </c>
      <c r="B1726" s="4" t="s">
        <v>56</v>
      </c>
      <c r="C1726" s="4" t="s">
        <v>47</v>
      </c>
      <c r="D1726" s="5">
        <v>13244</v>
      </c>
      <c r="E1726" s="5">
        <v>148873</v>
      </c>
      <c r="F1726" s="6">
        <v>68759</v>
      </c>
    </row>
    <row r="1727" spans="1:6" x14ac:dyDescent="0.3">
      <c r="A1727" s="4">
        <v>2017</v>
      </c>
      <c r="B1727" s="4" t="s">
        <v>56</v>
      </c>
      <c r="C1727" s="4" t="s">
        <v>48</v>
      </c>
      <c r="D1727" s="5">
        <v>2248</v>
      </c>
      <c r="E1727" s="5">
        <v>10938</v>
      </c>
      <c r="F1727" s="6">
        <v>54692</v>
      </c>
    </row>
    <row r="1728" spans="1:6" x14ac:dyDescent="0.3">
      <c r="A1728" s="4">
        <v>2017</v>
      </c>
      <c r="B1728" s="4" t="s">
        <v>57</v>
      </c>
      <c r="C1728" s="4" t="s">
        <v>1</v>
      </c>
      <c r="D1728" s="5">
        <v>21426</v>
      </c>
      <c r="E1728" s="5">
        <v>239356</v>
      </c>
      <c r="F1728" s="6">
        <v>53774</v>
      </c>
    </row>
    <row r="1729" spans="1:6" x14ac:dyDescent="0.3">
      <c r="A1729" s="4">
        <v>2017</v>
      </c>
      <c r="B1729" s="4" t="s">
        <v>57</v>
      </c>
      <c r="C1729" s="4" t="s">
        <v>2</v>
      </c>
      <c r="D1729" s="5">
        <v>31059</v>
      </c>
      <c r="E1729" s="5">
        <v>417456</v>
      </c>
      <c r="F1729" s="6">
        <v>55334</v>
      </c>
    </row>
    <row r="1730" spans="1:6" x14ac:dyDescent="0.3">
      <c r="A1730" s="4">
        <v>2017</v>
      </c>
      <c r="B1730" s="4" t="s">
        <v>57</v>
      </c>
      <c r="C1730" s="4" t="s">
        <v>3</v>
      </c>
      <c r="D1730" s="5">
        <v>13845</v>
      </c>
      <c r="E1730" s="5">
        <v>144215</v>
      </c>
      <c r="F1730" s="6">
        <v>59263</v>
      </c>
    </row>
    <row r="1731" spans="1:6" x14ac:dyDescent="0.3">
      <c r="A1731" s="4">
        <v>2017</v>
      </c>
      <c r="B1731" s="4" t="s">
        <v>57</v>
      </c>
      <c r="C1731" s="4" t="s">
        <v>4</v>
      </c>
      <c r="D1731" s="5">
        <v>188712</v>
      </c>
      <c r="E1731" s="5">
        <v>2551444</v>
      </c>
      <c r="F1731" s="6">
        <v>86955</v>
      </c>
    </row>
    <row r="1732" spans="1:6" x14ac:dyDescent="0.3">
      <c r="A1732" s="4">
        <v>2017</v>
      </c>
      <c r="B1732" s="4" t="s">
        <v>57</v>
      </c>
      <c r="C1732" s="4" t="s">
        <v>5</v>
      </c>
      <c r="D1732" s="5">
        <v>50576</v>
      </c>
      <c r="E1732" s="5">
        <v>412889</v>
      </c>
      <c r="F1732" s="6">
        <v>78698</v>
      </c>
    </row>
    <row r="1733" spans="1:6" x14ac:dyDescent="0.3">
      <c r="A1733" s="4">
        <v>2017</v>
      </c>
      <c r="B1733" s="4" t="s">
        <v>57</v>
      </c>
      <c r="C1733" s="4" t="s">
        <v>6</v>
      </c>
      <c r="D1733" s="5">
        <v>22807</v>
      </c>
      <c r="E1733" s="5">
        <v>218450</v>
      </c>
      <c r="F1733" s="6">
        <v>87307</v>
      </c>
    </row>
    <row r="1734" spans="1:6" x14ac:dyDescent="0.3">
      <c r="A1734" s="4">
        <v>2017</v>
      </c>
      <c r="B1734" s="4" t="s">
        <v>57</v>
      </c>
      <c r="C1734" s="4" t="s">
        <v>7</v>
      </c>
      <c r="D1734" s="5">
        <v>8644</v>
      </c>
      <c r="E1734" s="5">
        <v>61956</v>
      </c>
      <c r="F1734" s="6">
        <v>80600</v>
      </c>
    </row>
    <row r="1735" spans="1:6" x14ac:dyDescent="0.3">
      <c r="A1735" s="4">
        <v>2017</v>
      </c>
      <c r="B1735" s="4" t="s">
        <v>57</v>
      </c>
      <c r="C1735" s="4" t="s">
        <v>8</v>
      </c>
      <c r="D1735" s="5">
        <v>156978</v>
      </c>
      <c r="E1735" s="5">
        <v>1322562</v>
      </c>
      <c r="F1735" s="6">
        <v>58653</v>
      </c>
    </row>
    <row r="1736" spans="1:6" x14ac:dyDescent="0.3">
      <c r="A1736" s="4">
        <v>2017</v>
      </c>
      <c r="B1736" s="4" t="s">
        <v>57</v>
      </c>
      <c r="C1736" s="4" t="s">
        <v>9</v>
      </c>
      <c r="D1736" s="5">
        <v>54102</v>
      </c>
      <c r="E1736" s="5">
        <v>668820</v>
      </c>
      <c r="F1736" s="6">
        <v>64724</v>
      </c>
    </row>
    <row r="1737" spans="1:6" x14ac:dyDescent="0.3">
      <c r="A1737" s="4">
        <v>2017</v>
      </c>
      <c r="B1737" s="4" t="s">
        <v>57</v>
      </c>
      <c r="C1737" s="4" t="s">
        <v>10</v>
      </c>
      <c r="D1737" s="5">
        <v>11075</v>
      </c>
      <c r="E1737" s="5">
        <v>88110</v>
      </c>
      <c r="F1737" s="6">
        <v>48653</v>
      </c>
    </row>
    <row r="1738" spans="1:6" x14ac:dyDescent="0.3">
      <c r="A1738" s="4">
        <v>2017</v>
      </c>
      <c r="B1738" s="4" t="s">
        <v>57</v>
      </c>
      <c r="C1738" s="4" t="s">
        <v>11</v>
      </c>
      <c r="D1738" s="5">
        <v>73447</v>
      </c>
      <c r="E1738" s="5">
        <v>942202</v>
      </c>
      <c r="F1738" s="6">
        <v>73829</v>
      </c>
    </row>
    <row r="1739" spans="1:6" x14ac:dyDescent="0.3">
      <c r="A1739" s="4">
        <v>2017</v>
      </c>
      <c r="B1739" s="4" t="s">
        <v>57</v>
      </c>
      <c r="C1739" s="4" t="s">
        <v>12</v>
      </c>
      <c r="D1739" s="5">
        <v>29045</v>
      </c>
      <c r="E1739" s="5">
        <v>336985</v>
      </c>
      <c r="F1739" s="6">
        <v>50796</v>
      </c>
    </row>
    <row r="1740" spans="1:6" x14ac:dyDescent="0.3">
      <c r="A1740" s="4">
        <v>2017</v>
      </c>
      <c r="B1740" s="4" t="s">
        <v>57</v>
      </c>
      <c r="C1740" s="4" t="s">
        <v>13</v>
      </c>
      <c r="D1740" s="5">
        <v>15401</v>
      </c>
      <c r="E1740" s="5">
        <v>139096</v>
      </c>
      <c r="F1740" s="6">
        <v>52293</v>
      </c>
    </row>
    <row r="1741" spans="1:6" x14ac:dyDescent="0.3">
      <c r="A1741" s="4">
        <v>2017</v>
      </c>
      <c r="B1741" s="4" t="s">
        <v>57</v>
      </c>
      <c r="C1741" s="4" t="s">
        <v>14</v>
      </c>
      <c r="D1741" s="5">
        <v>16569</v>
      </c>
      <c r="E1741" s="5">
        <v>177353</v>
      </c>
      <c r="F1741" s="6">
        <v>59048</v>
      </c>
    </row>
    <row r="1742" spans="1:6" x14ac:dyDescent="0.3">
      <c r="A1742" s="4">
        <v>2017</v>
      </c>
      <c r="B1742" s="4" t="s">
        <v>57</v>
      </c>
      <c r="C1742" s="4" t="s">
        <v>15</v>
      </c>
      <c r="D1742" s="5">
        <v>20206</v>
      </c>
      <c r="E1742" s="5">
        <v>214141</v>
      </c>
      <c r="F1742" s="6">
        <v>48829</v>
      </c>
    </row>
    <row r="1743" spans="1:6" x14ac:dyDescent="0.3">
      <c r="A1743" s="4">
        <v>2017</v>
      </c>
      <c r="B1743" s="4" t="s">
        <v>57</v>
      </c>
      <c r="C1743" s="4" t="s">
        <v>16</v>
      </c>
      <c r="D1743" s="5">
        <v>24001</v>
      </c>
      <c r="E1743" s="5">
        <v>209874</v>
      </c>
      <c r="F1743" s="6">
        <v>55218</v>
      </c>
    </row>
    <row r="1744" spans="1:6" x14ac:dyDescent="0.3">
      <c r="A1744" s="4">
        <v>2017</v>
      </c>
      <c r="B1744" s="4" t="s">
        <v>57</v>
      </c>
      <c r="C1744" s="4" t="s">
        <v>17</v>
      </c>
      <c r="D1744" s="5">
        <v>9912</v>
      </c>
      <c r="E1744" s="5">
        <v>66736</v>
      </c>
      <c r="F1744" s="6">
        <v>55405</v>
      </c>
    </row>
    <row r="1745" spans="1:6" x14ac:dyDescent="0.3">
      <c r="A1745" s="4">
        <v>2017</v>
      </c>
      <c r="B1745" s="4" t="s">
        <v>57</v>
      </c>
      <c r="C1745" s="4" t="s">
        <v>18</v>
      </c>
      <c r="D1745" s="5">
        <v>42175</v>
      </c>
      <c r="E1745" s="5">
        <v>443764</v>
      </c>
      <c r="F1745" s="6">
        <v>77259</v>
      </c>
    </row>
    <row r="1746" spans="1:6" x14ac:dyDescent="0.3">
      <c r="A1746" s="4">
        <v>2017</v>
      </c>
      <c r="B1746" s="4" t="s">
        <v>57</v>
      </c>
      <c r="C1746" s="4" t="s">
        <v>19</v>
      </c>
      <c r="D1746" s="5">
        <v>47186</v>
      </c>
      <c r="E1746" s="5">
        <v>566190</v>
      </c>
      <c r="F1746" s="6">
        <v>102580</v>
      </c>
    </row>
    <row r="1747" spans="1:6" x14ac:dyDescent="0.3">
      <c r="A1747" s="4">
        <v>2017</v>
      </c>
      <c r="B1747" s="4" t="s">
        <v>57</v>
      </c>
      <c r="C1747" s="4" t="s">
        <v>20</v>
      </c>
      <c r="D1747" s="5">
        <v>42271</v>
      </c>
      <c r="E1747" s="5">
        <v>645279</v>
      </c>
      <c r="F1747" s="6">
        <v>68677</v>
      </c>
    </row>
    <row r="1748" spans="1:6" x14ac:dyDescent="0.3">
      <c r="A1748" s="4">
        <v>2017</v>
      </c>
      <c r="B1748" s="4" t="s">
        <v>57</v>
      </c>
      <c r="C1748" s="4" t="s">
        <v>21</v>
      </c>
      <c r="D1748" s="5">
        <v>29916</v>
      </c>
      <c r="E1748" s="5">
        <v>373603</v>
      </c>
      <c r="F1748" s="6">
        <v>80794</v>
      </c>
    </row>
    <row r="1749" spans="1:6" x14ac:dyDescent="0.3">
      <c r="A1749" s="4">
        <v>2017</v>
      </c>
      <c r="B1749" s="4" t="s">
        <v>57</v>
      </c>
      <c r="C1749" s="4" t="s">
        <v>22</v>
      </c>
      <c r="D1749" s="5">
        <v>11953</v>
      </c>
      <c r="E1749" s="5">
        <v>107737</v>
      </c>
      <c r="F1749" s="6">
        <v>41461</v>
      </c>
    </row>
    <row r="1750" spans="1:6" x14ac:dyDescent="0.3">
      <c r="A1750" s="4">
        <v>2017</v>
      </c>
      <c r="B1750" s="4" t="s">
        <v>57</v>
      </c>
      <c r="C1750" s="4" t="s">
        <v>23</v>
      </c>
      <c r="D1750" s="5">
        <v>33699</v>
      </c>
      <c r="E1750" s="5">
        <v>381525</v>
      </c>
      <c r="F1750" s="6">
        <v>63932</v>
      </c>
    </row>
    <row r="1751" spans="1:6" x14ac:dyDescent="0.3">
      <c r="A1751" s="4">
        <v>2017</v>
      </c>
      <c r="B1751" s="4" t="s">
        <v>57</v>
      </c>
      <c r="C1751" s="4" t="s">
        <v>24</v>
      </c>
      <c r="D1751" s="5">
        <v>8994</v>
      </c>
      <c r="E1751" s="5">
        <v>41010</v>
      </c>
      <c r="F1751" s="6">
        <v>50921</v>
      </c>
    </row>
    <row r="1752" spans="1:6" x14ac:dyDescent="0.3">
      <c r="A1752" s="4">
        <v>2017</v>
      </c>
      <c r="B1752" s="4" t="s">
        <v>57</v>
      </c>
      <c r="C1752" s="4" t="s">
        <v>25</v>
      </c>
      <c r="D1752" s="5">
        <v>11395</v>
      </c>
      <c r="E1752" s="5">
        <v>117542</v>
      </c>
      <c r="F1752" s="6">
        <v>59204</v>
      </c>
    </row>
    <row r="1753" spans="1:6" x14ac:dyDescent="0.3">
      <c r="A1753" s="4">
        <v>2017</v>
      </c>
      <c r="B1753" s="4" t="s">
        <v>57</v>
      </c>
      <c r="C1753" s="4" t="s">
        <v>26</v>
      </c>
      <c r="D1753" s="5">
        <v>19521</v>
      </c>
      <c r="E1753" s="5">
        <v>181485</v>
      </c>
      <c r="F1753" s="6">
        <v>58283</v>
      </c>
    </row>
    <row r="1754" spans="1:6" x14ac:dyDescent="0.3">
      <c r="A1754" s="4">
        <v>2017</v>
      </c>
      <c r="B1754" s="4" t="s">
        <v>57</v>
      </c>
      <c r="C1754" s="4" t="s">
        <v>27</v>
      </c>
      <c r="D1754" s="5">
        <v>11938</v>
      </c>
      <c r="E1754" s="5">
        <v>81761</v>
      </c>
      <c r="F1754" s="6">
        <v>75584</v>
      </c>
    </row>
    <row r="1755" spans="1:6" x14ac:dyDescent="0.3">
      <c r="A1755" s="4">
        <v>2017</v>
      </c>
      <c r="B1755" s="4" t="s">
        <v>57</v>
      </c>
      <c r="C1755" s="4" t="s">
        <v>28</v>
      </c>
      <c r="D1755" s="5">
        <v>50907</v>
      </c>
      <c r="E1755" s="5">
        <v>663584</v>
      </c>
      <c r="F1755" s="6">
        <v>88404</v>
      </c>
    </row>
    <row r="1756" spans="1:6" x14ac:dyDescent="0.3">
      <c r="A1756" s="4">
        <v>2017</v>
      </c>
      <c r="B1756" s="4" t="s">
        <v>57</v>
      </c>
      <c r="C1756" s="4" t="s">
        <v>29</v>
      </c>
      <c r="D1756" s="5">
        <v>10062</v>
      </c>
      <c r="E1756" s="5">
        <v>104434</v>
      </c>
      <c r="F1756" s="6">
        <v>60086</v>
      </c>
    </row>
    <row r="1757" spans="1:6" x14ac:dyDescent="0.3">
      <c r="A1757" s="4">
        <v>2017</v>
      </c>
      <c r="B1757" s="4" t="s">
        <v>57</v>
      </c>
      <c r="C1757" s="4" t="s">
        <v>30</v>
      </c>
      <c r="D1757" s="5">
        <v>111646</v>
      </c>
      <c r="E1757" s="5">
        <v>1314408</v>
      </c>
      <c r="F1757" s="6">
        <v>92549</v>
      </c>
    </row>
    <row r="1758" spans="1:6" x14ac:dyDescent="0.3">
      <c r="A1758" s="4">
        <v>2017</v>
      </c>
      <c r="B1758" s="4" t="s">
        <v>57</v>
      </c>
      <c r="C1758" s="4" t="s">
        <v>31</v>
      </c>
      <c r="D1758" s="5">
        <v>57179</v>
      </c>
      <c r="E1758" s="5">
        <v>616193</v>
      </c>
      <c r="F1758" s="6">
        <v>62617</v>
      </c>
    </row>
    <row r="1759" spans="1:6" x14ac:dyDescent="0.3">
      <c r="A1759" s="4">
        <v>2017</v>
      </c>
      <c r="B1759" s="4" t="s">
        <v>57</v>
      </c>
      <c r="C1759" s="4" t="s">
        <v>32</v>
      </c>
      <c r="D1759" s="5">
        <v>4917</v>
      </c>
      <c r="E1759" s="5">
        <v>34300</v>
      </c>
      <c r="F1759" s="6">
        <v>59438</v>
      </c>
    </row>
    <row r="1760" spans="1:6" x14ac:dyDescent="0.3">
      <c r="A1760" s="4">
        <v>2017</v>
      </c>
      <c r="B1760" s="4" t="s">
        <v>57</v>
      </c>
      <c r="C1760" s="4" t="s">
        <v>33</v>
      </c>
      <c r="D1760" s="5">
        <v>52650</v>
      </c>
      <c r="E1760" s="5">
        <v>724748</v>
      </c>
      <c r="F1760" s="6">
        <v>62445</v>
      </c>
    </row>
    <row r="1761" spans="1:6" x14ac:dyDescent="0.3">
      <c r="A1761" s="4">
        <v>2017</v>
      </c>
      <c r="B1761" s="4" t="s">
        <v>57</v>
      </c>
      <c r="C1761" s="4" t="s">
        <v>34</v>
      </c>
      <c r="D1761" s="5">
        <v>20434</v>
      </c>
      <c r="E1761" s="5">
        <v>185534</v>
      </c>
      <c r="F1761" s="6">
        <v>50640</v>
      </c>
    </row>
    <row r="1762" spans="1:6" x14ac:dyDescent="0.3">
      <c r="A1762" s="4">
        <v>2017</v>
      </c>
      <c r="B1762" s="4" t="s">
        <v>57</v>
      </c>
      <c r="C1762" s="4" t="s">
        <v>35</v>
      </c>
      <c r="D1762" s="5">
        <v>24942</v>
      </c>
      <c r="E1762" s="5">
        <v>242708</v>
      </c>
      <c r="F1762" s="6">
        <v>67873</v>
      </c>
    </row>
    <row r="1763" spans="1:6" x14ac:dyDescent="0.3">
      <c r="A1763" s="4">
        <v>2017</v>
      </c>
      <c r="B1763" s="4" t="s">
        <v>57</v>
      </c>
      <c r="C1763" s="4" t="s">
        <v>36</v>
      </c>
      <c r="D1763" s="5">
        <v>61779</v>
      </c>
      <c r="E1763" s="5">
        <v>799939</v>
      </c>
      <c r="F1763" s="6">
        <v>76029</v>
      </c>
    </row>
    <row r="1764" spans="1:6" x14ac:dyDescent="0.3">
      <c r="A1764" s="4">
        <v>2017</v>
      </c>
      <c r="B1764" s="4" t="s">
        <v>57</v>
      </c>
      <c r="C1764" s="4" t="s">
        <v>37</v>
      </c>
      <c r="D1764" s="5">
        <v>8350</v>
      </c>
      <c r="E1764" s="5">
        <v>67366</v>
      </c>
      <c r="F1764" s="6">
        <v>67763</v>
      </c>
    </row>
    <row r="1765" spans="1:6" x14ac:dyDescent="0.3">
      <c r="A1765" s="4">
        <v>2017</v>
      </c>
      <c r="B1765" s="4" t="s">
        <v>57</v>
      </c>
      <c r="C1765" s="4" t="s">
        <v>38</v>
      </c>
      <c r="D1765" s="5">
        <v>25902</v>
      </c>
      <c r="E1765" s="5">
        <v>280711</v>
      </c>
      <c r="F1765" s="6">
        <v>49505</v>
      </c>
    </row>
    <row r="1766" spans="1:6" x14ac:dyDescent="0.3">
      <c r="A1766" s="4">
        <v>2017</v>
      </c>
      <c r="B1766" s="4" t="s">
        <v>57</v>
      </c>
      <c r="C1766" s="4" t="s">
        <v>39</v>
      </c>
      <c r="D1766" s="5">
        <v>5030</v>
      </c>
      <c r="E1766" s="5">
        <v>31264</v>
      </c>
      <c r="F1766" s="6">
        <v>55293</v>
      </c>
    </row>
    <row r="1767" spans="1:6" x14ac:dyDescent="0.3">
      <c r="A1767" s="4">
        <v>2017</v>
      </c>
      <c r="B1767" s="4" t="s">
        <v>57</v>
      </c>
      <c r="C1767" s="4" t="s">
        <v>40</v>
      </c>
      <c r="D1767" s="5">
        <v>28315</v>
      </c>
      <c r="E1767" s="5">
        <v>407133</v>
      </c>
      <c r="F1767" s="6">
        <v>56172</v>
      </c>
    </row>
    <row r="1768" spans="1:6" x14ac:dyDescent="0.3">
      <c r="A1768" s="4">
        <v>2017</v>
      </c>
      <c r="B1768" s="4" t="s">
        <v>57</v>
      </c>
      <c r="C1768" s="4" t="s">
        <v>41</v>
      </c>
      <c r="D1768" s="5">
        <v>129242</v>
      </c>
      <c r="E1768" s="5">
        <v>1666865</v>
      </c>
      <c r="F1768" s="6">
        <v>71507</v>
      </c>
    </row>
    <row r="1769" spans="1:6" x14ac:dyDescent="0.3">
      <c r="A1769" s="4">
        <v>2017</v>
      </c>
      <c r="B1769" s="4" t="s">
        <v>57</v>
      </c>
      <c r="C1769" s="4" t="s">
        <v>42</v>
      </c>
      <c r="D1769" s="5">
        <v>21911</v>
      </c>
      <c r="E1769" s="5">
        <v>205052</v>
      </c>
      <c r="F1769" s="6">
        <v>56815</v>
      </c>
    </row>
    <row r="1770" spans="1:6" x14ac:dyDescent="0.3">
      <c r="A1770" s="4">
        <v>2017</v>
      </c>
      <c r="B1770" s="4" t="s">
        <v>57</v>
      </c>
      <c r="C1770" s="4" t="s">
        <v>43</v>
      </c>
      <c r="D1770" s="5">
        <v>5488</v>
      </c>
      <c r="E1770" s="5">
        <v>28484</v>
      </c>
      <c r="F1770" s="6">
        <v>63457</v>
      </c>
    </row>
    <row r="1771" spans="1:6" x14ac:dyDescent="0.3">
      <c r="A1771" s="4">
        <v>2017</v>
      </c>
      <c r="B1771" s="4" t="s">
        <v>57</v>
      </c>
      <c r="C1771" s="4" t="s">
        <v>44</v>
      </c>
      <c r="D1771" s="5">
        <v>57146</v>
      </c>
      <c r="E1771" s="5">
        <v>725936</v>
      </c>
      <c r="F1771" s="6">
        <v>84971</v>
      </c>
    </row>
    <row r="1772" spans="1:6" x14ac:dyDescent="0.3">
      <c r="A1772" s="4">
        <v>2017</v>
      </c>
      <c r="B1772" s="4" t="s">
        <v>57</v>
      </c>
      <c r="C1772" s="4" t="s">
        <v>45</v>
      </c>
      <c r="D1772" s="5">
        <v>39177</v>
      </c>
      <c r="E1772" s="5">
        <v>404782</v>
      </c>
      <c r="F1772" s="6">
        <v>76348</v>
      </c>
    </row>
    <row r="1773" spans="1:6" x14ac:dyDescent="0.3">
      <c r="A1773" s="4">
        <v>2017</v>
      </c>
      <c r="B1773" s="4" t="s">
        <v>57</v>
      </c>
      <c r="C1773" s="4" t="s">
        <v>46</v>
      </c>
      <c r="D1773" s="5">
        <v>8077</v>
      </c>
      <c r="E1773" s="5">
        <v>66420</v>
      </c>
      <c r="F1773" s="6">
        <v>48213</v>
      </c>
    </row>
    <row r="1774" spans="1:6" x14ac:dyDescent="0.3">
      <c r="A1774" s="4">
        <v>2017</v>
      </c>
      <c r="B1774" s="4" t="s">
        <v>57</v>
      </c>
      <c r="C1774" s="4" t="s">
        <v>47</v>
      </c>
      <c r="D1774" s="5">
        <v>23769</v>
      </c>
      <c r="E1774" s="5">
        <v>324012</v>
      </c>
      <c r="F1774" s="6">
        <v>57868</v>
      </c>
    </row>
    <row r="1775" spans="1:6" x14ac:dyDescent="0.3">
      <c r="A1775" s="4">
        <v>2017</v>
      </c>
      <c r="B1775" s="4" t="s">
        <v>57</v>
      </c>
      <c r="C1775" s="4" t="s">
        <v>48</v>
      </c>
      <c r="D1775" s="5">
        <v>4417</v>
      </c>
      <c r="E1775" s="5">
        <v>18050</v>
      </c>
      <c r="F1775" s="6">
        <v>50226</v>
      </c>
    </row>
    <row r="1776" spans="1:6" x14ac:dyDescent="0.3">
      <c r="A1776" s="4">
        <v>2017</v>
      </c>
      <c r="B1776" s="4" t="s">
        <v>58</v>
      </c>
      <c r="C1776" s="4" t="s">
        <v>1</v>
      </c>
      <c r="D1776" s="5">
        <v>12429</v>
      </c>
      <c r="E1776" s="5">
        <v>229821</v>
      </c>
      <c r="F1776" s="6">
        <v>45641</v>
      </c>
    </row>
    <row r="1777" spans="1:6" x14ac:dyDescent="0.3">
      <c r="A1777" s="4">
        <v>2017</v>
      </c>
      <c r="B1777" s="4" t="s">
        <v>58</v>
      </c>
      <c r="C1777" s="4" t="s">
        <v>2</v>
      </c>
      <c r="D1777" s="5">
        <v>16509</v>
      </c>
      <c r="E1777" s="5">
        <v>420129</v>
      </c>
      <c r="F1777" s="6">
        <v>50240</v>
      </c>
    </row>
    <row r="1778" spans="1:6" x14ac:dyDescent="0.3">
      <c r="A1778" s="4">
        <v>2017</v>
      </c>
      <c r="B1778" s="4" t="s">
        <v>58</v>
      </c>
      <c r="C1778" s="4" t="s">
        <v>3</v>
      </c>
      <c r="D1778" s="5">
        <v>15762</v>
      </c>
      <c r="E1778" s="5">
        <v>183433</v>
      </c>
      <c r="F1778" s="6">
        <v>41521</v>
      </c>
    </row>
    <row r="1779" spans="1:6" x14ac:dyDescent="0.3">
      <c r="A1779" s="4">
        <v>2017</v>
      </c>
      <c r="B1779" s="4" t="s">
        <v>58</v>
      </c>
      <c r="C1779" s="4" t="s">
        <v>4</v>
      </c>
      <c r="D1779" s="5">
        <v>593987</v>
      </c>
      <c r="E1779" s="5">
        <v>2560907</v>
      </c>
      <c r="F1779" s="6">
        <v>50766</v>
      </c>
    </row>
    <row r="1780" spans="1:6" x14ac:dyDescent="0.3">
      <c r="A1780" s="4">
        <v>2017</v>
      </c>
      <c r="B1780" s="4" t="s">
        <v>58</v>
      </c>
      <c r="C1780" s="4" t="s">
        <v>5</v>
      </c>
      <c r="D1780" s="5">
        <v>21356</v>
      </c>
      <c r="E1780" s="5">
        <v>328843</v>
      </c>
      <c r="F1780" s="6">
        <v>48754</v>
      </c>
    </row>
    <row r="1781" spans="1:6" x14ac:dyDescent="0.3">
      <c r="A1781" s="4">
        <v>2017</v>
      </c>
      <c r="B1781" s="4" t="s">
        <v>58</v>
      </c>
      <c r="C1781" s="4" t="s">
        <v>6</v>
      </c>
      <c r="D1781" s="5">
        <v>12701</v>
      </c>
      <c r="E1781" s="5">
        <v>325348</v>
      </c>
      <c r="F1781" s="6">
        <v>53993</v>
      </c>
    </row>
    <row r="1782" spans="1:6" x14ac:dyDescent="0.3">
      <c r="A1782" s="4">
        <v>2017</v>
      </c>
      <c r="B1782" s="4" t="s">
        <v>58</v>
      </c>
      <c r="C1782" s="4" t="s">
        <v>7</v>
      </c>
      <c r="D1782" s="5">
        <v>4626</v>
      </c>
      <c r="E1782" s="5">
        <v>73879</v>
      </c>
      <c r="F1782" s="6">
        <v>53083</v>
      </c>
    </row>
    <row r="1783" spans="1:6" x14ac:dyDescent="0.3">
      <c r="A1783" s="4">
        <v>2017</v>
      </c>
      <c r="B1783" s="4" t="s">
        <v>58</v>
      </c>
      <c r="C1783" s="4" t="s">
        <v>8</v>
      </c>
      <c r="D1783" s="5">
        <v>71929</v>
      </c>
      <c r="E1783" s="5">
        <v>1258710</v>
      </c>
      <c r="F1783" s="6">
        <v>49450</v>
      </c>
    </row>
    <row r="1784" spans="1:6" x14ac:dyDescent="0.3">
      <c r="A1784" s="4">
        <v>2017</v>
      </c>
      <c r="B1784" s="4" t="s">
        <v>58</v>
      </c>
      <c r="C1784" s="4" t="s">
        <v>9</v>
      </c>
      <c r="D1784" s="5">
        <v>28426</v>
      </c>
      <c r="E1784" s="5">
        <v>546707</v>
      </c>
      <c r="F1784" s="6">
        <v>50819</v>
      </c>
    </row>
    <row r="1785" spans="1:6" x14ac:dyDescent="0.3">
      <c r="A1785" s="4">
        <v>2017</v>
      </c>
      <c r="B1785" s="4" t="s">
        <v>58</v>
      </c>
      <c r="C1785" s="4" t="s">
        <v>10</v>
      </c>
      <c r="D1785" s="5">
        <v>7292</v>
      </c>
      <c r="E1785" s="5">
        <v>96246</v>
      </c>
      <c r="F1785" s="6">
        <v>40927</v>
      </c>
    </row>
    <row r="1786" spans="1:6" x14ac:dyDescent="0.3">
      <c r="A1786" s="4">
        <v>2017</v>
      </c>
      <c r="B1786" s="4" t="s">
        <v>58</v>
      </c>
      <c r="C1786" s="4" t="s">
        <v>11</v>
      </c>
      <c r="D1786" s="5">
        <v>34414</v>
      </c>
      <c r="E1786" s="5">
        <v>910288</v>
      </c>
      <c r="F1786" s="6">
        <v>49347</v>
      </c>
    </row>
    <row r="1787" spans="1:6" x14ac:dyDescent="0.3">
      <c r="A1787" s="4">
        <v>2017</v>
      </c>
      <c r="B1787" s="4" t="s">
        <v>58</v>
      </c>
      <c r="C1787" s="4" t="s">
        <v>12</v>
      </c>
      <c r="D1787" s="5">
        <v>15254</v>
      </c>
      <c r="E1787" s="5">
        <v>452646</v>
      </c>
      <c r="F1787" s="6">
        <v>46791</v>
      </c>
    </row>
    <row r="1788" spans="1:6" x14ac:dyDescent="0.3">
      <c r="A1788" s="4">
        <v>2017</v>
      </c>
      <c r="B1788" s="4" t="s">
        <v>58</v>
      </c>
      <c r="C1788" s="4" t="s">
        <v>13</v>
      </c>
      <c r="D1788" s="5">
        <v>11324</v>
      </c>
      <c r="E1788" s="5">
        <v>219362</v>
      </c>
      <c r="F1788" s="6">
        <v>42092</v>
      </c>
    </row>
    <row r="1789" spans="1:6" x14ac:dyDescent="0.3">
      <c r="A1789" s="4">
        <v>2017</v>
      </c>
      <c r="B1789" s="4" t="s">
        <v>58</v>
      </c>
      <c r="C1789" s="4" t="s">
        <v>14</v>
      </c>
      <c r="D1789" s="5">
        <v>10129</v>
      </c>
      <c r="E1789" s="5">
        <v>192638</v>
      </c>
      <c r="F1789" s="6">
        <v>41465</v>
      </c>
    </row>
    <row r="1790" spans="1:6" x14ac:dyDescent="0.3">
      <c r="A1790" s="4">
        <v>2017</v>
      </c>
      <c r="B1790" s="4" t="s">
        <v>58</v>
      </c>
      <c r="C1790" s="4" t="s">
        <v>15</v>
      </c>
      <c r="D1790" s="5">
        <v>17849</v>
      </c>
      <c r="E1790" s="5">
        <v>262151</v>
      </c>
      <c r="F1790" s="6">
        <v>47340</v>
      </c>
    </row>
    <row r="1791" spans="1:6" x14ac:dyDescent="0.3">
      <c r="A1791" s="4">
        <v>2017</v>
      </c>
      <c r="B1791" s="4" t="s">
        <v>58</v>
      </c>
      <c r="C1791" s="4" t="s">
        <v>16</v>
      </c>
      <c r="D1791" s="5">
        <v>15003</v>
      </c>
      <c r="E1791" s="5">
        <v>297694</v>
      </c>
      <c r="F1791" s="6">
        <v>42305</v>
      </c>
    </row>
    <row r="1792" spans="1:6" x14ac:dyDescent="0.3">
      <c r="A1792" s="4">
        <v>2017</v>
      </c>
      <c r="B1792" s="4" t="s">
        <v>58</v>
      </c>
      <c r="C1792" s="4" t="s">
        <v>17</v>
      </c>
      <c r="D1792" s="5">
        <v>6292</v>
      </c>
      <c r="E1792" s="5">
        <v>118412</v>
      </c>
      <c r="F1792" s="6">
        <v>45937</v>
      </c>
    </row>
    <row r="1793" spans="1:6" x14ac:dyDescent="0.3">
      <c r="A1793" s="4">
        <v>2017</v>
      </c>
      <c r="B1793" s="4" t="s">
        <v>58</v>
      </c>
      <c r="C1793" s="4" t="s">
        <v>18</v>
      </c>
      <c r="D1793" s="5">
        <v>20270</v>
      </c>
      <c r="E1793" s="5">
        <v>436185</v>
      </c>
      <c r="F1793" s="6">
        <v>53201</v>
      </c>
    </row>
    <row r="1794" spans="1:6" x14ac:dyDescent="0.3">
      <c r="A1794" s="4">
        <v>2017</v>
      </c>
      <c r="B1794" s="4" t="s">
        <v>58</v>
      </c>
      <c r="C1794" s="4" t="s">
        <v>19</v>
      </c>
      <c r="D1794" s="5">
        <v>61589</v>
      </c>
      <c r="E1794" s="5">
        <v>769824</v>
      </c>
      <c r="F1794" s="6">
        <v>57794</v>
      </c>
    </row>
    <row r="1795" spans="1:6" x14ac:dyDescent="0.3">
      <c r="A1795" s="4">
        <v>2017</v>
      </c>
      <c r="B1795" s="4" t="s">
        <v>58</v>
      </c>
      <c r="C1795" s="4" t="s">
        <v>20</v>
      </c>
      <c r="D1795" s="5">
        <v>24957</v>
      </c>
      <c r="E1795" s="5">
        <v>656020</v>
      </c>
      <c r="F1795" s="6">
        <v>48406</v>
      </c>
    </row>
    <row r="1796" spans="1:6" x14ac:dyDescent="0.3">
      <c r="A1796" s="4">
        <v>2017</v>
      </c>
      <c r="B1796" s="4" t="s">
        <v>58</v>
      </c>
      <c r="C1796" s="4" t="s">
        <v>21</v>
      </c>
      <c r="D1796" s="5">
        <v>17543</v>
      </c>
      <c r="E1796" s="5">
        <v>514711</v>
      </c>
      <c r="F1796" s="6">
        <v>49720</v>
      </c>
    </row>
    <row r="1797" spans="1:6" x14ac:dyDescent="0.3">
      <c r="A1797" s="4">
        <v>2017</v>
      </c>
      <c r="B1797" s="4" t="s">
        <v>58</v>
      </c>
      <c r="C1797" s="4" t="s">
        <v>22</v>
      </c>
      <c r="D1797" s="5">
        <v>7420</v>
      </c>
      <c r="E1797" s="5">
        <v>142412</v>
      </c>
      <c r="F1797" s="6">
        <v>40426</v>
      </c>
    </row>
    <row r="1798" spans="1:6" x14ac:dyDescent="0.3">
      <c r="A1798" s="4">
        <v>2017</v>
      </c>
      <c r="B1798" s="4" t="s">
        <v>58</v>
      </c>
      <c r="C1798" s="4" t="s">
        <v>23</v>
      </c>
      <c r="D1798" s="5">
        <v>48626</v>
      </c>
      <c r="E1798" s="5">
        <v>450671</v>
      </c>
      <c r="F1798" s="6">
        <v>44800</v>
      </c>
    </row>
    <row r="1799" spans="1:6" x14ac:dyDescent="0.3">
      <c r="A1799" s="4">
        <v>2017</v>
      </c>
      <c r="B1799" s="4" t="s">
        <v>58</v>
      </c>
      <c r="C1799" s="4" t="s">
        <v>24</v>
      </c>
      <c r="D1799" s="5">
        <v>4448</v>
      </c>
      <c r="E1799" s="5">
        <v>73262</v>
      </c>
      <c r="F1799" s="6">
        <v>46171</v>
      </c>
    </row>
    <row r="1800" spans="1:6" x14ac:dyDescent="0.3">
      <c r="A1800" s="4">
        <v>2017</v>
      </c>
      <c r="B1800" s="4" t="s">
        <v>58</v>
      </c>
      <c r="C1800" s="4" t="s">
        <v>25</v>
      </c>
      <c r="D1800" s="5">
        <v>13241</v>
      </c>
      <c r="E1800" s="5">
        <v>136970</v>
      </c>
      <c r="F1800" s="6">
        <v>44565</v>
      </c>
    </row>
    <row r="1801" spans="1:6" x14ac:dyDescent="0.3">
      <c r="A1801" s="4">
        <v>2017</v>
      </c>
      <c r="B1801" s="4" t="s">
        <v>58</v>
      </c>
      <c r="C1801" s="4" t="s">
        <v>26</v>
      </c>
      <c r="D1801" s="5">
        <v>8681</v>
      </c>
      <c r="E1801" s="5">
        <v>131756</v>
      </c>
      <c r="F1801" s="6">
        <v>53119</v>
      </c>
    </row>
    <row r="1802" spans="1:6" x14ac:dyDescent="0.3">
      <c r="A1802" s="4">
        <v>2017</v>
      </c>
      <c r="B1802" s="4" t="s">
        <v>58</v>
      </c>
      <c r="C1802" s="4" t="s">
        <v>27</v>
      </c>
      <c r="D1802" s="5">
        <v>4635</v>
      </c>
      <c r="E1802" s="5">
        <v>111212</v>
      </c>
      <c r="F1802" s="6">
        <v>54599</v>
      </c>
    </row>
    <row r="1803" spans="1:6" x14ac:dyDescent="0.3">
      <c r="A1803" s="4">
        <v>2017</v>
      </c>
      <c r="B1803" s="4" t="s">
        <v>58</v>
      </c>
      <c r="C1803" s="4" t="s">
        <v>28</v>
      </c>
      <c r="D1803" s="5">
        <v>33411</v>
      </c>
      <c r="E1803" s="5">
        <v>644049</v>
      </c>
      <c r="F1803" s="6">
        <v>52138</v>
      </c>
    </row>
    <row r="1804" spans="1:6" x14ac:dyDescent="0.3">
      <c r="A1804" s="4">
        <v>2017</v>
      </c>
      <c r="B1804" s="4" t="s">
        <v>58</v>
      </c>
      <c r="C1804" s="4" t="s">
        <v>29</v>
      </c>
      <c r="D1804" s="5">
        <v>9629</v>
      </c>
      <c r="E1804" s="5">
        <v>127804</v>
      </c>
      <c r="F1804" s="6">
        <v>40621</v>
      </c>
    </row>
    <row r="1805" spans="1:6" x14ac:dyDescent="0.3">
      <c r="A1805" s="4">
        <v>2017</v>
      </c>
      <c r="B1805" s="4" t="s">
        <v>58</v>
      </c>
      <c r="C1805" s="4" t="s">
        <v>30</v>
      </c>
      <c r="D1805" s="5">
        <v>67533</v>
      </c>
      <c r="E1805" s="5">
        <v>1847585</v>
      </c>
      <c r="F1805" s="6">
        <v>51932</v>
      </c>
    </row>
    <row r="1806" spans="1:6" x14ac:dyDescent="0.3">
      <c r="A1806" s="4">
        <v>2017</v>
      </c>
      <c r="B1806" s="4" t="s">
        <v>58</v>
      </c>
      <c r="C1806" s="4" t="s">
        <v>31</v>
      </c>
      <c r="D1806" s="5">
        <v>26885</v>
      </c>
      <c r="E1806" s="5">
        <v>578637</v>
      </c>
      <c r="F1806" s="6">
        <v>47135</v>
      </c>
    </row>
    <row r="1807" spans="1:6" x14ac:dyDescent="0.3">
      <c r="A1807" s="4">
        <v>2017</v>
      </c>
      <c r="B1807" s="4" t="s">
        <v>58</v>
      </c>
      <c r="C1807" s="4" t="s">
        <v>32</v>
      </c>
      <c r="D1807" s="5">
        <v>2484</v>
      </c>
      <c r="E1807" s="5">
        <v>61847</v>
      </c>
      <c r="F1807" s="6">
        <v>49915</v>
      </c>
    </row>
    <row r="1808" spans="1:6" x14ac:dyDescent="0.3">
      <c r="A1808" s="4">
        <v>2017</v>
      </c>
      <c r="B1808" s="4" t="s">
        <v>58</v>
      </c>
      <c r="C1808" s="4" t="s">
        <v>33</v>
      </c>
      <c r="D1808" s="5">
        <v>34090</v>
      </c>
      <c r="E1808" s="5">
        <v>897244</v>
      </c>
      <c r="F1808" s="6">
        <v>45314</v>
      </c>
    </row>
    <row r="1809" spans="1:6" x14ac:dyDescent="0.3">
      <c r="A1809" s="4">
        <v>2017</v>
      </c>
      <c r="B1809" s="4" t="s">
        <v>58</v>
      </c>
      <c r="C1809" s="4" t="s">
        <v>34</v>
      </c>
      <c r="D1809" s="5">
        <v>13367</v>
      </c>
      <c r="E1809" s="5">
        <v>208934</v>
      </c>
      <c r="F1809" s="6">
        <v>44167</v>
      </c>
    </row>
    <row r="1810" spans="1:6" x14ac:dyDescent="0.3">
      <c r="A1810" s="4">
        <v>2017</v>
      </c>
      <c r="B1810" s="4" t="s">
        <v>58</v>
      </c>
      <c r="C1810" s="4" t="s">
        <v>35</v>
      </c>
      <c r="D1810" s="5">
        <v>15363</v>
      </c>
      <c r="E1810" s="5">
        <v>266489</v>
      </c>
      <c r="F1810" s="6">
        <v>50908</v>
      </c>
    </row>
    <row r="1811" spans="1:6" x14ac:dyDescent="0.3">
      <c r="A1811" s="4">
        <v>2017</v>
      </c>
      <c r="B1811" s="4" t="s">
        <v>58</v>
      </c>
      <c r="C1811" s="4" t="s">
        <v>36</v>
      </c>
      <c r="D1811" s="5">
        <v>58709</v>
      </c>
      <c r="E1811" s="5">
        <v>1179271</v>
      </c>
      <c r="F1811" s="6">
        <v>50500</v>
      </c>
    </row>
    <row r="1812" spans="1:6" x14ac:dyDescent="0.3">
      <c r="A1812" s="4">
        <v>2017</v>
      </c>
      <c r="B1812" s="4" t="s">
        <v>58</v>
      </c>
      <c r="C1812" s="4" t="s">
        <v>37</v>
      </c>
      <c r="D1812" s="5">
        <v>4485</v>
      </c>
      <c r="E1812" s="5">
        <v>99581</v>
      </c>
      <c r="F1812" s="6">
        <v>47941</v>
      </c>
    </row>
    <row r="1813" spans="1:6" x14ac:dyDescent="0.3">
      <c r="A1813" s="4">
        <v>2017</v>
      </c>
      <c r="B1813" s="4" t="s">
        <v>58</v>
      </c>
      <c r="C1813" s="4" t="s">
        <v>38</v>
      </c>
      <c r="D1813" s="5">
        <v>11574</v>
      </c>
      <c r="E1813" s="5">
        <v>226255</v>
      </c>
      <c r="F1813" s="6">
        <v>45624</v>
      </c>
    </row>
    <row r="1814" spans="1:6" x14ac:dyDescent="0.3">
      <c r="A1814" s="4">
        <v>2017</v>
      </c>
      <c r="B1814" s="4" t="s">
        <v>58</v>
      </c>
      <c r="C1814" s="4" t="s">
        <v>39</v>
      </c>
      <c r="D1814" s="5">
        <v>2732</v>
      </c>
      <c r="E1814" s="5">
        <v>66629</v>
      </c>
      <c r="F1814" s="6">
        <v>49512</v>
      </c>
    </row>
    <row r="1815" spans="1:6" x14ac:dyDescent="0.3">
      <c r="A1815" s="4">
        <v>2017</v>
      </c>
      <c r="B1815" s="4" t="s">
        <v>58</v>
      </c>
      <c r="C1815" s="4" t="s">
        <v>40</v>
      </c>
      <c r="D1815" s="5">
        <v>15761</v>
      </c>
      <c r="E1815" s="5">
        <v>416511</v>
      </c>
      <c r="F1815" s="6">
        <v>50938</v>
      </c>
    </row>
    <row r="1816" spans="1:6" x14ac:dyDescent="0.3">
      <c r="A1816" s="4">
        <v>2017</v>
      </c>
      <c r="B1816" s="4" t="s">
        <v>58</v>
      </c>
      <c r="C1816" s="4" t="s">
        <v>41</v>
      </c>
      <c r="D1816" s="5">
        <v>87635</v>
      </c>
      <c r="E1816" s="5">
        <v>1607487</v>
      </c>
      <c r="F1816" s="6">
        <v>47096</v>
      </c>
    </row>
    <row r="1817" spans="1:6" x14ac:dyDescent="0.3">
      <c r="A1817" s="4">
        <v>2017</v>
      </c>
      <c r="B1817" s="4" t="s">
        <v>58</v>
      </c>
      <c r="C1817" s="4" t="s">
        <v>42</v>
      </c>
      <c r="D1817" s="5">
        <v>11679</v>
      </c>
      <c r="E1817" s="5">
        <v>181402</v>
      </c>
      <c r="F1817" s="6">
        <v>42492</v>
      </c>
    </row>
    <row r="1818" spans="1:6" x14ac:dyDescent="0.3">
      <c r="A1818" s="4">
        <v>2017</v>
      </c>
      <c r="B1818" s="4" t="s">
        <v>58</v>
      </c>
      <c r="C1818" s="4" t="s">
        <v>43</v>
      </c>
      <c r="D1818" s="5">
        <v>2460</v>
      </c>
      <c r="E1818" s="5">
        <v>62109</v>
      </c>
      <c r="F1818" s="6">
        <v>45259</v>
      </c>
    </row>
    <row r="1819" spans="1:6" x14ac:dyDescent="0.3">
      <c r="A1819" s="4">
        <v>2017</v>
      </c>
      <c r="B1819" s="4" t="s">
        <v>58</v>
      </c>
      <c r="C1819" s="4" t="s">
        <v>44</v>
      </c>
      <c r="D1819" s="5">
        <v>42910</v>
      </c>
      <c r="E1819" s="5">
        <v>496944</v>
      </c>
      <c r="F1819" s="6">
        <v>48573</v>
      </c>
    </row>
    <row r="1820" spans="1:6" x14ac:dyDescent="0.3">
      <c r="A1820" s="4">
        <v>2017</v>
      </c>
      <c r="B1820" s="4" t="s">
        <v>58</v>
      </c>
      <c r="C1820" s="4" t="s">
        <v>45</v>
      </c>
      <c r="D1820" s="5">
        <v>56689</v>
      </c>
      <c r="E1820" s="5">
        <v>451563</v>
      </c>
      <c r="F1820" s="6">
        <v>49782</v>
      </c>
    </row>
    <row r="1821" spans="1:6" x14ac:dyDescent="0.3">
      <c r="A1821" s="4">
        <v>2017</v>
      </c>
      <c r="B1821" s="4" t="s">
        <v>58</v>
      </c>
      <c r="C1821" s="4" t="s">
        <v>46</v>
      </c>
      <c r="D1821" s="5">
        <v>5679</v>
      </c>
      <c r="E1821" s="5">
        <v>123772</v>
      </c>
      <c r="F1821" s="6">
        <v>44732</v>
      </c>
    </row>
    <row r="1822" spans="1:6" x14ac:dyDescent="0.3">
      <c r="A1822" s="4">
        <v>2017</v>
      </c>
      <c r="B1822" s="4" t="s">
        <v>58</v>
      </c>
      <c r="C1822" s="4" t="s">
        <v>47</v>
      </c>
      <c r="D1822" s="5">
        <v>25989</v>
      </c>
      <c r="E1822" s="5">
        <v>428367</v>
      </c>
      <c r="F1822" s="6">
        <v>47663</v>
      </c>
    </row>
    <row r="1823" spans="1:6" x14ac:dyDescent="0.3">
      <c r="A1823" s="4">
        <v>2017</v>
      </c>
      <c r="B1823" s="4" t="s">
        <v>58</v>
      </c>
      <c r="C1823" s="4" t="s">
        <v>48</v>
      </c>
      <c r="D1823" s="5">
        <v>3268</v>
      </c>
      <c r="E1823" s="5">
        <v>26479</v>
      </c>
      <c r="F1823" s="6">
        <v>41913</v>
      </c>
    </row>
    <row r="1824" spans="1:6" x14ac:dyDescent="0.3">
      <c r="A1824" s="4">
        <v>2017</v>
      </c>
      <c r="B1824" s="4" t="s">
        <v>59</v>
      </c>
      <c r="C1824" s="4" t="s">
        <v>1</v>
      </c>
      <c r="D1824" s="5">
        <v>10741</v>
      </c>
      <c r="E1824" s="5">
        <v>202336</v>
      </c>
      <c r="F1824" s="6">
        <v>16222</v>
      </c>
    </row>
    <row r="1825" spans="1:6" x14ac:dyDescent="0.3">
      <c r="A1825" s="4">
        <v>2017</v>
      </c>
      <c r="B1825" s="4" t="s">
        <v>59</v>
      </c>
      <c r="C1825" s="4" t="s">
        <v>2</v>
      </c>
      <c r="D1825" s="5">
        <v>12771</v>
      </c>
      <c r="E1825" s="5">
        <v>317076</v>
      </c>
      <c r="F1825" s="6">
        <v>23505</v>
      </c>
    </row>
    <row r="1826" spans="1:6" x14ac:dyDescent="0.3">
      <c r="A1826" s="4">
        <v>2017</v>
      </c>
      <c r="B1826" s="4" t="s">
        <v>59</v>
      </c>
      <c r="C1826" s="4" t="s">
        <v>3</v>
      </c>
      <c r="D1826" s="5">
        <v>7024</v>
      </c>
      <c r="E1826" s="5">
        <v>116690</v>
      </c>
      <c r="F1826" s="6">
        <v>16181</v>
      </c>
    </row>
    <row r="1827" spans="1:6" x14ac:dyDescent="0.3">
      <c r="A1827" s="4">
        <v>2017</v>
      </c>
      <c r="B1827" s="4" t="s">
        <v>59</v>
      </c>
      <c r="C1827" s="4" t="s">
        <v>4</v>
      </c>
      <c r="D1827" s="5">
        <v>103495</v>
      </c>
      <c r="E1827" s="5">
        <v>1935980</v>
      </c>
      <c r="F1827" s="6">
        <v>29214</v>
      </c>
    </row>
    <row r="1828" spans="1:6" x14ac:dyDescent="0.3">
      <c r="A1828" s="4">
        <v>2017</v>
      </c>
      <c r="B1828" s="4" t="s">
        <v>59</v>
      </c>
      <c r="C1828" s="4" t="s">
        <v>5</v>
      </c>
      <c r="D1828" s="5">
        <v>16627</v>
      </c>
      <c r="E1828" s="5">
        <v>333190</v>
      </c>
      <c r="F1828" s="6">
        <v>24462</v>
      </c>
    </row>
    <row r="1829" spans="1:6" x14ac:dyDescent="0.3">
      <c r="A1829" s="4">
        <v>2017</v>
      </c>
      <c r="B1829" s="4" t="s">
        <v>59</v>
      </c>
      <c r="C1829" s="4" t="s">
        <v>6</v>
      </c>
      <c r="D1829" s="5">
        <v>10338</v>
      </c>
      <c r="E1829" s="5">
        <v>156514</v>
      </c>
      <c r="F1829" s="6">
        <v>23066</v>
      </c>
    </row>
    <row r="1830" spans="1:6" x14ac:dyDescent="0.3">
      <c r="A1830" s="4">
        <v>2017</v>
      </c>
      <c r="B1830" s="4" t="s">
        <v>59</v>
      </c>
      <c r="C1830" s="4" t="s">
        <v>7</v>
      </c>
      <c r="D1830" s="5">
        <v>2565</v>
      </c>
      <c r="E1830" s="5">
        <v>50272</v>
      </c>
      <c r="F1830" s="6">
        <v>19997</v>
      </c>
    </row>
    <row r="1831" spans="1:6" x14ac:dyDescent="0.3">
      <c r="A1831" s="4">
        <v>2017</v>
      </c>
      <c r="B1831" s="4" t="s">
        <v>59</v>
      </c>
      <c r="C1831" s="4" t="s">
        <v>8</v>
      </c>
      <c r="D1831" s="5">
        <v>55396</v>
      </c>
      <c r="E1831" s="5">
        <v>1198478</v>
      </c>
      <c r="F1831" s="6">
        <v>24953</v>
      </c>
    </row>
    <row r="1832" spans="1:6" x14ac:dyDescent="0.3">
      <c r="A1832" s="4">
        <v>2017</v>
      </c>
      <c r="B1832" s="4" t="s">
        <v>59</v>
      </c>
      <c r="C1832" s="4" t="s">
        <v>9</v>
      </c>
      <c r="D1832" s="5">
        <v>23538</v>
      </c>
      <c r="E1832" s="5">
        <v>476035</v>
      </c>
      <c r="F1832" s="6">
        <v>20142</v>
      </c>
    </row>
    <row r="1833" spans="1:6" x14ac:dyDescent="0.3">
      <c r="A1833" s="4">
        <v>2017</v>
      </c>
      <c r="B1833" s="4" t="s">
        <v>59</v>
      </c>
      <c r="C1833" s="4" t="s">
        <v>10</v>
      </c>
      <c r="D1833" s="5">
        <v>4906</v>
      </c>
      <c r="E1833" s="5">
        <v>74928</v>
      </c>
      <c r="F1833" s="6">
        <v>16382</v>
      </c>
    </row>
    <row r="1834" spans="1:6" x14ac:dyDescent="0.3">
      <c r="A1834" s="4">
        <v>2017</v>
      </c>
      <c r="B1834" s="4" t="s">
        <v>59</v>
      </c>
      <c r="C1834" s="4" t="s">
        <v>11</v>
      </c>
      <c r="D1834" s="5">
        <v>32076</v>
      </c>
      <c r="E1834" s="5">
        <v>610100</v>
      </c>
      <c r="F1834" s="6">
        <v>22930</v>
      </c>
    </row>
    <row r="1835" spans="1:6" x14ac:dyDescent="0.3">
      <c r="A1835" s="4">
        <v>2017</v>
      </c>
      <c r="B1835" s="4" t="s">
        <v>59</v>
      </c>
      <c r="C1835" s="4" t="s">
        <v>12</v>
      </c>
      <c r="D1835" s="5">
        <v>15273</v>
      </c>
      <c r="E1835" s="5">
        <v>308506</v>
      </c>
      <c r="F1835" s="6">
        <v>18223</v>
      </c>
    </row>
    <row r="1836" spans="1:6" x14ac:dyDescent="0.3">
      <c r="A1836" s="4">
        <v>2017</v>
      </c>
      <c r="B1836" s="4" t="s">
        <v>59</v>
      </c>
      <c r="C1836" s="4" t="s">
        <v>13</v>
      </c>
      <c r="D1836" s="5">
        <v>8532</v>
      </c>
      <c r="E1836" s="5">
        <v>143101</v>
      </c>
      <c r="F1836" s="6">
        <v>16280</v>
      </c>
    </row>
    <row r="1837" spans="1:6" x14ac:dyDescent="0.3">
      <c r="A1837" s="4">
        <v>2017</v>
      </c>
      <c r="B1837" s="4" t="s">
        <v>59</v>
      </c>
      <c r="C1837" s="4" t="s">
        <v>14</v>
      </c>
      <c r="D1837" s="5">
        <v>6839</v>
      </c>
      <c r="E1837" s="5">
        <v>128449</v>
      </c>
      <c r="F1837" s="6">
        <v>16257</v>
      </c>
    </row>
    <row r="1838" spans="1:6" x14ac:dyDescent="0.3">
      <c r="A1838" s="4">
        <v>2017</v>
      </c>
      <c r="B1838" s="4" t="s">
        <v>59</v>
      </c>
      <c r="C1838" s="4" t="s">
        <v>15</v>
      </c>
      <c r="D1838" s="5">
        <v>10063</v>
      </c>
      <c r="E1838" s="5">
        <v>196846</v>
      </c>
      <c r="F1838" s="6">
        <v>17160</v>
      </c>
    </row>
    <row r="1839" spans="1:6" x14ac:dyDescent="0.3">
      <c r="A1839" s="4">
        <v>2017</v>
      </c>
      <c r="B1839" s="4" t="s">
        <v>59</v>
      </c>
      <c r="C1839" s="4" t="s">
        <v>16</v>
      </c>
      <c r="D1839" s="5">
        <v>12015</v>
      </c>
      <c r="E1839" s="5">
        <v>233109</v>
      </c>
      <c r="F1839" s="6">
        <v>20623</v>
      </c>
    </row>
    <row r="1840" spans="1:6" x14ac:dyDescent="0.3">
      <c r="A1840" s="4">
        <v>2017</v>
      </c>
      <c r="B1840" s="4" t="s">
        <v>59</v>
      </c>
      <c r="C1840" s="4" t="s">
        <v>17</v>
      </c>
      <c r="D1840" s="5">
        <v>5119</v>
      </c>
      <c r="E1840" s="5">
        <v>67354</v>
      </c>
      <c r="F1840" s="6">
        <v>21119</v>
      </c>
    </row>
    <row r="1841" spans="1:6" x14ac:dyDescent="0.3">
      <c r="A1841" s="4">
        <v>2017</v>
      </c>
      <c r="B1841" s="4" t="s">
        <v>59</v>
      </c>
      <c r="C1841" s="4" t="s">
        <v>18</v>
      </c>
      <c r="D1841" s="5">
        <v>14733</v>
      </c>
      <c r="E1841" s="5">
        <v>280195</v>
      </c>
      <c r="F1841" s="6">
        <v>23436</v>
      </c>
    </row>
    <row r="1842" spans="1:6" x14ac:dyDescent="0.3">
      <c r="A1842" s="4">
        <v>2017</v>
      </c>
      <c r="B1842" s="4" t="s">
        <v>59</v>
      </c>
      <c r="C1842" s="4" t="s">
        <v>19</v>
      </c>
      <c r="D1842" s="5">
        <v>20695</v>
      </c>
      <c r="E1842" s="5">
        <v>369350</v>
      </c>
      <c r="F1842" s="6">
        <v>26779</v>
      </c>
    </row>
    <row r="1843" spans="1:6" x14ac:dyDescent="0.3">
      <c r="A1843" s="4">
        <v>2017</v>
      </c>
      <c r="B1843" s="4" t="s">
        <v>59</v>
      </c>
      <c r="C1843" s="4" t="s">
        <v>20</v>
      </c>
      <c r="D1843" s="5">
        <v>21783</v>
      </c>
      <c r="E1843" s="5">
        <v>431316</v>
      </c>
      <c r="F1843" s="6">
        <v>19834</v>
      </c>
    </row>
    <row r="1844" spans="1:6" x14ac:dyDescent="0.3">
      <c r="A1844" s="4">
        <v>2017</v>
      </c>
      <c r="B1844" s="4" t="s">
        <v>59</v>
      </c>
      <c r="C1844" s="4" t="s">
        <v>21</v>
      </c>
      <c r="D1844" s="5">
        <v>14729</v>
      </c>
      <c r="E1844" s="5">
        <v>270490</v>
      </c>
      <c r="F1844" s="6">
        <v>21386</v>
      </c>
    </row>
    <row r="1845" spans="1:6" x14ac:dyDescent="0.3">
      <c r="A1845" s="4">
        <v>2017</v>
      </c>
      <c r="B1845" s="4" t="s">
        <v>59</v>
      </c>
      <c r="C1845" s="4" t="s">
        <v>22</v>
      </c>
      <c r="D1845" s="5">
        <v>6381</v>
      </c>
      <c r="E1845" s="5">
        <v>134613</v>
      </c>
      <c r="F1845" s="6">
        <v>17011</v>
      </c>
    </row>
    <row r="1846" spans="1:6" x14ac:dyDescent="0.3">
      <c r="A1846" s="4">
        <v>2017</v>
      </c>
      <c r="B1846" s="4" t="s">
        <v>59</v>
      </c>
      <c r="C1846" s="4" t="s">
        <v>23</v>
      </c>
      <c r="D1846" s="5">
        <v>14797</v>
      </c>
      <c r="E1846" s="5">
        <v>303022</v>
      </c>
      <c r="F1846" s="6">
        <v>20276</v>
      </c>
    </row>
    <row r="1847" spans="1:6" x14ac:dyDescent="0.3">
      <c r="A1847" s="4">
        <v>2017</v>
      </c>
      <c r="B1847" s="4" t="s">
        <v>59</v>
      </c>
      <c r="C1847" s="4" t="s">
        <v>24</v>
      </c>
      <c r="D1847" s="5">
        <v>4978</v>
      </c>
      <c r="E1847" s="5">
        <v>64958</v>
      </c>
      <c r="F1847" s="6">
        <v>18625</v>
      </c>
    </row>
    <row r="1848" spans="1:6" x14ac:dyDescent="0.3">
      <c r="A1848" s="4">
        <v>2017</v>
      </c>
      <c r="B1848" s="4" t="s">
        <v>59</v>
      </c>
      <c r="C1848" s="4" t="s">
        <v>25</v>
      </c>
      <c r="D1848" s="5">
        <v>5508</v>
      </c>
      <c r="E1848" s="5">
        <v>91776</v>
      </c>
      <c r="F1848" s="6">
        <v>16253</v>
      </c>
    </row>
    <row r="1849" spans="1:6" x14ac:dyDescent="0.3">
      <c r="A1849" s="4">
        <v>2017</v>
      </c>
      <c r="B1849" s="4" t="s">
        <v>59</v>
      </c>
      <c r="C1849" s="4" t="s">
        <v>26</v>
      </c>
      <c r="D1849" s="5">
        <v>8246</v>
      </c>
      <c r="E1849" s="5">
        <v>348888</v>
      </c>
      <c r="F1849" s="6">
        <v>33048</v>
      </c>
    </row>
    <row r="1850" spans="1:6" x14ac:dyDescent="0.3">
      <c r="A1850" s="4">
        <v>2017</v>
      </c>
      <c r="B1850" s="4" t="s">
        <v>59</v>
      </c>
      <c r="C1850" s="4" t="s">
        <v>27</v>
      </c>
      <c r="D1850" s="5">
        <v>4512</v>
      </c>
      <c r="E1850" s="5">
        <v>70729</v>
      </c>
      <c r="F1850" s="6">
        <v>21058</v>
      </c>
    </row>
    <row r="1851" spans="1:6" x14ac:dyDescent="0.3">
      <c r="A1851" s="4">
        <v>2017</v>
      </c>
      <c r="B1851" s="4" t="s">
        <v>59</v>
      </c>
      <c r="C1851" s="4" t="s">
        <v>28</v>
      </c>
      <c r="D1851" s="5">
        <v>23501</v>
      </c>
      <c r="E1851" s="5">
        <v>372798</v>
      </c>
      <c r="F1851" s="6">
        <v>24851</v>
      </c>
    </row>
    <row r="1852" spans="1:6" x14ac:dyDescent="0.3">
      <c r="A1852" s="4">
        <v>2017</v>
      </c>
      <c r="B1852" s="4" t="s">
        <v>59</v>
      </c>
      <c r="C1852" s="4" t="s">
        <v>29</v>
      </c>
      <c r="D1852" s="5">
        <v>4929</v>
      </c>
      <c r="E1852" s="5">
        <v>96321</v>
      </c>
      <c r="F1852" s="6">
        <v>17901</v>
      </c>
    </row>
    <row r="1853" spans="1:6" x14ac:dyDescent="0.3">
      <c r="A1853" s="4">
        <v>2017</v>
      </c>
      <c r="B1853" s="4" t="s">
        <v>59</v>
      </c>
      <c r="C1853" s="4" t="s">
        <v>30</v>
      </c>
      <c r="D1853" s="5">
        <v>66166</v>
      </c>
      <c r="E1853" s="5">
        <v>944545</v>
      </c>
      <c r="F1853" s="6">
        <v>32365</v>
      </c>
    </row>
    <row r="1854" spans="1:6" x14ac:dyDescent="0.3">
      <c r="A1854" s="4">
        <v>2017</v>
      </c>
      <c r="B1854" s="4" t="s">
        <v>59</v>
      </c>
      <c r="C1854" s="4" t="s">
        <v>31</v>
      </c>
      <c r="D1854" s="5">
        <v>25235</v>
      </c>
      <c r="E1854" s="5">
        <v>493758</v>
      </c>
      <c r="F1854" s="6">
        <v>19111</v>
      </c>
    </row>
    <row r="1855" spans="1:6" x14ac:dyDescent="0.3">
      <c r="A1855" s="4">
        <v>2017</v>
      </c>
      <c r="B1855" s="4" t="s">
        <v>59</v>
      </c>
      <c r="C1855" s="4" t="s">
        <v>32</v>
      </c>
      <c r="D1855" s="5">
        <v>2600</v>
      </c>
      <c r="E1855" s="5">
        <v>39316</v>
      </c>
      <c r="F1855" s="6">
        <v>17400</v>
      </c>
    </row>
    <row r="1856" spans="1:6" x14ac:dyDescent="0.3">
      <c r="A1856" s="4">
        <v>2017</v>
      </c>
      <c r="B1856" s="4" t="s">
        <v>59</v>
      </c>
      <c r="C1856" s="4" t="s">
        <v>33</v>
      </c>
      <c r="D1856" s="5">
        <v>28218</v>
      </c>
      <c r="E1856" s="5">
        <v>560257</v>
      </c>
      <c r="F1856" s="6">
        <v>18856</v>
      </c>
    </row>
    <row r="1857" spans="1:6" x14ac:dyDescent="0.3">
      <c r="A1857" s="4">
        <v>2017</v>
      </c>
      <c r="B1857" s="4" t="s">
        <v>59</v>
      </c>
      <c r="C1857" s="4" t="s">
        <v>34</v>
      </c>
      <c r="D1857" s="5">
        <v>8969</v>
      </c>
      <c r="E1857" s="5">
        <v>167540</v>
      </c>
      <c r="F1857" s="6">
        <v>17729</v>
      </c>
    </row>
    <row r="1858" spans="1:6" x14ac:dyDescent="0.3">
      <c r="A1858" s="4">
        <v>2017</v>
      </c>
      <c r="B1858" s="4" t="s">
        <v>59</v>
      </c>
      <c r="C1858" s="4" t="s">
        <v>35</v>
      </c>
      <c r="D1858" s="5">
        <v>13588</v>
      </c>
      <c r="E1858" s="5">
        <v>205823</v>
      </c>
      <c r="F1858" s="6">
        <v>21379</v>
      </c>
    </row>
    <row r="1859" spans="1:6" x14ac:dyDescent="0.3">
      <c r="A1859" s="4">
        <v>2017</v>
      </c>
      <c r="B1859" s="4" t="s">
        <v>59</v>
      </c>
      <c r="C1859" s="4" t="s">
        <v>36</v>
      </c>
      <c r="D1859" s="5">
        <v>33146</v>
      </c>
      <c r="E1859" s="5">
        <v>566779</v>
      </c>
      <c r="F1859" s="6">
        <v>20389</v>
      </c>
    </row>
    <row r="1860" spans="1:6" x14ac:dyDescent="0.3">
      <c r="A1860" s="4">
        <v>2017</v>
      </c>
      <c r="B1860" s="4" t="s">
        <v>59</v>
      </c>
      <c r="C1860" s="4" t="s">
        <v>37</v>
      </c>
      <c r="D1860" s="5">
        <v>3683</v>
      </c>
      <c r="E1860" s="5">
        <v>58183</v>
      </c>
      <c r="F1860" s="6">
        <v>22353</v>
      </c>
    </row>
    <row r="1861" spans="1:6" x14ac:dyDescent="0.3">
      <c r="A1861" s="4">
        <v>2017</v>
      </c>
      <c r="B1861" s="4" t="s">
        <v>59</v>
      </c>
      <c r="C1861" s="4" t="s">
        <v>38</v>
      </c>
      <c r="D1861" s="5">
        <v>12337</v>
      </c>
      <c r="E1861" s="5">
        <v>254069</v>
      </c>
      <c r="F1861" s="6">
        <v>17885</v>
      </c>
    </row>
    <row r="1862" spans="1:6" x14ac:dyDescent="0.3">
      <c r="A1862" s="4">
        <v>2017</v>
      </c>
      <c r="B1862" s="4" t="s">
        <v>59</v>
      </c>
      <c r="C1862" s="4" t="s">
        <v>39</v>
      </c>
      <c r="D1862" s="5">
        <v>3109</v>
      </c>
      <c r="E1862" s="5">
        <v>46967</v>
      </c>
      <c r="F1862" s="6">
        <v>16460</v>
      </c>
    </row>
    <row r="1863" spans="1:6" x14ac:dyDescent="0.3">
      <c r="A1863" s="4">
        <v>2017</v>
      </c>
      <c r="B1863" s="4" t="s">
        <v>59</v>
      </c>
      <c r="C1863" s="4" t="s">
        <v>40</v>
      </c>
      <c r="D1863" s="5">
        <v>15932</v>
      </c>
      <c r="E1863" s="5">
        <v>328856</v>
      </c>
      <c r="F1863" s="6">
        <v>22398</v>
      </c>
    </row>
    <row r="1864" spans="1:6" x14ac:dyDescent="0.3">
      <c r="A1864" s="4">
        <v>2017</v>
      </c>
      <c r="B1864" s="4" t="s">
        <v>59</v>
      </c>
      <c r="C1864" s="4" t="s">
        <v>41</v>
      </c>
      <c r="D1864" s="5">
        <v>60744</v>
      </c>
      <c r="E1864" s="5">
        <v>1317762</v>
      </c>
      <c r="F1864" s="6">
        <v>21234</v>
      </c>
    </row>
    <row r="1865" spans="1:6" x14ac:dyDescent="0.3">
      <c r="A1865" s="4">
        <v>2017</v>
      </c>
      <c r="B1865" s="4" t="s">
        <v>59</v>
      </c>
      <c r="C1865" s="4" t="s">
        <v>42</v>
      </c>
      <c r="D1865" s="5">
        <v>7068</v>
      </c>
      <c r="E1865" s="5">
        <v>142985</v>
      </c>
      <c r="F1865" s="6">
        <v>19510</v>
      </c>
    </row>
    <row r="1866" spans="1:6" x14ac:dyDescent="0.3">
      <c r="A1866" s="4">
        <v>2017</v>
      </c>
      <c r="B1866" s="4" t="s">
        <v>59</v>
      </c>
      <c r="C1866" s="4" t="s">
        <v>43</v>
      </c>
      <c r="D1866" s="5">
        <v>2266</v>
      </c>
      <c r="E1866" s="5">
        <v>37337</v>
      </c>
      <c r="F1866" s="6">
        <v>22375</v>
      </c>
    </row>
    <row r="1867" spans="1:6" x14ac:dyDescent="0.3">
      <c r="A1867" s="4">
        <v>2017</v>
      </c>
      <c r="B1867" s="4" t="s">
        <v>59</v>
      </c>
      <c r="C1867" s="4" t="s">
        <v>44</v>
      </c>
      <c r="D1867" s="5">
        <v>20269</v>
      </c>
      <c r="E1867" s="5">
        <v>402475</v>
      </c>
      <c r="F1867" s="6">
        <v>20078</v>
      </c>
    </row>
    <row r="1868" spans="1:6" x14ac:dyDescent="0.3">
      <c r="A1868" s="4">
        <v>2017</v>
      </c>
      <c r="B1868" s="4" t="s">
        <v>59</v>
      </c>
      <c r="C1868" s="4" t="s">
        <v>45</v>
      </c>
      <c r="D1868" s="5">
        <v>20065</v>
      </c>
      <c r="E1868" s="5">
        <v>325141</v>
      </c>
      <c r="F1868" s="6">
        <v>24250</v>
      </c>
    </row>
    <row r="1869" spans="1:6" x14ac:dyDescent="0.3">
      <c r="A1869" s="4">
        <v>2017</v>
      </c>
      <c r="B1869" s="4" t="s">
        <v>59</v>
      </c>
      <c r="C1869" s="4" t="s">
        <v>46</v>
      </c>
      <c r="D1869" s="5">
        <v>4646</v>
      </c>
      <c r="E1869" s="5">
        <v>74275</v>
      </c>
      <c r="F1869" s="6">
        <v>17335</v>
      </c>
    </row>
    <row r="1870" spans="1:6" x14ac:dyDescent="0.3">
      <c r="A1870" s="4">
        <v>2017</v>
      </c>
      <c r="B1870" s="4" t="s">
        <v>59</v>
      </c>
      <c r="C1870" s="4" t="s">
        <v>47</v>
      </c>
      <c r="D1870" s="5">
        <v>16599</v>
      </c>
      <c r="E1870" s="5">
        <v>279749</v>
      </c>
      <c r="F1870" s="6">
        <v>17248</v>
      </c>
    </row>
    <row r="1871" spans="1:6" x14ac:dyDescent="0.3">
      <c r="A1871" s="4">
        <v>2017</v>
      </c>
      <c r="B1871" s="4" t="s">
        <v>59</v>
      </c>
      <c r="C1871" s="4" t="s">
        <v>48</v>
      </c>
      <c r="D1871" s="5">
        <v>2355</v>
      </c>
      <c r="E1871" s="5">
        <v>36297</v>
      </c>
      <c r="F1871" s="6">
        <v>19867</v>
      </c>
    </row>
    <row r="1872" spans="1:6" x14ac:dyDescent="0.3">
      <c r="A1872" s="4">
        <v>2017</v>
      </c>
      <c r="B1872" s="4" t="s">
        <v>60</v>
      </c>
      <c r="C1872" s="4" t="s">
        <v>1</v>
      </c>
      <c r="D1872" s="5">
        <v>9603</v>
      </c>
      <c r="E1872" s="5">
        <v>45296</v>
      </c>
      <c r="F1872" s="6">
        <v>36539</v>
      </c>
    </row>
    <row r="1873" spans="1:6" x14ac:dyDescent="0.3">
      <c r="A1873" s="4">
        <v>2017</v>
      </c>
      <c r="B1873" s="4" t="s">
        <v>60</v>
      </c>
      <c r="C1873" s="4" t="s">
        <v>2</v>
      </c>
      <c r="D1873" s="5">
        <v>10297</v>
      </c>
      <c r="E1873" s="5">
        <v>71320</v>
      </c>
      <c r="F1873" s="6">
        <v>37061</v>
      </c>
    </row>
    <row r="1874" spans="1:6" x14ac:dyDescent="0.3">
      <c r="A1874" s="4">
        <v>2017</v>
      </c>
      <c r="B1874" s="4" t="s">
        <v>60</v>
      </c>
      <c r="C1874" s="4" t="s">
        <v>3</v>
      </c>
      <c r="D1874" s="5">
        <v>5315</v>
      </c>
      <c r="E1874" s="5">
        <v>24804</v>
      </c>
      <c r="F1874" s="6">
        <v>33179</v>
      </c>
    </row>
    <row r="1875" spans="1:6" x14ac:dyDescent="0.3">
      <c r="A1875" s="4">
        <v>2017</v>
      </c>
      <c r="B1875" s="4" t="s">
        <v>60</v>
      </c>
      <c r="C1875" s="4" t="s">
        <v>4</v>
      </c>
      <c r="D1875" s="5">
        <v>88470</v>
      </c>
      <c r="E1875" s="5">
        <v>527915</v>
      </c>
      <c r="F1875" s="6">
        <v>40412</v>
      </c>
    </row>
    <row r="1876" spans="1:6" x14ac:dyDescent="0.3">
      <c r="A1876" s="4">
        <v>2017</v>
      </c>
      <c r="B1876" s="4" t="s">
        <v>60</v>
      </c>
      <c r="C1876" s="4" t="s">
        <v>5</v>
      </c>
      <c r="D1876" s="5">
        <v>15777</v>
      </c>
      <c r="E1876" s="5">
        <v>80034</v>
      </c>
      <c r="F1876" s="6">
        <v>39558</v>
      </c>
    </row>
    <row r="1877" spans="1:6" x14ac:dyDescent="0.3">
      <c r="A1877" s="4">
        <v>2017</v>
      </c>
      <c r="B1877" s="4" t="s">
        <v>60</v>
      </c>
      <c r="C1877" s="4" t="s">
        <v>6</v>
      </c>
      <c r="D1877" s="5">
        <v>16529</v>
      </c>
      <c r="E1877" s="5">
        <v>64279</v>
      </c>
      <c r="F1877" s="6">
        <v>33397</v>
      </c>
    </row>
    <row r="1878" spans="1:6" x14ac:dyDescent="0.3">
      <c r="A1878" s="4">
        <v>2017</v>
      </c>
      <c r="B1878" s="4" t="s">
        <v>60</v>
      </c>
      <c r="C1878" s="4" t="s">
        <v>7</v>
      </c>
      <c r="D1878" s="5">
        <v>2003</v>
      </c>
      <c r="E1878" s="5">
        <v>11881</v>
      </c>
      <c r="F1878" s="6">
        <v>33610</v>
      </c>
    </row>
    <row r="1879" spans="1:6" x14ac:dyDescent="0.3">
      <c r="A1879" s="4">
        <v>2017</v>
      </c>
      <c r="B1879" s="4" t="s">
        <v>60</v>
      </c>
      <c r="C1879" s="4" t="s">
        <v>8</v>
      </c>
      <c r="D1879" s="5">
        <v>54928</v>
      </c>
      <c r="E1879" s="5">
        <v>273903</v>
      </c>
      <c r="F1879" s="6">
        <v>35319</v>
      </c>
    </row>
    <row r="1880" spans="1:6" x14ac:dyDescent="0.3">
      <c r="A1880" s="4">
        <v>2017</v>
      </c>
      <c r="B1880" s="4" t="s">
        <v>60</v>
      </c>
      <c r="C1880" s="4" t="s">
        <v>9</v>
      </c>
      <c r="D1880" s="5">
        <v>18097</v>
      </c>
      <c r="E1880" s="5">
        <v>106445</v>
      </c>
      <c r="F1880" s="6">
        <v>35520</v>
      </c>
    </row>
    <row r="1881" spans="1:6" x14ac:dyDescent="0.3">
      <c r="A1881" s="4">
        <v>2017</v>
      </c>
      <c r="B1881" s="4" t="s">
        <v>60</v>
      </c>
      <c r="C1881" s="4" t="s">
        <v>10</v>
      </c>
      <c r="D1881" s="5">
        <v>3888</v>
      </c>
      <c r="E1881" s="5">
        <v>17915</v>
      </c>
      <c r="F1881" s="6">
        <v>30056</v>
      </c>
    </row>
    <row r="1882" spans="1:6" x14ac:dyDescent="0.3">
      <c r="A1882" s="4">
        <v>2017</v>
      </c>
      <c r="B1882" s="4" t="s">
        <v>60</v>
      </c>
      <c r="C1882" s="4" t="s">
        <v>11</v>
      </c>
      <c r="D1882" s="5">
        <v>39500</v>
      </c>
      <c r="E1882" s="5">
        <v>206494</v>
      </c>
      <c r="F1882" s="6">
        <v>41240</v>
      </c>
    </row>
    <row r="1883" spans="1:6" x14ac:dyDescent="0.3">
      <c r="A1883" s="4">
        <v>2017</v>
      </c>
      <c r="B1883" s="4" t="s">
        <v>60</v>
      </c>
      <c r="C1883" s="4" t="s">
        <v>12</v>
      </c>
      <c r="D1883" s="5">
        <v>13113</v>
      </c>
      <c r="E1883" s="5">
        <v>86944</v>
      </c>
      <c r="F1883" s="6">
        <v>31882</v>
      </c>
    </row>
    <row r="1884" spans="1:6" x14ac:dyDescent="0.3">
      <c r="A1884" s="4">
        <v>2017</v>
      </c>
      <c r="B1884" s="4" t="s">
        <v>60</v>
      </c>
      <c r="C1884" s="4" t="s">
        <v>13</v>
      </c>
      <c r="D1884" s="5">
        <v>8710</v>
      </c>
      <c r="E1884" s="5">
        <v>42498</v>
      </c>
      <c r="F1884" s="6">
        <v>33069</v>
      </c>
    </row>
    <row r="1885" spans="1:6" x14ac:dyDescent="0.3">
      <c r="A1885" s="4">
        <v>2017</v>
      </c>
      <c r="B1885" s="4" t="s">
        <v>60</v>
      </c>
      <c r="C1885" s="4" t="s">
        <v>14</v>
      </c>
      <c r="D1885" s="5">
        <v>6031</v>
      </c>
      <c r="E1885" s="5">
        <v>33578</v>
      </c>
      <c r="F1885" s="6">
        <v>33575</v>
      </c>
    </row>
    <row r="1886" spans="1:6" x14ac:dyDescent="0.3">
      <c r="A1886" s="4">
        <v>2017</v>
      </c>
      <c r="B1886" s="4" t="s">
        <v>60</v>
      </c>
      <c r="C1886" s="4" t="s">
        <v>15</v>
      </c>
      <c r="D1886" s="5">
        <v>10912</v>
      </c>
      <c r="E1886" s="5">
        <v>46382</v>
      </c>
      <c r="F1886" s="6">
        <v>32330</v>
      </c>
    </row>
    <row r="1887" spans="1:6" x14ac:dyDescent="0.3">
      <c r="A1887" s="4">
        <v>2017</v>
      </c>
      <c r="B1887" s="4" t="s">
        <v>60</v>
      </c>
      <c r="C1887" s="4" t="s">
        <v>16</v>
      </c>
      <c r="D1887" s="5">
        <v>9250</v>
      </c>
      <c r="E1887" s="5">
        <v>45963</v>
      </c>
      <c r="F1887" s="6">
        <v>36468</v>
      </c>
    </row>
    <row r="1888" spans="1:6" x14ac:dyDescent="0.3">
      <c r="A1888" s="4">
        <v>2017</v>
      </c>
      <c r="B1888" s="4" t="s">
        <v>60</v>
      </c>
      <c r="C1888" s="4" t="s">
        <v>17</v>
      </c>
      <c r="D1888" s="5">
        <v>4028</v>
      </c>
      <c r="E1888" s="5">
        <v>17774</v>
      </c>
      <c r="F1888" s="6">
        <v>32993</v>
      </c>
    </row>
    <row r="1889" spans="1:6" x14ac:dyDescent="0.3">
      <c r="A1889" s="4">
        <v>2017</v>
      </c>
      <c r="B1889" s="4" t="s">
        <v>60</v>
      </c>
      <c r="C1889" s="4" t="s">
        <v>18</v>
      </c>
      <c r="D1889" s="5">
        <v>19506</v>
      </c>
      <c r="E1889" s="5">
        <v>91492</v>
      </c>
      <c r="F1889" s="6">
        <v>41793</v>
      </c>
    </row>
    <row r="1890" spans="1:6" x14ac:dyDescent="0.3">
      <c r="A1890" s="4">
        <v>2017</v>
      </c>
      <c r="B1890" s="4" t="s">
        <v>60</v>
      </c>
      <c r="C1890" s="4" t="s">
        <v>19</v>
      </c>
      <c r="D1890" s="5">
        <v>21677</v>
      </c>
      <c r="E1890" s="5">
        <v>118160</v>
      </c>
      <c r="F1890" s="6">
        <v>37032</v>
      </c>
    </row>
    <row r="1891" spans="1:6" x14ac:dyDescent="0.3">
      <c r="A1891" s="4">
        <v>2017</v>
      </c>
      <c r="B1891" s="4" t="s">
        <v>60</v>
      </c>
      <c r="C1891" s="4" t="s">
        <v>20</v>
      </c>
      <c r="D1891" s="5">
        <v>29930</v>
      </c>
      <c r="E1891" s="5">
        <v>137568</v>
      </c>
      <c r="F1891" s="6">
        <v>32157</v>
      </c>
    </row>
    <row r="1892" spans="1:6" x14ac:dyDescent="0.3">
      <c r="A1892" s="4">
        <v>2017</v>
      </c>
      <c r="B1892" s="4" t="s">
        <v>60</v>
      </c>
      <c r="C1892" s="4" t="s">
        <v>21</v>
      </c>
      <c r="D1892" s="5">
        <v>16226</v>
      </c>
      <c r="E1892" s="5">
        <v>90138</v>
      </c>
      <c r="F1892" s="6">
        <v>33237</v>
      </c>
    </row>
    <row r="1893" spans="1:6" x14ac:dyDescent="0.3">
      <c r="A1893" s="4">
        <v>2017</v>
      </c>
      <c r="B1893" s="4" t="s">
        <v>60</v>
      </c>
      <c r="C1893" s="4" t="s">
        <v>22</v>
      </c>
      <c r="D1893" s="5">
        <v>4726</v>
      </c>
      <c r="E1893" s="5">
        <v>21154</v>
      </c>
      <c r="F1893" s="6">
        <v>33958</v>
      </c>
    </row>
    <row r="1894" spans="1:6" x14ac:dyDescent="0.3">
      <c r="A1894" s="4">
        <v>2017</v>
      </c>
      <c r="B1894" s="4" t="s">
        <v>60</v>
      </c>
      <c r="C1894" s="4" t="s">
        <v>23</v>
      </c>
      <c r="D1894" s="5">
        <v>13734</v>
      </c>
      <c r="E1894" s="5">
        <v>76037</v>
      </c>
      <c r="F1894" s="6">
        <v>32705</v>
      </c>
    </row>
    <row r="1895" spans="1:6" x14ac:dyDescent="0.3">
      <c r="A1895" s="4">
        <v>2017</v>
      </c>
      <c r="B1895" s="4" t="s">
        <v>60</v>
      </c>
      <c r="C1895" s="4" t="s">
        <v>24</v>
      </c>
      <c r="D1895" s="5">
        <v>4094</v>
      </c>
      <c r="E1895" s="5">
        <v>17909</v>
      </c>
      <c r="F1895" s="6">
        <v>29177</v>
      </c>
    </row>
    <row r="1896" spans="1:6" x14ac:dyDescent="0.3">
      <c r="A1896" s="4">
        <v>2017</v>
      </c>
      <c r="B1896" s="4" t="s">
        <v>60</v>
      </c>
      <c r="C1896" s="4" t="s">
        <v>25</v>
      </c>
      <c r="D1896" s="5">
        <v>4671</v>
      </c>
      <c r="E1896" s="5">
        <v>25082</v>
      </c>
      <c r="F1896" s="6">
        <v>31310</v>
      </c>
    </row>
    <row r="1897" spans="1:6" x14ac:dyDescent="0.3">
      <c r="A1897" s="4">
        <v>2017</v>
      </c>
      <c r="B1897" s="4" t="s">
        <v>60</v>
      </c>
      <c r="C1897" s="4" t="s">
        <v>26</v>
      </c>
      <c r="D1897" s="5">
        <v>4959</v>
      </c>
      <c r="E1897" s="5">
        <v>33667</v>
      </c>
      <c r="F1897" s="6">
        <v>36336</v>
      </c>
    </row>
    <row r="1898" spans="1:6" x14ac:dyDescent="0.3">
      <c r="A1898" s="4">
        <v>2017</v>
      </c>
      <c r="B1898" s="4" t="s">
        <v>60</v>
      </c>
      <c r="C1898" s="4" t="s">
        <v>27</v>
      </c>
      <c r="D1898" s="5">
        <v>3871</v>
      </c>
      <c r="E1898" s="5">
        <v>20493</v>
      </c>
      <c r="F1898" s="6">
        <v>36646</v>
      </c>
    </row>
    <row r="1899" spans="1:6" x14ac:dyDescent="0.3">
      <c r="A1899" s="4">
        <v>2017</v>
      </c>
      <c r="B1899" s="4" t="s">
        <v>60</v>
      </c>
      <c r="C1899" s="4" t="s">
        <v>28</v>
      </c>
      <c r="D1899" s="5">
        <v>25881</v>
      </c>
      <c r="E1899" s="5">
        <v>136480</v>
      </c>
      <c r="F1899" s="6">
        <v>35059</v>
      </c>
    </row>
    <row r="1900" spans="1:6" x14ac:dyDescent="0.3">
      <c r="A1900" s="4">
        <v>2017</v>
      </c>
      <c r="B1900" s="4" t="s">
        <v>60</v>
      </c>
      <c r="C1900" s="4" t="s">
        <v>29</v>
      </c>
      <c r="D1900" s="5">
        <v>3961</v>
      </c>
      <c r="E1900" s="5">
        <v>20593</v>
      </c>
      <c r="F1900" s="6">
        <v>32578</v>
      </c>
    </row>
    <row r="1901" spans="1:6" x14ac:dyDescent="0.3">
      <c r="A1901" s="4">
        <v>2017</v>
      </c>
      <c r="B1901" s="4" t="s">
        <v>60</v>
      </c>
      <c r="C1901" s="4" t="s">
        <v>30</v>
      </c>
      <c r="D1901" s="5">
        <v>74536</v>
      </c>
      <c r="E1901" s="5">
        <v>369805</v>
      </c>
      <c r="F1901" s="6">
        <v>40436</v>
      </c>
    </row>
    <row r="1902" spans="1:6" x14ac:dyDescent="0.3">
      <c r="A1902" s="4">
        <v>2017</v>
      </c>
      <c r="B1902" s="4" t="s">
        <v>60</v>
      </c>
      <c r="C1902" s="4" t="s">
        <v>31</v>
      </c>
      <c r="D1902" s="5">
        <v>23024</v>
      </c>
      <c r="E1902" s="5">
        <v>107404</v>
      </c>
      <c r="F1902" s="6">
        <v>33978</v>
      </c>
    </row>
    <row r="1903" spans="1:6" x14ac:dyDescent="0.3">
      <c r="A1903" s="4">
        <v>2017</v>
      </c>
      <c r="B1903" s="4" t="s">
        <v>60</v>
      </c>
      <c r="C1903" s="4" t="s">
        <v>32</v>
      </c>
      <c r="D1903" s="5">
        <v>2040</v>
      </c>
      <c r="E1903" s="5">
        <v>12231</v>
      </c>
      <c r="F1903" s="6">
        <v>34167</v>
      </c>
    </row>
    <row r="1904" spans="1:6" x14ac:dyDescent="0.3">
      <c r="A1904" s="4">
        <v>2017</v>
      </c>
      <c r="B1904" s="4" t="s">
        <v>60</v>
      </c>
      <c r="C1904" s="4" t="s">
        <v>33</v>
      </c>
      <c r="D1904" s="5">
        <v>23601</v>
      </c>
      <c r="E1904" s="5">
        <v>155257</v>
      </c>
      <c r="F1904" s="6">
        <v>33039</v>
      </c>
    </row>
    <row r="1905" spans="1:6" x14ac:dyDescent="0.3">
      <c r="A1905" s="4">
        <v>2017</v>
      </c>
      <c r="B1905" s="4" t="s">
        <v>60</v>
      </c>
      <c r="C1905" s="4" t="s">
        <v>34</v>
      </c>
      <c r="D1905" s="5">
        <v>6751</v>
      </c>
      <c r="E1905" s="5">
        <v>35772</v>
      </c>
      <c r="F1905" s="6">
        <v>34306</v>
      </c>
    </row>
    <row r="1906" spans="1:6" x14ac:dyDescent="0.3">
      <c r="A1906" s="4">
        <v>2017</v>
      </c>
      <c r="B1906" s="4" t="s">
        <v>60</v>
      </c>
      <c r="C1906" s="4" t="s">
        <v>35</v>
      </c>
      <c r="D1906" s="5">
        <v>22753</v>
      </c>
      <c r="E1906" s="5">
        <v>77028</v>
      </c>
      <c r="F1906" s="6">
        <v>31901</v>
      </c>
    </row>
    <row r="1907" spans="1:6" x14ac:dyDescent="0.3">
      <c r="A1907" s="4">
        <v>2017</v>
      </c>
      <c r="B1907" s="4" t="s">
        <v>60</v>
      </c>
      <c r="C1907" s="4" t="s">
        <v>36</v>
      </c>
      <c r="D1907" s="5">
        <v>32259</v>
      </c>
      <c r="E1907" s="5">
        <v>197527</v>
      </c>
      <c r="F1907" s="6">
        <v>32593</v>
      </c>
    </row>
    <row r="1908" spans="1:6" x14ac:dyDescent="0.3">
      <c r="A1908" s="4">
        <v>2017</v>
      </c>
      <c r="B1908" s="4" t="s">
        <v>60</v>
      </c>
      <c r="C1908" s="4" t="s">
        <v>37</v>
      </c>
      <c r="D1908" s="5">
        <v>3395</v>
      </c>
      <c r="E1908" s="5">
        <v>17959</v>
      </c>
      <c r="F1908" s="6">
        <v>32566</v>
      </c>
    </row>
    <row r="1909" spans="1:6" x14ac:dyDescent="0.3">
      <c r="A1909" s="4">
        <v>2017</v>
      </c>
      <c r="B1909" s="4" t="s">
        <v>60</v>
      </c>
      <c r="C1909" s="4" t="s">
        <v>38</v>
      </c>
      <c r="D1909" s="5">
        <v>11490</v>
      </c>
      <c r="E1909" s="5">
        <v>51779</v>
      </c>
      <c r="F1909" s="6">
        <v>32842</v>
      </c>
    </row>
    <row r="1910" spans="1:6" x14ac:dyDescent="0.3">
      <c r="A1910" s="4">
        <v>2017</v>
      </c>
      <c r="B1910" s="4" t="s">
        <v>60</v>
      </c>
      <c r="C1910" s="4" t="s">
        <v>39</v>
      </c>
      <c r="D1910" s="5">
        <v>2171</v>
      </c>
      <c r="E1910" s="5">
        <v>11078</v>
      </c>
      <c r="F1910" s="6">
        <v>31403</v>
      </c>
    </row>
    <row r="1911" spans="1:6" x14ac:dyDescent="0.3">
      <c r="A1911" s="4">
        <v>2017</v>
      </c>
      <c r="B1911" s="4" t="s">
        <v>60</v>
      </c>
      <c r="C1911" s="4" t="s">
        <v>40</v>
      </c>
      <c r="D1911" s="5">
        <v>14618</v>
      </c>
      <c r="E1911" s="5">
        <v>76045</v>
      </c>
      <c r="F1911" s="6">
        <v>34443</v>
      </c>
    </row>
    <row r="1912" spans="1:6" x14ac:dyDescent="0.3">
      <c r="A1912" s="4">
        <v>2017</v>
      </c>
      <c r="B1912" s="4" t="s">
        <v>60</v>
      </c>
      <c r="C1912" s="4" t="s">
        <v>41</v>
      </c>
      <c r="D1912" s="5">
        <v>56060</v>
      </c>
      <c r="E1912" s="5">
        <v>328026</v>
      </c>
      <c r="F1912" s="6">
        <v>37841</v>
      </c>
    </row>
    <row r="1913" spans="1:6" x14ac:dyDescent="0.3">
      <c r="A1913" s="4">
        <v>2017</v>
      </c>
      <c r="B1913" s="4" t="s">
        <v>60</v>
      </c>
      <c r="C1913" s="4" t="s">
        <v>42</v>
      </c>
      <c r="D1913" s="5">
        <v>6084</v>
      </c>
      <c r="E1913" s="5">
        <v>35143</v>
      </c>
      <c r="F1913" s="6">
        <v>34421</v>
      </c>
    </row>
    <row r="1914" spans="1:6" x14ac:dyDescent="0.3">
      <c r="A1914" s="4">
        <v>2017</v>
      </c>
      <c r="B1914" s="4" t="s">
        <v>60</v>
      </c>
      <c r="C1914" s="4" t="s">
        <v>43</v>
      </c>
      <c r="D1914" s="5">
        <v>1958</v>
      </c>
      <c r="E1914" s="5">
        <v>8658</v>
      </c>
      <c r="F1914" s="6">
        <v>34757</v>
      </c>
    </row>
    <row r="1915" spans="1:6" x14ac:dyDescent="0.3">
      <c r="A1915" s="4">
        <v>2017</v>
      </c>
      <c r="B1915" s="4" t="s">
        <v>60</v>
      </c>
      <c r="C1915" s="4" t="s">
        <v>44</v>
      </c>
      <c r="D1915" s="5">
        <v>32154</v>
      </c>
      <c r="E1915" s="5">
        <v>141985</v>
      </c>
      <c r="F1915" s="6">
        <v>42290</v>
      </c>
    </row>
    <row r="1916" spans="1:6" x14ac:dyDescent="0.3">
      <c r="A1916" s="4">
        <v>2017</v>
      </c>
      <c r="B1916" s="4" t="s">
        <v>60</v>
      </c>
      <c r="C1916" s="4" t="s">
        <v>45</v>
      </c>
      <c r="D1916" s="5">
        <v>19701</v>
      </c>
      <c r="E1916" s="5">
        <v>97492</v>
      </c>
      <c r="F1916" s="6">
        <v>38822</v>
      </c>
    </row>
    <row r="1917" spans="1:6" x14ac:dyDescent="0.3">
      <c r="A1917" s="4">
        <v>2017</v>
      </c>
      <c r="B1917" s="4" t="s">
        <v>60</v>
      </c>
      <c r="C1917" s="4" t="s">
        <v>46</v>
      </c>
      <c r="D1917" s="5">
        <v>5237</v>
      </c>
      <c r="E1917" s="5">
        <v>19979</v>
      </c>
      <c r="F1917" s="6">
        <v>29927</v>
      </c>
    </row>
    <row r="1918" spans="1:6" x14ac:dyDescent="0.3">
      <c r="A1918" s="4">
        <v>2017</v>
      </c>
      <c r="B1918" s="4" t="s">
        <v>60</v>
      </c>
      <c r="C1918" s="4" t="s">
        <v>47</v>
      </c>
      <c r="D1918" s="5">
        <v>14001</v>
      </c>
      <c r="E1918" s="5">
        <v>84153</v>
      </c>
      <c r="F1918" s="6">
        <v>29242</v>
      </c>
    </row>
    <row r="1919" spans="1:6" x14ac:dyDescent="0.3">
      <c r="A1919" s="4">
        <v>2017</v>
      </c>
      <c r="B1919" s="4" t="s">
        <v>60</v>
      </c>
      <c r="C1919" s="4" t="s">
        <v>48</v>
      </c>
      <c r="D1919" s="5">
        <v>1656</v>
      </c>
      <c r="E1919" s="5">
        <v>7231</v>
      </c>
      <c r="F1919" s="6">
        <v>35035</v>
      </c>
    </row>
  </sheetData>
  <autoFilter ref="A1:F1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21CF-3100-4B9F-9C7E-42476346AA2D}">
  <dimension ref="A1:T1932"/>
  <sheetViews>
    <sheetView zoomScale="70" zoomScaleNormal="70" workbookViewId="0">
      <selection activeCell="I20" sqref="I20"/>
    </sheetView>
  </sheetViews>
  <sheetFormatPr defaultRowHeight="14.4" x14ac:dyDescent="0.3"/>
  <cols>
    <col min="1" max="1" width="20.21875" style="7" bestFit="1" customWidth="1"/>
    <col min="2" max="2" width="17.33203125" customWidth="1"/>
    <col min="4" max="4" width="20.21875" bestFit="1" customWidth="1"/>
    <col min="5" max="5" width="14" bestFit="1" customWidth="1"/>
    <col min="6" max="6" width="13.88671875" bestFit="1" customWidth="1"/>
    <col min="8" max="8" width="20.77734375" bestFit="1" customWidth="1"/>
    <col min="9" max="9" width="13.33203125" bestFit="1" customWidth="1"/>
    <col min="10" max="10" width="11.77734375" bestFit="1" customWidth="1"/>
    <col min="11" max="11" width="13.33203125" bestFit="1" customWidth="1"/>
    <col min="13" max="13" width="16.88671875" bestFit="1" customWidth="1"/>
    <col min="14" max="15" width="12.21875" bestFit="1" customWidth="1"/>
    <col min="16" max="16" width="10.88671875" bestFit="1" customWidth="1"/>
    <col min="17" max="17" width="24.44140625" bestFit="1" customWidth="1"/>
    <col min="18" max="18" width="11.44140625" bestFit="1" customWidth="1"/>
  </cols>
  <sheetData>
    <row r="1" spans="1:20" x14ac:dyDescent="0.3">
      <c r="A1" s="9" t="s">
        <v>64</v>
      </c>
      <c r="B1" s="9"/>
      <c r="D1" s="9" t="s">
        <v>65</v>
      </c>
      <c r="E1" s="9"/>
      <c r="F1" s="9"/>
      <c r="H1" s="9" t="s">
        <v>70</v>
      </c>
      <c r="I1" s="9"/>
      <c r="J1" s="9"/>
      <c r="K1" s="9"/>
      <c r="M1" s="9" t="s">
        <v>75</v>
      </c>
      <c r="N1" s="9"/>
      <c r="O1" s="9"/>
      <c r="P1" s="9"/>
      <c r="Q1" s="9"/>
      <c r="R1" s="9"/>
    </row>
    <row r="2" spans="1:20" x14ac:dyDescent="0.3">
      <c r="A2" s="9" t="s">
        <v>49</v>
      </c>
      <c r="B2" s="9" t="s">
        <v>67</v>
      </c>
      <c r="D2" s="9" t="s">
        <v>49</v>
      </c>
      <c r="E2" s="9" t="s">
        <v>68</v>
      </c>
      <c r="F2" s="9" t="s">
        <v>69</v>
      </c>
      <c r="H2" s="9" t="s">
        <v>49</v>
      </c>
      <c r="I2" s="9" t="s">
        <v>71</v>
      </c>
      <c r="J2" s="9" t="s">
        <v>49</v>
      </c>
      <c r="K2" s="9" t="s">
        <v>71</v>
      </c>
      <c r="M2" s="9" t="s">
        <v>0</v>
      </c>
      <c r="N2" s="9" t="s">
        <v>80</v>
      </c>
      <c r="O2" s="9" t="s">
        <v>71</v>
      </c>
      <c r="P2" s="9" t="s">
        <v>76</v>
      </c>
      <c r="Q2" s="9" t="s">
        <v>78</v>
      </c>
      <c r="R2" s="9" t="s">
        <v>67</v>
      </c>
    </row>
    <row r="3" spans="1:20" x14ac:dyDescent="0.3">
      <c r="A3" s="11" t="s">
        <v>55</v>
      </c>
      <c r="B3" s="10" t="str">
        <f>DASHBOARD!C6</f>
        <v>Natural Resources</v>
      </c>
      <c r="D3" s="11" t="s">
        <v>59</v>
      </c>
      <c r="E3" s="1">
        <f>AVERAGEIFS(Data!F:F,Data!B:B,D3,Data!A:A,Sheet1!$B$16)</f>
        <v>20737.416666666668</v>
      </c>
      <c r="F3" s="1">
        <f t="shared" ref="F3:F12" si="0">IF($B$3=D3,E3,0)</f>
        <v>0</v>
      </c>
      <c r="H3" s="11" t="s">
        <v>55</v>
      </c>
      <c r="I3" s="12">
        <f>SUMIFS(Data!E:E,Data!B:B,H3,Data!A:A,$B$16)</f>
        <v>1864222</v>
      </c>
      <c r="J3" s="14" t="str">
        <f>B3</f>
        <v>Natural Resources</v>
      </c>
      <c r="K3" s="12">
        <f>VLOOKUP(J3,H3:I12,2,0)</f>
        <v>1864222</v>
      </c>
      <c r="M3" s="8" t="s">
        <v>1</v>
      </c>
      <c r="N3" s="18">
        <f>SUMIFS(Data!F:F,Data!C:C,M3,Data!A:A,$B$16,Data!B:B,$B$3)</f>
        <v>52748</v>
      </c>
      <c r="O3" s="12">
        <f>AVERAGEIFS(Data!E:E,Data!C:C,Sheet1!M3,Data!A:A,$B$16,Data!B:B,$B$3)</f>
        <v>17999</v>
      </c>
      <c r="P3" vm="1">
        <v>5024279</v>
      </c>
      <c r="Q3" s="19">
        <f>O3/P3*1000</f>
        <v>3.5824045599378538</v>
      </c>
      <c r="R3" s="20">
        <f>IF($B$22=$N$2,-N3,Q3)</f>
        <v>3.5824045599378538</v>
      </c>
    </row>
    <row r="4" spans="1:20" x14ac:dyDescent="0.3">
      <c r="A4" s="11" t="s">
        <v>51</v>
      </c>
      <c r="D4" s="11" t="s">
        <v>60</v>
      </c>
      <c r="E4" s="1">
        <f>AVERAGEIFS(Data!F:F,Data!B:B,D4,Data!A:A,Sheet1!$B$16)</f>
        <v>34629.270833333336</v>
      </c>
      <c r="F4" s="1">
        <f t="shared" si="0"/>
        <v>0</v>
      </c>
      <c r="H4" s="11" t="s">
        <v>51</v>
      </c>
      <c r="I4" s="12">
        <f>SUMIFS(Data!E:E,Data!B:B,H4,Data!A:A,$B$16)</f>
        <v>6834462</v>
      </c>
      <c r="J4" s="14" t="s">
        <v>72</v>
      </c>
      <c r="K4" s="13">
        <f>I13-K3</f>
        <v>118982727</v>
      </c>
      <c r="M4" s="8" t="s">
        <v>2</v>
      </c>
      <c r="N4" s="18">
        <f>SUMIFS(Data!F:F,Data!C:C,M4,Data!A:A,$B$16,Data!B:B,$B$3)</f>
        <v>47116</v>
      </c>
      <c r="O4" s="12">
        <f>AVERAGEIFS(Data!E:E,Data!C:C,Sheet1!M4,Data!A:A,$B$16,Data!B:B,$B$3)</f>
        <v>37216</v>
      </c>
      <c r="P4" vm="2">
        <v>7151502</v>
      </c>
      <c r="Q4" s="19">
        <f t="shared" ref="Q4:Q50" si="1">O4/P4*1000</f>
        <v>5.2039417733505493</v>
      </c>
      <c r="R4" s="20">
        <f t="shared" ref="R4:R50" si="2">IF($B$22=$N$2,-N4,Q4)</f>
        <v>5.2039417733505493</v>
      </c>
    </row>
    <row r="5" spans="1:20" x14ac:dyDescent="0.3">
      <c r="A5" s="11" t="s">
        <v>52</v>
      </c>
      <c r="D5" s="11" t="s">
        <v>54</v>
      </c>
      <c r="E5" s="1">
        <f>AVERAGEIFS(Data!F:F,Data!B:B,D5,Data!A:A,Sheet1!$B$16)</f>
        <v>43391.395833333336</v>
      </c>
      <c r="F5" s="1">
        <f t="shared" si="0"/>
        <v>0</v>
      </c>
      <c r="H5" s="11" t="s">
        <v>52</v>
      </c>
      <c r="I5" s="12">
        <f>SUMIFS(Data!E:E,Data!B:B,H5,Data!A:A,$B$16)</f>
        <v>12378010</v>
      </c>
      <c r="K5" s="15">
        <f>K3/K4</f>
        <v>1.5668005323159217E-2</v>
      </c>
      <c r="M5" s="8" t="s">
        <v>3</v>
      </c>
      <c r="N5" s="18">
        <f>SUMIFS(Data!F:F,Data!C:C,M5,Data!A:A,$B$16,Data!B:B,$B$3)</f>
        <v>46191</v>
      </c>
      <c r="O5" s="12">
        <f>AVERAGEIFS(Data!E:E,Data!C:C,Sheet1!M5,Data!A:A,$B$16,Data!B:B,$B$3)</f>
        <v>16476</v>
      </c>
      <c r="P5" vm="3">
        <v>3011524</v>
      </c>
      <c r="Q5" s="19">
        <f t="shared" si="1"/>
        <v>5.4709841263094701</v>
      </c>
      <c r="R5" s="20">
        <f t="shared" si="2"/>
        <v>5.4709841263094701</v>
      </c>
    </row>
    <row r="6" spans="1:20" x14ac:dyDescent="0.3">
      <c r="A6" s="11" t="s">
        <v>54</v>
      </c>
      <c r="D6" s="11" t="s">
        <v>58</v>
      </c>
      <c r="E6" s="1">
        <f>AVERAGEIFS(Data!F:F,Data!B:B,D6,Data!A:A,Sheet1!$B$16)</f>
        <v>47654.729166666664</v>
      </c>
      <c r="F6" s="1">
        <f t="shared" si="0"/>
        <v>0</v>
      </c>
      <c r="H6" s="11" t="s">
        <v>54</v>
      </c>
      <c r="I6" s="12">
        <f>SUMIFS(Data!E:E,Data!B:B,H6,Data!A:A,$B$16)</f>
        <v>27033069</v>
      </c>
      <c r="M6" s="8" t="s">
        <v>4</v>
      </c>
      <c r="N6" s="18">
        <f>SUMIFS(Data!F:F,Data!C:C,M6,Data!A:A,$B$16,Data!B:B,$B$3)</f>
        <v>37249</v>
      </c>
      <c r="O6" s="12">
        <f>AVERAGEIFS(Data!E:E,Data!C:C,Sheet1!M6,Data!A:A,$B$16,Data!B:B,$B$3)</f>
        <v>441460</v>
      </c>
      <c r="P6" vm="4">
        <v>39538223</v>
      </c>
      <c r="Q6" s="19">
        <f t="shared" si="1"/>
        <v>11.16539810097181</v>
      </c>
      <c r="R6" s="20">
        <f t="shared" si="2"/>
        <v>11.16539810097181</v>
      </c>
    </row>
    <row r="7" spans="1:20" x14ac:dyDescent="0.3">
      <c r="A7" s="11" t="s">
        <v>53</v>
      </c>
      <c r="D7" s="11" t="s">
        <v>55</v>
      </c>
      <c r="E7" s="1">
        <f>AVERAGEIFS(Data!F:F,Data!B:B,D7,Data!A:A,Sheet1!$B$16)</f>
        <v>51626.702127659577</v>
      </c>
      <c r="F7" s="1">
        <f t="shared" si="0"/>
        <v>51626.702127659577</v>
      </c>
      <c r="H7" s="11" t="s">
        <v>53</v>
      </c>
      <c r="I7" s="12">
        <f>SUMIFS(Data!E:E,Data!B:B,H7,Data!A:A,$B$16)</f>
        <v>2760656</v>
      </c>
      <c r="M7" s="8" t="s">
        <v>5</v>
      </c>
      <c r="N7" s="18">
        <f>SUMIFS(Data!F:F,Data!C:C,M7,Data!A:A,$B$16,Data!B:B,$B$3)</f>
        <v>84161</v>
      </c>
      <c r="O7" s="12">
        <f>AVERAGEIFS(Data!E:E,Data!C:C,Sheet1!M7,Data!A:A,$B$16,Data!B:B,$B$3)</f>
        <v>43394</v>
      </c>
      <c r="P7" vm="5">
        <v>5773714</v>
      </c>
      <c r="Q7" s="19">
        <f t="shared" si="1"/>
        <v>7.5157861993164197</v>
      </c>
      <c r="R7" s="20">
        <f t="shared" si="2"/>
        <v>7.5157861993164197</v>
      </c>
    </row>
    <row r="8" spans="1:20" x14ac:dyDescent="0.3">
      <c r="A8" s="11" t="s">
        <v>56</v>
      </c>
      <c r="D8" s="11" t="s">
        <v>51</v>
      </c>
      <c r="E8" s="1">
        <f>AVERAGEIFS(Data!F:F,Data!B:B,D8,Data!A:A,Sheet1!$B$16)</f>
        <v>57353.829787234041</v>
      </c>
      <c r="F8" s="1">
        <f t="shared" si="0"/>
        <v>0</v>
      </c>
      <c r="H8" s="11" t="s">
        <v>56</v>
      </c>
      <c r="I8" s="12">
        <f>SUMIFS(Data!E:E,Data!B:B,H8,Data!A:A,$B$16)</f>
        <v>8021586</v>
      </c>
      <c r="M8" s="8" t="s">
        <v>6</v>
      </c>
      <c r="N8" s="18">
        <f>SUMIFS(Data!F:F,Data!C:C,M8,Data!A:A,$B$16,Data!B:B,$B$3)</f>
        <v>40017</v>
      </c>
      <c r="O8" s="12">
        <f>AVERAGEIFS(Data!E:E,Data!C:C,Sheet1!M8,Data!A:A,$B$16,Data!B:B,$B$3)</f>
        <v>5305</v>
      </c>
      <c r="P8" vm="6">
        <v>3605944</v>
      </c>
      <c r="Q8" s="19">
        <f t="shared" si="1"/>
        <v>1.4711820261213153</v>
      </c>
      <c r="R8" s="20">
        <f t="shared" si="2"/>
        <v>1.4711820261213153</v>
      </c>
    </row>
    <row r="9" spans="1:20" x14ac:dyDescent="0.3">
      <c r="A9" s="11" t="s">
        <v>57</v>
      </c>
      <c r="D9" s="11" t="s">
        <v>52</v>
      </c>
      <c r="E9" s="1">
        <f>AVERAGEIFS(Data!F:F,Data!B:B,D9,Data!A:A,Sheet1!$B$16)</f>
        <v>62625.291666666664</v>
      </c>
      <c r="F9" s="1">
        <f t="shared" si="0"/>
        <v>0</v>
      </c>
      <c r="H9" s="11" t="s">
        <v>57</v>
      </c>
      <c r="I9" s="12">
        <f>SUMIFS(Data!E:E,Data!B:B,H9,Data!A:A,$B$16)</f>
        <v>20063464</v>
      </c>
      <c r="M9" s="8" t="s">
        <v>7</v>
      </c>
      <c r="N9" s="18">
        <f>SUMIFS(Data!F:F,Data!C:C,M9,Data!A:A,$B$16,Data!B:B,$B$3)</f>
        <v>39651</v>
      </c>
      <c r="O9" s="12">
        <f>AVERAGEIFS(Data!E:E,Data!C:C,Sheet1!M9,Data!A:A,$B$16,Data!B:B,$B$3)</f>
        <v>1538</v>
      </c>
      <c r="P9" vm="7">
        <v>989948</v>
      </c>
      <c r="Q9" s="19">
        <f>O9/P9*1000</f>
        <v>1.553616957658382</v>
      </c>
      <c r="R9" s="20">
        <f t="shared" si="2"/>
        <v>1.553616957658382</v>
      </c>
    </row>
    <row r="10" spans="1:20" x14ac:dyDescent="0.3">
      <c r="A10" s="11" t="s">
        <v>58</v>
      </c>
      <c r="D10" s="11" t="s">
        <v>57</v>
      </c>
      <c r="E10" s="1">
        <f>AVERAGEIFS(Data!F:F,Data!B:B,D10,Data!A:A,Sheet1!$B$16)</f>
        <v>64714.4375</v>
      </c>
      <c r="F10" s="1">
        <f t="shared" si="0"/>
        <v>0</v>
      </c>
      <c r="H10" s="11" t="s">
        <v>58</v>
      </c>
      <c r="I10" s="12">
        <f>SUMIFS(Data!E:E,Data!B:B,H10,Data!A:A,$B$16)</f>
        <v>21899196</v>
      </c>
      <c r="M10" s="8" t="s">
        <v>8</v>
      </c>
      <c r="N10" s="18">
        <f>SUMIFS(Data!F:F,Data!C:C,M10,Data!A:A,$B$16,Data!B:B,$B$3)</f>
        <v>32773</v>
      </c>
      <c r="O10" s="12">
        <f>AVERAGEIFS(Data!E:E,Data!C:C,Sheet1!M10,Data!A:A,$B$16,Data!B:B,$B$3)</f>
        <v>75471</v>
      </c>
      <c r="P10" vm="8">
        <v>21538187</v>
      </c>
      <c r="Q10" s="19">
        <f t="shared" si="1"/>
        <v>3.5040553784773061</v>
      </c>
      <c r="R10" s="20">
        <f>IF($B$22=$N$2,-N10,Q10)</f>
        <v>3.5040553784773061</v>
      </c>
      <c r="T10" t="s">
        <v>77</v>
      </c>
    </row>
    <row r="11" spans="1:20" x14ac:dyDescent="0.3">
      <c r="A11" s="11" t="s">
        <v>59</v>
      </c>
      <c r="D11" s="11" t="s">
        <v>56</v>
      </c>
      <c r="E11" s="1">
        <f>AVERAGEIFS(Data!F:F,Data!B:B,D11,Data!A:A,Sheet1!$B$16)</f>
        <v>77330.083333333328</v>
      </c>
      <c r="F11" s="1">
        <f t="shared" si="0"/>
        <v>0</v>
      </c>
      <c r="H11" s="11" t="s">
        <v>59</v>
      </c>
      <c r="I11" s="12">
        <f>SUMIFS(Data!E:E,Data!B:B,H11,Data!A:A,$B$16)</f>
        <v>15665534</v>
      </c>
      <c r="M11" s="8" t="s">
        <v>9</v>
      </c>
      <c r="N11" s="18">
        <f>SUMIFS(Data!F:F,Data!C:C,M11,Data!A:A,$B$16,Data!B:B,$B$3)</f>
        <v>41048</v>
      </c>
      <c r="O11" s="12">
        <f>AVERAGEIFS(Data!E:E,Data!C:C,Sheet1!M11,Data!A:A,$B$16,Data!B:B,$B$3)</f>
        <v>29299</v>
      </c>
      <c r="P11" vm="9">
        <v>10711908</v>
      </c>
      <c r="Q11" s="19">
        <f t="shared" si="1"/>
        <v>2.7351803245509574</v>
      </c>
      <c r="R11" s="20">
        <f t="shared" si="2"/>
        <v>2.7351803245509574</v>
      </c>
    </row>
    <row r="12" spans="1:20" x14ac:dyDescent="0.3">
      <c r="A12" s="11" t="s">
        <v>60</v>
      </c>
      <c r="D12" s="11" t="s">
        <v>53</v>
      </c>
      <c r="E12" s="1">
        <f>AVERAGEIFS(Data!F:F,Data!B:B,D12,Data!A:A,Sheet1!$B$16)</f>
        <v>75580.708333333328</v>
      </c>
      <c r="F12" s="1">
        <f t="shared" si="0"/>
        <v>0</v>
      </c>
      <c r="H12" s="11" t="s">
        <v>60</v>
      </c>
      <c r="I12" s="12">
        <f>SUMIFS(Data!E:E,Data!B:B,H12,Data!A:A,$B$16)</f>
        <v>4326750</v>
      </c>
      <c r="M12" s="8" t="s">
        <v>10</v>
      </c>
      <c r="N12" s="18">
        <f>SUMIFS(Data!F:F,Data!C:C,M12,Data!A:A,$B$16,Data!B:B,$B$3)</f>
        <v>38417</v>
      </c>
      <c r="O12" s="12">
        <f>AVERAGEIFS(Data!E:E,Data!C:C,Sheet1!M12,Data!A:A,$B$16,Data!B:B,$B$3)</f>
        <v>26790</v>
      </c>
      <c r="P12" vm="10">
        <v>1839106</v>
      </c>
      <c r="Q12" s="19">
        <f t="shared" si="1"/>
        <v>14.566860202728936</v>
      </c>
      <c r="R12" s="20">
        <f t="shared" si="2"/>
        <v>14.566860202728936</v>
      </c>
    </row>
    <row r="13" spans="1:20" x14ac:dyDescent="0.3">
      <c r="I13" s="13">
        <f>SUM(I3:I12)</f>
        <v>120846949</v>
      </c>
      <c r="M13" s="8" t="s">
        <v>11</v>
      </c>
      <c r="N13" s="18">
        <f>SUMIFS(Data!F:F,Data!C:C,M13,Data!A:A,$B$16,Data!B:B,$B$3)</f>
        <v>48549</v>
      </c>
      <c r="O13" s="12">
        <f>AVERAGEIFS(Data!E:E,Data!C:C,Sheet1!M13,Data!A:A,$B$16,Data!B:B,$B$3)</f>
        <v>26665</v>
      </c>
      <c r="P13" vm="11">
        <v>12812508</v>
      </c>
      <c r="Q13" s="19">
        <f t="shared" si="1"/>
        <v>2.0811694322454279</v>
      </c>
      <c r="R13" s="20">
        <f t="shared" si="2"/>
        <v>2.0811694322454279</v>
      </c>
    </row>
    <row r="14" spans="1:20" x14ac:dyDescent="0.3">
      <c r="A14" s="9" t="s">
        <v>66</v>
      </c>
      <c r="B14" s="9"/>
      <c r="D14" s="9" t="s">
        <v>73</v>
      </c>
      <c r="E14" s="9"/>
      <c r="F14" s="9"/>
      <c r="M14" s="8" t="s">
        <v>12</v>
      </c>
      <c r="N14" s="18">
        <f>SUMIFS(Data!F:F,Data!C:C,M14,Data!A:A,$B$16,Data!B:B,$B$3)</f>
        <v>47269</v>
      </c>
      <c r="O14" s="12">
        <f>AVERAGEIFS(Data!E:E,Data!C:C,Sheet1!M14,Data!A:A,$B$16,Data!B:B,$B$3)</f>
        <v>21072</v>
      </c>
      <c r="P14" vm="12">
        <v>6785528</v>
      </c>
      <c r="Q14" s="19">
        <f t="shared" si="1"/>
        <v>3.1054326207186826</v>
      </c>
      <c r="R14" s="20">
        <f t="shared" si="2"/>
        <v>3.1054326207186826</v>
      </c>
    </row>
    <row r="15" spans="1:20" x14ac:dyDescent="0.3">
      <c r="A15" s="9" t="s">
        <v>50</v>
      </c>
      <c r="B15" s="9" t="s">
        <v>67</v>
      </c>
      <c r="D15" s="9" t="s">
        <v>50</v>
      </c>
      <c r="E15" s="9" t="s">
        <v>74</v>
      </c>
      <c r="F15" s="9" t="s">
        <v>71</v>
      </c>
      <c r="M15" s="8" t="s">
        <v>13</v>
      </c>
      <c r="N15" s="18">
        <f>SUMIFS(Data!F:F,Data!C:C,M15,Data!A:A,$B$16,Data!B:B,$B$3)</f>
        <v>41388</v>
      </c>
      <c r="O15" s="12">
        <f>AVERAGEIFS(Data!E:E,Data!C:C,Sheet1!M15,Data!A:A,$B$16,Data!B:B,$B$3)</f>
        <v>22503</v>
      </c>
      <c r="P15" vm="13">
        <v>3190369</v>
      </c>
      <c r="Q15" s="19">
        <f t="shared" si="1"/>
        <v>7.0534160782028659</v>
      </c>
      <c r="R15" s="20">
        <f t="shared" si="2"/>
        <v>7.0534160782028659</v>
      </c>
    </row>
    <row r="16" spans="1:20" x14ac:dyDescent="0.3">
      <c r="A16" s="17">
        <v>2020</v>
      </c>
      <c r="B16" s="2">
        <f>DASHBOARD!F6</f>
        <v>2017</v>
      </c>
      <c r="D16" s="17">
        <v>2017</v>
      </c>
      <c r="E16" s="16">
        <f>SUMIFS(Data!F:F,Data!A:A,D16,Data!B:B,$B$3)</f>
        <v>2426455</v>
      </c>
      <c r="F16" s="12">
        <f>SUMIFS(Data!E:E,Data!A:A,D16,Data!B:B,$B$3)</f>
        <v>1864222</v>
      </c>
      <c r="M16" s="8" t="s">
        <v>14</v>
      </c>
      <c r="N16" s="18">
        <f>SUMIFS(Data!F:F,Data!C:C,M16,Data!A:A,$B$16,Data!B:B,$B$3)</f>
        <v>45105</v>
      </c>
      <c r="O16" s="12">
        <f>AVERAGEIFS(Data!E:E,Data!C:C,Sheet1!M16,Data!A:A,$B$16,Data!B:B,$B$3)</f>
        <v>19024</v>
      </c>
      <c r="P16" vm="14">
        <v>2937880</v>
      </c>
      <c r="Q16" s="19">
        <f t="shared" si="1"/>
        <v>6.4754176480999899</v>
      </c>
      <c r="R16" s="20">
        <f t="shared" si="2"/>
        <v>6.4754176480999899</v>
      </c>
    </row>
    <row r="17" spans="1:18" x14ac:dyDescent="0.3">
      <c r="A17" s="17">
        <v>2019</v>
      </c>
      <c r="D17" s="17">
        <v>2018</v>
      </c>
      <c r="E17" s="16">
        <f>SUMIFS(Data!F:F,Data!A:A,D17,Data!B:B,$B$3)</f>
        <v>2552349</v>
      </c>
      <c r="F17" s="12">
        <f>SUMIFS(Data!E:E,Data!A:A,D17,Data!B:B,$B$3)</f>
        <v>1917445</v>
      </c>
      <c r="M17" s="8" t="s">
        <v>15</v>
      </c>
      <c r="N17" s="18">
        <f>SUMIFS(Data!F:F,Data!C:C,M17,Data!A:A,$B$16,Data!B:B,$B$3)</f>
        <v>54943</v>
      </c>
      <c r="O17" s="12">
        <f>AVERAGEIFS(Data!E:E,Data!C:C,Sheet1!M17,Data!A:A,$B$16,Data!B:B,$B$3)</f>
        <v>18306</v>
      </c>
      <c r="P17" vm="15">
        <v>4505836</v>
      </c>
      <c r="Q17" s="19">
        <f t="shared" si="1"/>
        <v>4.0627310891918835</v>
      </c>
      <c r="R17" s="20">
        <f t="shared" si="2"/>
        <v>4.0627310891918835</v>
      </c>
    </row>
    <row r="18" spans="1:18" x14ac:dyDescent="0.3">
      <c r="A18" s="17">
        <v>2018</v>
      </c>
      <c r="D18" s="17">
        <v>2019</v>
      </c>
      <c r="E18" s="16">
        <f>SUMIFS(Data!F:F,Data!A:A,D18,Data!B:B,$B$3)</f>
        <v>2626747</v>
      </c>
      <c r="F18" s="12">
        <f>SUMIFS(Data!E:E,Data!A:A,D18,Data!B:B,$B$3)</f>
        <v>1917640</v>
      </c>
      <c r="M18" s="8" t="s">
        <v>16</v>
      </c>
      <c r="N18" s="18">
        <f>SUMIFS(Data!F:F,Data!C:C,M18,Data!A:A,$B$16,Data!B:B,$B$3)</f>
        <v>80128</v>
      </c>
      <c r="O18" s="12">
        <f>AVERAGEIFS(Data!E:E,Data!C:C,Sheet1!M18,Data!A:A,$B$16,Data!B:B,$B$3)</f>
        <v>42251</v>
      </c>
      <c r="P18" vm="16">
        <v>4657757</v>
      </c>
      <c r="Q18" s="19">
        <f t="shared" si="1"/>
        <v>9.0711043963865023</v>
      </c>
      <c r="R18" s="20">
        <f t="shared" si="2"/>
        <v>9.0711043963865023</v>
      </c>
    </row>
    <row r="19" spans="1:18" x14ac:dyDescent="0.3">
      <c r="A19" s="17">
        <v>2017</v>
      </c>
      <c r="D19" s="17">
        <v>2020</v>
      </c>
      <c r="E19" s="16">
        <f>SUMIFS(Data!F:F,Data!A:A,D19,Data!B:B,$B$3)</f>
        <v>2669085</v>
      </c>
      <c r="F19" s="12">
        <f>SUMIFS(Data!E:E,Data!A:A,D19,Data!B:B,$B$3)</f>
        <v>1762873</v>
      </c>
      <c r="M19" s="8" t="s">
        <v>17</v>
      </c>
      <c r="N19" s="18">
        <f>SUMIFS(Data!F:F,Data!C:C,M19,Data!A:A,$B$16,Data!B:B,$B$3)</f>
        <v>40118</v>
      </c>
      <c r="O19" s="12">
        <f>AVERAGEIFS(Data!E:E,Data!C:C,Sheet1!M19,Data!A:A,$B$16,Data!B:B,$B$3)</f>
        <v>6817</v>
      </c>
      <c r="P19" vm="17">
        <v>1362359</v>
      </c>
      <c r="Q19" s="19">
        <f t="shared" si="1"/>
        <v>5.0038205788635741</v>
      </c>
      <c r="R19" s="20">
        <f t="shared" si="2"/>
        <v>5.0038205788635741</v>
      </c>
    </row>
    <row r="20" spans="1:18" x14ac:dyDescent="0.3">
      <c r="A20"/>
      <c r="M20" s="8" t="s">
        <v>18</v>
      </c>
      <c r="N20" s="18">
        <f>SUMIFS(Data!F:F,Data!C:C,M20,Data!A:A,$B$16,Data!B:B,$B$3)</f>
        <v>42478</v>
      </c>
      <c r="O20" s="12">
        <f>AVERAGEIFS(Data!E:E,Data!C:C,Sheet1!M20,Data!A:A,$B$16,Data!B:B,$B$3)</f>
        <v>6432</v>
      </c>
      <c r="P20" vm="18">
        <v>6165129</v>
      </c>
      <c r="Q20" s="19">
        <f t="shared" si="1"/>
        <v>1.0432871720932362</v>
      </c>
      <c r="R20" s="20">
        <f t="shared" si="2"/>
        <v>1.0432871720932362</v>
      </c>
    </row>
    <row r="21" spans="1:18" x14ac:dyDescent="0.3">
      <c r="A21" s="9" t="s">
        <v>79</v>
      </c>
      <c r="B21" s="9"/>
      <c r="M21" s="8" t="s">
        <v>19</v>
      </c>
      <c r="N21" s="18">
        <f>SUMIFS(Data!F:F,Data!C:C,M21,Data!A:A,$B$16,Data!B:B,$B$3)</f>
        <v>61286</v>
      </c>
      <c r="O21" s="12">
        <f>AVERAGEIFS(Data!E:E,Data!C:C,Sheet1!M21,Data!A:A,$B$16,Data!B:B,$B$3)</f>
        <v>9290</v>
      </c>
      <c r="P21" vm="19">
        <v>7029917</v>
      </c>
      <c r="Q21" s="19">
        <f t="shared" si="1"/>
        <v>1.3214949763987256</v>
      </c>
      <c r="R21" s="20">
        <f t="shared" si="2"/>
        <v>1.3214949763987256</v>
      </c>
    </row>
    <row r="22" spans="1:18" x14ac:dyDescent="0.3">
      <c r="A22" t="str">
        <f>N2</f>
        <v>Average Wage</v>
      </c>
      <c r="B22" t="str" cm="1">
        <f t="array" ref="B22">INDEX(A22:A23,DASHBOARD!B1)</f>
        <v>Per 1000 Capita</v>
      </c>
      <c r="M22" s="8" t="s">
        <v>20</v>
      </c>
      <c r="N22" s="18">
        <f>SUMIFS(Data!F:F,Data!C:C,M22,Data!A:A,$B$16,Data!B:B,$B$3)</f>
        <v>38160</v>
      </c>
      <c r="O22" s="12">
        <f>AVERAGEIFS(Data!E:E,Data!C:C,Sheet1!M22,Data!A:A,$B$16,Data!B:B,$B$3)</f>
        <v>36801</v>
      </c>
      <c r="P22" vm="20">
        <v>10077331</v>
      </c>
      <c r="Q22" s="19">
        <f t="shared" si="1"/>
        <v>3.6518598029577474</v>
      </c>
      <c r="R22" s="20">
        <f t="shared" si="2"/>
        <v>3.6518598029577474</v>
      </c>
    </row>
    <row r="23" spans="1:18" x14ac:dyDescent="0.3">
      <c r="A23" t="str">
        <f>Q2</f>
        <v>Per 1000 Capita</v>
      </c>
      <c r="M23" s="8" t="s">
        <v>21</v>
      </c>
      <c r="N23" s="18">
        <f>SUMIFS(Data!F:F,Data!C:C,M23,Data!A:A,$B$16,Data!B:B,$B$3)</f>
        <v>47599</v>
      </c>
      <c r="O23" s="12">
        <f>AVERAGEIFS(Data!E:E,Data!C:C,Sheet1!M23,Data!A:A,$B$16,Data!B:B,$B$3)</f>
        <v>27804</v>
      </c>
      <c r="P23" vm="21">
        <v>5706494</v>
      </c>
      <c r="Q23" s="19">
        <f t="shared" si="1"/>
        <v>4.8723436842306329</v>
      </c>
      <c r="R23" s="20">
        <f t="shared" si="2"/>
        <v>4.8723436842306329</v>
      </c>
    </row>
    <row r="24" spans="1:18" x14ac:dyDescent="0.3">
      <c r="A24"/>
      <c r="M24" s="8" t="s">
        <v>22</v>
      </c>
      <c r="N24" s="18">
        <f>SUMIFS(Data!F:F,Data!C:C,M24,Data!A:A,$B$16,Data!B:B,$B$3)</f>
        <v>45681</v>
      </c>
      <c r="O24" s="12">
        <f>AVERAGEIFS(Data!E:E,Data!C:C,Sheet1!M24,Data!A:A,$B$16,Data!B:B,$B$3)</f>
        <v>16360</v>
      </c>
      <c r="P24" vm="22">
        <v>2961279</v>
      </c>
      <c r="Q24" s="19">
        <f t="shared" si="1"/>
        <v>5.5246398600064364</v>
      </c>
      <c r="R24" s="20">
        <f t="shared" si="2"/>
        <v>5.5246398600064364</v>
      </c>
    </row>
    <row r="25" spans="1:18" x14ac:dyDescent="0.3">
      <c r="A25"/>
      <c r="M25" s="8" t="s">
        <v>23</v>
      </c>
      <c r="N25" s="18">
        <f>SUMIFS(Data!F:F,Data!C:C,M25,Data!A:A,$B$16,Data!B:B,$B$3)</f>
        <v>42894</v>
      </c>
      <c r="O25" s="12">
        <f>AVERAGEIFS(Data!E:E,Data!C:C,Sheet1!M25,Data!A:A,$B$16,Data!B:B,$B$3)</f>
        <v>16365</v>
      </c>
      <c r="P25" vm="23">
        <v>6154913</v>
      </c>
      <c r="Q25" s="19">
        <f t="shared" si="1"/>
        <v>2.6588515548473231</v>
      </c>
      <c r="R25" s="20">
        <f t="shared" si="2"/>
        <v>2.6588515548473231</v>
      </c>
    </row>
    <row r="26" spans="1:18" x14ac:dyDescent="0.3">
      <c r="A26"/>
      <c r="M26" s="8" t="s">
        <v>24</v>
      </c>
      <c r="N26" s="18">
        <f>SUMIFS(Data!F:F,Data!C:C,M26,Data!A:A,$B$16,Data!B:B,$B$3)</f>
        <v>64781</v>
      </c>
      <c r="O26" s="12">
        <f>AVERAGEIFS(Data!E:E,Data!C:C,Sheet1!M26,Data!A:A,$B$16,Data!B:B,$B$3)</f>
        <v>11976</v>
      </c>
      <c r="P26" vm="24">
        <v>1084225</v>
      </c>
      <c r="Q26" s="19">
        <f t="shared" si="1"/>
        <v>11.045677788281953</v>
      </c>
      <c r="R26" s="20">
        <f t="shared" si="2"/>
        <v>11.045677788281953</v>
      </c>
    </row>
    <row r="27" spans="1:18" x14ac:dyDescent="0.3">
      <c r="A27"/>
      <c r="M27" s="8" t="s">
        <v>25</v>
      </c>
      <c r="N27" s="18">
        <f>SUMIFS(Data!F:F,Data!C:C,M27,Data!A:A,$B$16,Data!B:B,$B$3)</f>
        <v>39544</v>
      </c>
      <c r="O27" s="12">
        <f>AVERAGEIFS(Data!E:E,Data!C:C,Sheet1!M27,Data!A:A,$B$16,Data!B:B,$B$3)</f>
        <v>15500</v>
      </c>
      <c r="P27" vm="25">
        <v>1961504</v>
      </c>
      <c r="Q27" s="19">
        <f t="shared" si="1"/>
        <v>7.9020996133579127</v>
      </c>
      <c r="R27" s="20">
        <f t="shared" si="2"/>
        <v>7.9020996133579127</v>
      </c>
    </row>
    <row r="28" spans="1:18" x14ac:dyDescent="0.3">
      <c r="A28"/>
      <c r="M28" s="8" t="s">
        <v>26</v>
      </c>
      <c r="N28" s="18">
        <f>SUMIFS(Data!F:F,Data!C:C,M28,Data!A:A,$B$16,Data!B:B,$B$3)</f>
        <v>82999</v>
      </c>
      <c r="O28" s="12">
        <f>AVERAGEIFS(Data!E:E,Data!C:C,Sheet1!M28,Data!A:A,$B$16,Data!B:B,$B$3)</f>
        <v>17902</v>
      </c>
      <c r="P28" vm="26">
        <v>3104614</v>
      </c>
      <c r="Q28" s="19">
        <f t="shared" si="1"/>
        <v>5.7662562882213377</v>
      </c>
      <c r="R28" s="20">
        <f t="shared" si="2"/>
        <v>5.7662562882213377</v>
      </c>
    </row>
    <row r="29" spans="1:18" x14ac:dyDescent="0.3">
      <c r="A29"/>
      <c r="M29" s="8" t="s">
        <v>27</v>
      </c>
      <c r="N29" s="18">
        <f>SUMIFS(Data!F:F,Data!C:C,M29,Data!A:A,$B$16,Data!B:B,$B$3)</f>
        <v>41972</v>
      </c>
      <c r="O29" s="12">
        <f>AVERAGEIFS(Data!E:E,Data!C:C,Sheet1!M29,Data!A:A,$B$16,Data!B:B,$B$3)</f>
        <v>2556</v>
      </c>
      <c r="P29" vm="27">
        <v>1377529</v>
      </c>
      <c r="Q29" s="19">
        <f t="shared" si="1"/>
        <v>1.8554963271190661</v>
      </c>
      <c r="R29" s="20">
        <f t="shared" si="2"/>
        <v>1.8554963271190661</v>
      </c>
    </row>
    <row r="30" spans="1:18" x14ac:dyDescent="0.3">
      <c r="A30"/>
      <c r="M30" s="8" t="s">
        <v>28</v>
      </c>
      <c r="N30" s="18">
        <f>SUMIFS(Data!F:F,Data!C:C,M30,Data!A:A,$B$16,Data!B:B,$B$3)</f>
        <v>37279</v>
      </c>
      <c r="O30" s="12">
        <f>AVERAGEIFS(Data!E:E,Data!C:C,Sheet1!M30,Data!A:A,$B$16,Data!B:B,$B$3)</f>
        <v>12853</v>
      </c>
      <c r="P30" vm="28">
        <v>9288994</v>
      </c>
      <c r="Q30" s="19">
        <f t="shared" si="1"/>
        <v>1.3836805148113995</v>
      </c>
      <c r="R30" s="20">
        <f t="shared" si="2"/>
        <v>1.3836805148113995</v>
      </c>
    </row>
    <row r="31" spans="1:18" x14ac:dyDescent="0.3">
      <c r="A31"/>
      <c r="M31" s="8" t="s">
        <v>29</v>
      </c>
      <c r="N31" s="18">
        <f>SUMIFS(Data!F:F,Data!C:C,M31,Data!A:A,$B$16,Data!B:B,$B$3)</f>
        <v>59989</v>
      </c>
      <c r="O31" s="12">
        <f>AVERAGEIFS(Data!E:E,Data!C:C,Sheet1!M31,Data!A:A,$B$16,Data!B:B,$B$3)</f>
        <v>32275</v>
      </c>
      <c r="P31" vm="29">
        <v>2117522</v>
      </c>
      <c r="Q31" s="19">
        <f t="shared" si="1"/>
        <v>15.241872339460935</v>
      </c>
      <c r="R31" s="20">
        <f t="shared" si="2"/>
        <v>15.241872339460935</v>
      </c>
    </row>
    <row r="32" spans="1:18" x14ac:dyDescent="0.3">
      <c r="A32"/>
      <c r="M32" s="8" t="s">
        <v>30</v>
      </c>
      <c r="N32" s="18">
        <f>SUMIFS(Data!F:F,Data!C:C,M32,Data!A:A,$B$16,Data!B:B,$B$3)</f>
        <v>39487</v>
      </c>
      <c r="O32" s="12">
        <f>AVERAGEIFS(Data!E:E,Data!C:C,Sheet1!M32,Data!A:A,$B$16,Data!B:B,$B$3)</f>
        <v>30834</v>
      </c>
      <c r="P32" vm="30">
        <v>20201249</v>
      </c>
      <c r="Q32" s="19">
        <f t="shared" si="1"/>
        <v>1.526341267314709</v>
      </c>
      <c r="R32" s="20">
        <f t="shared" si="2"/>
        <v>1.526341267314709</v>
      </c>
    </row>
    <row r="33" spans="1:18" x14ac:dyDescent="0.3">
      <c r="A33"/>
      <c r="M33" s="8" t="s">
        <v>31</v>
      </c>
      <c r="N33" s="18">
        <f>SUMIFS(Data!F:F,Data!C:C,M33,Data!A:A,$B$16,Data!B:B,$B$3)</f>
        <v>37636</v>
      </c>
      <c r="O33" s="12">
        <f>AVERAGEIFS(Data!E:E,Data!C:C,Sheet1!M33,Data!A:A,$B$16,Data!B:B,$B$3)</f>
        <v>30981</v>
      </c>
      <c r="P33" vm="31">
        <v>10439388</v>
      </c>
      <c r="Q33" s="19">
        <f t="shared" si="1"/>
        <v>2.9677027044114079</v>
      </c>
      <c r="R33" s="20">
        <f t="shared" si="2"/>
        <v>2.9677027044114079</v>
      </c>
    </row>
    <row r="34" spans="1:18" x14ac:dyDescent="0.3">
      <c r="A34"/>
      <c r="M34" s="8" t="s">
        <v>32</v>
      </c>
      <c r="N34" s="18">
        <f>SUMIFS(Data!F:F,Data!C:C,M34,Data!A:A,$B$16,Data!B:B,$B$3)</f>
        <v>89578</v>
      </c>
      <c r="O34" s="12">
        <f>AVERAGEIFS(Data!E:E,Data!C:C,Sheet1!M34,Data!A:A,$B$16,Data!B:B,$B$3)</f>
        <v>22394</v>
      </c>
      <c r="P34" vm="32">
        <v>779094</v>
      </c>
      <c r="Q34" s="19">
        <f t="shared" si="1"/>
        <v>28.743643257424651</v>
      </c>
      <c r="R34" s="20">
        <f t="shared" si="2"/>
        <v>28.743643257424651</v>
      </c>
    </row>
    <row r="35" spans="1:18" x14ac:dyDescent="0.3">
      <c r="A35"/>
      <c r="M35" s="8" t="s">
        <v>33</v>
      </c>
      <c r="N35" s="18">
        <f>SUMIFS(Data!F:F,Data!C:C,M35,Data!A:A,$B$16,Data!B:B,$B$3)</f>
        <v>48849</v>
      </c>
      <c r="O35" s="12">
        <f>AVERAGEIFS(Data!E:E,Data!C:C,Sheet1!M35,Data!A:A,$B$16,Data!B:B,$B$3)</f>
        <v>27504</v>
      </c>
      <c r="P35" vm="33">
        <v>11799448</v>
      </c>
      <c r="Q35" s="19">
        <f t="shared" si="1"/>
        <v>2.3309564989819864</v>
      </c>
      <c r="R35" s="20">
        <f t="shared" si="2"/>
        <v>2.3309564989819864</v>
      </c>
    </row>
    <row r="36" spans="1:18" x14ac:dyDescent="0.3">
      <c r="A36"/>
      <c r="M36" s="8" t="s">
        <v>34</v>
      </c>
      <c r="N36" s="18">
        <f>SUMIFS(Data!F:F,Data!C:C,M36,Data!A:A,$B$16,Data!B:B,$B$3)</f>
        <v>88899</v>
      </c>
      <c r="O36" s="12">
        <f>AVERAGEIFS(Data!E:E,Data!C:C,Sheet1!M36,Data!A:A,$B$16,Data!B:B,$B$3)</f>
        <v>58716</v>
      </c>
      <c r="P36" vm="34">
        <v>3959353</v>
      </c>
      <c r="Q36" s="19">
        <f t="shared" si="1"/>
        <v>14.829695659871701</v>
      </c>
      <c r="R36" s="20">
        <f t="shared" si="2"/>
        <v>14.829695659871701</v>
      </c>
    </row>
    <row r="37" spans="1:18" x14ac:dyDescent="0.3">
      <c r="A37"/>
      <c r="M37" s="8" t="s">
        <v>35</v>
      </c>
      <c r="N37" s="18">
        <f>SUMIFS(Data!F:F,Data!C:C,M37,Data!A:A,$B$16,Data!B:B,$B$3)</f>
        <v>35362</v>
      </c>
      <c r="O37" s="12">
        <f>AVERAGEIFS(Data!E:E,Data!C:C,Sheet1!M37,Data!A:A,$B$16,Data!B:B,$B$3)</f>
        <v>52439</v>
      </c>
      <c r="P37" vm="35">
        <v>4237256</v>
      </c>
      <c r="Q37" s="19">
        <f t="shared" si="1"/>
        <v>12.375697857292549</v>
      </c>
      <c r="R37" s="20">
        <f t="shared" si="2"/>
        <v>12.375697857292549</v>
      </c>
    </row>
    <row r="38" spans="1:18" x14ac:dyDescent="0.3">
      <c r="A38"/>
      <c r="M38" s="8" t="s">
        <v>36</v>
      </c>
      <c r="N38" s="18">
        <f>SUMIFS(Data!F:F,Data!C:C,M38,Data!A:A,$B$16,Data!B:B,$B$3)</f>
        <v>63021</v>
      </c>
      <c r="O38" s="12">
        <f>AVERAGEIFS(Data!E:E,Data!C:C,Sheet1!M38,Data!A:A,$B$16,Data!B:B,$B$3)</f>
        <v>50197</v>
      </c>
      <c r="P38" vm="36">
        <v>13002700</v>
      </c>
      <c r="Q38" s="19">
        <f t="shared" si="1"/>
        <v>3.8605058949295148</v>
      </c>
      <c r="R38" s="20">
        <f t="shared" si="2"/>
        <v>3.8605058949295148</v>
      </c>
    </row>
    <row r="39" spans="1:18" x14ac:dyDescent="0.3">
      <c r="A39"/>
      <c r="M39" s="8" t="s">
        <v>37</v>
      </c>
      <c r="N39" s="18">
        <f>SUMIFS(Data!F:F,Data!C:C,M39,Data!A:A,$B$16,Data!B:B,$B$3)</f>
        <v>0</v>
      </c>
      <c r="O39" s="12" t="e">
        <f>AVERAGEIFS(Data!E:E,Data!C:C,Sheet1!M39,Data!A:A,$B$16,Data!B:B,$B$3)</f>
        <v>#DIV/0!</v>
      </c>
      <c r="P39" vm="37">
        <v>1097379</v>
      </c>
      <c r="Q39" s="19" t="e">
        <f t="shared" si="1"/>
        <v>#DIV/0!</v>
      </c>
      <c r="R39" s="20" t="e">
        <f t="shared" si="2"/>
        <v>#DIV/0!</v>
      </c>
    </row>
    <row r="40" spans="1:18" x14ac:dyDescent="0.3">
      <c r="A40"/>
      <c r="M40" s="8" t="s">
        <v>38</v>
      </c>
      <c r="N40" s="18">
        <f>SUMIFS(Data!F:F,Data!C:C,M40,Data!A:A,$B$16,Data!B:B,$B$3)</f>
        <v>40520</v>
      </c>
      <c r="O40" s="12">
        <f>AVERAGEIFS(Data!E:E,Data!C:C,Sheet1!M40,Data!A:A,$B$16,Data!B:B,$B$3)</f>
        <v>12432</v>
      </c>
      <c r="P40" vm="38">
        <v>5118425</v>
      </c>
      <c r="Q40" s="19">
        <f t="shared" si="1"/>
        <v>2.428872162823525</v>
      </c>
      <c r="R40" s="20">
        <f t="shared" si="2"/>
        <v>2.428872162823525</v>
      </c>
    </row>
    <row r="41" spans="1:18" x14ac:dyDescent="0.3">
      <c r="A41"/>
      <c r="M41" s="8" t="s">
        <v>39</v>
      </c>
      <c r="N41" s="18">
        <f>SUMIFS(Data!F:F,Data!C:C,M41,Data!A:A,$B$16,Data!B:B,$B$3)</f>
        <v>41459</v>
      </c>
      <c r="O41" s="12">
        <f>AVERAGEIFS(Data!E:E,Data!C:C,Sheet1!M41,Data!A:A,$B$16,Data!B:B,$B$3)</f>
        <v>6646</v>
      </c>
      <c r="P41" vm="39">
        <v>886667</v>
      </c>
      <c r="Q41" s="19">
        <f t="shared" si="1"/>
        <v>7.4954859039526678</v>
      </c>
      <c r="R41" s="20">
        <f t="shared" si="2"/>
        <v>7.4954859039526678</v>
      </c>
    </row>
    <row r="42" spans="1:18" x14ac:dyDescent="0.3">
      <c r="A42"/>
      <c r="M42" s="8" t="s">
        <v>40</v>
      </c>
      <c r="N42" s="18">
        <f>SUMIFS(Data!F:F,Data!C:C,M42,Data!A:A,$B$16,Data!B:B,$B$3)</f>
        <v>43908</v>
      </c>
      <c r="O42" s="12">
        <f>AVERAGEIFS(Data!E:E,Data!C:C,Sheet1!M42,Data!A:A,$B$16,Data!B:B,$B$3)</f>
        <v>10750</v>
      </c>
      <c r="P42" vm="40">
        <v>6910840</v>
      </c>
      <c r="Q42" s="19">
        <f t="shared" si="1"/>
        <v>1.5555272586255797</v>
      </c>
      <c r="R42" s="20">
        <f t="shared" si="2"/>
        <v>1.5555272586255797</v>
      </c>
    </row>
    <row r="43" spans="1:18" x14ac:dyDescent="0.3">
      <c r="A43"/>
      <c r="M43" s="8" t="s">
        <v>41</v>
      </c>
      <c r="N43" s="18">
        <f>SUMIFS(Data!F:F,Data!C:C,M43,Data!A:A,$B$16,Data!B:B,$B$3)</f>
        <v>107415</v>
      </c>
      <c r="O43" s="12">
        <f>AVERAGEIFS(Data!E:E,Data!C:C,Sheet1!M43,Data!A:A,$B$16,Data!B:B,$B$3)</f>
        <v>281110</v>
      </c>
      <c r="P43" vm="41">
        <v>29145505</v>
      </c>
      <c r="Q43" s="19">
        <f t="shared" si="1"/>
        <v>9.6450550436508138</v>
      </c>
      <c r="R43" s="20">
        <f t="shared" si="2"/>
        <v>9.6450550436508138</v>
      </c>
    </row>
    <row r="44" spans="1:18" x14ac:dyDescent="0.3">
      <c r="A44"/>
      <c r="M44" s="8" t="s">
        <v>42</v>
      </c>
      <c r="N44" s="18">
        <f>SUMIFS(Data!F:F,Data!C:C,M44,Data!A:A,$B$16,Data!B:B,$B$3)</f>
        <v>59120</v>
      </c>
      <c r="O44" s="12">
        <f>AVERAGEIFS(Data!E:E,Data!C:C,Sheet1!M44,Data!A:A,$B$16,Data!B:B,$B$3)</f>
        <v>14217</v>
      </c>
      <c r="P44" vm="42">
        <v>3271616</v>
      </c>
      <c r="Q44" s="19">
        <f t="shared" si="1"/>
        <v>4.3455588919971051</v>
      </c>
      <c r="R44" s="20">
        <f t="shared" si="2"/>
        <v>4.3455588919971051</v>
      </c>
    </row>
    <row r="45" spans="1:18" x14ac:dyDescent="0.3">
      <c r="A45"/>
      <c r="M45" s="8" t="s">
        <v>43</v>
      </c>
      <c r="N45" s="18">
        <f>SUMIFS(Data!F:F,Data!C:C,M45,Data!A:A,$B$16,Data!B:B,$B$3)</f>
        <v>37223</v>
      </c>
      <c r="O45" s="12">
        <f>AVERAGEIFS(Data!E:E,Data!C:C,Sheet1!M45,Data!A:A,$B$16,Data!B:B,$B$3)</f>
        <v>3901</v>
      </c>
      <c r="P45" vm="43">
        <v>643077</v>
      </c>
      <c r="Q45" s="19">
        <f t="shared" si="1"/>
        <v>6.0661475997431102</v>
      </c>
      <c r="R45" s="20">
        <f t="shared" si="2"/>
        <v>6.0661475997431102</v>
      </c>
    </row>
    <row r="46" spans="1:18" x14ac:dyDescent="0.3">
      <c r="A46"/>
      <c r="M46" s="8" t="s">
        <v>44</v>
      </c>
      <c r="N46" s="18">
        <f>SUMIFS(Data!F:F,Data!C:C,M46,Data!A:A,$B$16,Data!B:B,$B$3)</f>
        <v>44371</v>
      </c>
      <c r="O46" s="12">
        <f>AVERAGEIFS(Data!E:E,Data!C:C,Sheet1!M46,Data!A:A,$B$16,Data!B:B,$B$3)</f>
        <v>19558</v>
      </c>
      <c r="P46" vm="44">
        <v>8631393</v>
      </c>
      <c r="Q46" s="19">
        <f t="shared" si="1"/>
        <v>2.2659146675397586</v>
      </c>
      <c r="R46" s="20">
        <f t="shared" si="2"/>
        <v>2.2659146675397586</v>
      </c>
    </row>
    <row r="47" spans="1:18" x14ac:dyDescent="0.3">
      <c r="A47"/>
      <c r="M47" s="8" t="s">
        <v>45</v>
      </c>
      <c r="N47" s="18">
        <f>SUMIFS(Data!F:F,Data!C:C,M47,Data!A:A,$B$16,Data!B:B,$B$3)</f>
        <v>32082</v>
      </c>
      <c r="O47" s="12">
        <f>AVERAGEIFS(Data!E:E,Data!C:C,Sheet1!M47,Data!A:A,$B$16,Data!B:B,$B$3)</f>
        <v>107674</v>
      </c>
      <c r="P47" vm="45">
        <v>7705281</v>
      </c>
      <c r="Q47" s="19">
        <f t="shared" si="1"/>
        <v>13.974052341504482</v>
      </c>
      <c r="R47" s="20">
        <f t="shared" si="2"/>
        <v>13.974052341504482</v>
      </c>
    </row>
    <row r="48" spans="1:18" x14ac:dyDescent="0.3">
      <c r="A48"/>
      <c r="M48" s="8" t="s">
        <v>46</v>
      </c>
      <c r="N48" s="18">
        <f>SUMIFS(Data!F:F,Data!C:C,M48,Data!A:A,$B$16,Data!B:B,$B$3)</f>
        <v>76848</v>
      </c>
      <c r="O48" s="12">
        <f>AVERAGEIFS(Data!E:E,Data!C:C,Sheet1!M48,Data!A:A,$B$16,Data!B:B,$B$3)</f>
        <v>22793</v>
      </c>
      <c r="P48" vm="46">
        <v>1793716</v>
      </c>
      <c r="Q48" s="19">
        <f t="shared" si="1"/>
        <v>12.707139814775584</v>
      </c>
      <c r="R48" s="20">
        <f t="shared" si="2"/>
        <v>12.707139814775584</v>
      </c>
    </row>
    <row r="49" spans="1:18" x14ac:dyDescent="0.3">
      <c r="A49"/>
      <c r="M49" s="8" t="s">
        <v>47</v>
      </c>
      <c r="N49" s="18">
        <f>SUMIFS(Data!F:F,Data!C:C,M49,Data!A:A,$B$16,Data!B:B,$B$3)</f>
        <v>37981</v>
      </c>
      <c r="O49" s="12">
        <f>AVERAGEIFS(Data!E:E,Data!C:C,Sheet1!M49,Data!A:A,$B$16,Data!B:B,$B$3)</f>
        <v>31986</v>
      </c>
      <c r="P49" vm="47">
        <v>5893718</v>
      </c>
      <c r="Q49" s="19">
        <f t="shared" si="1"/>
        <v>5.4271344506133481</v>
      </c>
      <c r="R49" s="20">
        <f t="shared" si="2"/>
        <v>5.4271344506133481</v>
      </c>
    </row>
    <row r="50" spans="1:18" x14ac:dyDescent="0.3">
      <c r="A50"/>
      <c r="M50" s="8" t="s">
        <v>48</v>
      </c>
      <c r="N50" s="18">
        <f>SUMIFS(Data!F:F,Data!C:C,M50,Data!A:A,$B$16,Data!B:B,$B$3)</f>
        <v>81163</v>
      </c>
      <c r="O50" s="12">
        <f>AVERAGEIFS(Data!E:E,Data!C:C,Sheet1!M50,Data!A:A,$B$16,Data!B:B,$B$3)</f>
        <v>22390</v>
      </c>
      <c r="P50" vm="48">
        <v>576851</v>
      </c>
      <c r="Q50" s="19">
        <f t="shared" si="1"/>
        <v>38.814182518535979</v>
      </c>
      <c r="R50" s="20">
        <f t="shared" si="2"/>
        <v>38.814182518535979</v>
      </c>
    </row>
    <row r="51" spans="1:18" x14ac:dyDescent="0.3">
      <c r="A51"/>
    </row>
    <row r="52" spans="1:18" x14ac:dyDescent="0.3">
      <c r="A52"/>
    </row>
    <row r="53" spans="1:18" x14ac:dyDescent="0.3">
      <c r="A53"/>
    </row>
    <row r="54" spans="1:18" x14ac:dyDescent="0.3">
      <c r="A54"/>
    </row>
    <row r="55" spans="1:18" x14ac:dyDescent="0.3">
      <c r="A55"/>
    </row>
    <row r="56" spans="1:18" x14ac:dyDescent="0.3">
      <c r="A56"/>
    </row>
    <row r="57" spans="1:18" x14ac:dyDescent="0.3">
      <c r="A57"/>
    </row>
    <row r="58" spans="1:18" x14ac:dyDescent="0.3">
      <c r="A58"/>
    </row>
    <row r="59" spans="1:18" x14ac:dyDescent="0.3">
      <c r="A59"/>
    </row>
    <row r="60" spans="1:18" x14ac:dyDescent="0.3">
      <c r="A60"/>
    </row>
    <row r="61" spans="1:18" x14ac:dyDescent="0.3">
      <c r="A61"/>
    </row>
    <row r="62" spans="1:18" x14ac:dyDescent="0.3">
      <c r="A62"/>
    </row>
    <row r="63" spans="1:18" x14ac:dyDescent="0.3">
      <c r="A63"/>
    </row>
    <row r="64" spans="1:18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</sheetData>
  <autoFilter ref="A2:B2" xr:uid="{0D7421CF-3100-4B9F-9C7E-42476346AA2D}"/>
  <dataValidations count="3">
    <dataValidation type="list" allowBlank="1" showInputMessage="1" showErrorMessage="1" sqref="B3" xr:uid="{7ECFA5F7-DD95-4310-AD14-523305753034}">
      <formula1>$A$3:$A$12</formula1>
    </dataValidation>
    <dataValidation type="list" allowBlank="1" showInputMessage="1" showErrorMessage="1" sqref="B16" xr:uid="{C6A9046A-857F-4247-8B13-859C4535BB5C}">
      <formula1>$A$16:$A$19</formula1>
    </dataValidation>
    <dataValidation type="list" allowBlank="1" showInputMessage="1" showErrorMessage="1" sqref="B22" xr:uid="{75FAC73F-075E-496D-80C0-0277869ED1AD}">
      <formula1>$A$22:$A$23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E58C-77F0-4614-8C74-85D477BE8DC0}">
  <sheetPr>
    <pageSetUpPr fitToPage="1"/>
  </sheetPr>
  <dimension ref="A1:XFC64"/>
  <sheetViews>
    <sheetView showGridLines="0" tabSelected="1" showWhiteSpace="0" topLeftCell="A18" zoomScale="90" zoomScaleNormal="90" workbookViewId="0">
      <selection activeCell="A33" sqref="A33"/>
    </sheetView>
  </sheetViews>
  <sheetFormatPr defaultColWidth="0" defaultRowHeight="14.4" zeroHeight="1" x14ac:dyDescent="0.3"/>
  <cols>
    <col min="1" max="1" width="4.5546875" customWidth="1"/>
    <col min="2" max="2" width="13.77734375" customWidth="1"/>
    <col min="3" max="3" width="32" customWidth="1"/>
    <col min="4" max="4" width="4.21875" customWidth="1"/>
    <col min="5" max="6" width="8.88671875" customWidth="1"/>
    <col min="7" max="7" width="5.44140625" customWidth="1"/>
    <col min="8" max="8" width="10.77734375" customWidth="1"/>
    <col min="9" max="9" width="10.33203125" customWidth="1"/>
    <col min="10" max="10" width="8.88671875" customWidth="1"/>
    <col min="11" max="11" width="8.109375" customWidth="1"/>
    <col min="12" max="12" width="6.88671875" customWidth="1"/>
    <col min="13" max="13" width="6.33203125" customWidth="1"/>
    <col min="14" max="14" width="8.44140625" customWidth="1"/>
    <col min="15" max="15" width="9.88671875" customWidth="1"/>
    <col min="16" max="16" width="8.88671875" customWidth="1"/>
    <col min="17" max="17" width="5.21875" customWidth="1"/>
    <col min="18" max="18" width="8.88671875" customWidth="1"/>
    <col min="19" max="19" width="8.77734375" hidden="1"/>
    <col min="20" max="16383" width="8.88671875" hidden="1"/>
    <col min="16384" max="16384" width="2.44140625" hidden="1" customWidth="1"/>
  </cols>
  <sheetData>
    <row r="1" spans="1:18" ht="12.6" hidden="1" x14ac:dyDescent="0.3">
      <c r="A1" s="24"/>
      <c r="B1" s="22">
        <v>2</v>
      </c>
      <c r="C1" s="22">
        <v>4</v>
      </c>
    </row>
    <row r="2" spans="1:18" ht="5.4" customHeight="1" x14ac:dyDescent="0.3">
      <c r="A2" s="26"/>
      <c r="B2" s="27">
        <v>10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1:18" x14ac:dyDescent="0.3">
      <c r="A3" s="30"/>
      <c r="R3" s="31"/>
    </row>
    <row r="4" spans="1:18" x14ac:dyDescent="0.3">
      <c r="A4" s="30"/>
      <c r="R4" s="31"/>
    </row>
    <row r="5" spans="1:18" ht="18" customHeight="1" x14ac:dyDescent="0.3">
      <c r="A5" s="30"/>
      <c r="R5" s="31"/>
    </row>
    <row r="6" spans="1:18" ht="18.600000000000001" customHeight="1" x14ac:dyDescent="0.4">
      <c r="A6" s="30"/>
      <c r="C6" s="25" t="str" cm="1">
        <f t="array" ref="C6">INDEX(Sheet1!H3:H12,11-DASHBOARD!B2)</f>
        <v>Natural Resources</v>
      </c>
      <c r="D6" s="21"/>
      <c r="F6" s="25" cm="1">
        <f t="array" ref="F6">INDEX(Sheet1!A16:A19,DASHBOARD!C1)</f>
        <v>2017</v>
      </c>
      <c r="R6" s="31"/>
    </row>
    <row r="7" spans="1:18" x14ac:dyDescent="0.3">
      <c r="A7" s="30"/>
      <c r="R7" s="31"/>
    </row>
    <row r="8" spans="1:18" x14ac:dyDescent="0.3">
      <c r="A8" s="30"/>
      <c r="R8" s="31"/>
    </row>
    <row r="9" spans="1:18" x14ac:dyDescent="0.3">
      <c r="A9" s="30"/>
      <c r="R9" s="31"/>
    </row>
    <row r="10" spans="1:18" x14ac:dyDescent="0.3">
      <c r="A10" s="30"/>
      <c r="R10" s="31"/>
    </row>
    <row r="11" spans="1:18" x14ac:dyDescent="0.3">
      <c r="A11" s="30"/>
      <c r="R11" s="31"/>
    </row>
    <row r="12" spans="1:18" x14ac:dyDescent="0.3">
      <c r="A12" s="30"/>
      <c r="R12" s="31"/>
    </row>
    <row r="13" spans="1:18" x14ac:dyDescent="0.3">
      <c r="A13" s="30"/>
      <c r="R13" s="31"/>
    </row>
    <row r="14" spans="1:18" x14ac:dyDescent="0.3">
      <c r="A14" s="30"/>
      <c r="R14" s="31"/>
    </row>
    <row r="15" spans="1:18" x14ac:dyDescent="0.3">
      <c r="A15" s="30"/>
      <c r="R15" s="31"/>
    </row>
    <row r="16" spans="1:18" x14ac:dyDescent="0.3">
      <c r="A16" s="30"/>
      <c r="R16" s="31"/>
    </row>
    <row r="17" spans="1:18" x14ac:dyDescent="0.3">
      <c r="A17" s="30"/>
      <c r="R17" s="31"/>
    </row>
    <row r="18" spans="1:18" x14ac:dyDescent="0.3">
      <c r="A18" s="30"/>
      <c r="R18" s="31"/>
    </row>
    <row r="19" spans="1:18" x14ac:dyDescent="0.3">
      <c r="A19" s="30"/>
      <c r="R19" s="31"/>
    </row>
    <row r="20" spans="1:18" x14ac:dyDescent="0.3">
      <c r="A20" s="30"/>
      <c r="R20" s="31"/>
    </row>
    <row r="21" spans="1:18" x14ac:dyDescent="0.3">
      <c r="A21" s="30"/>
      <c r="R21" s="31"/>
    </row>
    <row r="22" spans="1:18" x14ac:dyDescent="0.3">
      <c r="A22" s="30"/>
      <c r="R22" s="31"/>
    </row>
    <row r="23" spans="1:18" x14ac:dyDescent="0.3">
      <c r="A23" s="30"/>
      <c r="R23" s="31"/>
    </row>
    <row r="24" spans="1:18" x14ac:dyDescent="0.3">
      <c r="A24" s="30"/>
      <c r="R24" s="31"/>
    </row>
    <row r="25" spans="1:18" x14ac:dyDescent="0.3">
      <c r="A25" s="30"/>
      <c r="R25" s="31"/>
    </row>
    <row r="26" spans="1:18" x14ac:dyDescent="0.3">
      <c r="A26" s="30"/>
      <c r="R26" s="31"/>
    </row>
    <row r="27" spans="1:18" x14ac:dyDescent="0.3">
      <c r="A27" s="30"/>
      <c r="R27" s="31"/>
    </row>
    <row r="28" spans="1:18" x14ac:dyDescent="0.3">
      <c r="A28" s="30"/>
      <c r="R28" s="31"/>
    </row>
    <row r="29" spans="1:18" x14ac:dyDescent="0.3">
      <c r="A29" s="30"/>
      <c r="R29" s="31"/>
    </row>
    <row r="30" spans="1:18" x14ac:dyDescent="0.3">
      <c r="A30" s="30"/>
      <c r="R30" s="31"/>
    </row>
    <row r="31" spans="1:18" x14ac:dyDescent="0.3">
      <c r="A31" s="30"/>
      <c r="R31" s="31"/>
    </row>
    <row r="32" spans="1:18" x14ac:dyDescent="0.3">
      <c r="A32" s="30"/>
      <c r="R32" s="31"/>
    </row>
    <row r="33" spans="1:18" x14ac:dyDescent="0.3">
      <c r="A33" s="30"/>
      <c r="R33" s="31"/>
    </row>
    <row r="34" spans="1:18" x14ac:dyDescent="0.3">
      <c r="A34" s="3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33"/>
    </row>
    <row r="35" spans="1:18" ht="12.6" hidden="1" x14ac:dyDescent="0.3"/>
    <row r="36" spans="1:18" ht="12.6" hidden="1" x14ac:dyDescent="0.3"/>
    <row r="37" spans="1:18" ht="12.6" hidden="1" x14ac:dyDescent="0.3"/>
    <row r="38" spans="1:18" ht="12.6" hidden="1" x14ac:dyDescent="0.3"/>
    <row r="39" spans="1:18" ht="12.6" hidden="1" x14ac:dyDescent="0.3"/>
    <row r="40" spans="1:18" ht="12.6" hidden="1" x14ac:dyDescent="0.3"/>
    <row r="41" spans="1:18" ht="12.6" hidden="1" x14ac:dyDescent="0.3"/>
    <row r="42" spans="1:18" ht="12.6" hidden="1" x14ac:dyDescent="0.3"/>
    <row r="43" spans="1:18" ht="12.6" hidden="1" x14ac:dyDescent="0.3"/>
    <row r="44" spans="1:18" ht="12.6" hidden="1" x14ac:dyDescent="0.3"/>
    <row r="45" spans="1:18" ht="12.6" hidden="1" x14ac:dyDescent="0.3"/>
    <row r="46" spans="1:18" ht="12.6" hidden="1" x14ac:dyDescent="0.3"/>
    <row r="47" spans="1:18" ht="12.6" hidden="1" x14ac:dyDescent="0.3"/>
    <row r="48" spans="1:18" ht="12.6" hidden="1" x14ac:dyDescent="0.3"/>
    <row r="49" customFormat="1" ht="12.6" hidden="1" x14ac:dyDescent="0.3"/>
    <row r="50" customFormat="1" ht="12.6" hidden="1" x14ac:dyDescent="0.3"/>
    <row r="51" customFormat="1" ht="12.6" hidden="1" x14ac:dyDescent="0.3"/>
    <row r="52" customFormat="1" ht="12.6" hidden="1" x14ac:dyDescent="0.3"/>
    <row r="53" customFormat="1" ht="12.6" hidden="1" x14ac:dyDescent="0.3"/>
    <row r="54" customFormat="1" ht="12.6" hidden="1" x14ac:dyDescent="0.3"/>
    <row r="55" customFormat="1" ht="12.6" hidden="1" x14ac:dyDescent="0.3"/>
    <row r="56" customFormat="1" ht="12.6" hidden="1" x14ac:dyDescent="0.3"/>
    <row r="57" customFormat="1" ht="12.6" hidden="1" x14ac:dyDescent="0.3"/>
    <row r="58" customFormat="1" ht="12.6" hidden="1" x14ac:dyDescent="0.3"/>
    <row r="59" customFormat="1" ht="12.6" hidden="1" x14ac:dyDescent="0.3"/>
    <row r="60" customFormat="1" ht="12.6" hidden="1" x14ac:dyDescent="0.3"/>
    <row r="61" customFormat="1" ht="12.6" hidden="1" x14ac:dyDescent="0.3"/>
    <row r="62" customFormat="1" ht="12.6" hidden="1" x14ac:dyDescent="0.3"/>
    <row r="63" customFormat="1" ht="12.6" hidden="1" x14ac:dyDescent="0.3"/>
    <row r="64" customFormat="1" ht="12.6" hidden="1" x14ac:dyDescent="0.3"/>
  </sheetData>
  <pageMargins left="0.25" right="0.25" top="0.75" bottom="0.75" header="0.3" footer="0.3"/>
  <pageSetup paperSize="9" scale="80" orientation="landscape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Spinner 5">
              <controlPr defaultSize="0" autoPict="0">
                <anchor moveWithCells="1" sizeWithCells="1">
                  <from>
                    <xdr:col>2</xdr:col>
                    <xdr:colOff>2194560</xdr:colOff>
                    <xdr:row>4</xdr:row>
                    <xdr:rowOff>228600</xdr:rowOff>
                  </from>
                  <to>
                    <xdr:col>3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Option Button 6">
              <controlPr defaultSize="0" autoFill="0" autoLine="0" autoPict="0">
                <anchor moveWithCells="1">
                  <from>
                    <xdr:col>10</xdr:col>
                    <xdr:colOff>441960</xdr:colOff>
                    <xdr:row>6</xdr:row>
                    <xdr:rowOff>30480</xdr:rowOff>
                  </from>
                  <to>
                    <xdr:col>13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Option Button 7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17</xdr:col>
                    <xdr:colOff>175260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Spinner 9">
              <controlPr defaultSize="0" autoPict="0">
                <anchor moveWithCells="1" sizeWithCells="1">
                  <from>
                    <xdr:col>6</xdr:col>
                    <xdr:colOff>0</xdr:colOff>
                    <xdr:row>4</xdr:row>
                    <xdr:rowOff>228600</xdr:rowOff>
                  </from>
                  <to>
                    <xdr:col>6</xdr:col>
                    <xdr:colOff>297180</xdr:colOff>
                    <xdr:row>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EC22D-53AE-4EE3-8489-396C35EFDA0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Sheet1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Shahzaib Naeem</cp:lastModifiedBy>
  <cp:lastPrinted>2023-12-23T19:44:26Z</cp:lastPrinted>
  <dcterms:created xsi:type="dcterms:W3CDTF">2021-09-21T20:47:02Z</dcterms:created>
  <dcterms:modified xsi:type="dcterms:W3CDTF">2024-02-17T22:35:23Z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2023-12-23T11:19:14Z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5676d6ed-25ad-4485-8bab-13793b303fcd</vt:lpwstr>
  </property>
  <property fmtid="{D5CDD505-2E9C-101B-9397-08002B2CF9AE}" pid="7" name="MSIP_Label_defa4170-0d19-0005-0004-bc88714345d2_ActionId">
    <vt:lpwstr>e8b8699d-51e0-4a51-806b-5b1b4dd5ff85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PlanSwiftJobName">
    <vt:lpwstr/>
  </property>
  <property fmtid="{D5CDD505-2E9C-101B-9397-08002B2CF9AE}" pid="10" name="PlanSwiftJobGuid">
    <vt:lpwstr/>
  </property>
  <property fmtid="{D5CDD505-2E9C-101B-9397-08002B2CF9AE}" pid="11" name="LinkedDataId">
    <vt:lpwstr>{673EC22D-53AE-4EE3-8489-396C35EFDA0A}</vt:lpwstr>
  </property>
</Properties>
</file>