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 BADAR  computer  training center's SR courses\"/>
    </mc:Choice>
  </mc:AlternateContent>
  <bookViews>
    <workbookView xWindow="0" yWindow="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2" i="1"/>
  <c r="X13" i="1"/>
  <c r="X14" i="1"/>
  <c r="X15" i="1"/>
  <c r="X16" i="1"/>
  <c r="X17" i="1"/>
  <c r="X10" i="1"/>
  <c r="O11" i="1" l="1"/>
  <c r="O12" i="1"/>
  <c r="O13" i="1"/>
  <c r="O14" i="1"/>
  <c r="O15" i="1"/>
  <c r="O16" i="1"/>
  <c r="O17" i="1"/>
  <c r="O10" i="1"/>
  <c r="P17" i="1"/>
  <c r="P16" i="1"/>
  <c r="P15" i="1"/>
  <c r="P14" i="1"/>
  <c r="P13" i="1"/>
  <c r="P12" i="1"/>
  <c r="P11" i="1"/>
  <c r="P10" i="1"/>
  <c r="V12" i="1" l="1"/>
  <c r="S14" i="1"/>
  <c r="V14" i="1"/>
  <c r="S16" i="1"/>
  <c r="V16" i="1"/>
  <c r="R10" i="1"/>
  <c r="W10" i="1" s="1"/>
  <c r="V10" i="1"/>
  <c r="R11" i="1"/>
  <c r="W11" i="1" s="1"/>
  <c r="V11" i="1"/>
  <c r="R13" i="1"/>
  <c r="W13" i="1" s="1"/>
  <c r="V13" i="1"/>
  <c r="R15" i="1"/>
  <c r="W15" i="1" s="1"/>
  <c r="V15" i="1"/>
  <c r="S17" i="1"/>
  <c r="V17" i="1"/>
  <c r="S12" i="1"/>
  <c r="R12" i="1"/>
  <c r="R14" i="1"/>
  <c r="S10" i="1"/>
  <c r="U11" i="1"/>
  <c r="U13" i="1"/>
  <c r="U15" i="1"/>
  <c r="U10" i="1"/>
  <c r="R17" i="1"/>
  <c r="W17" i="1" s="1"/>
  <c r="S15" i="1"/>
  <c r="S13" i="1"/>
  <c r="S11" i="1"/>
  <c r="U14" i="1"/>
  <c r="U12" i="1"/>
  <c r="R16" i="1"/>
  <c r="W16" i="1" s="1"/>
  <c r="T14" i="1" l="1"/>
  <c r="W14" i="1"/>
  <c r="T10" i="1"/>
  <c r="T15" i="1"/>
  <c r="T13" i="1"/>
  <c r="T11" i="1"/>
  <c r="T12" i="1"/>
  <c r="W12" i="1"/>
  <c r="T17" i="1"/>
  <c r="U17" i="1"/>
  <c r="U16" i="1"/>
  <c r="T16" i="1"/>
</calcChain>
</file>

<file path=xl/sharedStrings.xml><?xml version="1.0" encoding="utf-8"?>
<sst xmlns="http://schemas.openxmlformats.org/spreadsheetml/2006/main" count="76" uniqueCount="66">
  <si>
    <t>SR ADVANCE MS EXCLE 2022-2023</t>
  </si>
  <si>
    <t>RESULTS CADRS 2022-2023</t>
  </si>
  <si>
    <t>SR.NO</t>
  </si>
  <si>
    <t>REG.NO</t>
  </si>
  <si>
    <t>NAME</t>
  </si>
  <si>
    <t>FATHER NAME</t>
  </si>
  <si>
    <t>ENG</t>
  </si>
  <si>
    <t>URDU</t>
  </si>
  <si>
    <t>MATH</t>
  </si>
  <si>
    <t>CHEM</t>
  </si>
  <si>
    <t>PHY</t>
  </si>
  <si>
    <t>BIO</t>
  </si>
  <si>
    <t>PST</t>
  </si>
  <si>
    <t>ISL</t>
  </si>
  <si>
    <t>COUNT SUBJECT</t>
  </si>
  <si>
    <t>PERCENTAGE</t>
  </si>
  <si>
    <t>%AGE</t>
  </si>
  <si>
    <t>OBT. MARKS</t>
  </si>
  <si>
    <t>TOTAL. MARKS</t>
  </si>
  <si>
    <t>PASS /    FAIL</t>
  </si>
  <si>
    <t>Shahzal Rehman</t>
  </si>
  <si>
    <t>Abdul   Rasheed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</si>
  <si>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</si>
  <si>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</si>
  <si>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</si>
  <si>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</si>
  <si>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</si>
  <si>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</si>
  <si>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</si>
  <si>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</si>
  <si>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PRACTICAL</t>
  </si>
  <si>
    <t>SR 26 TH JUNE ,2022</t>
  </si>
  <si>
    <t>Aysha Rasheed</t>
  </si>
  <si>
    <t>Asma Rasheeed</t>
  </si>
  <si>
    <t>Abdul Rasheed</t>
  </si>
  <si>
    <t>Positions</t>
  </si>
  <si>
    <t>Fateh Muhammad</t>
  </si>
  <si>
    <t>Zahid muhsin</t>
  </si>
  <si>
    <t>alpha 81</t>
  </si>
  <si>
    <t>neonx</t>
  </si>
  <si>
    <t>GRADE BY VLOOKUP FORMULA</t>
  </si>
  <si>
    <t>NEW GRADING 2022</t>
  </si>
  <si>
    <t>FAIL</t>
  </si>
  <si>
    <t>Fair</t>
  </si>
  <si>
    <t>Satisfactory</t>
  </si>
  <si>
    <t>Good</t>
  </si>
  <si>
    <t>Very Good</t>
  </si>
  <si>
    <t>Excellent</t>
  </si>
  <si>
    <t>Outstanding</t>
  </si>
  <si>
    <t>SUPERB</t>
  </si>
  <si>
    <t>Class</t>
  </si>
  <si>
    <t>9 th</t>
  </si>
  <si>
    <t>13 th</t>
  </si>
  <si>
    <t>10 th</t>
  </si>
  <si>
    <t>7 th</t>
  </si>
  <si>
    <t>5 th</t>
  </si>
  <si>
    <t>REMARKS BY VLOOKUP FORMULA</t>
  </si>
  <si>
    <t>AA</t>
  </si>
  <si>
    <t>F</t>
  </si>
  <si>
    <t>D</t>
  </si>
  <si>
    <t>C</t>
  </si>
  <si>
    <t>B+</t>
  </si>
  <si>
    <t>B</t>
  </si>
  <si>
    <t>A</t>
  </si>
  <si>
    <t>A+</t>
  </si>
  <si>
    <t>GRADE by if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</si>
</sst>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" fillId="2" borderId="1" xfId="1" applyBorder="1" applyAlignment="1" applyProtection="1">
      <alignment horizontal="center" vertical="center" wrapText="1"/>
      <protection hidden="1"/>
    </xf>
    <xf numFmtId="0" fontId="6" fillId="2" borderId="1" xfId="1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 applyProtection="1">
      <alignment horizontal="center"/>
      <protection hidden="1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G1" zoomScaleNormal="100" workbookViewId="0">
      <selection activeCell="S13" sqref="S13"/>
    </sheetView>
  </sheetViews>
  <sheetFormatPr defaultRowHeight="15" x14ac:dyDescent="0.25"/>
  <cols>
    <col min="1" max="1" width="10" bestFit="1" customWidth="1"/>
    <col min="2" max="2" width="9.140625" customWidth="1"/>
    <col min="3" max="3" width="16.42578125" customWidth="1"/>
    <col min="4" max="4" width="16.140625" customWidth="1"/>
    <col min="5" max="6" width="9.140625" customWidth="1"/>
    <col min="19" max="19" width="9.140625" customWidth="1"/>
    <col min="21" max="21" width="10.140625" customWidth="1"/>
    <col min="22" max="22" width="10" customWidth="1"/>
    <col min="23" max="24" width="25.5703125" customWidth="1"/>
    <col min="25" max="25" width="18" customWidth="1"/>
    <col min="27" max="27" width="22.5703125" customWidth="1"/>
  </cols>
  <sheetData>
    <row r="1" spans="1:28" ht="92.25" x14ac:dyDescent="0.25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8" x14ac:dyDescent="0.25">
      <c r="E2" s="2"/>
    </row>
    <row r="3" spans="1:28" ht="46.5" x14ac:dyDescent="0.25">
      <c r="A3" s="26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8" x14ac:dyDescent="0.25">
      <c r="A4" s="11"/>
      <c r="B4" s="11"/>
      <c r="C4" s="11"/>
      <c r="D4" s="11"/>
      <c r="E4" s="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33.75" x14ac:dyDescent="0.5">
      <c r="A5" s="11"/>
      <c r="B5" s="11"/>
      <c r="C5" s="11"/>
      <c r="D5" s="11"/>
      <c r="E5" s="2"/>
      <c r="F5" s="11"/>
      <c r="G5" s="11"/>
      <c r="H5" s="27" t="s"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/>
      <c r="B6" s="11"/>
      <c r="C6" s="11"/>
      <c r="D6" s="11"/>
      <c r="E6" s="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5">
      <c r="A7" s="11"/>
      <c r="B7" s="11"/>
      <c r="C7" s="11"/>
      <c r="D7" s="11"/>
      <c r="E7" s="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11"/>
      <c r="B8" s="11"/>
      <c r="C8" s="11"/>
      <c r="D8" s="11"/>
      <c r="E8" s="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30" customHeight="1" thickBot="1" x14ac:dyDescent="0.3">
      <c r="A9" s="1" t="s">
        <v>2</v>
      </c>
      <c r="B9" s="1" t="s">
        <v>3</v>
      </c>
      <c r="C9" s="1" t="s">
        <v>4</v>
      </c>
      <c r="D9" s="1" t="s">
        <v>5</v>
      </c>
      <c r="E9" s="1" t="s">
        <v>50</v>
      </c>
      <c r="F9" s="12" t="s">
        <v>6</v>
      </c>
      <c r="G9" s="12" t="s">
        <v>7</v>
      </c>
      <c r="H9" s="12" t="s">
        <v>8</v>
      </c>
      <c r="I9" s="12" t="s">
        <v>9</v>
      </c>
      <c r="J9" s="12" t="s">
        <v>10</v>
      </c>
      <c r="K9" s="12" t="s">
        <v>11</v>
      </c>
      <c r="L9" s="12" t="s">
        <v>12</v>
      </c>
      <c r="M9" s="12" t="s">
        <v>13</v>
      </c>
      <c r="N9" s="13" t="s">
        <v>30</v>
      </c>
      <c r="O9" s="14" t="s">
        <v>14</v>
      </c>
      <c r="P9" s="14" t="s">
        <v>17</v>
      </c>
      <c r="Q9" s="14" t="s">
        <v>18</v>
      </c>
      <c r="R9" s="14" t="s">
        <v>15</v>
      </c>
      <c r="S9" s="1" t="s">
        <v>16</v>
      </c>
      <c r="T9" s="1" t="s">
        <v>19</v>
      </c>
      <c r="U9" s="1" t="s">
        <v>65</v>
      </c>
      <c r="V9" s="1" t="s">
        <v>35</v>
      </c>
      <c r="W9" s="1" t="s">
        <v>56</v>
      </c>
      <c r="X9" s="1" t="s">
        <v>40</v>
      </c>
      <c r="Y9" s="2"/>
      <c r="Z9" s="23" t="s">
        <v>41</v>
      </c>
      <c r="AA9" s="23"/>
      <c r="AB9" s="23"/>
    </row>
    <row r="10" spans="1:28" ht="26.25" customHeight="1" thickTop="1" thickBot="1" x14ac:dyDescent="0.3">
      <c r="A10" s="1">
        <v>201962312</v>
      </c>
      <c r="B10" s="1" t="s">
        <v>22</v>
      </c>
      <c r="C10" s="15" t="s">
        <v>20</v>
      </c>
      <c r="D10" s="16" t="s">
        <v>21</v>
      </c>
      <c r="E10" s="1" t="s">
        <v>51</v>
      </c>
      <c r="F10" s="17">
        <v>137</v>
      </c>
      <c r="G10" s="17">
        <v>137</v>
      </c>
      <c r="H10" s="17">
        <v>137</v>
      </c>
      <c r="I10" s="17">
        <v>117</v>
      </c>
      <c r="J10" s="17">
        <v>117</v>
      </c>
      <c r="K10" s="17">
        <v>117</v>
      </c>
      <c r="L10" s="17">
        <v>97</v>
      </c>
      <c r="M10" s="17">
        <v>97</v>
      </c>
      <c r="N10" s="17">
        <v>87</v>
      </c>
      <c r="O10" s="17">
        <f t="shared" ref="O10:O17" si="0">COUNT(F10:N10)</f>
        <v>9</v>
      </c>
      <c r="P10" s="17">
        <f t="shared" ref="P10:P17" si="1">SUM(F10:N10)</f>
        <v>1043</v>
      </c>
      <c r="Q10" s="1">
        <v>1100</v>
      </c>
      <c r="R10" s="1">
        <f>P10/Q10*100</f>
        <v>94.818181818181827</v>
      </c>
      <c r="S10" s="1">
        <f>P10/O10</f>
        <v>115.88888888888889</v>
      </c>
      <c r="T10" s="1" t="str">
        <f>IF(R10&gt;50,"Pass","Fail")</f>
        <v>Pass</v>
      </c>
      <c r="U10" s="1" t="str">
        <f>IF(R10&gt;=99,"AA",IF(R10&gt;=90,"A+",IF(R10&gt;=80,"B+",IF(R10&gt;=70,"B",IF(R10&gt;=60,"B",IF(R10&gt;=50,"C",IF(R10&gt;=40,"D",IF(R10&gt;=33,"F"))))))))</f>
        <v>A+</v>
      </c>
      <c r="V10" s="1">
        <f>RANK(P10,$P$10:$P$17)</f>
        <v>2</v>
      </c>
      <c r="W10" s="1" t="str">
        <f>VLOOKUP(R10,$Z$10:$AA$17,2,1)</f>
        <v>Outstanding</v>
      </c>
      <c r="X10" s="1" t="str">
        <f>VLOOKUP(R10,$Z$10:$AB$17,3,1)</f>
        <v>A+</v>
      </c>
      <c r="Y10" s="2"/>
      <c r="Z10" s="4">
        <v>33</v>
      </c>
      <c r="AA10" s="10" t="s">
        <v>42</v>
      </c>
      <c r="AB10" s="18" t="s">
        <v>58</v>
      </c>
    </row>
    <row r="11" spans="1:28" ht="26.25" customHeight="1" thickTop="1" thickBot="1" x14ac:dyDescent="0.3">
      <c r="A11" s="1">
        <v>201962313</v>
      </c>
      <c r="B11" s="1" t="s">
        <v>23</v>
      </c>
      <c r="C11" s="15" t="s">
        <v>21</v>
      </c>
      <c r="D11" s="16" t="s">
        <v>36</v>
      </c>
      <c r="E11" s="1" t="s">
        <v>52</v>
      </c>
      <c r="F11" s="17"/>
      <c r="G11" s="17">
        <v>138</v>
      </c>
      <c r="H11" s="17">
        <v>138</v>
      </c>
      <c r="I11" s="17">
        <v>118</v>
      </c>
      <c r="J11" s="17">
        <v>118</v>
      </c>
      <c r="K11" s="17">
        <v>118</v>
      </c>
      <c r="L11" s="17">
        <v>98</v>
      </c>
      <c r="M11" s="17">
        <v>98</v>
      </c>
      <c r="N11" s="17">
        <v>88</v>
      </c>
      <c r="O11" s="17">
        <f t="shared" si="0"/>
        <v>8</v>
      </c>
      <c r="P11" s="17">
        <f t="shared" si="1"/>
        <v>914</v>
      </c>
      <c r="Q11" s="1">
        <v>1100</v>
      </c>
      <c r="R11" s="1">
        <f t="shared" ref="R11:R17" si="2">P11/Q11*100</f>
        <v>83.090909090909093</v>
      </c>
      <c r="S11" s="1">
        <f t="shared" ref="S11:S17" si="3">P11/O11</f>
        <v>114.25</v>
      </c>
      <c r="T11" s="1" t="str">
        <f t="shared" ref="T11:T17" si="4">IF(R11&gt;50,"Pass","Fail")</f>
        <v>Pass</v>
      </c>
      <c r="U11" s="1" t="str">
        <f t="shared" ref="U11:U17" si="5">IF(R11&gt;=99,"AA",IF(R11&gt;=90,"A+",IF(R11&gt;=80,"B+",IF(R11&gt;=70,"B",IF(R11&gt;=60,"B",IF(R11&gt;=50,"C",IF(R11&gt;=40,"D",IF(R11&gt;=33,"F"))))))))</f>
        <v>B+</v>
      </c>
      <c r="V11" s="1">
        <f t="shared" ref="V11:V17" si="6">RANK(P11,$P$10:$P$17)</f>
        <v>4</v>
      </c>
      <c r="W11" s="1" t="str">
        <f t="shared" ref="W11:W17" si="7">VLOOKUP(R11,$Z$10:$AA$17,2,1)</f>
        <v>Excellent</v>
      </c>
      <c r="X11" s="1" t="str">
        <f t="shared" ref="X11:X17" si="8">VLOOKUP(R11,$Z$10:$AB$17,3,1)</f>
        <v>A</v>
      </c>
      <c r="Y11" s="2"/>
      <c r="Z11" s="5">
        <v>40</v>
      </c>
      <c r="AA11" s="8" t="s">
        <v>43</v>
      </c>
      <c r="AB11" s="18" t="s">
        <v>59</v>
      </c>
    </row>
    <row r="12" spans="1:28" ht="26.25" customHeight="1" thickTop="1" thickBot="1" x14ac:dyDescent="0.3">
      <c r="A12" s="1">
        <v>201962314</v>
      </c>
      <c r="B12" s="1" t="s">
        <v>24</v>
      </c>
      <c r="C12" s="15" t="s">
        <v>32</v>
      </c>
      <c r="D12" s="16" t="s">
        <v>37</v>
      </c>
      <c r="E12" s="1" t="s">
        <v>53</v>
      </c>
      <c r="F12" s="17">
        <v>139</v>
      </c>
      <c r="G12" s="17">
        <v>139</v>
      </c>
      <c r="H12" s="17">
        <v>139</v>
      </c>
      <c r="I12" s="17">
        <v>119</v>
      </c>
      <c r="J12" s="17"/>
      <c r="K12" s="17">
        <v>119</v>
      </c>
      <c r="L12" s="17"/>
      <c r="M12" s="17">
        <v>99</v>
      </c>
      <c r="N12" s="17"/>
      <c r="O12" s="17">
        <f t="shared" si="0"/>
        <v>6</v>
      </c>
      <c r="P12" s="17">
        <f t="shared" si="1"/>
        <v>754</v>
      </c>
      <c r="Q12" s="1">
        <v>1100</v>
      </c>
      <c r="R12" s="1">
        <f t="shared" si="2"/>
        <v>68.545454545454547</v>
      </c>
      <c r="S12" s="1">
        <f t="shared" si="3"/>
        <v>125.66666666666667</v>
      </c>
      <c r="T12" s="1" t="str">
        <f t="shared" si="4"/>
        <v>Pass</v>
      </c>
      <c r="U12" s="1" t="str">
        <f t="shared" si="5"/>
        <v>B</v>
      </c>
      <c r="V12" s="1">
        <f t="shared" si="6"/>
        <v>7</v>
      </c>
      <c r="W12" s="1" t="str">
        <f t="shared" si="7"/>
        <v>Good</v>
      </c>
      <c r="X12" s="1" t="str">
        <f t="shared" si="8"/>
        <v>B</v>
      </c>
      <c r="Y12" s="2"/>
      <c r="Z12" s="5">
        <v>50</v>
      </c>
      <c r="AA12" s="9" t="s">
        <v>44</v>
      </c>
      <c r="AB12" s="18" t="s">
        <v>60</v>
      </c>
    </row>
    <row r="13" spans="1:28" ht="26.25" customHeight="1" thickTop="1" thickBot="1" x14ac:dyDescent="0.3">
      <c r="A13" s="1">
        <v>201962315</v>
      </c>
      <c r="B13" s="1" t="s">
        <v>25</v>
      </c>
      <c r="C13" s="15" t="s">
        <v>33</v>
      </c>
      <c r="D13" s="16" t="s">
        <v>21</v>
      </c>
      <c r="E13" s="1" t="s">
        <v>54</v>
      </c>
      <c r="F13" s="17">
        <v>140</v>
      </c>
      <c r="G13" s="17">
        <v>140</v>
      </c>
      <c r="H13" s="17"/>
      <c r="I13" s="17">
        <v>120</v>
      </c>
      <c r="J13" s="17">
        <v>120</v>
      </c>
      <c r="K13" s="17">
        <v>120</v>
      </c>
      <c r="L13" s="17">
        <v>100</v>
      </c>
      <c r="M13" s="17">
        <v>100</v>
      </c>
      <c r="N13" s="17">
        <v>90</v>
      </c>
      <c r="O13" s="17">
        <f t="shared" si="0"/>
        <v>8</v>
      </c>
      <c r="P13" s="17">
        <f t="shared" si="1"/>
        <v>930</v>
      </c>
      <c r="Q13" s="1">
        <v>1100</v>
      </c>
      <c r="R13" s="1">
        <f t="shared" si="2"/>
        <v>84.545454545454547</v>
      </c>
      <c r="S13" s="1">
        <f t="shared" si="3"/>
        <v>116.25</v>
      </c>
      <c r="T13" s="1" t="str">
        <f t="shared" si="4"/>
        <v>Pass</v>
      </c>
      <c r="U13" s="1" t="str">
        <f t="shared" si="5"/>
        <v>B+</v>
      </c>
      <c r="V13" s="1">
        <f t="shared" si="6"/>
        <v>3</v>
      </c>
      <c r="W13" s="1" t="str">
        <f t="shared" si="7"/>
        <v>Excellent</v>
      </c>
      <c r="X13" s="1" t="str">
        <f t="shared" si="8"/>
        <v>A</v>
      </c>
      <c r="Y13" s="2"/>
      <c r="Z13" s="5">
        <v>60</v>
      </c>
      <c r="AA13" s="10" t="s">
        <v>45</v>
      </c>
      <c r="AB13" s="18" t="s">
        <v>62</v>
      </c>
    </row>
    <row r="14" spans="1:28" ht="26.25" customHeight="1" thickTop="1" thickBot="1" x14ac:dyDescent="0.3">
      <c r="A14" s="1">
        <v>201962316</v>
      </c>
      <c r="B14" s="1" t="s">
        <v>26</v>
      </c>
      <c r="C14" s="15" t="s">
        <v>20</v>
      </c>
      <c r="D14" s="16" t="s">
        <v>21</v>
      </c>
      <c r="E14" s="1" t="s">
        <v>51</v>
      </c>
      <c r="F14" s="17">
        <v>141</v>
      </c>
      <c r="G14" s="17">
        <v>141</v>
      </c>
      <c r="H14" s="17">
        <v>141</v>
      </c>
      <c r="I14" s="17"/>
      <c r="J14" s="17">
        <v>121</v>
      </c>
      <c r="K14" s="17">
        <v>121</v>
      </c>
      <c r="L14" s="17"/>
      <c r="M14" s="17">
        <v>101</v>
      </c>
      <c r="N14" s="17">
        <v>91</v>
      </c>
      <c r="O14" s="17">
        <f t="shared" si="0"/>
        <v>7</v>
      </c>
      <c r="P14" s="17">
        <f t="shared" si="1"/>
        <v>857</v>
      </c>
      <c r="Q14" s="1">
        <v>1100</v>
      </c>
      <c r="R14" s="1">
        <f t="shared" si="2"/>
        <v>77.909090909090907</v>
      </c>
      <c r="S14" s="1">
        <f t="shared" si="3"/>
        <v>122.42857142857143</v>
      </c>
      <c r="T14" s="1" t="str">
        <f t="shared" si="4"/>
        <v>Pass</v>
      </c>
      <c r="U14" s="1" t="str">
        <f t="shared" si="5"/>
        <v>B</v>
      </c>
      <c r="V14" s="1">
        <f t="shared" si="6"/>
        <v>5</v>
      </c>
      <c r="W14" s="1" t="str">
        <f t="shared" si="7"/>
        <v>Very Good</v>
      </c>
      <c r="X14" s="1" t="str">
        <f t="shared" si="8"/>
        <v>B+</v>
      </c>
      <c r="Y14" s="2"/>
      <c r="Z14" s="5">
        <v>70</v>
      </c>
      <c r="AA14" s="8" t="s">
        <v>46</v>
      </c>
      <c r="AB14" s="18" t="s">
        <v>61</v>
      </c>
    </row>
    <row r="15" spans="1:28" ht="26.25" customHeight="1" thickTop="1" thickBot="1" x14ac:dyDescent="0.3">
      <c r="A15" s="1">
        <v>201962317</v>
      </c>
      <c r="B15" s="1" t="s">
        <v>27</v>
      </c>
      <c r="C15" s="15" t="s">
        <v>34</v>
      </c>
      <c r="D15" s="16" t="s">
        <v>36</v>
      </c>
      <c r="E15" s="1" t="s">
        <v>52</v>
      </c>
      <c r="F15" s="17">
        <v>142</v>
      </c>
      <c r="G15" s="17">
        <v>142</v>
      </c>
      <c r="H15" s="17">
        <v>142</v>
      </c>
      <c r="I15" s="17">
        <v>122</v>
      </c>
      <c r="J15" s="17">
        <v>122</v>
      </c>
      <c r="K15" s="17">
        <v>122</v>
      </c>
      <c r="L15" s="17">
        <v>102</v>
      </c>
      <c r="M15" s="17">
        <v>102</v>
      </c>
      <c r="N15" s="17">
        <v>92</v>
      </c>
      <c r="O15" s="17">
        <f t="shared" si="0"/>
        <v>9</v>
      </c>
      <c r="P15" s="17">
        <f t="shared" si="1"/>
        <v>1088</v>
      </c>
      <c r="Q15" s="1">
        <v>1100</v>
      </c>
      <c r="R15" s="1">
        <f t="shared" si="2"/>
        <v>98.909090909090907</v>
      </c>
      <c r="S15" s="1">
        <f t="shared" si="3"/>
        <v>120.88888888888889</v>
      </c>
      <c r="T15" s="1" t="str">
        <f t="shared" si="4"/>
        <v>Pass</v>
      </c>
      <c r="U15" s="1" t="str">
        <f t="shared" si="5"/>
        <v>A+</v>
      </c>
      <c r="V15" s="1">
        <f t="shared" si="6"/>
        <v>1</v>
      </c>
      <c r="W15" s="1" t="str">
        <f t="shared" si="7"/>
        <v>Outstanding</v>
      </c>
      <c r="X15" s="1" t="str">
        <f t="shared" si="8"/>
        <v>A+</v>
      </c>
      <c r="Y15" s="2"/>
      <c r="Z15" s="5">
        <v>80</v>
      </c>
      <c r="AA15" s="8" t="s">
        <v>47</v>
      </c>
      <c r="AB15" s="18" t="s">
        <v>63</v>
      </c>
    </row>
    <row r="16" spans="1:28" ht="26.25" customHeight="1" thickTop="1" thickBot="1" x14ac:dyDescent="0.3">
      <c r="A16" s="1">
        <v>201962318</v>
      </c>
      <c r="B16" s="1" t="s">
        <v>28</v>
      </c>
      <c r="C16" s="15" t="s">
        <v>38</v>
      </c>
      <c r="D16" s="16" t="s">
        <v>39</v>
      </c>
      <c r="E16" s="1" t="s">
        <v>55</v>
      </c>
      <c r="F16" s="17"/>
      <c r="G16" s="17">
        <v>143</v>
      </c>
      <c r="H16" s="17"/>
      <c r="I16" s="17"/>
      <c r="J16" s="17">
        <v>123</v>
      </c>
      <c r="K16" s="17"/>
      <c r="L16" s="17">
        <v>103</v>
      </c>
      <c r="M16" s="17"/>
      <c r="N16" s="17"/>
      <c r="O16" s="17">
        <f t="shared" si="0"/>
        <v>3</v>
      </c>
      <c r="P16" s="17">
        <f t="shared" si="1"/>
        <v>369</v>
      </c>
      <c r="Q16" s="1">
        <v>1100</v>
      </c>
      <c r="R16" s="1">
        <f t="shared" si="2"/>
        <v>33.545454545454547</v>
      </c>
      <c r="S16" s="1">
        <f t="shared" si="3"/>
        <v>123</v>
      </c>
      <c r="T16" s="1" t="str">
        <f t="shared" si="4"/>
        <v>Fail</v>
      </c>
      <c r="U16" s="1" t="str">
        <f t="shared" si="5"/>
        <v>F</v>
      </c>
      <c r="V16" s="1">
        <f t="shared" si="6"/>
        <v>8</v>
      </c>
      <c r="W16" s="1" t="str">
        <f t="shared" si="7"/>
        <v>FAIL</v>
      </c>
      <c r="X16" s="1" t="str">
        <f t="shared" si="8"/>
        <v>F</v>
      </c>
      <c r="Y16" s="2"/>
      <c r="Z16" s="5">
        <v>90</v>
      </c>
      <c r="AA16" s="7" t="s">
        <v>48</v>
      </c>
      <c r="AB16" s="18" t="s">
        <v>64</v>
      </c>
    </row>
    <row r="17" spans="1:28" ht="26.25" customHeight="1" thickTop="1" thickBot="1" x14ac:dyDescent="0.3">
      <c r="A17" s="3">
        <v>201962319</v>
      </c>
      <c r="B17" s="3" t="s">
        <v>29</v>
      </c>
      <c r="C17" s="19" t="s">
        <v>33</v>
      </c>
      <c r="D17" s="20" t="s">
        <v>21</v>
      </c>
      <c r="E17" s="3" t="s">
        <v>54</v>
      </c>
      <c r="F17" s="21"/>
      <c r="G17" s="21"/>
      <c r="H17" s="21">
        <v>144</v>
      </c>
      <c r="I17" s="21">
        <v>124</v>
      </c>
      <c r="J17" s="21">
        <v>124</v>
      </c>
      <c r="K17" s="21">
        <v>124</v>
      </c>
      <c r="L17" s="21">
        <v>104</v>
      </c>
      <c r="M17" s="21">
        <v>104</v>
      </c>
      <c r="N17" s="21">
        <v>94</v>
      </c>
      <c r="O17" s="21">
        <f t="shared" si="0"/>
        <v>7</v>
      </c>
      <c r="P17" s="21">
        <f t="shared" si="1"/>
        <v>818</v>
      </c>
      <c r="Q17" s="3">
        <v>1100</v>
      </c>
      <c r="R17" s="3">
        <f t="shared" si="2"/>
        <v>74.36363636363636</v>
      </c>
      <c r="S17" s="3">
        <f t="shared" si="3"/>
        <v>116.85714285714286</v>
      </c>
      <c r="T17" s="3" t="str">
        <f t="shared" si="4"/>
        <v>Pass</v>
      </c>
      <c r="U17" s="3" t="str">
        <f t="shared" si="5"/>
        <v>B</v>
      </c>
      <c r="V17" s="3">
        <f t="shared" si="6"/>
        <v>6</v>
      </c>
      <c r="W17" s="3" t="str">
        <f t="shared" si="7"/>
        <v>Very Good</v>
      </c>
      <c r="X17" s="1" t="str">
        <f t="shared" si="8"/>
        <v>B+</v>
      </c>
      <c r="Y17" s="2"/>
      <c r="Z17" s="6">
        <v>100</v>
      </c>
      <c r="AA17" s="7" t="s">
        <v>49</v>
      </c>
      <c r="AB17" s="18" t="s">
        <v>57</v>
      </c>
    </row>
    <row r="18" spans="1:28" x14ac:dyDescent="0.25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2"/>
      <c r="Z18" s="24">
        <v>24</v>
      </c>
      <c r="AA18" s="24"/>
      <c r="AB18" s="24"/>
    </row>
    <row r="20" spans="1:28" x14ac:dyDescent="0.25">
      <c r="Z20" s="22"/>
      <c r="AA20" s="22"/>
    </row>
  </sheetData>
  <mergeCells count="6">
    <mergeCell ref="Z20:AA20"/>
    <mergeCell ref="Z9:AB9"/>
    <mergeCell ref="Z18:AB18"/>
    <mergeCell ref="A1:AA1"/>
    <mergeCell ref="A3:AA3"/>
    <mergeCell ref="H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MLSAPRO</cp:lastModifiedBy>
  <dcterms:created xsi:type="dcterms:W3CDTF">2022-06-27T12:49:05Z</dcterms:created>
  <dcterms:modified xsi:type="dcterms:W3CDTF">2024-04-14T11:27:52Z</dcterms:modified>
</cp:coreProperties>
</file>