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REHMAN 0302\Desktop\"/>
    </mc:Choice>
  </mc:AlternateContent>
  <xr:revisionPtr revIDLastSave="0" documentId="13_ncr:1_{7B03898F-BB53-457A-A067-9C33E622FE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3" r:id="rId1"/>
    <sheet name="result sheet" sheetId="2" r:id="rId2"/>
  </sheets>
  <definedNames>
    <definedName name="data">'result sheet'!#REF!</definedName>
    <definedName name="ExternalData_1" localSheetId="0" hidden="1">data!$A$1:$V$9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JhV6WWTRO60kPtyDLHg2OtAWD48C1MZkTT+qqkEh18="/>
    </ext>
  </extLst>
</workbook>
</file>

<file path=xl/calcChain.xml><?xml version="1.0" encoding="utf-8"?>
<calcChain xmlns="http://schemas.openxmlformats.org/spreadsheetml/2006/main">
  <c r="F22" i="2" l="1"/>
  <c r="F21" i="2"/>
  <c r="F20" i="2"/>
  <c r="D22" i="2"/>
  <c r="D21" i="2"/>
  <c r="D20" i="2"/>
  <c r="E18" i="2"/>
  <c r="E17" i="2"/>
  <c r="E16" i="2"/>
  <c r="E15" i="2"/>
  <c r="E14" i="2"/>
  <c r="E13" i="2"/>
  <c r="E12" i="2"/>
  <c r="E11" i="2"/>
  <c r="E10" i="2"/>
  <c r="F8" i="2"/>
  <c r="F7" i="2"/>
  <c r="D8" i="2"/>
  <c r="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F8C55-DDBE-4211-847E-5D102C2E4E2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<sst xmlns="http://schemas.openxmlformats.org/spreadsheetml/2006/main" count="92" uniqueCount="68">
  <si>
    <t>Class</t>
  </si>
  <si>
    <t>alpha 61</t>
  </si>
  <si>
    <t>ENG</t>
  </si>
  <si>
    <t>URDU</t>
  </si>
  <si>
    <t>NAME</t>
  </si>
  <si>
    <t>FATHER NAME</t>
  </si>
  <si>
    <t>MATH</t>
  </si>
  <si>
    <t>Shahzal Rehman</t>
  </si>
  <si>
    <t>Abdul   Rashid</t>
  </si>
  <si>
    <t>CHEM</t>
  </si>
  <si>
    <t>alpha2</t>
  </si>
  <si>
    <t>PHY</t>
  </si>
  <si>
    <t>alpha3</t>
  </si>
  <si>
    <t>BIO</t>
  </si>
  <si>
    <t>Asma Rashid</t>
  </si>
  <si>
    <t>PST</t>
  </si>
  <si>
    <t>neon 5</t>
  </si>
  <si>
    <t>ISL</t>
  </si>
  <si>
    <t>alpha</t>
  </si>
  <si>
    <t>alpha 7</t>
  </si>
  <si>
    <t>PRACTICAL</t>
  </si>
  <si>
    <t>alpha 81</t>
  </si>
  <si>
    <t>neon x</t>
  </si>
  <si>
    <t>alpha4</t>
  </si>
  <si>
    <t>neon 6</t>
  </si>
  <si>
    <t>Roll NO .</t>
  </si>
  <si>
    <t>REG.NO</t>
  </si>
  <si>
    <t>COUNT SUBJECT</t>
  </si>
  <si>
    <t>OBT. MARKS</t>
  </si>
  <si>
    <t>TOTAL. MARKS</t>
  </si>
  <si>
    <t>PERCENTAGE</t>
  </si>
  <si>
    <t>%AGE</t>
  </si>
  <si>
    <t>PASS /    FAIL</t>
  </si>
  <si>
    <t>GRADE by if formula</t>
  </si>
  <si>
    <t>Positions</t>
  </si>
  <si>
    <t>BR-01</t>
  </si>
  <si>
    <t>1st  Year</t>
  </si>
  <si>
    <t>F</t>
  </si>
  <si>
    <t>BR-02</t>
  </si>
  <si>
    <t>13 th</t>
  </si>
  <si>
    <t>BR-03</t>
  </si>
  <si>
    <t>10 th</t>
  </si>
  <si>
    <t>BR-04</t>
  </si>
  <si>
    <t>8 th</t>
  </si>
  <si>
    <t>B</t>
  </si>
  <si>
    <t>BR-05</t>
  </si>
  <si>
    <t>9 th</t>
  </si>
  <si>
    <t>B+</t>
  </si>
  <si>
    <t>BR-06</t>
  </si>
  <si>
    <t>BR-07</t>
  </si>
  <si>
    <t>5 th</t>
  </si>
  <si>
    <t>A+</t>
  </si>
  <si>
    <t>BR-08</t>
  </si>
  <si>
    <t>7 th</t>
  </si>
  <si>
    <t>Shahzal Rehman Board Results</t>
  </si>
  <si>
    <t>Annual Examinations Results 2022</t>
  </si>
  <si>
    <t>Roll no .</t>
  </si>
  <si>
    <t>Name</t>
  </si>
  <si>
    <t>Father's Name</t>
  </si>
  <si>
    <t>Reg no.</t>
  </si>
  <si>
    <t>Total mrks .</t>
  </si>
  <si>
    <t>Per</t>
  </si>
  <si>
    <t>Obt mrk .</t>
  </si>
  <si>
    <t>Pass / Fail</t>
  </si>
  <si>
    <t>Grade</t>
  </si>
  <si>
    <t>Position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</si>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</sst>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28"/>
      <color theme="1"/>
      <name val="Calibri"/>
    </font>
    <font>
      <u/>
      <sz val="22"/>
      <color theme="1"/>
      <name val="Calibri"/>
    </font>
    <font>
      <sz val="16"/>
      <color theme="1"/>
      <name val="Calibri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1E4E79"/>
      </left>
      <right style="double">
        <color rgb="FF1E4E79"/>
      </right>
      <top style="double">
        <color rgb="FF1E4E79"/>
      </top>
      <bottom style="double">
        <color rgb="FF1E4E79"/>
      </bottom>
      <diagonal/>
    </border>
    <border>
      <left style="double">
        <color rgb="FF1E4E79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8" xfId="0" applyFont="1" applyBorder="1"/>
    <xf numFmtId="0" fontId="3" fillId="0" borderId="4" xfId="0" applyFont="1" applyBorder="1"/>
    <xf numFmtId="0" fontId="2" fillId="0" borderId="6" xfId="0" applyFont="1" applyBorder="1"/>
    <xf numFmtId="0" fontId="5" fillId="3" borderId="5" xfId="0" applyFont="1" applyFill="1" applyBorder="1" applyAlignment="1">
      <alignment horizontal="center" vertical="center"/>
    </xf>
    <xf numFmtId="0" fontId="2" fillId="0" borderId="1" xfId="0" applyFont="1" applyBorder="1"/>
    <xf numFmtId="0" fontId="6" fillId="2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2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Border="1"/>
    <xf numFmtId="0" fontId="1" fillId="0" borderId="0" xfId="0" applyFont="1"/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1ED6B1-A132-4B25-958B-19AA4DE5A961}" autoFormatId="16" applyNumberFormats="0" applyBorderFormats="0" applyFontFormats="0" applyPatternFormats="0" applyAlignmentFormats="0" applyWidthHeightFormats="0">
  <queryTableRefresh nextId="23">
    <queryTableFields count="22">
      <queryTableField id="1" name="Roll NO ." tableColumnId="1"/>
      <queryTableField id="2" name="REG.NO" tableColumnId="2"/>
      <queryTableField id="3" name="NAME" tableColumnId="3"/>
      <queryTableField id="4" name="FATHER NAME" tableColumnId="4"/>
      <queryTableField id="5" name="Class" tableColumnId="5"/>
      <queryTableField id="6" name="ENG" tableColumnId="6"/>
      <queryTableField id="7" name="URDU" tableColumnId="7"/>
      <queryTableField id="8" name="MATH" tableColumnId="8"/>
      <queryTableField id="9" name="CHEM" tableColumnId="9"/>
      <queryTableField id="10" name="PHY" tableColumnId="10"/>
      <queryTableField id="11" name="BIO" tableColumnId="11"/>
      <queryTableField id="12" name="PST" tableColumnId="12"/>
      <queryTableField id="13" name="ISL" tableColumnId="13"/>
      <queryTableField id="14" name="PRACTICAL" tableColumnId="14"/>
      <queryTableField id="15" name="COUNT SUBJECT" tableColumnId="15"/>
      <queryTableField id="16" name="OBT. MARKS" tableColumnId="16"/>
      <queryTableField id="17" name="TOTAL. MARKS" tableColumnId="17"/>
      <queryTableField id="18" name="PERCENTAGE" tableColumnId="18"/>
      <queryTableField id="19" name="%AGE" tableColumnId="19"/>
      <queryTableField id="20" name="PASS /    FAIL" tableColumnId="20"/>
      <queryTableField id="21" name="GRADE by if formula" tableColumnId="21"/>
      <queryTableField id="22" name="Position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85829-0E8E-41E8-A9E5-7CBE4CC79DCE}" name="data_1" displayName="data_1" ref="A1:V9" tableType="queryTable" totalsRowShown="0">
  <autoFilter ref="A1:V9" xr:uid="{D2D85829-0E8E-41E8-A9E5-7CBE4CC79DCE}"/>
  <tableColumns count="22">
    <tableColumn id="1" xr3:uid="{CAB9BE09-833F-4236-BC2E-E9A9C11142A9}" uniqueName="1" name="Roll NO ." queryTableFieldId="1"/>
    <tableColumn id="2" xr3:uid="{A48774E6-2B4B-4649-85C7-2B3B075DBE59}" uniqueName="2" name="REG.NO" queryTableFieldId="2" dataDxfId="5"/>
    <tableColumn id="3" xr3:uid="{713795B9-7097-4F35-A05B-3E59F486625C}" uniqueName="3" name="NAME" queryTableFieldId="3" dataDxfId="4"/>
    <tableColumn id="4" xr3:uid="{80DC51BF-3B79-41EF-AA2A-3F320B5683DD}" uniqueName="4" name="FATHER NAME" queryTableFieldId="4" dataDxfId="3"/>
    <tableColumn id="5" xr3:uid="{827A17E7-8A17-489C-8BF0-B1299F013951}" uniqueName="5" name="Class" queryTableFieldId="5" dataDxfId="2"/>
    <tableColumn id="6" xr3:uid="{1AF2BFEE-313B-481B-9A2D-16BC49A810F2}" uniqueName="6" name="ENG" queryTableFieldId="6"/>
    <tableColumn id="7" xr3:uid="{34A15002-6A4F-4F31-9251-5FFF67DA2895}" uniqueName="7" name="URDU" queryTableFieldId="7"/>
    <tableColumn id="8" xr3:uid="{1297408C-0991-47B3-B0E6-BFF8DF8EE99F}" uniqueName="8" name="MATH" queryTableFieldId="8"/>
    <tableColumn id="9" xr3:uid="{C21B37A6-3541-47AA-847E-B94DB045C473}" uniqueName="9" name="CHEM" queryTableFieldId="9"/>
    <tableColumn id="10" xr3:uid="{690D8067-DDEB-4E55-881A-CDD4F128D1DC}" uniqueName="10" name="PHY" queryTableFieldId="10"/>
    <tableColumn id="11" xr3:uid="{1F143158-B9D8-4DDF-9592-AED68690A5C4}" uniqueName="11" name="BIO" queryTableFieldId="11"/>
    <tableColumn id="12" xr3:uid="{A6971703-2AE6-446B-A8B1-BAEA09B4F779}" uniqueName="12" name="PST" queryTableFieldId="12"/>
    <tableColumn id="13" xr3:uid="{144E3F7A-A279-484A-AF49-BEF1552324A2}" uniqueName="13" name="ISL" queryTableFieldId="13"/>
    <tableColumn id="14" xr3:uid="{4465ED00-8B05-436A-AC08-134CF62F0484}" uniqueName="14" name="PRACTICAL" queryTableFieldId="14"/>
    <tableColumn id="15" xr3:uid="{B86030C8-419E-4684-ADF5-3ECD277826E3}" uniqueName="15" name="COUNT SUBJECT" queryTableFieldId="15"/>
    <tableColumn id="16" xr3:uid="{F1812191-63C6-4C18-B7CB-11CFD6FB44A9}" uniqueName="16" name="OBT. MARKS" queryTableFieldId="16"/>
    <tableColumn id="17" xr3:uid="{CFA6EBA4-615D-4B62-961E-4675A9E324CC}" uniqueName="17" name="TOTAL. MARKS" queryTableFieldId="17"/>
    <tableColumn id="18" xr3:uid="{CB7D4BCD-3E10-4DB3-BF1B-D32458291CEB}" uniqueName="18" name="PERCENTAGE" queryTableFieldId="18"/>
    <tableColumn id="19" xr3:uid="{3AB215D4-E643-4485-9DDC-83FFC9284222}" uniqueName="19" name="%AGE" queryTableFieldId="19"/>
    <tableColumn id="20" xr3:uid="{3F357A01-C57F-429C-BE5F-60F7EC6AE685}" uniqueName="20" name="PASS /    FAIL" queryTableFieldId="20" dataDxfId="1"/>
    <tableColumn id="21" xr3:uid="{B543D639-D2BD-438F-96F2-19D85F0A40EB}" uniqueName="21" name="GRADE by if formula" queryTableFieldId="21" dataDxfId="0"/>
    <tableColumn id="22" xr3:uid="{EDB6E679-9E98-4E66-B1EA-532CF6E446A9}" uniqueName="22" name="Position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E9BE-331C-4579-BD3B-2D60D8E6C335}">
  <dimension ref="A1:V9"/>
  <sheetViews>
    <sheetView topLeftCell="P1" workbookViewId="0">
      <selection activeCell="Q27" sqref="Q27"/>
    </sheetView>
  </sheetViews>
  <sheetFormatPr defaultRowHeight="15" x14ac:dyDescent="0.25"/>
  <cols>
    <col min="1" max="1" width="11" bestFit="1" customWidth="1"/>
    <col min="2" max="2" width="10.28515625" bestFit="1" customWidth="1"/>
    <col min="3" max="3" width="15.5703125" bestFit="1" customWidth="1"/>
    <col min="4" max="4" width="16.140625" bestFit="1" customWidth="1"/>
    <col min="5" max="5" width="8.28515625" bestFit="1" customWidth="1"/>
    <col min="6" max="6" width="7.140625" bestFit="1" customWidth="1"/>
    <col min="7" max="7" width="8.5703125" bestFit="1" customWidth="1"/>
    <col min="8" max="8" width="8.7109375" bestFit="1" customWidth="1"/>
    <col min="9" max="9" width="8.5703125" bestFit="1" customWidth="1"/>
    <col min="10" max="10" width="6.85546875" bestFit="1" customWidth="1"/>
    <col min="11" max="12" width="6.42578125" bestFit="1" customWidth="1"/>
    <col min="13" max="13" width="5.7109375" bestFit="1" customWidth="1"/>
    <col min="14" max="14" width="12.85546875" bestFit="1" customWidth="1"/>
    <col min="15" max="15" width="17.7109375" bestFit="1" customWidth="1"/>
    <col min="16" max="16" width="14.28515625" bestFit="1" customWidth="1"/>
    <col min="17" max="17" width="16.42578125" bestFit="1" customWidth="1"/>
    <col min="18" max="18" width="14.85546875" bestFit="1" customWidth="1"/>
    <col min="19" max="19" width="12" bestFit="1" customWidth="1"/>
    <col min="20" max="20" width="14.42578125" bestFit="1" customWidth="1"/>
    <col min="21" max="21" width="21.42578125" bestFit="1" customWidth="1"/>
    <col min="22" max="22" width="11.42578125" bestFit="1" customWidth="1"/>
  </cols>
  <sheetData>
    <row r="1" spans="1:22" x14ac:dyDescent="0.25">
      <c r="A1" t="s">
        <v>25</v>
      </c>
      <c r="B1" t="s">
        <v>26</v>
      </c>
      <c r="C1" t="s">
        <v>4</v>
      </c>
      <c r="D1" t="s">
        <v>5</v>
      </c>
      <c r="E1" t="s">
        <v>0</v>
      </c>
      <c r="F1" t="s">
        <v>2</v>
      </c>
      <c r="G1" t="s">
        <v>3</v>
      </c>
      <c r="H1" t="s">
        <v>6</v>
      </c>
      <c r="I1" t="s">
        <v>9</v>
      </c>
      <c r="J1" t="s">
        <v>11</v>
      </c>
      <c r="K1" t="s">
        <v>13</v>
      </c>
      <c r="L1" t="s">
        <v>15</v>
      </c>
      <c r="M1" t="s">
        <v>17</v>
      </c>
      <c r="N1" t="s">
        <v>20</v>
      </c>
      <c r="O1" t="s">
        <v>27</v>
      </c>
      <c r="P1" t="s">
        <v>28</v>
      </c>
      <c r="Q1" s="19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5">
      <c r="A2">
        <v>201962312</v>
      </c>
      <c r="B2" s="17" t="s">
        <v>35</v>
      </c>
      <c r="C2" s="17" t="s">
        <v>7</v>
      </c>
      <c r="D2" s="17" t="s">
        <v>8</v>
      </c>
      <c r="E2" s="17" t="s">
        <v>36</v>
      </c>
      <c r="F2">
        <v>137</v>
      </c>
      <c r="G2">
        <v>140</v>
      </c>
      <c r="H2">
        <v>150</v>
      </c>
      <c r="I2">
        <v>170</v>
      </c>
      <c r="J2">
        <v>30</v>
      </c>
      <c r="K2">
        <v>117</v>
      </c>
      <c r="L2">
        <v>97</v>
      </c>
      <c r="M2">
        <v>97</v>
      </c>
      <c r="N2">
        <v>87</v>
      </c>
      <c r="O2">
        <v>9</v>
      </c>
      <c r="P2">
        <v>1043</v>
      </c>
      <c r="Q2">
        <v>1100</v>
      </c>
      <c r="R2">
        <v>94.818181818181827</v>
      </c>
      <c r="S2">
        <v>115.88888888888889</v>
      </c>
      <c r="T2" s="17" t="s">
        <v>66</v>
      </c>
      <c r="U2" s="17" t="s">
        <v>51</v>
      </c>
      <c r="V2">
        <v>2</v>
      </c>
    </row>
    <row r="3" spans="1:22" x14ac:dyDescent="0.25">
      <c r="A3">
        <v>201962313</v>
      </c>
      <c r="B3" s="17" t="s">
        <v>38</v>
      </c>
      <c r="C3" s="17" t="s">
        <v>10</v>
      </c>
      <c r="D3" s="17" t="s">
        <v>10</v>
      </c>
      <c r="E3" s="17" t="s">
        <v>39</v>
      </c>
      <c r="G3">
        <v>138</v>
      </c>
      <c r="H3">
        <v>138</v>
      </c>
      <c r="I3">
        <v>118</v>
      </c>
      <c r="J3">
        <v>118</v>
      </c>
      <c r="K3">
        <v>118</v>
      </c>
      <c r="L3">
        <v>98</v>
      </c>
      <c r="M3">
        <v>98</v>
      </c>
      <c r="N3">
        <v>88</v>
      </c>
      <c r="O3">
        <v>8</v>
      </c>
      <c r="P3">
        <v>914</v>
      </c>
      <c r="Q3">
        <v>1100</v>
      </c>
      <c r="R3">
        <v>83.090909090909093</v>
      </c>
      <c r="S3">
        <v>114.25</v>
      </c>
      <c r="T3" s="17" t="s">
        <v>66</v>
      </c>
      <c r="U3" s="17" t="s">
        <v>47</v>
      </c>
      <c r="V3">
        <v>4</v>
      </c>
    </row>
    <row r="4" spans="1:22" x14ac:dyDescent="0.25">
      <c r="A4">
        <v>201962314</v>
      </c>
      <c r="B4" s="17" t="s">
        <v>40</v>
      </c>
      <c r="C4" s="17" t="s">
        <v>12</v>
      </c>
      <c r="D4" s="17" t="s">
        <v>12</v>
      </c>
      <c r="E4" s="17" t="s">
        <v>41</v>
      </c>
      <c r="F4">
        <v>139</v>
      </c>
      <c r="G4">
        <v>139</v>
      </c>
      <c r="H4">
        <v>139</v>
      </c>
      <c r="I4">
        <v>119</v>
      </c>
      <c r="K4">
        <v>119</v>
      </c>
      <c r="M4">
        <v>99</v>
      </c>
      <c r="O4">
        <v>6</v>
      </c>
      <c r="P4">
        <v>754</v>
      </c>
      <c r="Q4">
        <v>1100</v>
      </c>
      <c r="R4">
        <v>68.545454545454547</v>
      </c>
      <c r="S4">
        <v>125.66666666666667</v>
      </c>
      <c r="T4" s="17" t="s">
        <v>66</v>
      </c>
      <c r="U4" s="17" t="s">
        <v>44</v>
      </c>
      <c r="V4">
        <v>7</v>
      </c>
    </row>
    <row r="5" spans="1:22" x14ac:dyDescent="0.25">
      <c r="A5">
        <v>201962315</v>
      </c>
      <c r="B5" s="17" t="s">
        <v>42</v>
      </c>
      <c r="C5" s="17" t="s">
        <v>14</v>
      </c>
      <c r="D5" s="17" t="s">
        <v>8</v>
      </c>
      <c r="E5" s="17" t="s">
        <v>43</v>
      </c>
      <c r="F5">
        <v>140</v>
      </c>
      <c r="G5">
        <v>140</v>
      </c>
      <c r="I5">
        <v>120</v>
      </c>
      <c r="J5">
        <v>120</v>
      </c>
      <c r="K5">
        <v>120</v>
      </c>
      <c r="L5">
        <v>100</v>
      </c>
      <c r="M5">
        <v>100</v>
      </c>
      <c r="N5">
        <v>90</v>
      </c>
      <c r="O5">
        <v>8</v>
      </c>
      <c r="P5">
        <v>930</v>
      </c>
      <c r="Q5">
        <v>1100</v>
      </c>
      <c r="R5">
        <v>84.545454545454547</v>
      </c>
      <c r="S5">
        <v>116.25</v>
      </c>
      <c r="T5" s="17" t="s">
        <v>66</v>
      </c>
      <c r="U5" s="17" t="s">
        <v>47</v>
      </c>
      <c r="V5">
        <v>3</v>
      </c>
    </row>
    <row r="6" spans="1:22" x14ac:dyDescent="0.25">
      <c r="A6">
        <v>201962316</v>
      </c>
      <c r="B6" s="17" t="s">
        <v>45</v>
      </c>
      <c r="C6" s="17" t="s">
        <v>1</v>
      </c>
      <c r="D6" s="17" t="s">
        <v>16</v>
      </c>
      <c r="E6" s="17" t="s">
        <v>46</v>
      </c>
      <c r="F6">
        <v>141</v>
      </c>
      <c r="G6">
        <v>141</v>
      </c>
      <c r="H6">
        <v>141</v>
      </c>
      <c r="J6">
        <v>121</v>
      </c>
      <c r="K6">
        <v>121</v>
      </c>
      <c r="M6">
        <v>101</v>
      </c>
      <c r="N6">
        <v>91</v>
      </c>
      <c r="O6">
        <v>7</v>
      </c>
      <c r="P6">
        <v>857</v>
      </c>
      <c r="Q6">
        <v>1100</v>
      </c>
      <c r="R6">
        <v>77.909090909090907</v>
      </c>
      <c r="S6">
        <v>122.42857142857143</v>
      </c>
      <c r="T6" s="17" t="s">
        <v>66</v>
      </c>
      <c r="U6" s="17" t="s">
        <v>44</v>
      </c>
      <c r="V6">
        <v>5</v>
      </c>
    </row>
    <row r="7" spans="1:22" x14ac:dyDescent="0.25">
      <c r="A7">
        <v>201962317</v>
      </c>
      <c r="B7" s="17" t="s">
        <v>48</v>
      </c>
      <c r="C7" s="17" t="s">
        <v>18</v>
      </c>
      <c r="D7" s="17" t="s">
        <v>19</v>
      </c>
      <c r="E7" s="17" t="s">
        <v>39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92</v>
      </c>
      <c r="O7">
        <v>9</v>
      </c>
      <c r="P7">
        <v>1088</v>
      </c>
      <c r="Q7">
        <v>1100</v>
      </c>
      <c r="R7">
        <v>98.909090909090907</v>
      </c>
      <c r="S7">
        <v>120.88888888888889</v>
      </c>
      <c r="T7" s="17" t="s">
        <v>66</v>
      </c>
      <c r="U7" s="17" t="s">
        <v>51</v>
      </c>
      <c r="V7">
        <v>1</v>
      </c>
    </row>
    <row r="8" spans="1:22" x14ac:dyDescent="0.25">
      <c r="A8">
        <v>201962318</v>
      </c>
      <c r="B8" s="17" t="s">
        <v>49</v>
      </c>
      <c r="C8" s="17" t="s">
        <v>21</v>
      </c>
      <c r="D8" s="17" t="s">
        <v>22</v>
      </c>
      <c r="E8" s="17" t="s">
        <v>50</v>
      </c>
      <c r="G8">
        <v>143</v>
      </c>
      <c r="J8">
        <v>123</v>
      </c>
      <c r="L8">
        <v>103</v>
      </c>
      <c r="O8">
        <v>3</v>
      </c>
      <c r="P8">
        <v>369</v>
      </c>
      <c r="Q8">
        <v>1100</v>
      </c>
      <c r="R8">
        <v>33.545454545454547</v>
      </c>
      <c r="S8">
        <v>123</v>
      </c>
      <c r="T8" s="17" t="s">
        <v>67</v>
      </c>
      <c r="U8" s="17" t="s">
        <v>37</v>
      </c>
      <c r="V8">
        <v>8</v>
      </c>
    </row>
    <row r="9" spans="1:22" x14ac:dyDescent="0.25">
      <c r="A9">
        <v>201962319</v>
      </c>
      <c r="B9" s="17" t="s">
        <v>52</v>
      </c>
      <c r="C9" s="17" t="s">
        <v>23</v>
      </c>
      <c r="D9" s="17" t="s">
        <v>24</v>
      </c>
      <c r="E9" s="17" t="s">
        <v>53</v>
      </c>
      <c r="H9">
        <v>144</v>
      </c>
      <c r="I9">
        <v>124</v>
      </c>
      <c r="J9">
        <v>124</v>
      </c>
      <c r="K9">
        <v>124</v>
      </c>
      <c r="L9">
        <v>104</v>
      </c>
      <c r="M9">
        <v>104</v>
      </c>
      <c r="N9">
        <v>94</v>
      </c>
      <c r="O9">
        <v>7</v>
      </c>
      <c r="P9">
        <v>818</v>
      </c>
      <c r="Q9">
        <v>1100</v>
      </c>
      <c r="R9">
        <v>74.36363636363636</v>
      </c>
      <c r="S9">
        <v>116.85714285714286</v>
      </c>
      <c r="T9" s="17" t="s">
        <v>66</v>
      </c>
      <c r="U9" s="17" t="s">
        <v>44</v>
      </c>
      <c r="V9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abSelected="1" zoomScale="145" zoomScaleNormal="145" workbookViewId="0">
      <selection activeCell="G6" sqref="G6"/>
    </sheetView>
  </sheetViews>
  <sheetFormatPr defaultColWidth="14.42578125" defaultRowHeight="15" customHeight="1" x14ac:dyDescent="0.25"/>
  <cols>
    <col min="2" max="2" width="9.85546875" customWidth="1"/>
    <col min="5" max="5" width="18.7109375" bestFit="1" customWidth="1"/>
    <col min="7" max="7" width="11" customWidth="1"/>
  </cols>
  <sheetData>
    <row r="2" spans="2:8" ht="72" customHeight="1" x14ac:dyDescent="0.25">
      <c r="B2" s="20" t="s">
        <v>54</v>
      </c>
      <c r="C2" s="20"/>
      <c r="D2" s="20"/>
      <c r="E2" s="20"/>
      <c r="F2" s="20"/>
      <c r="G2" s="21"/>
      <c r="H2" s="4"/>
    </row>
    <row r="3" spans="2:8" ht="20.25" customHeight="1" x14ac:dyDescent="0.25">
      <c r="C3" s="5" t="s">
        <v>55</v>
      </c>
      <c r="D3" s="2"/>
      <c r="E3" s="2"/>
      <c r="F3" s="3"/>
      <c r="G3" s="18"/>
      <c r="H3" s="1"/>
    </row>
    <row r="4" spans="2:8" ht="15" customHeight="1" thickBot="1" x14ac:dyDescent="0.3">
      <c r="D4" s="6"/>
      <c r="G4" s="8"/>
    </row>
    <row r="5" spans="2:8" ht="15" customHeight="1" thickTop="1" thickBot="1" x14ac:dyDescent="0.3">
      <c r="D5" s="7" t="s">
        <v>56</v>
      </c>
      <c r="E5" s="16">
        <v>201962318</v>
      </c>
      <c r="F5" s="1"/>
      <c r="G5" s="8"/>
      <c r="H5" s="8"/>
    </row>
    <row r="6" spans="2:8" ht="15" customHeight="1" thickTop="1" x14ac:dyDescent="0.25">
      <c r="D6" s="9"/>
      <c r="F6" s="9"/>
      <c r="G6" s="8"/>
      <c r="H6" s="8"/>
    </row>
    <row r="7" spans="2:8" ht="15" customHeight="1" x14ac:dyDescent="0.25">
      <c r="C7" s="10" t="s">
        <v>57</v>
      </c>
      <c r="D7" s="11" t="str">
        <f>VLOOKUP(E5,data_1[],3,0)</f>
        <v>alpha 81</v>
      </c>
      <c r="E7" s="10" t="s">
        <v>0</v>
      </c>
      <c r="F7" s="11" t="str">
        <f>VLOOKUP($E$5,data_1[],5,0)</f>
        <v>5 th</v>
      </c>
      <c r="G7" s="8"/>
      <c r="H7" s="8"/>
    </row>
    <row r="8" spans="2:8" ht="15" customHeight="1" x14ac:dyDescent="0.25">
      <c r="C8" s="10" t="s">
        <v>58</v>
      </c>
      <c r="D8" s="11" t="str">
        <f>VLOOKUP($E$5,data_1[],4,0)</f>
        <v>neon x</v>
      </c>
      <c r="E8" s="10" t="s">
        <v>59</v>
      </c>
      <c r="F8" s="12" t="str">
        <f>VLOOKUP($E$5,data_1[],2,0)</f>
        <v>BR-07</v>
      </c>
      <c r="H8" s="8"/>
    </row>
    <row r="9" spans="2:8" ht="15" customHeight="1" x14ac:dyDescent="0.25">
      <c r="H9" s="8"/>
    </row>
    <row r="10" spans="2:8" ht="15" customHeight="1" x14ac:dyDescent="0.25">
      <c r="C10" s="8"/>
      <c r="D10" s="13" t="s">
        <v>2</v>
      </c>
      <c r="E10" s="11">
        <f>VLOOKUP($E$5,data_1[],6,0)</f>
        <v>0</v>
      </c>
      <c r="F10" s="8"/>
      <c r="G10" s="8"/>
      <c r="H10" s="8"/>
    </row>
    <row r="11" spans="2:8" ht="15" customHeight="1" x14ac:dyDescent="0.25">
      <c r="C11" s="8"/>
      <c r="D11" s="13" t="s">
        <v>3</v>
      </c>
      <c r="E11" s="11">
        <f>VLOOKUP($E$5,data_1[],7,0)</f>
        <v>143</v>
      </c>
      <c r="F11" s="8"/>
      <c r="H11" s="8"/>
    </row>
    <row r="12" spans="2:8" ht="15" customHeight="1" x14ac:dyDescent="0.25">
      <c r="C12" s="8"/>
      <c r="D12" s="13" t="s">
        <v>6</v>
      </c>
      <c r="E12" s="11">
        <f>VLOOKUP($E$5,data_1[],8,0)</f>
        <v>0</v>
      </c>
      <c r="F12" s="8"/>
      <c r="H12" s="8"/>
    </row>
    <row r="13" spans="2:8" ht="15" customHeight="1" x14ac:dyDescent="0.25">
      <c r="C13" s="8"/>
      <c r="D13" s="13" t="s">
        <v>9</v>
      </c>
      <c r="E13" s="11">
        <f>VLOOKUP($E$5,data_1[],9,0)</f>
        <v>0</v>
      </c>
      <c r="F13" s="8"/>
      <c r="G13" s="8"/>
      <c r="H13" s="8"/>
    </row>
    <row r="14" spans="2:8" ht="15" customHeight="1" x14ac:dyDescent="0.25">
      <c r="C14" s="8"/>
      <c r="D14" s="13" t="s">
        <v>11</v>
      </c>
      <c r="E14" s="11">
        <f>VLOOKUP($E$5,data_1[],10,0)</f>
        <v>123</v>
      </c>
      <c r="F14" s="8"/>
      <c r="G14" s="8"/>
      <c r="H14" s="8"/>
    </row>
    <row r="15" spans="2:8" ht="15" customHeight="1" x14ac:dyDescent="0.25">
      <c r="C15" s="8"/>
      <c r="D15" s="13" t="s">
        <v>13</v>
      </c>
      <c r="E15" s="11">
        <f>VLOOKUP($E$5,data_1[],11,0)</f>
        <v>0</v>
      </c>
      <c r="F15" s="8"/>
      <c r="G15" s="8"/>
    </row>
    <row r="16" spans="2:8" ht="15" customHeight="1" x14ac:dyDescent="0.25">
      <c r="C16" s="8"/>
      <c r="D16" s="13" t="s">
        <v>15</v>
      </c>
      <c r="E16" s="11">
        <f>VLOOKUP($E$5,data_1[],12,0)</f>
        <v>103</v>
      </c>
      <c r="F16" s="8"/>
      <c r="G16" s="8"/>
    </row>
    <row r="17" spans="3:8" ht="15" customHeight="1" x14ac:dyDescent="0.25">
      <c r="C17" s="8"/>
      <c r="D17" s="13" t="s">
        <v>17</v>
      </c>
      <c r="E17" s="11">
        <f>VLOOKUP($E$5,data_1[],13,0)</f>
        <v>0</v>
      </c>
      <c r="F17" s="8"/>
      <c r="H17" s="8"/>
    </row>
    <row r="18" spans="3:8" ht="15" customHeight="1" x14ac:dyDescent="0.25">
      <c r="C18" s="8"/>
      <c r="D18" s="13" t="s">
        <v>20</v>
      </c>
      <c r="E18" s="11">
        <f>VLOOKUP($E$5,data_1[],14,0)</f>
        <v>0</v>
      </c>
      <c r="F18" s="8"/>
    </row>
    <row r="19" spans="3:8" ht="15" customHeight="1" x14ac:dyDescent="0.25">
      <c r="G19" s="8"/>
    </row>
    <row r="20" spans="3:8" ht="15" customHeight="1" x14ac:dyDescent="0.25">
      <c r="C20" s="10" t="s">
        <v>60</v>
      </c>
      <c r="D20" s="14">
        <f>VLOOKUP($E$5,data_1[],17,0)</f>
        <v>1100</v>
      </c>
      <c r="E20" s="15" t="s">
        <v>61</v>
      </c>
      <c r="F20" s="11">
        <f>VLOOKUP($E$5,data_1[],18,0)</f>
        <v>33.545454545454547</v>
      </c>
    </row>
    <row r="21" spans="3:8" ht="15" customHeight="1" x14ac:dyDescent="0.25">
      <c r="C21" s="10" t="s">
        <v>62</v>
      </c>
      <c r="D21" s="11">
        <f>VLOOKUP($E$5,data_1[],16,0)</f>
        <v>369</v>
      </c>
      <c r="E21" s="10" t="s">
        <v>63</v>
      </c>
      <c r="F21" s="11" t="str">
        <f>VLOOKUP($E$5,data_1[],20,0)</f>
        <v>Fail</v>
      </c>
    </row>
    <row r="22" spans="3:8" ht="15" customHeight="1" x14ac:dyDescent="0.25">
      <c r="C22" s="10" t="s">
        <v>64</v>
      </c>
      <c r="D22" s="11" t="str">
        <f>VLOOKUP($E$5,data_1[],21,0)</f>
        <v>F</v>
      </c>
      <c r="E22" s="10" t="s">
        <v>65</v>
      </c>
      <c r="F22" s="11">
        <f>VLOOKUP($E$5,data_1[],22,0)</f>
        <v>8</v>
      </c>
    </row>
    <row r="23" spans="3:8" ht="15" customHeight="1" x14ac:dyDescent="0.25">
      <c r="E23" s="1"/>
    </row>
  </sheetData>
  <mergeCells count="2">
    <mergeCell ref="C3:F3"/>
    <mergeCell ref="B2:G2"/>
  </mergeCells>
  <pageMargins left="0.7" right="0.7" top="0.75" bottom="0.75" header="0" footer="0"/>
  <pageSetup orientation="portrait" r:id="rId1"/>
  <ignoredErrors>
    <ignoredError sqref="E1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1CD952E-FE9F-417B-A792-DC5BBB54CACA}">
          <x14:formula1>
            <xm:f>data!$A$2:$A$9</xm:f>
          </x14:formula1>
          <xm:sqref>E5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Y 5 D o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G O Q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k O h Y H C / S A L s B A A C + A w A A E w A c A E Z v c m 1 1 b G F z L 1 N l Y 3 R p b 2 4 x L m 0 g o h g A K K A U A A A A A A A A A A A A A A A A A A A A A A A A A A A A d Z N f i + I w F M X f B b / D p c u C Q u n O / m E f d v A h x q j d 0 b a 0 k W V R W a L G n W K a S J K C g / j d N x 1 l Z n b T z U v h d w 7 n 3 I Y b w 7 e 2 V B K K 6 / f j f b f T 7 Z h H p v k O d s w y G I D g t t s B d w p V 6 y 1 3 h J y 2 X E Q / l D 5 s l D r 0 x q X g E V b S c m l N L 8 D f V g v D t V k V O Z n O U Q J 3 n + 8 + r U b c H K w 6 r o 5 a b b k x 0 U m Y U 9 A P Q d Z C h G B 1 z f v h t a a p / T X i + 1 L y X c K q p v D a f F 7 G l l e D o D E E 4 U M p d 4 P g j S 9 Y X 5 Y j J 6 1 v O e + C T K t K W f c n U 8 5 2 b q L A R V G 2 c d P e l B v v / V s Z w v L m Q E I U W y a Y N o N m x n X / J R w / M v n b Z d O n I 3 8 N p p p J s 1 e 6 w k r U l W x E 0 2 u Z J D y f g 1 w J A U k K U R B C L O 3 X L 1 F j v 4 T g J D K J k t R x 6 w h Y f r L P O E F z 4 s E x o l O S Q 6 u G B T P G o y S Z + J W L f L T w 6 d y F + x R P y d y n 2 f S n D 4 d x 2 u I s q A / j Y t b i z B G m M U Y t E k 4 X C Y V i M f x O c E t c O q Q R z F H + U P g a T S m a / V f N S I 5 J Q t H k 5 T 5 l X W 2 4 f h b f t + M M F Q V 8 a D Z j j O K Z d + O T H I 0 I b J 6 g 3 E O z H b V g n i d T p m z e o P l 7 o k u / 2 y l l 6 9 b d / w F Q S w E C L Q A U A A I A C A B j k O h Y F p Y Z s 6 U A A A D 2 A A A A E g A A A A A A A A A A A A A A A A A A A A A A Q 2 9 u Z m l n L 1 B h Y 2 t h Z 2 U u e G 1 s U E s B A i 0 A F A A C A A g A Y 5 D o W A / K 6 a u k A A A A 6 Q A A A B M A A A A A A A A A A A A A A A A A 8 Q A A A F t D b 2 5 0 Z W 5 0 X 1 R 5 c G V z X S 5 4 b W x Q S w E C L Q A U A A I A C A B j k O h Y H C / S A L s B A A C + A w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F A A A A A A A A J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x M j Z h N T Y t N D d l Y i 0 0 N j J i L W F j M j Q t Y m Y z Y z U y M W Y z M T g y I i A v P j x F b n R y e S B U e X B l P S J G a W x s Q 2 9 s d W 1 u V H l w Z X M i I F Z h b H V l P S J z Q X d Z R 0 J n W U R B d 0 1 E Q X d N R E F 3 T U R B d 0 1 G Q l F Z R 0 F 3 P T 0 i I C 8 + P E V u d H J 5 I F R 5 c G U 9 I k Z p b G x M Y X N 0 V X B k Y X R l Z C I g V m F s d W U 9 I m Q y M D I 0 L T A 3 L T A 4 V D E y O j Q 0 O j U y L j c 1 N T U 5 N j F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k Y X R h X z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U m 9 s b C B O T y A u J n F 1 b 3 Q 7 L C Z x d W 9 0 O 1 J F R y 5 O T y Z x d W 9 0 O y w m c X V v d D t O Q U 1 F J n F 1 b 3 Q 7 L C Z x d W 9 0 O 0 Z B V E h F U i B O Q U 1 F J n F 1 b 3 Q 7 L C Z x d W 9 0 O 0 N s Y X N z J n F 1 b 3 Q 7 L C Z x d W 9 0 O 0 V O R y Z x d W 9 0 O y w m c X V v d D t V U k R V J n F 1 b 3 Q 7 L C Z x d W 9 0 O 0 1 B V E g m c X V v d D s s J n F 1 b 3 Q 7 Q 0 h F T S Z x d W 9 0 O y w m c X V v d D t Q S F k m c X V v d D s s J n F 1 b 3 Q 7 Q k l P J n F 1 b 3 Q 7 L C Z x d W 9 0 O 1 B T V C Z x d W 9 0 O y w m c X V v d D t J U 0 w m c X V v d D s s J n F 1 b 3 Q 7 U F J B Q 1 R J Q 0 F M J n F 1 b 3 Q 7 L C Z x d W 9 0 O 0 N P V U 5 U I F N V Q k p F Q 1 Q m c X V v d D s s J n F 1 b 3 Q 7 T 0 J U L i B N Q V J L U y Z x d W 9 0 O y w m c X V v d D t U T 1 R B T C 4 g T U F S S 1 M m c X V v d D s s J n F 1 b 3 Q 7 U E V S Q 0 V O V E F H R S Z x d W 9 0 O y w m c X V v d D s l Q U d F J n F 1 b 3 Q 7 L C Z x d W 9 0 O 1 B B U 1 M g L y A g I C B G Q U l M J n F 1 b 3 Q 7 L C Z x d W 9 0 O 0 d S Q U R F I G J 5 I G l m I G Z v c m 1 1 b G E m c X V v d D s s J n F 1 b 3 Q 7 U G 9 z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m 9 s b C B O T y A u L D B 9 J n F 1 b 3 Q 7 L C Z x d W 9 0 O 1 N l Y 3 R p b 2 4 x L 2 R h d G E v Q X V 0 b 1 J l b W 9 2 Z W R D b 2 x 1 b W 5 z M S 5 7 U k V H L k 5 P L D F 9 J n F 1 b 3 Q 7 L C Z x d W 9 0 O 1 N l Y 3 R p b 2 4 x L 2 R h d G E v Q X V 0 b 1 J l b W 9 2 Z W R D b 2 x 1 b W 5 z M S 5 7 T k F N R S w y f S Z x d W 9 0 O y w m c X V v d D t T Z W N 0 a W 9 u M S 9 k Y X R h L 0 F 1 d G 9 S Z W 1 v d m V k Q 2 9 s d W 1 u c z E u e 0 Z B V E h F U i B O Q U 1 F L D N 9 J n F 1 b 3 Q 7 L C Z x d W 9 0 O 1 N l Y 3 R p b 2 4 x L 2 R h d G E v Q X V 0 b 1 J l b W 9 2 Z W R D b 2 x 1 b W 5 z M S 5 7 Q 2 x h c 3 M s N H 0 m c X V v d D s s J n F 1 b 3 Q 7 U 2 V j d G l v b j E v Z G F 0 Y S 9 B d X R v U m V t b 3 Z l Z E N v b H V t b n M x L n t F T k c s N X 0 m c X V v d D s s J n F 1 b 3 Q 7 U 2 V j d G l v b j E v Z G F 0 Y S 9 B d X R v U m V t b 3 Z l Z E N v b H V t b n M x L n t V U k R V L D Z 9 J n F 1 b 3 Q 7 L C Z x d W 9 0 O 1 N l Y 3 R p b 2 4 x L 2 R h d G E v Q X V 0 b 1 J l b W 9 2 Z W R D b 2 x 1 b W 5 z M S 5 7 T U F U S C w 3 f S Z x d W 9 0 O y w m c X V v d D t T Z W N 0 a W 9 u M S 9 k Y X R h L 0 F 1 d G 9 S Z W 1 v d m V k Q 2 9 s d W 1 u c z E u e 0 N I R U 0 s O H 0 m c X V v d D s s J n F 1 b 3 Q 7 U 2 V j d G l v b j E v Z G F 0 Y S 9 B d X R v U m V t b 3 Z l Z E N v b H V t b n M x L n t Q S F k s O X 0 m c X V v d D s s J n F 1 b 3 Q 7 U 2 V j d G l v b j E v Z G F 0 Y S 9 B d X R v U m V t b 3 Z l Z E N v b H V t b n M x L n t C S U 8 s M T B 9 J n F 1 b 3 Q 7 L C Z x d W 9 0 O 1 N l Y 3 R p b 2 4 x L 2 R h d G E v Q X V 0 b 1 J l b W 9 2 Z W R D b 2 x 1 b W 5 z M S 5 7 U F N U L D E x f S Z x d W 9 0 O y w m c X V v d D t T Z W N 0 a W 9 u M S 9 k Y X R h L 0 F 1 d G 9 S Z W 1 v d m V k Q 2 9 s d W 1 u c z E u e 0 l T T C w x M n 0 m c X V v d D s s J n F 1 b 3 Q 7 U 2 V j d G l v b j E v Z G F 0 Y S 9 B d X R v U m V t b 3 Z l Z E N v b H V t b n M x L n t Q U k F D V E l D Q U w s M T N 9 J n F 1 b 3 Q 7 L C Z x d W 9 0 O 1 N l Y 3 R p b 2 4 x L 2 R h d G E v Q X V 0 b 1 J l b W 9 2 Z W R D b 2 x 1 b W 5 z M S 5 7 Q 0 9 V T l Q g U 1 V C S k V D V C w x N H 0 m c X V v d D s s J n F 1 b 3 Q 7 U 2 V j d G l v b j E v Z G F 0 Y S 9 B d X R v U m V t b 3 Z l Z E N v b H V t b n M x L n t P Q l Q u I E 1 B U k t T L D E 1 f S Z x d W 9 0 O y w m c X V v d D t T Z W N 0 a W 9 u M S 9 k Y X R h L 0 F 1 d G 9 S Z W 1 v d m V k Q 2 9 s d W 1 u c z E u e 1 R P V E F M L i B N Q V J L U y w x N n 0 m c X V v d D s s J n F 1 b 3 Q 7 U 2 V j d G l v b j E v Z G F 0 Y S 9 B d X R v U m V t b 3 Z l Z E N v b H V t b n M x L n t Q R V J D R U 5 U Q U d F L D E 3 f S Z x d W 9 0 O y w m c X V v d D t T Z W N 0 a W 9 u M S 9 k Y X R h L 0 F 1 d G 9 S Z W 1 v d m V k Q 2 9 s d W 1 u c z E u e y V B R 0 U s M T h 9 J n F 1 b 3 Q 7 L C Z x d W 9 0 O 1 N l Y 3 R p b 2 4 x L 2 R h d G E v Q X V 0 b 1 J l b W 9 2 Z W R D b 2 x 1 b W 5 z M S 5 7 U E F T U y A v I C A g I E Z B S U w s M T l 9 J n F 1 b 3 Q 7 L C Z x d W 9 0 O 1 N l Y 3 R p b 2 4 x L 2 R h d G E v Q X V 0 b 1 J l b W 9 2 Z W R D b 2 x 1 b W 5 z M S 5 7 R 1 J B R E U g Y n k g a W Y g Z m 9 y b X V s Y S w y M H 0 m c X V v d D s s J n F 1 b 3 Q 7 U 2 V j d G l v b j E v Z G F 0 Y S 9 B d X R v U m V t b 3 Z l Z E N v b H V t b n M x L n t Q b 3 N p d G l v b n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Y X R h L 0 F 1 d G 9 S Z W 1 v d m V k Q 2 9 s d W 1 u c z E u e 1 J v b G w g T k 8 g L i w w f S Z x d W 9 0 O y w m c X V v d D t T Z W N 0 a W 9 u M S 9 k Y X R h L 0 F 1 d G 9 S Z W 1 v d m V k Q 2 9 s d W 1 u c z E u e 1 J F R y 5 O T y w x f S Z x d W 9 0 O y w m c X V v d D t T Z W N 0 a W 9 u M S 9 k Y X R h L 0 F 1 d G 9 S Z W 1 v d m V k Q 2 9 s d W 1 u c z E u e 0 5 B T U U s M n 0 m c X V v d D s s J n F 1 b 3 Q 7 U 2 V j d G l v b j E v Z G F 0 Y S 9 B d X R v U m V t b 3 Z l Z E N v b H V t b n M x L n t G Q V R I R V I g T k F N R S w z f S Z x d W 9 0 O y w m c X V v d D t T Z W N 0 a W 9 u M S 9 k Y X R h L 0 F 1 d G 9 S Z W 1 v d m V k Q 2 9 s d W 1 u c z E u e 0 N s Y X N z L D R 9 J n F 1 b 3 Q 7 L C Z x d W 9 0 O 1 N l Y 3 R p b 2 4 x L 2 R h d G E v Q X V 0 b 1 J l b W 9 2 Z W R D b 2 x 1 b W 5 z M S 5 7 R U 5 H L D V 9 J n F 1 b 3 Q 7 L C Z x d W 9 0 O 1 N l Y 3 R p b 2 4 x L 2 R h d G E v Q X V 0 b 1 J l b W 9 2 Z W R D b 2 x 1 b W 5 z M S 5 7 V V J E V S w 2 f S Z x d W 9 0 O y w m c X V v d D t T Z W N 0 a W 9 u M S 9 k Y X R h L 0 F 1 d G 9 S Z W 1 v d m V k Q 2 9 s d W 1 u c z E u e 0 1 B V E g s N 3 0 m c X V v d D s s J n F 1 b 3 Q 7 U 2 V j d G l v b j E v Z G F 0 Y S 9 B d X R v U m V t b 3 Z l Z E N v b H V t b n M x L n t D S E V N L D h 9 J n F 1 b 3 Q 7 L C Z x d W 9 0 O 1 N l Y 3 R p b 2 4 x L 2 R h d G E v Q X V 0 b 1 J l b W 9 2 Z W R D b 2 x 1 b W 5 z M S 5 7 U E h Z L D l 9 J n F 1 b 3 Q 7 L C Z x d W 9 0 O 1 N l Y 3 R p b 2 4 x L 2 R h d G E v Q X V 0 b 1 J l b W 9 2 Z W R D b 2 x 1 b W 5 z M S 5 7 Q k l P L D E w f S Z x d W 9 0 O y w m c X V v d D t T Z W N 0 a W 9 u M S 9 k Y X R h L 0 F 1 d G 9 S Z W 1 v d m V k Q 2 9 s d W 1 u c z E u e 1 B T V C w x M X 0 m c X V v d D s s J n F 1 b 3 Q 7 U 2 V j d G l v b j E v Z G F 0 Y S 9 B d X R v U m V t b 3 Z l Z E N v b H V t b n M x L n t J U 0 w s M T J 9 J n F 1 b 3 Q 7 L C Z x d W 9 0 O 1 N l Y 3 R p b 2 4 x L 2 R h d G E v Q X V 0 b 1 J l b W 9 2 Z W R D b 2 x 1 b W 5 z M S 5 7 U F J B Q 1 R J Q 0 F M L D E z f S Z x d W 9 0 O y w m c X V v d D t T Z W N 0 a W 9 u M S 9 k Y X R h L 0 F 1 d G 9 S Z W 1 v d m V k Q 2 9 s d W 1 u c z E u e 0 N P V U 5 U I F N V Q k p F Q 1 Q s M T R 9 J n F 1 b 3 Q 7 L C Z x d W 9 0 O 1 N l Y 3 R p b 2 4 x L 2 R h d G E v Q X V 0 b 1 J l b W 9 2 Z W R D b 2 x 1 b W 5 z M S 5 7 T 0 J U L i B N Q V J L U y w x N X 0 m c X V v d D s s J n F 1 b 3 Q 7 U 2 V j d G l v b j E v Z G F 0 Y S 9 B d X R v U m V t b 3 Z l Z E N v b H V t b n M x L n t U T 1 R B T C 4 g T U F S S 1 M s M T Z 9 J n F 1 b 3 Q 7 L C Z x d W 9 0 O 1 N l Y 3 R p b 2 4 x L 2 R h d G E v Q X V 0 b 1 J l b W 9 2 Z W R D b 2 x 1 b W 5 z M S 5 7 U E V S Q 0 V O V E F H R S w x N 3 0 m c X V v d D s s J n F 1 b 3 Q 7 U 2 V j d G l v b j E v Z G F 0 Y S 9 B d X R v U m V t b 3 Z l Z E N v b H V t b n M x L n s l Q U d F L D E 4 f S Z x d W 9 0 O y w m c X V v d D t T Z W N 0 a W 9 u M S 9 k Y X R h L 0 F 1 d G 9 S Z W 1 v d m V k Q 2 9 s d W 1 u c z E u e 1 B B U 1 M g L y A g I C B G Q U l M L D E 5 f S Z x d W 9 0 O y w m c X V v d D t T Z W N 0 a W 9 u M S 9 k Y X R h L 0 F 1 d G 9 S Z W 1 v d m V k Q 2 9 s d W 1 u c z E u e 0 d S Q U R F I G J 5 I G l m I G Z v c m 1 1 b G E s M j B 9 J n F 1 b 3 Q 7 L C Z x d W 9 0 O 1 N l Y 3 R p b 2 4 x L 2 R h d G E v Q X V 0 b 1 J l b W 9 2 Z W R D b 2 x 1 b W 5 z M S 5 7 U G 9 z a X R p b 2 5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2 R h d G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9 O K V v p Y E q T l Z G b 2 0 b J / g A A A A A C A A A A A A A Q Z g A A A A E A A C A A A A C 8 A X q f O Y 0 o 9 t l X 6 A H U Y P B 0 K / x N a U w S Q c R Y w N o F i O W r + w A A A A A O g A A A A A I A A C A A A A A 9 K p O 9 r s P 3 1 H U b x 7 5 7 / / 8 h P g R M G c + X M R v P h c R k Y b Q L s V A A A A A P t p z J m W 0 q w f y + M 1 K 6 u X R 9 X g G U i C d 1 v W 0 3 e T p i N Z M P r D I e E 0 r U + 5 l U 9 5 o k u e C J C X p 4 m r x l 2 3 n W p W o D J e f m 5 + f B j T e G G K 6 4 G n g W + o x r U K Z W o E A A A A C D J S H 5 E m g r u A R n D 9 3 0 b N U a O V Q q T p P n P s 7 P C 3 u y T u + j B x 2 T j 8 7 4 i 7 q D C v X 1 q o m h H Q v p H n 0 6 b p b M p D z W H h i p + x X W < / D a t a M a s h u p > 
</file>

<file path=customXml/itemProps1.xml><?xml version="1.0" encoding="utf-8"?>
<ds:datastoreItem xmlns:ds="http://schemas.openxmlformats.org/officeDocument/2006/customXml" ds:itemID="{F4DB25A9-8EE0-4BE7-8E6A-2040EF1A33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Shahzal Rehman</cp:lastModifiedBy>
  <dcterms:created xsi:type="dcterms:W3CDTF">2022-06-27T12:49:05Z</dcterms:created>
  <dcterms:modified xsi:type="dcterms:W3CDTF">2024-07-08T13:03:18Z</dcterms:modified>
</cp:coreProperties>
</file>