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 BADAR  computer  training center's SR courses\"/>
    </mc:Choice>
  </mc:AlternateContent>
  <bookViews>
    <workbookView xWindow="0" yWindow="0" windowWidth="28770" windowHeight="116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F10" i="1" l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I9" i="1"/>
  <c r="H9" i="1"/>
  <c r="G9" i="1"/>
  <c r="F9" i="1"/>
  <c r="K9" i="1" l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14" i="1" l="1"/>
  <c r="K25" i="1" s="1"/>
  <c r="K26" i="1" l="1"/>
</calcChain>
</file>

<file path=xl/sharedStrings.xml><?xml version="1.0" encoding="utf-8"?>
<sst xmlns="http://schemas.openxmlformats.org/spreadsheetml/2006/main" count="44" uniqueCount="41">
  <si>
    <t>SR NO .</t>
  </si>
  <si>
    <t>NAME</t>
  </si>
  <si>
    <t>DESIGNATION</t>
  </si>
  <si>
    <t>Basic Pay</t>
  </si>
  <si>
    <t>Monthly Allowance</t>
  </si>
  <si>
    <t>adhoc  Allowance</t>
  </si>
  <si>
    <t>Medical Allowance</t>
  </si>
  <si>
    <t>Rent Allowance</t>
  </si>
  <si>
    <t>Transport  Allowance</t>
  </si>
  <si>
    <t>Net Pay</t>
  </si>
  <si>
    <t>alpha 11</t>
  </si>
  <si>
    <t>alpha 22</t>
  </si>
  <si>
    <t>alpha 33</t>
  </si>
  <si>
    <t>alpha 44</t>
  </si>
  <si>
    <t>alpha 99</t>
  </si>
  <si>
    <t>alpha 110</t>
  </si>
  <si>
    <t>alpha 121</t>
  </si>
  <si>
    <t>alpha 132</t>
  </si>
  <si>
    <t>neon 55</t>
  </si>
  <si>
    <t>neon 65</t>
  </si>
  <si>
    <t>neon 75</t>
  </si>
  <si>
    <t>neon 85</t>
  </si>
  <si>
    <t>neonx 70</t>
  </si>
  <si>
    <t>neonx 60</t>
  </si>
  <si>
    <t>neonx 391</t>
  </si>
  <si>
    <t>CEO</t>
  </si>
  <si>
    <t>MG GENRAL</t>
  </si>
  <si>
    <t>ACCOUTANT</t>
  </si>
  <si>
    <t>2 nd incharge Head</t>
  </si>
  <si>
    <t>Sub Ad manageer</t>
  </si>
  <si>
    <t>Ad manager</t>
  </si>
  <si>
    <t>2 nd Sub Ad manageer</t>
  </si>
  <si>
    <t>3 rd Sub Ad manageer</t>
  </si>
  <si>
    <t>incharge Head</t>
  </si>
  <si>
    <t>adhoc sub MG GENRAL</t>
  </si>
  <si>
    <t>incharge ACCOUTANT</t>
  </si>
  <si>
    <t>sss</t>
  </si>
  <si>
    <t>Total</t>
  </si>
  <si>
    <t>3% deduction</t>
  </si>
  <si>
    <t>Amount</t>
  </si>
  <si>
    <t>Sr Galactica Pay July 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</si>
</sst>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PKR]\ #,##0.00"/>
    <numFmt numFmtId="165" formatCode="&quot;$&quot;#,##0.00"/>
    <numFmt numFmtId="166" formatCode="[$PKR]\ #,##0"/>
  </numFmts>
  <fonts count="7" x14ac:knownFonts="1">
    <font>
      <sz val="11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 degree="180">
        <stop position="0">
          <color theme="0"/>
        </stop>
        <stop position="1">
          <color theme="4"/>
        </stop>
      </gradientFill>
    </fill>
    <fill>
      <gradientFill degree="90">
        <stop position="0">
          <color theme="0"/>
        </stop>
        <stop position="1">
          <color theme="4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5" fontId="0" fillId="7" borderId="0" xfId="0" applyNumberFormat="1" applyFill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165" fontId="0" fillId="6" borderId="0" xfId="0" applyNumberFormat="1" applyFill="1" applyAlignment="1">
      <alignment horizontal="center"/>
    </xf>
    <xf numFmtId="165" fontId="0" fillId="7" borderId="6" xfId="0" applyNumberFormat="1" applyFill="1" applyBorder="1" applyAlignment="1">
      <alignment horizontal="center"/>
    </xf>
    <xf numFmtId="165" fontId="0" fillId="5" borderId="7" xfId="0" applyNumberFormat="1" applyFill="1" applyBorder="1" applyAlignment="1">
      <alignment horizontal="center"/>
    </xf>
    <xf numFmtId="165" fontId="0" fillId="8" borderId="6" xfId="0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textRotation="90" wrapText="1"/>
    </xf>
    <xf numFmtId="0" fontId="6" fillId="0" borderId="0" xfId="0" applyFont="1"/>
    <xf numFmtId="0" fontId="6" fillId="2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center" wrapText="1"/>
    </xf>
    <xf numFmtId="4" fontId="6" fillId="4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1061356</xdr:colOff>
      <xdr:row>0</xdr:row>
      <xdr:rowOff>136072</xdr:rowOff>
    </xdr:from>
    <xdr:to>
      <xdr:col>7</xdr:col>
      <xdr:colOff>1510542</xdr:colOff>
      <xdr:row>0</xdr:row>
      <xdr:rowOff>1074937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92535" y="136072"/>
          <a:ext cx="6531579" cy="938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zoomScale="70" zoomScaleNormal="70" workbookViewId="0">
      <selection activeCell="E36" sqref="E36"/>
    </sheetView>
  </sheetViews>
  <sheetFormatPr defaultColWidth="22.7109375" defaultRowHeight="15" x14ac:dyDescent="0.25"/>
  <cols>
    <col min="1" max="1" width="22.7109375" style="1"/>
    <col min="2" max="2" width="22.85546875" style="1" bestFit="1" customWidth="1"/>
    <col min="3" max="4" width="22.7109375" style="1"/>
    <col min="5" max="10" width="22.85546875" style="1" bestFit="1" customWidth="1"/>
    <col min="11" max="11" width="24.42578125" style="1" bestFit="1" customWidth="1"/>
    <col min="12" max="16384" width="22.7109375" style="1"/>
  </cols>
  <sheetData>
    <row r="1" spans="1:26" ht="92.25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26" ht="46.5" x14ac:dyDescent="0.25">
      <c r="A3" s="14" t="s">
        <v>40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6" ht="24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" customHeight="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O5" s="2"/>
    </row>
    <row r="6" spans="1:26" ht="24.75" customHeight="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26" s="21" customFormat="1" ht="62.25" customHeight="1" x14ac:dyDescent="0.25">
      <c r="A7" s="9"/>
      <c r="B7" s="17" t="s">
        <v>0</v>
      </c>
      <c r="C7" s="18" t="s">
        <v>1</v>
      </c>
      <c r="D7" s="17" t="s">
        <v>2</v>
      </c>
      <c r="E7" s="18" t="s">
        <v>3</v>
      </c>
      <c r="F7" s="19" t="s">
        <v>4</v>
      </c>
      <c r="G7" s="20" t="s">
        <v>5</v>
      </c>
      <c r="H7" s="19" t="s">
        <v>6</v>
      </c>
      <c r="I7" s="20" t="s">
        <v>7</v>
      </c>
      <c r="J7" s="19" t="s">
        <v>8</v>
      </c>
      <c r="K7" s="18" t="s">
        <v>9</v>
      </c>
      <c r="L7" s="11"/>
    </row>
    <row r="8" spans="1:26" s="21" customFormat="1" ht="18" x14ac:dyDescent="0.25">
      <c r="A8" s="9"/>
      <c r="B8" s="22"/>
      <c r="C8" s="23"/>
      <c r="D8" s="22"/>
      <c r="E8" s="23"/>
      <c r="F8" s="24">
        <v>2</v>
      </c>
      <c r="G8" s="24">
        <v>4</v>
      </c>
      <c r="H8" s="24">
        <v>6</v>
      </c>
      <c r="I8" s="24">
        <v>8</v>
      </c>
      <c r="J8" s="24">
        <v>10</v>
      </c>
      <c r="K8" s="23"/>
      <c r="L8" s="11"/>
    </row>
    <row r="9" spans="1:26" s="21" customFormat="1" ht="39" customHeight="1" x14ac:dyDescent="0.25">
      <c r="A9" s="9"/>
      <c r="B9" s="25">
        <v>1</v>
      </c>
      <c r="C9" s="26" t="s">
        <v>10</v>
      </c>
      <c r="D9" s="25" t="s">
        <v>36</v>
      </c>
      <c r="E9" s="27">
        <v>596720</v>
      </c>
      <c r="F9" s="28">
        <f>E9*2/100</f>
        <v>11934.4</v>
      </c>
      <c r="G9" s="27">
        <f>E9*4/100</f>
        <v>23868.799999999999</v>
      </c>
      <c r="H9" s="28">
        <f>E9*6/100</f>
        <v>35803.199999999997</v>
      </c>
      <c r="I9" s="27">
        <f>E9*8/100</f>
        <v>47737.599999999999</v>
      </c>
      <c r="J9" s="28">
        <f>E9*10/100</f>
        <v>59672</v>
      </c>
      <c r="K9" s="29">
        <f>SUM(E9:J9)</f>
        <v>775736</v>
      </c>
      <c r="L9" s="11"/>
    </row>
    <row r="10" spans="1:26" s="21" customFormat="1" ht="39" customHeight="1" x14ac:dyDescent="0.25">
      <c r="A10" s="9"/>
      <c r="B10" s="25">
        <v>2</v>
      </c>
      <c r="C10" s="26" t="s">
        <v>11</v>
      </c>
      <c r="D10" s="25" t="s">
        <v>25</v>
      </c>
      <c r="E10" s="27">
        <v>3299510</v>
      </c>
      <c r="F10" s="28">
        <f t="shared" ref="F10:F23" si="0">E10*2/100</f>
        <v>65990.2</v>
      </c>
      <c r="G10" s="27">
        <f t="shared" ref="G10:G23" si="1">E10*4/100</f>
        <v>131980.4</v>
      </c>
      <c r="H10" s="28">
        <f t="shared" ref="H10:H23" si="2">E10*6/100</f>
        <v>197970.6</v>
      </c>
      <c r="I10" s="27">
        <f t="shared" ref="I10:I23" si="3">E10*8/100</f>
        <v>263960.8</v>
      </c>
      <c r="J10" s="28">
        <f t="shared" ref="J10:J23" si="4">E10*10/100</f>
        <v>329951</v>
      </c>
      <c r="K10" s="29">
        <f t="shared" ref="K10:K23" si="5">SUM(E10:J10)</f>
        <v>4289363</v>
      </c>
      <c r="L10" s="11"/>
    </row>
    <row r="11" spans="1:26" s="21" customFormat="1" ht="39" customHeight="1" x14ac:dyDescent="0.25">
      <c r="A11" s="9"/>
      <c r="B11" s="25">
        <v>3</v>
      </c>
      <c r="C11" s="26" t="s">
        <v>12</v>
      </c>
      <c r="D11" s="25" t="s">
        <v>27</v>
      </c>
      <c r="E11" s="27">
        <v>634966</v>
      </c>
      <c r="F11" s="28">
        <f t="shared" si="0"/>
        <v>12699.32</v>
      </c>
      <c r="G11" s="27">
        <f t="shared" si="1"/>
        <v>25398.639999999999</v>
      </c>
      <c r="H11" s="28">
        <f t="shared" si="2"/>
        <v>38097.96</v>
      </c>
      <c r="I11" s="27">
        <f t="shared" si="3"/>
        <v>50797.279999999999</v>
      </c>
      <c r="J11" s="28">
        <f t="shared" si="4"/>
        <v>63496.6</v>
      </c>
      <c r="K11" s="29">
        <f t="shared" si="5"/>
        <v>825455.79999999993</v>
      </c>
      <c r="L11" s="11"/>
    </row>
    <row r="12" spans="1:26" s="21" customFormat="1" ht="39" customHeight="1" x14ac:dyDescent="0.25">
      <c r="A12" s="9"/>
      <c r="B12" s="25">
        <v>4</v>
      </c>
      <c r="C12" s="26" t="s">
        <v>13</v>
      </c>
      <c r="D12" s="25" t="s">
        <v>33</v>
      </c>
      <c r="E12" s="27">
        <v>852361</v>
      </c>
      <c r="F12" s="28">
        <f t="shared" si="0"/>
        <v>17047.22</v>
      </c>
      <c r="G12" s="27">
        <f t="shared" si="1"/>
        <v>34094.44</v>
      </c>
      <c r="H12" s="28">
        <f t="shared" si="2"/>
        <v>51141.66</v>
      </c>
      <c r="I12" s="27">
        <f t="shared" si="3"/>
        <v>68188.88</v>
      </c>
      <c r="J12" s="28">
        <f t="shared" si="4"/>
        <v>85236.1</v>
      </c>
      <c r="K12" s="29">
        <f t="shared" si="5"/>
        <v>1108069.3</v>
      </c>
      <c r="L12" s="11"/>
    </row>
    <row r="13" spans="1:26" s="21" customFormat="1" ht="39" customHeight="1" x14ac:dyDescent="0.25">
      <c r="A13" s="9"/>
      <c r="B13" s="25">
        <v>5</v>
      </c>
      <c r="C13" s="26" t="s">
        <v>18</v>
      </c>
      <c r="D13" s="25" t="s">
        <v>29</v>
      </c>
      <c r="E13" s="27">
        <v>3214215</v>
      </c>
      <c r="F13" s="28">
        <f t="shared" si="0"/>
        <v>64284.3</v>
      </c>
      <c r="G13" s="27">
        <f t="shared" si="1"/>
        <v>128568.6</v>
      </c>
      <c r="H13" s="28">
        <f t="shared" si="2"/>
        <v>192852.9</v>
      </c>
      <c r="I13" s="27">
        <f t="shared" si="3"/>
        <v>257137.2</v>
      </c>
      <c r="J13" s="28">
        <f t="shared" si="4"/>
        <v>321421.5</v>
      </c>
      <c r="K13" s="29">
        <f t="shared" si="5"/>
        <v>4178479.5</v>
      </c>
      <c r="L13" s="11"/>
    </row>
    <row r="14" spans="1:26" s="21" customFormat="1" ht="39" customHeight="1" x14ac:dyDescent="0.25">
      <c r="A14" s="9"/>
      <c r="B14" s="25">
        <v>6</v>
      </c>
      <c r="C14" s="26" t="s">
        <v>19</v>
      </c>
      <c r="D14" s="25" t="s">
        <v>30</v>
      </c>
      <c r="E14" s="27">
        <v>2555906.7000000002</v>
      </c>
      <c r="F14" s="28">
        <f t="shared" si="0"/>
        <v>51118.134000000005</v>
      </c>
      <c r="G14" s="27">
        <f t="shared" si="1"/>
        <v>102236.26800000001</v>
      </c>
      <c r="H14" s="28">
        <f t="shared" si="2"/>
        <v>153354.402</v>
      </c>
      <c r="I14" s="27">
        <f t="shared" si="3"/>
        <v>204472.53600000002</v>
      </c>
      <c r="J14" s="28">
        <f t="shared" si="4"/>
        <v>255590.67</v>
      </c>
      <c r="K14" s="29">
        <f t="shared" si="5"/>
        <v>3322678.7100000004</v>
      </c>
      <c r="L14" s="11"/>
    </row>
    <row r="15" spans="1:26" s="21" customFormat="1" ht="39" customHeight="1" x14ac:dyDescent="0.25">
      <c r="A15" s="9"/>
      <c r="B15" s="25">
        <v>7</v>
      </c>
      <c r="C15" s="26" t="s">
        <v>20</v>
      </c>
      <c r="D15" s="25" t="s">
        <v>31</v>
      </c>
      <c r="E15" s="27">
        <v>2834690.8</v>
      </c>
      <c r="F15" s="28">
        <f t="shared" si="0"/>
        <v>56693.815999999999</v>
      </c>
      <c r="G15" s="27">
        <f t="shared" si="1"/>
        <v>113387.632</v>
      </c>
      <c r="H15" s="28">
        <f t="shared" si="2"/>
        <v>170081.44799999997</v>
      </c>
      <c r="I15" s="27">
        <f t="shared" si="3"/>
        <v>226775.264</v>
      </c>
      <c r="J15" s="28">
        <f t="shared" si="4"/>
        <v>283469.08</v>
      </c>
      <c r="K15" s="29">
        <f t="shared" si="5"/>
        <v>3685098.04</v>
      </c>
      <c r="L15" s="11"/>
    </row>
    <row r="16" spans="1:26" s="21" customFormat="1" ht="39" customHeight="1" x14ac:dyDescent="0.25">
      <c r="A16" s="9"/>
      <c r="B16" s="25">
        <v>8</v>
      </c>
      <c r="C16" s="26" t="s">
        <v>21</v>
      </c>
      <c r="D16" s="25" t="s">
        <v>26</v>
      </c>
      <c r="E16" s="27">
        <v>3113474.9</v>
      </c>
      <c r="F16" s="28">
        <f t="shared" si="0"/>
        <v>62269.498</v>
      </c>
      <c r="G16" s="27">
        <f t="shared" si="1"/>
        <v>124538.996</v>
      </c>
      <c r="H16" s="28">
        <f t="shared" si="2"/>
        <v>186808.49399999998</v>
      </c>
      <c r="I16" s="27">
        <f t="shared" si="3"/>
        <v>249077.992</v>
      </c>
      <c r="J16" s="28">
        <f t="shared" si="4"/>
        <v>311347.49</v>
      </c>
      <c r="K16" s="29">
        <f t="shared" si="5"/>
        <v>4047517.37</v>
      </c>
      <c r="L16" s="11"/>
    </row>
    <row r="17" spans="1:12" s="21" customFormat="1" ht="39" customHeight="1" x14ac:dyDescent="0.25">
      <c r="A17" s="9"/>
      <c r="B17" s="25">
        <v>9</v>
      </c>
      <c r="C17" s="26" t="s">
        <v>14</v>
      </c>
      <c r="D17" s="25" t="s">
        <v>27</v>
      </c>
      <c r="E17" s="27">
        <v>3392259</v>
      </c>
      <c r="F17" s="28">
        <f t="shared" si="0"/>
        <v>67845.179999999993</v>
      </c>
      <c r="G17" s="27">
        <f t="shared" si="1"/>
        <v>135690.35999999999</v>
      </c>
      <c r="H17" s="28">
        <f t="shared" si="2"/>
        <v>203535.54</v>
      </c>
      <c r="I17" s="27">
        <f t="shared" si="3"/>
        <v>271380.71999999997</v>
      </c>
      <c r="J17" s="28">
        <f t="shared" si="4"/>
        <v>339225.9</v>
      </c>
      <c r="K17" s="29">
        <f t="shared" si="5"/>
        <v>4409936.7</v>
      </c>
      <c r="L17" s="11"/>
    </row>
    <row r="18" spans="1:12" s="21" customFormat="1" ht="39" customHeight="1" x14ac:dyDescent="0.25">
      <c r="A18" s="9"/>
      <c r="B18" s="25">
        <v>10</v>
      </c>
      <c r="C18" s="26" t="s">
        <v>15</v>
      </c>
      <c r="D18" s="25" t="s">
        <v>28</v>
      </c>
      <c r="E18" s="27">
        <v>3671043.1</v>
      </c>
      <c r="F18" s="28">
        <f t="shared" si="0"/>
        <v>73420.862000000008</v>
      </c>
      <c r="G18" s="27">
        <f t="shared" si="1"/>
        <v>146841.72400000002</v>
      </c>
      <c r="H18" s="28">
        <f t="shared" si="2"/>
        <v>220262.58600000001</v>
      </c>
      <c r="I18" s="27">
        <f t="shared" si="3"/>
        <v>293683.44800000003</v>
      </c>
      <c r="J18" s="28">
        <f t="shared" si="4"/>
        <v>367104.31</v>
      </c>
      <c r="K18" s="29">
        <f t="shared" si="5"/>
        <v>4772356.03</v>
      </c>
      <c r="L18" s="11"/>
    </row>
    <row r="19" spans="1:12" s="21" customFormat="1" ht="39" customHeight="1" x14ac:dyDescent="0.25">
      <c r="A19" s="9"/>
      <c r="B19" s="25">
        <v>11</v>
      </c>
      <c r="C19" s="26" t="s">
        <v>16</v>
      </c>
      <c r="D19" s="25" t="s">
        <v>29</v>
      </c>
      <c r="E19" s="27">
        <v>3949827.2</v>
      </c>
      <c r="F19" s="28">
        <f t="shared" si="0"/>
        <v>78996.544000000009</v>
      </c>
      <c r="G19" s="27">
        <f t="shared" si="1"/>
        <v>157993.08800000002</v>
      </c>
      <c r="H19" s="28">
        <f t="shared" si="2"/>
        <v>236989.63200000004</v>
      </c>
      <c r="I19" s="27">
        <f t="shared" si="3"/>
        <v>315986.17600000004</v>
      </c>
      <c r="J19" s="28">
        <f t="shared" si="4"/>
        <v>394982.72</v>
      </c>
      <c r="K19" s="29">
        <f t="shared" si="5"/>
        <v>5134775.3600000003</v>
      </c>
      <c r="L19" s="11"/>
    </row>
    <row r="20" spans="1:12" s="21" customFormat="1" ht="39" customHeight="1" x14ac:dyDescent="0.25">
      <c r="A20" s="9"/>
      <c r="B20" s="25">
        <v>12</v>
      </c>
      <c r="C20" s="26" t="s">
        <v>17</v>
      </c>
      <c r="D20" s="25" t="s">
        <v>30</v>
      </c>
      <c r="E20" s="27">
        <v>4228611.3</v>
      </c>
      <c r="F20" s="28">
        <f t="shared" si="0"/>
        <v>84572.225999999995</v>
      </c>
      <c r="G20" s="27">
        <f t="shared" si="1"/>
        <v>169144.45199999999</v>
      </c>
      <c r="H20" s="28">
        <f t="shared" si="2"/>
        <v>253716.67799999996</v>
      </c>
      <c r="I20" s="27">
        <f t="shared" si="3"/>
        <v>338288.90399999998</v>
      </c>
      <c r="J20" s="28">
        <f t="shared" si="4"/>
        <v>422861.13</v>
      </c>
      <c r="K20" s="29">
        <f t="shared" si="5"/>
        <v>5497194.6899999995</v>
      </c>
      <c r="L20" s="11"/>
    </row>
    <row r="21" spans="1:12" s="21" customFormat="1" ht="39" customHeight="1" x14ac:dyDescent="0.25">
      <c r="A21" s="9"/>
      <c r="B21" s="25">
        <v>13</v>
      </c>
      <c r="C21" s="26" t="s">
        <v>22</v>
      </c>
      <c r="D21" s="25" t="s">
        <v>32</v>
      </c>
      <c r="E21" s="27">
        <v>4507395.4000000004</v>
      </c>
      <c r="F21" s="28">
        <f t="shared" si="0"/>
        <v>90147.90800000001</v>
      </c>
      <c r="G21" s="27">
        <f t="shared" si="1"/>
        <v>180295.81600000002</v>
      </c>
      <c r="H21" s="28">
        <f t="shared" si="2"/>
        <v>270443.72400000005</v>
      </c>
      <c r="I21" s="27">
        <f t="shared" si="3"/>
        <v>360591.63200000004</v>
      </c>
      <c r="J21" s="28">
        <f t="shared" si="4"/>
        <v>450739.54</v>
      </c>
      <c r="K21" s="29">
        <f t="shared" si="5"/>
        <v>5859614.0200000005</v>
      </c>
      <c r="L21" s="11"/>
    </row>
    <row r="22" spans="1:12" s="21" customFormat="1" ht="39" customHeight="1" x14ac:dyDescent="0.25">
      <c r="A22" s="9"/>
      <c r="B22" s="25">
        <v>14</v>
      </c>
      <c r="C22" s="26" t="s">
        <v>23</v>
      </c>
      <c r="D22" s="25" t="s">
        <v>34</v>
      </c>
      <c r="E22" s="27">
        <v>4786179.5</v>
      </c>
      <c r="F22" s="28">
        <f t="shared" si="0"/>
        <v>95723.59</v>
      </c>
      <c r="G22" s="27">
        <f t="shared" si="1"/>
        <v>191447.18</v>
      </c>
      <c r="H22" s="28">
        <f t="shared" si="2"/>
        <v>287170.77</v>
      </c>
      <c r="I22" s="27">
        <f t="shared" si="3"/>
        <v>382894.36</v>
      </c>
      <c r="J22" s="28">
        <f t="shared" si="4"/>
        <v>478617.95</v>
      </c>
      <c r="K22" s="29">
        <f t="shared" si="5"/>
        <v>6222033.3499999996</v>
      </c>
      <c r="L22" s="11"/>
    </row>
    <row r="23" spans="1:12" s="21" customFormat="1" ht="39" customHeight="1" x14ac:dyDescent="0.25">
      <c r="A23" s="9"/>
      <c r="B23" s="25">
        <v>15</v>
      </c>
      <c r="C23" s="26" t="s">
        <v>24</v>
      </c>
      <c r="D23" s="25" t="s">
        <v>35</v>
      </c>
      <c r="E23" s="27">
        <v>5064963.5999999996</v>
      </c>
      <c r="F23" s="28">
        <f t="shared" si="0"/>
        <v>101299.272</v>
      </c>
      <c r="G23" s="27">
        <f t="shared" si="1"/>
        <v>202598.54399999999</v>
      </c>
      <c r="H23" s="28">
        <f t="shared" si="2"/>
        <v>303897.81599999999</v>
      </c>
      <c r="I23" s="27">
        <f t="shared" si="3"/>
        <v>405197.08799999999</v>
      </c>
      <c r="J23" s="28">
        <f t="shared" si="4"/>
        <v>506496.36</v>
      </c>
      <c r="K23" s="29">
        <f t="shared" si="5"/>
        <v>6584452.6799999988</v>
      </c>
      <c r="L23" s="11"/>
    </row>
    <row r="24" spans="1:12" ht="72" customHeight="1" x14ac:dyDescent="0.25">
      <c r="A24" s="9"/>
      <c r="B24" s="10"/>
      <c r="C24" s="10"/>
      <c r="D24" s="10"/>
      <c r="E24" s="10"/>
      <c r="F24" s="10"/>
      <c r="G24" s="10"/>
      <c r="H24" s="10"/>
      <c r="I24" s="7" t="s">
        <v>37</v>
      </c>
      <c r="J24" s="8"/>
      <c r="K24" s="15">
        <f>SUM(K9:K23)</f>
        <v>60712760.550000004</v>
      </c>
      <c r="L24" s="11"/>
    </row>
    <row r="25" spans="1:12" ht="72" customHeight="1" x14ac:dyDescent="0.25">
      <c r="A25" s="9"/>
      <c r="B25" s="6"/>
      <c r="C25" s="6"/>
      <c r="D25" s="6"/>
      <c r="E25" s="6"/>
      <c r="F25" s="6"/>
      <c r="G25" s="6"/>
      <c r="H25" s="6"/>
      <c r="I25" s="3" t="s">
        <v>38</v>
      </c>
      <c r="J25" s="3"/>
      <c r="K25" s="16">
        <f>K24/3</f>
        <v>20237586.850000001</v>
      </c>
      <c r="L25" s="11"/>
    </row>
    <row r="26" spans="1:12" ht="72" customHeight="1" x14ac:dyDescent="0.25">
      <c r="A26" s="9"/>
      <c r="B26" s="6"/>
      <c r="C26" s="6"/>
      <c r="D26" s="6"/>
      <c r="E26" s="6"/>
      <c r="F26" s="6"/>
      <c r="G26" s="6"/>
      <c r="H26" s="6"/>
      <c r="I26" s="4" t="s">
        <v>39</v>
      </c>
      <c r="J26" s="4"/>
      <c r="K26" s="15">
        <f>K24-K25</f>
        <v>40475173.700000003</v>
      </c>
      <c r="L26" s="11"/>
    </row>
    <row r="27" spans="1:12" ht="12" customHeight="1" x14ac:dyDescent="0.25"/>
  </sheetData>
  <mergeCells count="14">
    <mergeCell ref="A4:L6"/>
    <mergeCell ref="A1:L1"/>
    <mergeCell ref="A3:L3"/>
    <mergeCell ref="I25:J25"/>
    <mergeCell ref="I26:J26"/>
    <mergeCell ref="B7:B8"/>
    <mergeCell ref="C7:C8"/>
    <mergeCell ref="D7:D8"/>
    <mergeCell ref="E7:E8"/>
    <mergeCell ref="K7:K8"/>
    <mergeCell ref="I24:J24"/>
    <mergeCell ref="A7:A26"/>
    <mergeCell ref="B24:H26"/>
    <mergeCell ref="L7:L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MLSAPRO</cp:lastModifiedBy>
  <dcterms:created xsi:type="dcterms:W3CDTF">2022-07-04T12:02:03Z</dcterms:created>
  <dcterms:modified xsi:type="dcterms:W3CDTF">2024-04-14T11:23:08Z</dcterms:modified>
</cp:coreProperties>
</file>