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25_0640/data/"/>
    </mc:Choice>
  </mc:AlternateContent>
  <xr:revisionPtr revIDLastSave="0" documentId="13_ncr:1_{577AC000-7A8F-8D41-B945-350203F1C51F}" xr6:coauthVersionLast="45" xr6:coauthVersionMax="45" xr10:uidLastSave="{00000000-0000-0000-0000-000000000000}"/>
  <bookViews>
    <workbookView xWindow="35680" yWindow="-2680" windowWidth="31520" windowHeight="20540" xr2:uid="{265F690D-B5FF-2E4B-BA8D-A4AE3F139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L4" i="1"/>
  <c r="L5" i="1"/>
  <c r="L6" i="1"/>
  <c r="L7" i="1"/>
  <c r="K4" i="1"/>
  <c r="K5" i="1"/>
  <c r="K6" i="1"/>
  <c r="K7" i="1"/>
  <c r="J4" i="1"/>
  <c r="J5" i="1"/>
  <c r="J6" i="1"/>
  <c r="J7" i="1"/>
  <c r="U16" i="1" l="1"/>
  <c r="T16" i="1"/>
  <c r="M16" i="1"/>
  <c r="K16" i="1"/>
  <c r="J16" i="1"/>
  <c r="L16" i="1" s="1"/>
  <c r="U15" i="1"/>
  <c r="T15" i="1"/>
  <c r="K15" i="1"/>
  <c r="J15" i="1"/>
  <c r="M15" i="1" s="1"/>
  <c r="K14" i="1"/>
  <c r="J14" i="1"/>
  <c r="M14" i="1" s="1"/>
  <c r="K13" i="1"/>
  <c r="J13" i="1"/>
  <c r="M13" i="1" s="1"/>
  <c r="K12" i="1"/>
  <c r="J12" i="1"/>
  <c r="M12" i="1" s="1"/>
  <c r="K11" i="1"/>
  <c r="J11" i="1"/>
  <c r="M11" i="1" s="1"/>
  <c r="K10" i="1"/>
  <c r="J10" i="1"/>
  <c r="M10" i="1" s="1"/>
  <c r="U9" i="1"/>
  <c r="T9" i="1"/>
  <c r="K9" i="1"/>
  <c r="J9" i="1"/>
  <c r="M9" i="1" s="1"/>
  <c r="U8" i="1"/>
  <c r="T8" i="1"/>
  <c r="K8" i="1"/>
  <c r="J8" i="1"/>
  <c r="M8" i="1" s="1"/>
  <c r="U3" i="1"/>
  <c r="T3" i="1"/>
  <c r="K3" i="1"/>
  <c r="J3" i="1"/>
  <c r="M3" i="1" s="1"/>
  <c r="J2" i="1"/>
  <c r="M2" i="1" s="1"/>
  <c r="F2" i="1"/>
  <c r="K2" i="1" s="1"/>
  <c r="L2" i="1" l="1"/>
  <c r="L10" i="1"/>
  <c r="L11" i="1"/>
  <c r="L12" i="1"/>
  <c r="L13" i="1"/>
  <c r="L14" i="1"/>
  <c r="L15" i="1"/>
  <c r="L9" i="1"/>
  <c r="L8" i="1"/>
  <c r="L3" i="1"/>
</calcChain>
</file>

<file path=xl/sharedStrings.xml><?xml version="1.0" encoding="utf-8"?>
<sst xmlns="http://schemas.openxmlformats.org/spreadsheetml/2006/main" count="107" uniqueCount="54">
  <si>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</si>
  <si>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</si>
  <si>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</si>
  <si>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</si>
  <si>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</si>
  <si>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</si>
  <si>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</si>
  <si>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Maintenace</t>
  </si>
  <si>
    <t>ArnonaPerMeter</t>
  </si>
  <si>
    <t>Arnona</t>
  </si>
  <si>
    <t>Old_Purchase</t>
  </si>
  <si>
    <t>OldRent</t>
  </si>
  <si>
    <t>Tax and Maintenace</t>
  </si>
  <si>
    <t>priceIncrease</t>
  </si>
  <si>
    <t>rentIncrease</t>
  </si>
  <si>
    <t>TotalUnits</t>
  </si>
  <si>
    <t>TotalFloors</t>
  </si>
  <si>
    <t>AvrgTotaalArea</t>
  </si>
  <si>
    <t>newMaintenace</t>
  </si>
  <si>
    <t>Purchase</t>
  </si>
  <si>
    <t>Rent</t>
  </si>
  <si>
    <t>East</t>
  </si>
  <si>
    <t>North</t>
  </si>
  <si>
    <t>bld_operation</t>
  </si>
  <si>
    <t>pointPolygon</t>
  </si>
  <si>
    <t>ParcelChange</t>
  </si>
  <si>
    <t>FuturePlanID</t>
  </si>
  <si>
    <t>status</t>
  </si>
  <si>
    <t>﻿215_2</t>
  </si>
  <si>
    <t>Polygon</t>
  </si>
  <si>
    <t>Yes</t>
  </si>
  <si>
    <t>502-0147678</t>
  </si>
  <si>
    <t>destroyed</t>
  </si>
  <si>
    <t>New Building</t>
  </si>
  <si>
    <t>225_6</t>
  </si>
  <si>
    <t>225_6a</t>
  </si>
  <si>
    <t>225_8</t>
  </si>
  <si>
    <t>210_8</t>
  </si>
  <si>
    <t>﻿175867</t>
  </si>
  <si>
    <t>﻿659756</t>
  </si>
  <si>
    <t>502-0178285</t>
  </si>
  <si>
    <t>﻿175899</t>
  </si>
  <si>
    <t>﻿659748</t>
  </si>
  <si>
    <t>210_16</t>
  </si>
  <si>
    <t>502-0317495</t>
  </si>
  <si>
    <t>210_18</t>
  </si>
  <si>
    <t>211_7</t>
  </si>
  <si>
    <t>211_9</t>
  </si>
  <si>
    <t>211_11</t>
  </si>
  <si>
    <t>211_9n</t>
  </si>
  <si>
    <t>210_8n</t>
  </si>
  <si>
    <t>225_8n</t>
  </si>
  <si>
    <t>225_6n</t>
  </si>
  <si>
    <t>﻿215_2n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</si>
</sst>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Helvetica Neue"/>
      <family val="2"/>
    </font>
    <font>
      <sz val="12"/>
      <color rgb="FF2AA198"/>
      <name val="Menlo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9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 vertical="top"/>
    </xf>
    <xf numFmtId="0" fontId="5" fillId="0" borderId="0" xfId="0" applyFont="1"/>
  </cellXfs>
  <cellStyles count="2">
    <cellStyle name="Comma" xfId="1" builtinId="3"/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C620-23AB-054A-90AE-B3247703FE6F}">
  <dimension ref="A1:AF16"/>
  <sheetViews>
    <sheetView tabSelected="1" topLeftCell="F1" workbookViewId="0">
      <selection activeCell="N3" sqref="N3"/>
    </sheetView>
  </sheetViews>
  <sheetFormatPr baseColWidth="10" defaultRowHeight="16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E1" s="2"/>
      <c r="AF1" s="2"/>
    </row>
    <row r="2" spans="1:32">
      <c r="A2">
        <v>0</v>
      </c>
      <c r="B2" t="s">
        <v>28</v>
      </c>
      <c r="C2">
        <v>24</v>
      </c>
      <c r="D2">
        <v>4</v>
      </c>
      <c r="E2">
        <v>80</v>
      </c>
      <c r="F2" s="3">
        <f>23570.736</f>
        <v>23570.736000000001</v>
      </c>
      <c r="G2">
        <v>65</v>
      </c>
      <c r="H2">
        <v>100</v>
      </c>
      <c r="I2" s="4">
        <v>5.4358000000000004</v>
      </c>
      <c r="J2">
        <f>INT(I2*E2)</f>
        <v>434</v>
      </c>
      <c r="K2">
        <f>F2*E2</f>
        <v>1885658.8800000001</v>
      </c>
      <c r="L2">
        <f>E2*G2+H2+J2</f>
        <v>5734</v>
      </c>
      <c r="M2">
        <f>J2+H2</f>
        <v>534</v>
      </c>
      <c r="V2">
        <v>175866</v>
      </c>
      <c r="W2">
        <v>659635</v>
      </c>
      <c r="X2">
        <v>3</v>
      </c>
      <c r="Y2" t="s">
        <v>29</v>
      </c>
      <c r="Z2" t="s">
        <v>30</v>
      </c>
      <c r="AA2" t="s">
        <v>31</v>
      </c>
      <c r="AB2" t="s">
        <v>32</v>
      </c>
    </row>
    <row r="3" spans="1:32">
      <c r="A3">
        <v>1</v>
      </c>
      <c r="B3" t="s">
        <v>53</v>
      </c>
      <c r="C3">
        <v>0</v>
      </c>
      <c r="D3">
        <v>0</v>
      </c>
      <c r="E3">
        <v>0</v>
      </c>
      <c r="F3">
        <v>21336</v>
      </c>
      <c r="G3">
        <v>62</v>
      </c>
      <c r="H3">
        <v>450</v>
      </c>
      <c r="I3" s="4">
        <v>5.4358000000000004</v>
      </c>
      <c r="J3">
        <f t="shared" ref="J3:J7" si="0">INT(I3*E3)</f>
        <v>0</v>
      </c>
      <c r="K3">
        <f t="shared" ref="K3:K7" si="1">F3*E3</f>
        <v>0</v>
      </c>
      <c r="L3">
        <f t="shared" ref="L3:L7" si="2">E3*G3+H3+J3</f>
        <v>450</v>
      </c>
      <c r="M3">
        <f t="shared" ref="M3:M7" si="3">J3+H3</f>
        <v>450</v>
      </c>
      <c r="N3" s="5">
        <v>0.2</v>
      </c>
      <c r="O3" s="5">
        <v>0.2</v>
      </c>
      <c r="P3">
        <v>102</v>
      </c>
      <c r="Q3">
        <v>32</v>
      </c>
      <c r="R3">
        <v>120</v>
      </c>
      <c r="S3">
        <v>450</v>
      </c>
      <c r="T3" s="6">
        <f>(F3*(1+N3))*R3</f>
        <v>3072384</v>
      </c>
      <c r="U3">
        <f>H3*(1+O3)*R3+S3</f>
        <v>65250</v>
      </c>
      <c r="V3">
        <v>175833</v>
      </c>
      <c r="W3">
        <v>659608</v>
      </c>
      <c r="X3">
        <v>3</v>
      </c>
      <c r="Y3" t="s">
        <v>29</v>
      </c>
      <c r="Z3" t="s">
        <v>30</v>
      </c>
      <c r="AA3" t="s">
        <v>31</v>
      </c>
      <c r="AB3" t="s">
        <v>33</v>
      </c>
    </row>
    <row r="4" spans="1:32">
      <c r="A4">
        <v>2</v>
      </c>
      <c r="B4" t="s">
        <v>34</v>
      </c>
      <c r="C4">
        <v>18</v>
      </c>
      <c r="D4">
        <v>3</v>
      </c>
      <c r="E4">
        <v>56</v>
      </c>
      <c r="F4">
        <v>23800</v>
      </c>
      <c r="G4">
        <v>63</v>
      </c>
      <c r="H4">
        <v>100</v>
      </c>
      <c r="I4" s="4">
        <v>5.4358000000000004</v>
      </c>
      <c r="J4">
        <f t="shared" si="0"/>
        <v>304</v>
      </c>
      <c r="K4">
        <f t="shared" si="1"/>
        <v>1332800</v>
      </c>
      <c r="L4">
        <f t="shared" si="2"/>
        <v>3932</v>
      </c>
      <c r="M4">
        <f t="shared" si="3"/>
        <v>404</v>
      </c>
      <c r="N4" s="7"/>
      <c r="O4" s="7"/>
      <c r="P4" s="7"/>
      <c r="Q4" s="7"/>
      <c r="R4" s="7"/>
      <c r="S4" s="7"/>
      <c r="T4" s="7"/>
      <c r="U4" s="7"/>
      <c r="V4" s="7"/>
      <c r="W4" s="7"/>
      <c r="X4">
        <v>3</v>
      </c>
      <c r="Y4" t="s">
        <v>29</v>
      </c>
      <c r="Z4" t="s">
        <v>30</v>
      </c>
      <c r="AA4" t="s">
        <v>40</v>
      </c>
      <c r="AB4" t="s">
        <v>32</v>
      </c>
      <c r="AE4" s="7"/>
      <c r="AF4" s="7"/>
    </row>
    <row r="5" spans="1:32">
      <c r="A5">
        <v>3</v>
      </c>
      <c r="B5" t="s">
        <v>35</v>
      </c>
      <c r="C5">
        <v>18</v>
      </c>
      <c r="D5">
        <v>3</v>
      </c>
      <c r="E5">
        <v>56</v>
      </c>
      <c r="F5">
        <v>23800</v>
      </c>
      <c r="G5">
        <v>63</v>
      </c>
      <c r="H5">
        <v>100</v>
      </c>
      <c r="I5" s="4">
        <v>5.4358000000000004</v>
      </c>
      <c r="J5">
        <f t="shared" si="0"/>
        <v>304</v>
      </c>
      <c r="K5">
        <f t="shared" si="1"/>
        <v>1332800</v>
      </c>
      <c r="L5">
        <f t="shared" si="2"/>
        <v>3932</v>
      </c>
      <c r="M5">
        <f t="shared" si="3"/>
        <v>404</v>
      </c>
      <c r="N5" s="7"/>
      <c r="O5" s="7"/>
      <c r="P5" s="7"/>
      <c r="Q5" s="7"/>
      <c r="R5" s="7"/>
      <c r="S5" s="7"/>
      <c r="T5" s="7"/>
      <c r="U5" s="7"/>
      <c r="V5" s="7"/>
      <c r="W5" s="7"/>
      <c r="X5">
        <v>3</v>
      </c>
      <c r="Y5" t="s">
        <v>29</v>
      </c>
      <c r="Z5" t="s">
        <v>30</v>
      </c>
      <c r="AA5" t="s">
        <v>40</v>
      </c>
      <c r="AB5" t="s">
        <v>32</v>
      </c>
      <c r="AE5" s="7"/>
      <c r="AF5" s="7"/>
    </row>
    <row r="6" spans="1:32">
      <c r="A6">
        <v>4</v>
      </c>
      <c r="B6" t="s">
        <v>36</v>
      </c>
      <c r="C6">
        <v>36</v>
      </c>
      <c r="D6">
        <v>3</v>
      </c>
      <c r="E6">
        <v>55</v>
      </c>
      <c r="F6">
        <v>23800</v>
      </c>
      <c r="G6">
        <v>63</v>
      </c>
      <c r="H6">
        <v>100</v>
      </c>
      <c r="I6" s="4">
        <v>5.4358000000000004</v>
      </c>
      <c r="J6">
        <f t="shared" si="0"/>
        <v>298</v>
      </c>
      <c r="K6">
        <f t="shared" si="1"/>
        <v>1309000</v>
      </c>
      <c r="L6">
        <f t="shared" si="2"/>
        <v>3863</v>
      </c>
      <c r="M6">
        <f t="shared" si="3"/>
        <v>398</v>
      </c>
      <c r="N6" s="7"/>
      <c r="O6" s="7"/>
      <c r="P6" s="7"/>
      <c r="Q6" s="7"/>
      <c r="R6" s="7"/>
      <c r="S6" s="7"/>
      <c r="T6" s="7"/>
      <c r="U6" s="7"/>
      <c r="V6" s="7"/>
      <c r="W6" s="7"/>
      <c r="X6">
        <v>3</v>
      </c>
      <c r="Y6" t="s">
        <v>29</v>
      </c>
      <c r="Z6" t="s">
        <v>30</v>
      </c>
      <c r="AA6" t="s">
        <v>40</v>
      </c>
      <c r="AB6" t="s">
        <v>32</v>
      </c>
      <c r="AE6" s="7"/>
      <c r="AF6" s="7"/>
    </row>
    <row r="7" spans="1:32">
      <c r="A7">
        <v>5</v>
      </c>
      <c r="B7" t="s">
        <v>37</v>
      </c>
      <c r="C7">
        <v>42</v>
      </c>
      <c r="D7">
        <v>3</v>
      </c>
      <c r="E7">
        <v>60</v>
      </c>
      <c r="F7">
        <v>23800</v>
      </c>
      <c r="G7">
        <v>63</v>
      </c>
      <c r="H7">
        <v>100</v>
      </c>
      <c r="I7" s="4">
        <v>5.4358000000000004</v>
      </c>
      <c r="J7">
        <f t="shared" si="0"/>
        <v>326</v>
      </c>
      <c r="K7">
        <f t="shared" si="1"/>
        <v>1428000</v>
      </c>
      <c r="L7">
        <f t="shared" si="2"/>
        <v>4206</v>
      </c>
      <c r="M7">
        <f t="shared" si="3"/>
        <v>426</v>
      </c>
      <c r="N7" s="7"/>
      <c r="O7" s="7"/>
      <c r="P7" s="7"/>
      <c r="Q7" s="7"/>
      <c r="R7" s="7"/>
      <c r="S7" s="7"/>
      <c r="T7" s="7"/>
      <c r="U7" s="7"/>
      <c r="V7" s="7"/>
      <c r="W7" s="7"/>
      <c r="X7">
        <v>3</v>
      </c>
      <c r="Y7" t="s">
        <v>29</v>
      </c>
      <c r="Z7" t="s">
        <v>30</v>
      </c>
      <c r="AA7" t="s">
        <v>40</v>
      </c>
      <c r="AB7" t="s">
        <v>32</v>
      </c>
      <c r="AE7" s="7"/>
      <c r="AF7" s="7"/>
    </row>
    <row r="8" spans="1:32">
      <c r="A8">
        <v>6</v>
      </c>
      <c r="B8" t="s">
        <v>52</v>
      </c>
      <c r="C8">
        <v>0</v>
      </c>
      <c r="D8">
        <v>0</v>
      </c>
      <c r="E8">
        <v>0</v>
      </c>
      <c r="F8">
        <v>23800</v>
      </c>
      <c r="G8" s="3">
        <v>63</v>
      </c>
      <c r="H8">
        <v>450</v>
      </c>
      <c r="I8" s="4">
        <v>5.4358000000000004</v>
      </c>
      <c r="J8">
        <f>INT(I8*E8)</f>
        <v>0</v>
      </c>
      <c r="K8">
        <f>F8*E8</f>
        <v>0</v>
      </c>
      <c r="L8">
        <f>E8*G8+H8+J8</f>
        <v>450</v>
      </c>
      <c r="M8">
        <f>J8+H8</f>
        <v>450</v>
      </c>
      <c r="N8" s="5">
        <v>0.2</v>
      </c>
      <c r="O8" s="5">
        <v>0.2</v>
      </c>
      <c r="P8">
        <v>104</v>
      </c>
      <c r="Q8">
        <v>32</v>
      </c>
      <c r="R8">
        <v>120</v>
      </c>
      <c r="S8">
        <v>450</v>
      </c>
      <c r="T8" s="6">
        <f>(F8*(1+N8))*R8</f>
        <v>3427200</v>
      </c>
      <c r="U8">
        <f>H8*(1+O8)*R8+S8</f>
        <v>65250</v>
      </c>
      <c r="V8" t="s">
        <v>38</v>
      </c>
      <c r="W8" t="s">
        <v>39</v>
      </c>
      <c r="X8">
        <v>3</v>
      </c>
      <c r="Y8" t="s">
        <v>29</v>
      </c>
      <c r="Z8" t="s">
        <v>30</v>
      </c>
      <c r="AA8" t="s">
        <v>40</v>
      </c>
      <c r="AB8" t="s">
        <v>33</v>
      </c>
    </row>
    <row r="9" spans="1:32">
      <c r="A9">
        <v>7</v>
      </c>
      <c r="B9" t="s">
        <v>51</v>
      </c>
      <c r="C9">
        <v>0</v>
      </c>
      <c r="D9">
        <v>0</v>
      </c>
      <c r="E9">
        <v>0</v>
      </c>
      <c r="F9">
        <v>23800</v>
      </c>
      <c r="G9" s="3">
        <v>63</v>
      </c>
      <c r="H9">
        <v>450</v>
      </c>
      <c r="I9" s="4">
        <v>5.4358000000000004</v>
      </c>
      <c r="J9">
        <f t="shared" ref="J9" si="4">INT(I9*E9)</f>
        <v>0</v>
      </c>
      <c r="K9">
        <f t="shared" ref="K9" si="5">F9*E9</f>
        <v>0</v>
      </c>
      <c r="L9">
        <f t="shared" ref="L9" si="6">E9*G9+H9+J9</f>
        <v>450</v>
      </c>
      <c r="M9">
        <f t="shared" ref="M9" si="7">J9+H9</f>
        <v>450</v>
      </c>
      <c r="N9" s="5">
        <v>0.2</v>
      </c>
      <c r="O9" s="5">
        <v>0.2</v>
      </c>
      <c r="P9">
        <v>104</v>
      </c>
      <c r="Q9">
        <v>32</v>
      </c>
      <c r="R9">
        <v>120</v>
      </c>
      <c r="S9">
        <v>450</v>
      </c>
      <c r="T9" s="6">
        <f>(F9*(1+N9))*R9</f>
        <v>3427200</v>
      </c>
      <c r="U9">
        <f>H9*(1+O9)*R9+S9</f>
        <v>65250</v>
      </c>
      <c r="V9" t="s">
        <v>41</v>
      </c>
      <c r="W9" t="s">
        <v>42</v>
      </c>
      <c r="X9">
        <v>3</v>
      </c>
      <c r="Y9" t="s">
        <v>29</v>
      </c>
      <c r="Z9" t="s">
        <v>30</v>
      </c>
      <c r="AA9" t="s">
        <v>40</v>
      </c>
      <c r="AB9" t="s">
        <v>33</v>
      </c>
    </row>
    <row r="10" spans="1:32">
      <c r="A10">
        <v>0</v>
      </c>
      <c r="B10" t="s">
        <v>43</v>
      </c>
      <c r="C10">
        <v>19</v>
      </c>
      <c r="D10">
        <v>3</v>
      </c>
      <c r="E10">
        <v>58</v>
      </c>
      <c r="F10">
        <v>21288</v>
      </c>
      <c r="G10">
        <v>58</v>
      </c>
      <c r="H10">
        <v>100</v>
      </c>
      <c r="I10" s="4">
        <v>5.4358000000000004</v>
      </c>
      <c r="J10">
        <f>INT(I10*E10)</f>
        <v>315</v>
      </c>
      <c r="K10">
        <f>F10*E10</f>
        <v>1234704</v>
      </c>
      <c r="L10">
        <f>E10*G10+H10+J10</f>
        <v>3779</v>
      </c>
      <c r="M10">
        <f>J10+H10</f>
        <v>415</v>
      </c>
      <c r="V10">
        <v>175866</v>
      </c>
      <c r="W10">
        <v>659635</v>
      </c>
      <c r="X10">
        <v>3</v>
      </c>
      <c r="Y10" t="s">
        <v>29</v>
      </c>
      <c r="Z10" t="s">
        <v>30</v>
      </c>
      <c r="AA10" s="8" t="s">
        <v>44</v>
      </c>
      <c r="AB10" t="s">
        <v>32</v>
      </c>
    </row>
    <row r="11" spans="1:32">
      <c r="A11">
        <v>1</v>
      </c>
      <c r="B11" t="s">
        <v>45</v>
      </c>
      <c r="C11">
        <v>12</v>
      </c>
      <c r="D11">
        <v>4</v>
      </c>
      <c r="E11">
        <v>86</v>
      </c>
      <c r="F11">
        <v>21204</v>
      </c>
      <c r="G11">
        <v>52</v>
      </c>
      <c r="H11">
        <v>100</v>
      </c>
      <c r="I11" s="4">
        <v>5.4358000000000004</v>
      </c>
      <c r="J11">
        <f t="shared" ref="J11:J16" si="8">INT(I11*E11)</f>
        <v>467</v>
      </c>
      <c r="K11">
        <f t="shared" ref="K11:K16" si="9">F11*E11</f>
        <v>1823544</v>
      </c>
      <c r="L11">
        <f t="shared" ref="L11:L16" si="10">E11*G11+H11+J11</f>
        <v>5039</v>
      </c>
      <c r="M11">
        <f t="shared" ref="M11:M16" si="11">J11+H11</f>
        <v>567</v>
      </c>
      <c r="V11">
        <v>175861</v>
      </c>
      <c r="W11">
        <v>659617</v>
      </c>
      <c r="X11">
        <v>3</v>
      </c>
      <c r="Y11" t="s">
        <v>29</v>
      </c>
      <c r="Z11" t="s">
        <v>30</v>
      </c>
      <c r="AA11" s="8" t="s">
        <v>44</v>
      </c>
      <c r="AB11" t="s">
        <v>32</v>
      </c>
    </row>
    <row r="12" spans="1:32">
      <c r="A12">
        <v>2</v>
      </c>
      <c r="B12" t="s">
        <v>46</v>
      </c>
      <c r="C12">
        <v>2</v>
      </c>
      <c r="D12">
        <v>1</v>
      </c>
      <c r="E12">
        <v>70</v>
      </c>
      <c r="F12">
        <v>21517</v>
      </c>
      <c r="G12">
        <v>69</v>
      </c>
      <c r="H12">
        <v>0</v>
      </c>
      <c r="I12" s="4">
        <v>5.4358000000000004</v>
      </c>
      <c r="J12">
        <f t="shared" si="8"/>
        <v>380</v>
      </c>
      <c r="K12">
        <f t="shared" si="9"/>
        <v>1506190</v>
      </c>
      <c r="L12">
        <f t="shared" si="10"/>
        <v>5210</v>
      </c>
      <c r="M12">
        <f t="shared" si="11"/>
        <v>380</v>
      </c>
      <c r="V12">
        <v>175806</v>
      </c>
      <c r="W12">
        <v>659603</v>
      </c>
      <c r="X12">
        <v>3</v>
      </c>
      <c r="Y12" t="s">
        <v>29</v>
      </c>
      <c r="Z12" t="s">
        <v>30</v>
      </c>
      <c r="AA12" s="8" t="s">
        <v>44</v>
      </c>
      <c r="AB12" t="s">
        <v>32</v>
      </c>
    </row>
    <row r="13" spans="1:32">
      <c r="A13">
        <v>3</v>
      </c>
      <c r="B13" t="s">
        <v>47</v>
      </c>
      <c r="C13">
        <v>1</v>
      </c>
      <c r="D13">
        <v>1</v>
      </c>
      <c r="E13">
        <v>70</v>
      </c>
      <c r="F13">
        <v>21420</v>
      </c>
      <c r="G13">
        <v>68</v>
      </c>
      <c r="H13">
        <v>0</v>
      </c>
      <c r="I13" s="4">
        <v>5.4358000000000004</v>
      </c>
      <c r="J13">
        <f t="shared" si="8"/>
        <v>380</v>
      </c>
      <c r="K13">
        <f t="shared" si="9"/>
        <v>1499400</v>
      </c>
      <c r="L13">
        <f t="shared" si="10"/>
        <v>5140</v>
      </c>
      <c r="M13">
        <f t="shared" si="11"/>
        <v>380</v>
      </c>
      <c r="V13">
        <v>175822</v>
      </c>
      <c r="W13">
        <v>659600</v>
      </c>
      <c r="X13">
        <v>3</v>
      </c>
      <c r="Y13" t="s">
        <v>29</v>
      </c>
      <c r="Z13" t="s">
        <v>30</v>
      </c>
      <c r="AA13" s="8" t="s">
        <v>44</v>
      </c>
      <c r="AB13" t="s">
        <v>32</v>
      </c>
    </row>
    <row r="14" spans="1:32">
      <c r="A14">
        <v>4</v>
      </c>
      <c r="B14" t="s">
        <v>48</v>
      </c>
      <c r="C14">
        <v>12</v>
      </c>
      <c r="D14">
        <v>4</v>
      </c>
      <c r="E14">
        <v>79</v>
      </c>
      <c r="F14">
        <v>21253</v>
      </c>
      <c r="G14">
        <v>65</v>
      </c>
      <c r="H14">
        <v>100</v>
      </c>
      <c r="I14" s="4">
        <v>5.4358000000000004</v>
      </c>
      <c r="J14">
        <f t="shared" si="8"/>
        <v>429</v>
      </c>
      <c r="K14">
        <f t="shared" si="9"/>
        <v>1678987</v>
      </c>
      <c r="L14">
        <f t="shared" si="10"/>
        <v>5664</v>
      </c>
      <c r="M14">
        <f t="shared" si="11"/>
        <v>529</v>
      </c>
      <c r="V14">
        <v>175844</v>
      </c>
      <c r="W14">
        <v>659599</v>
      </c>
      <c r="X14">
        <v>3</v>
      </c>
      <c r="Y14" t="s">
        <v>29</v>
      </c>
      <c r="Z14" t="s">
        <v>30</v>
      </c>
      <c r="AA14" s="8" t="s">
        <v>44</v>
      </c>
      <c r="AB14" t="s">
        <v>32</v>
      </c>
    </row>
    <row r="15" spans="1:32">
      <c r="A15">
        <v>1</v>
      </c>
      <c r="B15" t="s">
        <v>50</v>
      </c>
      <c r="C15">
        <v>0</v>
      </c>
      <c r="D15">
        <v>0</v>
      </c>
      <c r="E15">
        <v>72</v>
      </c>
      <c r="F15">
        <v>21336</v>
      </c>
      <c r="G15">
        <v>62</v>
      </c>
      <c r="H15">
        <v>450</v>
      </c>
      <c r="I15" s="4">
        <v>5.4358000000000004</v>
      </c>
      <c r="J15">
        <f t="shared" si="8"/>
        <v>391</v>
      </c>
      <c r="K15">
        <f t="shared" si="9"/>
        <v>1536192</v>
      </c>
      <c r="L15">
        <f t="shared" si="10"/>
        <v>5305</v>
      </c>
      <c r="M15">
        <f t="shared" si="11"/>
        <v>841</v>
      </c>
      <c r="N15" s="5">
        <v>0.25</v>
      </c>
      <c r="O15" s="5">
        <v>0.3</v>
      </c>
      <c r="P15">
        <v>108</v>
      </c>
      <c r="Q15">
        <v>27</v>
      </c>
      <c r="R15">
        <v>120</v>
      </c>
      <c r="S15">
        <v>450</v>
      </c>
      <c r="T15" s="6">
        <f>(F15*(1+N15))*R15</f>
        <v>3200400</v>
      </c>
      <c r="U15">
        <f>H15*(1+O15)*R15+S15</f>
        <v>70650</v>
      </c>
      <c r="V15">
        <v>175833</v>
      </c>
      <c r="W15">
        <v>659608</v>
      </c>
      <c r="X15">
        <v>3</v>
      </c>
      <c r="Y15" t="s">
        <v>29</v>
      </c>
      <c r="Z15" t="s">
        <v>30</v>
      </c>
      <c r="AA15" s="8" t="s">
        <v>44</v>
      </c>
      <c r="AB15" t="s">
        <v>33</v>
      </c>
    </row>
    <row r="16" spans="1:32">
      <c r="A16">
        <v>2</v>
      </c>
      <c r="B16" t="s">
        <v>49</v>
      </c>
      <c r="C16">
        <v>0</v>
      </c>
      <c r="D16">
        <v>0</v>
      </c>
      <c r="E16">
        <v>72</v>
      </c>
      <c r="F16">
        <v>21336</v>
      </c>
      <c r="G16">
        <v>62</v>
      </c>
      <c r="H16">
        <v>450</v>
      </c>
      <c r="I16" s="4">
        <v>5.4358000000000004</v>
      </c>
      <c r="J16">
        <f t="shared" si="8"/>
        <v>391</v>
      </c>
      <c r="K16">
        <f t="shared" si="9"/>
        <v>1536192</v>
      </c>
      <c r="L16">
        <f t="shared" si="10"/>
        <v>5305</v>
      </c>
      <c r="M16">
        <f t="shared" si="11"/>
        <v>841</v>
      </c>
      <c r="N16" s="5">
        <v>0.25</v>
      </c>
      <c r="O16" s="5">
        <v>0.3</v>
      </c>
      <c r="P16">
        <v>136</v>
      </c>
      <c r="Q16">
        <v>34</v>
      </c>
      <c r="R16">
        <v>120</v>
      </c>
      <c r="S16">
        <v>450</v>
      </c>
      <c r="T16" s="6">
        <f>(F16*(1+N16))*R16</f>
        <v>3200400</v>
      </c>
      <c r="U16">
        <f>H16*(1+O16)*R16+S16</f>
        <v>70650</v>
      </c>
      <c r="V16">
        <v>175832</v>
      </c>
      <c r="W16">
        <v>659609</v>
      </c>
      <c r="X16">
        <v>3</v>
      </c>
      <c r="Y16" t="s">
        <v>29</v>
      </c>
      <c r="Z16" t="s">
        <v>30</v>
      </c>
      <c r="AA16" s="8" t="s">
        <v>44</v>
      </c>
      <c r="AB16" t="s">
        <v>33</v>
      </c>
    </row>
  </sheetData>
  <conditionalFormatting sqref="AA2">
    <cfRule type="notContainsBlanks" dxfId="7" priority="8">
      <formula>LEN(TRIM(AA2))&gt;0</formula>
    </cfRule>
  </conditionalFormatting>
  <conditionalFormatting sqref="AA3">
    <cfRule type="notContainsBlanks" dxfId="6" priority="7">
      <formula>LEN(TRIM(AA3))&gt;0</formula>
    </cfRule>
  </conditionalFormatting>
  <conditionalFormatting sqref="AA8">
    <cfRule type="notContainsBlanks" dxfId="5" priority="6">
      <formula>LEN(TRIM(AA8))&gt;0</formula>
    </cfRule>
  </conditionalFormatting>
  <conditionalFormatting sqref="AA9">
    <cfRule type="notContainsBlanks" dxfId="4" priority="5">
      <formula>LEN(TRIM(AA9))&gt;0</formula>
    </cfRule>
  </conditionalFormatting>
  <conditionalFormatting sqref="AA10:AA14">
    <cfRule type="notContainsBlanks" dxfId="3" priority="4">
      <formula>LEN(TRIM(AA10))&gt;0</formula>
    </cfRule>
  </conditionalFormatting>
  <conditionalFormatting sqref="AA15">
    <cfRule type="notContainsBlanks" dxfId="2" priority="3">
      <formula>LEN(TRIM(AA15))&gt;0</formula>
    </cfRule>
  </conditionalFormatting>
  <conditionalFormatting sqref="AA16">
    <cfRule type="notContainsBlanks" dxfId="1" priority="2">
      <formula>LEN(TRIM(AA16))&gt;0</formula>
    </cfRule>
  </conditionalFormatting>
  <conditionalFormatting sqref="AA4:AA7">
    <cfRule type="notContainsBlanks" dxfId="0" priority="1">
      <formula>LEN(TRIM(AA4))&gt;0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2020-03-24T12:50:47Z</dcterms:created>
  <dcterms:modified xsi:type="dcterms:W3CDTF">2020-03-25T04:43:16Z</dcterms:modified>
</cp:coreProperties>
</file>