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/Google Drive/BatYam NY DRIVE/Simulations/March 4 2020 After NYC/Jupyter/simulationID/cim_0315_1240/data/script/"/>
    </mc:Choice>
  </mc:AlternateContent>
  <xr:revisionPtr revIDLastSave="0" documentId="13_ncr:1_{4C383674-70F2-D445-AC40-8218942C084E}" xr6:coauthVersionLast="45" xr6:coauthVersionMax="45" xr10:uidLastSave="{00000000-0000-0000-0000-000000000000}"/>
  <bookViews>
    <workbookView xWindow="0" yWindow="460" windowWidth="31980" windowHeight="20540" xr2:uid="{A86D1036-0752-124D-A288-1321B89867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J3" i="1" l="1"/>
  <c r="M3" i="1" s="1"/>
  <c r="J4" i="1"/>
  <c r="L4" i="1" s="1"/>
  <c r="J7" i="1"/>
  <c r="M7" i="1" s="1"/>
  <c r="J19" i="1"/>
  <c r="L19" i="1" s="1"/>
  <c r="J2" i="1"/>
  <c r="M2" i="1" s="1"/>
  <c r="M4" i="1" l="1"/>
  <c r="L2" i="1"/>
  <c r="L3" i="1"/>
  <c r="L7" i="1"/>
  <c r="M19" i="1"/>
  <c r="K19" i="1"/>
  <c r="T19" i="1"/>
  <c r="K7" i="1"/>
  <c r="T7" i="1"/>
  <c r="U7" i="1"/>
  <c r="K4" i="1"/>
  <c r="U19" i="1" l="1"/>
  <c r="T4" i="1"/>
  <c r="U4" i="1"/>
  <c r="K3" i="1"/>
  <c r="U2" i="1"/>
  <c r="T2" i="1"/>
  <c r="T3" i="1"/>
  <c r="U3" i="1"/>
  <c r="K2" i="1"/>
</calcChain>
</file>

<file path=xl/sharedStrings.xml><?xml version="1.0" encoding="utf-8"?>
<sst xmlns="http://schemas.openxmlformats.org/spreadsheetml/2006/main" count="81" uniqueCount="50">
  <si>
    <t>index</t>
  </si>
  <si>
    <t>bld_address</t>
  </si>
  <si>
    <t>OriginalUnits</t>
  </si>
  <si>
    <t>OriginalFloors</t>
  </si>
  <si>
    <t>OriginalHouseSize</t>
  </si>
  <si>
    <t>purchase_p</t>
  </si>
  <si>
    <t>rent_price</t>
  </si>
  <si>
    <t>East</t>
  </si>
  <si>
    <t>North</t>
  </si>
  <si>
    <t>bld_operation</t>
  </si>
  <si>
    <t>pointPolygon</t>
  </si>
  <si>
    <t>Point</t>
  </si>
  <si>
    <t>Old_Purchase</t>
  </si>
  <si>
    <t>OldRent</t>
  </si>
  <si>
    <t>Maintenace</t>
  </si>
  <si>
    <t>ParcelChange</t>
  </si>
  <si>
    <t>No</t>
  </si>
  <si>
    <t>ExcelChange</t>
  </si>
  <si>
    <t>ExcelBefore</t>
  </si>
  <si>
    <t>ExcelPolygon</t>
  </si>
  <si>
    <t>FuturePlanID</t>
  </si>
  <si>
    <t>215_22</t>
  </si>
  <si>
    <t>Address Title</t>
  </si>
  <si>
    <t>סוקולוב 22, בת ים</t>
  </si>
  <si>
    <t>TypeTitle</t>
  </si>
  <si>
    <t>תמ״א 38/1</t>
  </si>
  <si>
    <t>מסריק 10, בת ים</t>
  </si>
  <si>
    <t>216_10</t>
  </si>
  <si>
    <t>216_4</t>
  </si>
  <si>
    <t>מסריק 4, בת ים</t>
  </si>
  <si>
    <t>ארלוזורוב 9, בת ים</t>
  </si>
  <si>
    <t>תמ״א 38/2</t>
  </si>
  <si>
    <t>209_6</t>
  </si>
  <si>
    <t>polygon_502_0317495.xlsx</t>
  </si>
  <si>
    <t>Polygon</t>
  </si>
  <si>
    <t>Yes</t>
  </si>
  <si>
    <t>502-0317495</t>
  </si>
  <si>
    <t>תב״ע פינוי בינוי</t>
  </si>
  <si>
    <t>הרצל 16,18 וחנה סנש 11, 9, 7, בת ים</t>
  </si>
  <si>
    <t>GIS_files</t>
  </si>
  <si>
    <t>bldgs_1a</t>
  </si>
  <si>
    <t>bldgs_6a</t>
  </si>
  <si>
    <t>bldgs_2a</t>
  </si>
  <si>
    <t>bldgs_3a</t>
  </si>
  <si>
    <t>bldgs_45a</t>
  </si>
  <si>
    <t>Arnona</t>
  </si>
  <si>
    <t>ArnonaPerMeter</t>
  </si>
  <si>
    <t>Tax and Maintenace</t>
  </si>
  <si>
    <t>502_0147678</t>
  </si>
  <si>
    <t>502-0178285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</si>
</sst>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2"/>
      <color rgb="FF2AA198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292D-0617-114F-905A-ECB223F31F24}">
  <dimension ref="A1:Y19"/>
  <sheetViews>
    <sheetView tabSelected="1" topLeftCell="D1" zoomScale="109" workbookViewId="0">
      <selection activeCell="R8" sqref="R8:R15"/>
    </sheetView>
  </sheetViews>
  <sheetFormatPr baseColWidth="10" defaultRowHeight="16" x14ac:dyDescent="0.2"/>
  <cols>
    <col min="1" max="1" width="5.33203125" customWidth="1"/>
    <col min="2" max="2" width="10.5" bestFit="1" customWidth="1"/>
    <col min="3" max="3" width="10.33203125" customWidth="1"/>
    <col min="4" max="4" width="6.33203125" customWidth="1"/>
    <col min="5" max="5" width="9.6640625" customWidth="1"/>
    <col min="12" max="12" width="40.6640625" customWidth="1"/>
    <col min="13" max="13" width="34.6640625" customWidth="1"/>
    <col min="16" max="16" width="5.83203125" customWidth="1"/>
    <col min="20" max="20" width="16.83203125" customWidth="1"/>
    <col min="21" max="21" width="15.5" customWidth="1"/>
    <col min="22" max="22" width="15.1640625" customWidth="1"/>
    <col min="23" max="23" width="9.5" bestFit="1" customWidth="1"/>
    <col min="24" max="24" width="17" customWidth="1"/>
    <col min="25" max="25" width="16.6640625" customWidth="1"/>
  </cols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</v>
      </c>
      <c r="I1" s="2" t="s">
        <v>46</v>
      </c>
      <c r="J1" s="2" t="s">
        <v>45</v>
      </c>
      <c r="K1" s="2" t="s">
        <v>12</v>
      </c>
      <c r="L1" s="2" t="s">
        <v>13</v>
      </c>
      <c r="M1" s="2" t="s">
        <v>47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15</v>
      </c>
      <c r="S1" s="2" t="s">
        <v>20</v>
      </c>
      <c r="T1" s="2" t="s">
        <v>18</v>
      </c>
      <c r="U1" s="2" t="s">
        <v>17</v>
      </c>
      <c r="V1" s="2" t="s">
        <v>19</v>
      </c>
      <c r="W1" s="4" t="s">
        <v>39</v>
      </c>
      <c r="X1" s="3" t="s">
        <v>22</v>
      </c>
      <c r="Y1" s="3" t="s">
        <v>24</v>
      </c>
    </row>
    <row r="2" spans="1:25" x14ac:dyDescent="0.2">
      <c r="A2">
        <v>0</v>
      </c>
      <c r="B2" t="s">
        <v>21</v>
      </c>
      <c r="C2">
        <v>18</v>
      </c>
      <c r="D2">
        <v>3</v>
      </c>
      <c r="E2" s="1">
        <v>88</v>
      </c>
      <c r="F2">
        <v>22930</v>
      </c>
      <c r="G2">
        <v>62</v>
      </c>
      <c r="H2">
        <v>100</v>
      </c>
      <c r="I2" s="7">
        <v>5.4358000000000004</v>
      </c>
      <c r="J2" s="7">
        <f>INT(I2*E2)</f>
        <v>478</v>
      </c>
      <c r="K2">
        <f>F2*E2</f>
        <v>2017840</v>
      </c>
      <c r="L2">
        <f>G2*E2+H2+J2</f>
        <v>6034</v>
      </c>
      <c r="M2">
        <f>J2+H2</f>
        <v>578</v>
      </c>
      <c r="N2">
        <v>175764</v>
      </c>
      <c r="O2">
        <v>658989</v>
      </c>
      <c r="P2">
        <v>1</v>
      </c>
      <c r="Q2" t="s">
        <v>11</v>
      </c>
      <c r="R2" t="s">
        <v>16</v>
      </c>
      <c r="S2">
        <v>20140882</v>
      </c>
      <c r="T2" t="str">
        <f>"before_"&amp;B2&amp;".xlsx"</f>
        <v>before_215_22.xlsx</v>
      </c>
      <c r="U2" t="str">
        <f>"after_"&amp;B2&amp;".xlsx"</f>
        <v>after_215_22.xlsx</v>
      </c>
      <c r="W2" t="s">
        <v>40</v>
      </c>
      <c r="X2" t="s">
        <v>23</v>
      </c>
      <c r="Y2" t="s">
        <v>25</v>
      </c>
    </row>
    <row r="3" spans="1:25" x14ac:dyDescent="0.2">
      <c r="A3">
        <v>1</v>
      </c>
      <c r="B3" t="s">
        <v>27</v>
      </c>
      <c r="C3">
        <v>12</v>
      </c>
      <c r="D3">
        <v>3</v>
      </c>
      <c r="E3">
        <v>123</v>
      </c>
      <c r="F3">
        <v>24376</v>
      </c>
      <c r="G3">
        <v>68</v>
      </c>
      <c r="H3">
        <v>100</v>
      </c>
      <c r="I3" s="7">
        <v>5.4358000000000004</v>
      </c>
      <c r="J3" s="7">
        <f t="shared" ref="J3:J5" si="0">INT(I3*E3)</f>
        <v>668</v>
      </c>
      <c r="K3">
        <f>F3*E3</f>
        <v>2998248</v>
      </c>
      <c r="L3">
        <f t="shared" ref="L3:L5" si="1">G3*E3+H3+J3</f>
        <v>9132</v>
      </c>
      <c r="M3">
        <f t="shared" ref="M3:M5" si="2">J3+H3</f>
        <v>768</v>
      </c>
      <c r="N3">
        <v>175672</v>
      </c>
      <c r="O3">
        <v>659031</v>
      </c>
      <c r="P3">
        <v>1</v>
      </c>
      <c r="Q3" t="s">
        <v>11</v>
      </c>
      <c r="R3" t="s">
        <v>16</v>
      </c>
      <c r="S3">
        <v>20120398</v>
      </c>
      <c r="T3" t="str">
        <f>"before_"&amp;B3&amp;".xlsx"</f>
        <v>before_216_10.xlsx</v>
      </c>
      <c r="U3" t="str">
        <f>"after_"&amp;B3&amp;".xlsx"</f>
        <v>after_216_10.xlsx</v>
      </c>
      <c r="W3" t="s">
        <v>42</v>
      </c>
      <c r="X3" t="s">
        <v>26</v>
      </c>
      <c r="Y3" t="s">
        <v>25</v>
      </c>
    </row>
    <row r="4" spans="1:25" x14ac:dyDescent="0.2">
      <c r="A4">
        <v>2</v>
      </c>
      <c r="B4" t="s">
        <v>28</v>
      </c>
      <c r="C4">
        <v>12</v>
      </c>
      <c r="D4">
        <v>3</v>
      </c>
      <c r="E4">
        <v>94</v>
      </c>
      <c r="F4">
        <v>23351</v>
      </c>
      <c r="G4">
        <v>67</v>
      </c>
      <c r="H4">
        <v>100</v>
      </c>
      <c r="I4" s="7">
        <v>5.4358000000000004</v>
      </c>
      <c r="J4" s="7">
        <f t="shared" si="0"/>
        <v>510</v>
      </c>
      <c r="K4">
        <f>F4*E4</f>
        <v>2194994</v>
      </c>
      <c r="L4">
        <f t="shared" si="1"/>
        <v>6908</v>
      </c>
      <c r="M4">
        <f t="shared" si="2"/>
        <v>610</v>
      </c>
      <c r="N4">
        <v>175687</v>
      </c>
      <c r="O4">
        <v>659077</v>
      </c>
      <c r="P4">
        <v>1</v>
      </c>
      <c r="Q4" t="s">
        <v>11</v>
      </c>
      <c r="R4" t="s">
        <v>16</v>
      </c>
      <c r="S4">
        <v>20141086</v>
      </c>
      <c r="T4" t="str">
        <f>"before_"&amp;B4&amp;".xlsx"</f>
        <v>before_216_4.xlsx</v>
      </c>
      <c r="U4" t="str">
        <f>"after_"&amp;B4&amp;".xlsx"</f>
        <v>after_216_4.xlsx</v>
      </c>
      <c r="W4" t="s">
        <v>43</v>
      </c>
      <c r="X4" t="s">
        <v>29</v>
      </c>
      <c r="Y4" t="s">
        <v>25</v>
      </c>
    </row>
    <row r="5" spans="1:25" x14ac:dyDescent="0.2">
      <c r="A5">
        <v>3</v>
      </c>
      <c r="Q5" t="s">
        <v>11</v>
      </c>
      <c r="R5" t="s">
        <v>16</v>
      </c>
      <c r="S5">
        <v>20160636</v>
      </c>
    </row>
    <row r="6" spans="1:25" x14ac:dyDescent="0.2">
      <c r="A6">
        <v>4</v>
      </c>
      <c r="Q6" t="s">
        <v>11</v>
      </c>
      <c r="R6" t="s">
        <v>16</v>
      </c>
      <c r="S6">
        <v>20140449</v>
      </c>
    </row>
    <row r="7" spans="1:25" x14ac:dyDescent="0.2">
      <c r="A7">
        <v>5</v>
      </c>
      <c r="B7" t="s">
        <v>32</v>
      </c>
      <c r="C7">
        <v>6</v>
      </c>
      <c r="D7">
        <v>3</v>
      </c>
      <c r="E7">
        <v>94</v>
      </c>
      <c r="F7">
        <v>22922</v>
      </c>
      <c r="G7">
        <v>50</v>
      </c>
      <c r="H7">
        <v>100</v>
      </c>
      <c r="I7" s="7">
        <v>5.4358000000000004</v>
      </c>
      <c r="J7" s="7">
        <f>INT(I7*E7)</f>
        <v>510</v>
      </c>
      <c r="K7">
        <f>F7*E7</f>
        <v>2154668</v>
      </c>
      <c r="L7">
        <f>G7*E7+H7+J7</f>
        <v>5310</v>
      </c>
      <c r="M7">
        <f>J7+H7</f>
        <v>610</v>
      </c>
      <c r="N7">
        <v>175958</v>
      </c>
      <c r="O7">
        <v>659687</v>
      </c>
      <c r="P7">
        <v>2</v>
      </c>
      <c r="Q7" t="s">
        <v>11</v>
      </c>
      <c r="R7" t="s">
        <v>16</v>
      </c>
      <c r="S7" s="5">
        <v>20140231</v>
      </c>
      <c r="T7" t="str">
        <f>"before_"&amp;B7&amp;".xlsx"</f>
        <v>before_209_6.xlsx</v>
      </c>
      <c r="U7" t="str">
        <f>"after_"&amp;B7&amp;".xlsx"</f>
        <v>after_209_6.xlsx</v>
      </c>
      <c r="W7" t="s">
        <v>41</v>
      </c>
      <c r="X7" t="s">
        <v>30</v>
      </c>
      <c r="Y7" t="s">
        <v>31</v>
      </c>
    </row>
    <row r="8" spans="1:25" x14ac:dyDescent="0.2">
      <c r="A8">
        <v>6</v>
      </c>
      <c r="Q8" t="s">
        <v>11</v>
      </c>
      <c r="R8" t="s">
        <v>16</v>
      </c>
      <c r="S8">
        <v>20120894</v>
      </c>
    </row>
    <row r="9" spans="1:25" x14ac:dyDescent="0.2">
      <c r="A9">
        <v>7</v>
      </c>
      <c r="Q9" t="s">
        <v>11</v>
      </c>
      <c r="R9" t="s">
        <v>16</v>
      </c>
      <c r="S9">
        <v>20181295</v>
      </c>
    </row>
    <row r="10" spans="1:25" x14ac:dyDescent="0.2">
      <c r="A10">
        <v>8</v>
      </c>
      <c r="Q10" t="s">
        <v>11</v>
      </c>
      <c r="R10" t="s">
        <v>16</v>
      </c>
      <c r="S10">
        <v>20180335</v>
      </c>
    </row>
    <row r="11" spans="1:25" x14ac:dyDescent="0.2">
      <c r="A11">
        <v>9</v>
      </c>
      <c r="Q11" t="s">
        <v>11</v>
      </c>
      <c r="R11" t="s">
        <v>16</v>
      </c>
      <c r="S11">
        <v>20150274</v>
      </c>
    </row>
    <row r="12" spans="1:25" x14ac:dyDescent="0.2">
      <c r="A12">
        <v>10</v>
      </c>
      <c r="Q12" t="s">
        <v>11</v>
      </c>
      <c r="R12" t="s">
        <v>16</v>
      </c>
      <c r="S12">
        <v>20141190</v>
      </c>
    </row>
    <row r="13" spans="1:25" x14ac:dyDescent="0.2">
      <c r="A13">
        <v>11</v>
      </c>
      <c r="Q13" t="s">
        <v>11</v>
      </c>
      <c r="R13" t="s">
        <v>16</v>
      </c>
      <c r="S13">
        <v>20140060</v>
      </c>
    </row>
    <row r="14" spans="1:25" x14ac:dyDescent="0.2">
      <c r="A14">
        <v>12</v>
      </c>
      <c r="Q14" t="s">
        <v>11</v>
      </c>
      <c r="R14" t="s">
        <v>16</v>
      </c>
      <c r="S14">
        <v>20110270</v>
      </c>
    </row>
    <row r="15" spans="1:25" x14ac:dyDescent="0.2">
      <c r="A15">
        <v>13</v>
      </c>
      <c r="Q15" t="s">
        <v>11</v>
      </c>
      <c r="R15" t="s">
        <v>16</v>
      </c>
      <c r="S15">
        <v>20131419</v>
      </c>
    </row>
    <row r="16" spans="1:25" x14ac:dyDescent="0.2">
      <c r="A16">
        <v>14</v>
      </c>
      <c r="Q16" t="s">
        <v>34</v>
      </c>
      <c r="S16" t="s">
        <v>48</v>
      </c>
    </row>
    <row r="17" spans="1:25" x14ac:dyDescent="0.2">
      <c r="A17">
        <v>15</v>
      </c>
      <c r="Q17" t="s">
        <v>34</v>
      </c>
      <c r="S17" t="s">
        <v>49</v>
      </c>
    </row>
    <row r="18" spans="1:25" x14ac:dyDescent="0.2">
      <c r="A18">
        <v>16</v>
      </c>
      <c r="Q18" t="s">
        <v>11</v>
      </c>
      <c r="S18">
        <v>20160319</v>
      </c>
    </row>
    <row r="19" spans="1:25" x14ac:dyDescent="0.2">
      <c r="A19">
        <v>17</v>
      </c>
      <c r="B19" t="str">
        <f>"complex_"&amp;A19</f>
        <v>complex_17</v>
      </c>
      <c r="C19">
        <v>46</v>
      </c>
      <c r="D19">
        <v>2.5</v>
      </c>
      <c r="E19">
        <v>72</v>
      </c>
      <c r="F19">
        <v>21336</v>
      </c>
      <c r="G19">
        <v>62</v>
      </c>
      <c r="H19">
        <v>100</v>
      </c>
      <c r="I19" s="7">
        <v>5.4358000000000004</v>
      </c>
      <c r="J19" s="7">
        <f>INT(I19*E19)</f>
        <v>391</v>
      </c>
      <c r="K19" s="6">
        <f>F19*E19</f>
        <v>1536192</v>
      </c>
      <c r="L19">
        <f>G19*E19+H19+J19</f>
        <v>4955</v>
      </c>
      <c r="M19">
        <f>J19+H19</f>
        <v>491</v>
      </c>
      <c r="N19">
        <v>175839</v>
      </c>
      <c r="O19">
        <v>659613</v>
      </c>
      <c r="P19">
        <v>3</v>
      </c>
      <c r="Q19" t="s">
        <v>34</v>
      </c>
      <c r="R19" t="s">
        <v>35</v>
      </c>
      <c r="S19" t="s">
        <v>36</v>
      </c>
      <c r="T19" t="str">
        <f>"before_"&amp;B19&amp;".xlsx"</f>
        <v>before_complex_17.xlsx</v>
      </c>
      <c r="U19" t="str">
        <f>"after_"&amp;B19&amp;".xlsx"</f>
        <v>after_complex_17.xlsx</v>
      </c>
      <c r="V19" t="s">
        <v>33</v>
      </c>
      <c r="W19" t="s">
        <v>44</v>
      </c>
      <c r="X19" t="s">
        <v>38</v>
      </c>
      <c r="Y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 Sussman</dc:creator>
  <cp:lastModifiedBy>Shai Sussman</cp:lastModifiedBy>
  <dcterms:created xsi:type="dcterms:W3CDTF">2020-03-08T13:50:00Z</dcterms:created>
  <dcterms:modified xsi:type="dcterms:W3CDTF">2020-03-15T10:47:54Z</dcterms:modified>
</cp:coreProperties>
</file>