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data/bldg/"/>
    </mc:Choice>
  </mc:AlternateContent>
  <xr:revisionPtr revIDLastSave="0" documentId="13_ncr:1_{EF432797-EC74-5448-875C-A141197FD357}" xr6:coauthVersionLast="45" xr6:coauthVersionMax="45" xr10:uidLastSave="{00000000-0000-0000-0000-000000000000}"/>
  <bookViews>
    <workbookView xWindow="33740" yWindow="-2680" windowWidth="23800" windowHeight="20540" xr2:uid="{09545E3B-D688-BC4E-A3A4-20D3E9254CDF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" i="1" l="1"/>
  <c r="T6" i="1"/>
  <c r="J7" i="1" l="1"/>
  <c r="M7" i="1" s="1"/>
  <c r="J6" i="1"/>
  <c r="L6" i="1" s="1"/>
  <c r="L7" i="1" l="1"/>
  <c r="M6" i="1"/>
  <c r="U7" i="1"/>
  <c r="T7" i="1"/>
  <c r="K7" i="1"/>
  <c r="K6" i="1"/>
</calcChain>
</file>

<file path=xl/sharedStrings.xml><?xml version="1.0" encoding="utf-8"?>
<sst xmlns="http://schemas.openxmlformats.org/spreadsheetml/2006/main" count="50" uniqueCount="41">
  <si>
    <t>index</t>
  </si>
  <si>
    <t>bld_address</t>
  </si>
  <si>
    <t>OriginalUnits</t>
  </si>
  <si>
    <t>OriginalFloors</t>
  </si>
  <si>
    <t>OriginalHouseSize</t>
  </si>
  <si>
    <t>purchase_p</t>
  </si>
  <si>
    <t>rent_price</t>
  </si>
  <si>
    <t>Maintenace</t>
  </si>
  <si>
    <t>Old_Purchase</t>
  </si>
  <si>
    <t>OldRent</t>
  </si>
  <si>
    <t>East</t>
  </si>
  <si>
    <t>North</t>
  </si>
  <si>
    <t>bld_operation</t>
  </si>
  <si>
    <t>pointPolygon</t>
  </si>
  <si>
    <t>ParcelChange</t>
  </si>
  <si>
    <t>FuturePlanID</t>
  </si>
  <si>
    <t>Polygon</t>
  </si>
  <si>
    <t>Yes</t>
  </si>
  <si>
    <t>status</t>
  </si>
  <si>
    <t>destroyed</t>
  </si>
  <si>
    <t>New Building</t>
  </si>
  <si>
    <t>priceIncrease</t>
  </si>
  <si>
    <t>rentIncrease</t>
  </si>
  <si>
    <t>TotalUnits</t>
  </si>
  <si>
    <t>TotalFloors</t>
  </si>
  <si>
    <t>AvrgTotaalArea</t>
  </si>
  <si>
    <t>newMaintenace</t>
  </si>
  <si>
    <t>Purchase</t>
  </si>
  <si>
    <t>Rent</t>
  </si>
  <si>
    <t>210_8</t>
  </si>
  <si>
    <t>ArnonaPerMeter</t>
  </si>
  <si>
    <t>Arnona</t>
  </si>
  <si>
    <t>Tax and Maintenace</t>
  </si>
  <si>
    <t>225_6</t>
  </si>
  <si>
    <t>225_6a</t>
  </si>
  <si>
    <t>225_8</t>
  </si>
  <si>
    <t>﻿659756</t>
  </si>
  <si>
    <t>﻿659748</t>
  </si>
  <si>
    <t>﻿175899</t>
  </si>
  <si>
    <t>﻿175867</t>
  </si>
  <si>
    <t>502-0178285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</si>
</sst>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  <font>
      <sz val="12"/>
      <color rgb="FF2AA198"/>
      <name val="Menlo"/>
      <family val="2"/>
    </font>
    <font>
      <sz val="12"/>
      <color rgb="FF000000"/>
      <name val="Helvetica Neu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9" fontId="0" fillId="0" borderId="0" xfId="0" applyNumberForma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2755-D32A-7647-802C-521691023E49}">
  <dimension ref="A1:AF9"/>
  <sheetViews>
    <sheetView tabSelected="1" topLeftCell="P1" workbookViewId="0">
      <selection activeCell="D10" sqref="D10"/>
    </sheetView>
  </sheetViews>
  <sheetFormatPr baseColWidth="10" defaultRowHeight="16"/>
  <cols>
    <col min="5" max="5" width="15" bestFit="1" customWidth="1"/>
    <col min="20" max="20" width="1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  <c r="K1" s="1" t="s">
        <v>8</v>
      </c>
      <c r="L1" s="1" t="s">
        <v>9</v>
      </c>
      <c r="M1" s="1" t="s">
        <v>32</v>
      </c>
      <c r="N1" s="1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18</v>
      </c>
      <c r="AE1" s="2"/>
      <c r="AF1" s="2"/>
    </row>
    <row r="2" spans="1:32">
      <c r="A2" s="9">
        <v>0</v>
      </c>
      <c r="B2" t="s">
        <v>33</v>
      </c>
      <c r="C2">
        <v>18</v>
      </c>
      <c r="D2">
        <v>3</v>
      </c>
      <c r="E2">
        <v>56</v>
      </c>
      <c r="F2">
        <v>23800</v>
      </c>
      <c r="G2">
        <v>63</v>
      </c>
      <c r="H2">
        <v>100</v>
      </c>
      <c r="I2" s="6">
        <v>5.4358000000000004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t="s">
        <v>19</v>
      </c>
      <c r="AE2" s="8"/>
      <c r="AF2" s="8"/>
    </row>
    <row r="3" spans="1:32">
      <c r="A3" s="9">
        <v>1</v>
      </c>
      <c r="B3" t="s">
        <v>34</v>
      </c>
      <c r="C3">
        <v>18</v>
      </c>
      <c r="D3">
        <v>3</v>
      </c>
      <c r="E3">
        <v>56</v>
      </c>
      <c r="F3">
        <v>23800</v>
      </c>
      <c r="G3">
        <v>63</v>
      </c>
      <c r="H3">
        <v>100</v>
      </c>
      <c r="I3" s="6">
        <v>5.4358000000000004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t="s">
        <v>19</v>
      </c>
      <c r="AE3" s="8"/>
      <c r="AF3" s="8"/>
    </row>
    <row r="4" spans="1:32">
      <c r="A4" s="9">
        <v>2</v>
      </c>
      <c r="B4" t="s">
        <v>35</v>
      </c>
      <c r="C4">
        <v>36</v>
      </c>
      <c r="D4">
        <v>3</v>
      </c>
      <c r="E4">
        <v>55</v>
      </c>
      <c r="F4">
        <v>23800</v>
      </c>
      <c r="G4">
        <v>63</v>
      </c>
      <c r="H4">
        <v>100</v>
      </c>
      <c r="I4" s="6">
        <v>5.4358000000000004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t="s">
        <v>19</v>
      </c>
      <c r="AE4" s="8"/>
      <c r="AF4" s="8"/>
    </row>
    <row r="5" spans="1:32">
      <c r="A5" s="9">
        <v>3</v>
      </c>
      <c r="B5" t="s">
        <v>29</v>
      </c>
      <c r="C5">
        <v>42</v>
      </c>
      <c r="D5">
        <v>3</v>
      </c>
      <c r="E5">
        <v>60</v>
      </c>
      <c r="F5">
        <v>23800</v>
      </c>
      <c r="G5">
        <v>63</v>
      </c>
      <c r="H5">
        <v>100</v>
      </c>
      <c r="I5" s="6">
        <v>5.4358000000000004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t="s">
        <v>19</v>
      </c>
      <c r="AE5" s="8"/>
      <c r="AF5" s="8"/>
    </row>
    <row r="6" spans="1:32">
      <c r="A6" s="10">
        <v>4</v>
      </c>
      <c r="B6" t="s">
        <v>33</v>
      </c>
      <c r="C6">
        <v>0</v>
      </c>
      <c r="D6">
        <v>0</v>
      </c>
      <c r="E6">
        <v>0</v>
      </c>
      <c r="F6">
        <v>23800</v>
      </c>
      <c r="G6" s="7">
        <v>63</v>
      </c>
      <c r="H6">
        <v>450</v>
      </c>
      <c r="I6" s="6">
        <v>5.4358000000000004</v>
      </c>
      <c r="J6">
        <f>INT(I6*E6)</f>
        <v>0</v>
      </c>
      <c r="K6">
        <f>F6*E6</f>
        <v>0</v>
      </c>
      <c r="L6">
        <f>E6*G6+H6+J6</f>
        <v>450</v>
      </c>
      <c r="M6">
        <f>J6+H6</f>
        <v>450</v>
      </c>
      <c r="N6" s="4">
        <v>0.2</v>
      </c>
      <c r="O6" s="4">
        <v>0.2</v>
      </c>
      <c r="P6">
        <v>104</v>
      </c>
      <c r="Q6">
        <v>32</v>
      </c>
      <c r="R6">
        <v>120</v>
      </c>
      <c r="S6">
        <v>450</v>
      </c>
      <c r="T6" s="5">
        <f>(F6*(1+N6))*R6</f>
        <v>3427200</v>
      </c>
      <c r="U6">
        <f>H6*(1+O6)*R6+S6</f>
        <v>65250</v>
      </c>
      <c r="V6" t="s">
        <v>39</v>
      </c>
      <c r="W6" t="s">
        <v>36</v>
      </c>
      <c r="X6">
        <v>3</v>
      </c>
      <c r="Y6" t="s">
        <v>16</v>
      </c>
      <c r="Z6" t="s">
        <v>17</v>
      </c>
      <c r="AA6" t="s">
        <v>40</v>
      </c>
      <c r="AB6" t="s">
        <v>20</v>
      </c>
    </row>
    <row r="7" spans="1:32">
      <c r="A7" s="10">
        <v>5</v>
      </c>
      <c r="B7" t="s">
        <v>35</v>
      </c>
      <c r="C7">
        <v>0</v>
      </c>
      <c r="D7">
        <v>0</v>
      </c>
      <c r="E7">
        <v>0</v>
      </c>
      <c r="F7">
        <v>23800</v>
      </c>
      <c r="G7" s="7">
        <v>63</v>
      </c>
      <c r="H7">
        <v>450</v>
      </c>
      <c r="I7" s="6">
        <v>5.4358000000000004</v>
      </c>
      <c r="J7">
        <f t="shared" ref="J7" si="0">INT(I7*E7)</f>
        <v>0</v>
      </c>
      <c r="K7">
        <f t="shared" ref="K7" si="1">F7*E7</f>
        <v>0</v>
      </c>
      <c r="L7">
        <f t="shared" ref="L7" si="2">E7*G7+H7+J7</f>
        <v>450</v>
      </c>
      <c r="M7">
        <f t="shared" ref="M7" si="3">J7+H7</f>
        <v>450</v>
      </c>
      <c r="N7" s="4">
        <v>0.2</v>
      </c>
      <c r="O7" s="4">
        <v>0.2</v>
      </c>
      <c r="P7">
        <v>104</v>
      </c>
      <c r="Q7">
        <v>32</v>
      </c>
      <c r="R7">
        <v>120</v>
      </c>
      <c r="S7">
        <v>450</v>
      </c>
      <c r="T7" s="5">
        <f>(F7*(1+N7))*R7</f>
        <v>3427200</v>
      </c>
      <c r="U7">
        <f>H7*(1+O7)*R7+S7</f>
        <v>65250</v>
      </c>
      <c r="V7" t="s">
        <v>38</v>
      </c>
      <c r="W7" t="s">
        <v>37</v>
      </c>
      <c r="X7">
        <v>3</v>
      </c>
      <c r="Y7" t="s">
        <v>16</v>
      </c>
      <c r="Z7" t="s">
        <v>17</v>
      </c>
      <c r="AA7" t="s">
        <v>40</v>
      </c>
      <c r="AB7" t="s">
        <v>20</v>
      </c>
    </row>
    <row r="8" spans="1:32" ht="19">
      <c r="L8" s="3"/>
      <c r="M8" s="3"/>
      <c r="N8" s="3"/>
      <c r="O8" s="3"/>
      <c r="P8" s="3"/>
      <c r="Q8" s="3"/>
      <c r="R8" s="3"/>
      <c r="S8" s="3"/>
      <c r="T8" s="3"/>
      <c r="U8" s="3"/>
    </row>
    <row r="9" spans="1:32">
      <c r="N9" s="4"/>
    </row>
  </sheetData>
  <conditionalFormatting sqref="AA6">
    <cfRule type="notContainsBlanks" dxfId="1" priority="3">
      <formula>LEN(TRIM(AA6))&gt;0</formula>
    </cfRule>
  </conditionalFormatting>
  <conditionalFormatting sqref="AA7">
    <cfRule type="notContainsBlanks" dxfId="0" priority="2">
      <formula>LEN(TRIM(AA7))&gt;0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2020-03-08T21:25:33Z</dcterms:created>
  <dcterms:modified xsi:type="dcterms:W3CDTF">2020-03-17T08:01:56Z</dcterms:modified>
</cp:coreProperties>
</file>