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4 2020 After NYC/Jupyter/Source/data/bldg/"/>
    </mc:Choice>
  </mc:AlternateContent>
  <xr:revisionPtr revIDLastSave="0" documentId="13_ncr:1_{CFD77FFA-16E1-C740-8A6C-916982CB756A}" xr6:coauthVersionLast="45" xr6:coauthVersionMax="45" xr10:uidLastSave="{00000000-0000-0000-0000-000000000000}"/>
  <bookViews>
    <workbookView xWindow="33740" yWindow="-2680" windowWidth="13400" windowHeight="20540" xr2:uid="{09545E3B-D688-BC4E-A3A4-20D3E9254CDF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L3" i="1"/>
  <c r="L4" i="1"/>
  <c r="L5" i="1"/>
  <c r="L6" i="1"/>
  <c r="L7" i="1"/>
  <c r="L8" i="1"/>
  <c r="L2" i="1"/>
  <c r="J3" i="1"/>
  <c r="J4" i="1"/>
  <c r="J5" i="1"/>
  <c r="J6" i="1"/>
  <c r="J7" i="1"/>
  <c r="J8" i="1"/>
  <c r="J2" i="1"/>
  <c r="U8" i="1" l="1"/>
  <c r="U7" i="1"/>
  <c r="T8" i="1"/>
  <c r="T7" i="1"/>
  <c r="K7" i="1"/>
  <c r="K8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<sst xmlns="http://schemas.openxmlformats.org/spreadsheetml/2006/main" count="63" uniqueCount="39">
  <si>
    <t>index</t>
  </si>
  <si>
    <t>bld_address</t>
  </si>
  <si>
    <t>OriginalUnits</t>
  </si>
  <si>
    <t>OriginalFloors</t>
  </si>
  <si>
    <t>OriginalHouseSize</t>
  </si>
  <si>
    <t>purchase_p</t>
  </si>
  <si>
    <t>rent_price</t>
  </si>
  <si>
    <t>Maintenace</t>
  </si>
  <si>
    <t>Old_Purchase</t>
  </si>
  <si>
    <t>OldRent</t>
  </si>
  <si>
    <t>East</t>
  </si>
  <si>
    <t>North</t>
  </si>
  <si>
    <t>bld_operation</t>
  </si>
  <si>
    <t>pointPolygon</t>
  </si>
  <si>
    <t>ParcelChange</t>
  </si>
  <si>
    <t>FuturePlanID</t>
  </si>
  <si>
    <t>210_16</t>
  </si>
  <si>
    <t>210_18</t>
  </si>
  <si>
    <t>211_7</t>
  </si>
  <si>
    <t>211_9</t>
  </si>
  <si>
    <t>211_11</t>
  </si>
  <si>
    <t>502-0317495</t>
  </si>
  <si>
    <t>Polygon</t>
  </si>
  <si>
    <t>Yes</t>
  </si>
  <si>
    <t>status</t>
  </si>
  <si>
    <t>destroyed</t>
  </si>
  <si>
    <t>New Building</t>
  </si>
  <si>
    <t>priceIncrease</t>
  </si>
  <si>
    <t>rentIncrease</t>
  </si>
  <si>
    <t>TotalUnits</t>
  </si>
  <si>
    <t>TotalFloors</t>
  </si>
  <si>
    <t>AvrgTotaalArea</t>
  </si>
  <si>
    <t>newMaintenace</t>
  </si>
  <si>
    <t>Purchase</t>
  </si>
  <si>
    <t>Rent</t>
  </si>
  <si>
    <t>210_8</t>
  </si>
  <si>
    <t>ArnonaPerMeter</t>
  </si>
  <si>
    <t>Arnona</t>
  </si>
  <si>
    <t>Tax and Maintenace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</si>
</sst>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2AA198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9" fontId="0" fillId="0" borderId="0" xfId="0" applyNumberFormat="1"/>
    <xf numFmtId="43" fontId="0" fillId="0" borderId="0" xfId="1" applyFont="1"/>
    <xf numFmtId="0" fontId="5" fillId="0" borderId="0" xfId="0" applyFont="1"/>
  </cellXfs>
  <cellStyles count="2">
    <cellStyle name="Comma" xfId="1" builtinId="3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2755-D32A-7647-802C-521691023E49}">
  <dimension ref="A1:AF10"/>
  <sheetViews>
    <sheetView tabSelected="1" topLeftCell="E1" workbookViewId="0">
      <selection activeCell="M2" sqref="M2:M8"/>
    </sheetView>
  </sheetViews>
  <sheetFormatPr baseColWidth="10" defaultRowHeight="16"/>
  <cols>
    <col min="5" max="5" width="15" bestFit="1" customWidth="1"/>
    <col min="20" max="20" width="1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</v>
      </c>
      <c r="J1" s="1" t="s">
        <v>37</v>
      </c>
      <c r="K1" s="1" t="s">
        <v>8</v>
      </c>
      <c r="L1" s="1" t="s">
        <v>9</v>
      </c>
      <c r="M1" s="1" t="s">
        <v>38</v>
      </c>
      <c r="N1" s="1" t="s">
        <v>27</v>
      </c>
      <c r="O1" s="1" t="s">
        <v>28</v>
      </c>
      <c r="P1" s="2" t="s">
        <v>29</v>
      </c>
      <c r="Q1" s="2" t="s">
        <v>30</v>
      </c>
      <c r="R1" s="2" t="s">
        <v>31</v>
      </c>
      <c r="S1" s="1" t="s">
        <v>32</v>
      </c>
      <c r="T1" s="1" t="s">
        <v>33</v>
      </c>
      <c r="U1" s="1" t="s">
        <v>34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24</v>
      </c>
      <c r="AE1" s="2"/>
      <c r="AF1" s="2"/>
    </row>
    <row r="2" spans="1:32">
      <c r="A2">
        <v>0</v>
      </c>
      <c r="B2" t="s">
        <v>16</v>
      </c>
      <c r="C2">
        <v>19</v>
      </c>
      <c r="D2">
        <v>3</v>
      </c>
      <c r="E2">
        <v>58</v>
      </c>
      <c r="F2">
        <v>21288</v>
      </c>
      <c r="G2">
        <v>58</v>
      </c>
      <c r="H2">
        <v>100</v>
      </c>
      <c r="I2" s="7">
        <v>5.4358000000000004</v>
      </c>
      <c r="J2">
        <f>INT(I2*E2)</f>
        <v>315</v>
      </c>
      <c r="K2">
        <f>F2*E2</f>
        <v>1234704</v>
      </c>
      <c r="L2">
        <f>E2*G2+H2+J2</f>
        <v>3779</v>
      </c>
      <c r="M2">
        <f>J2+H2</f>
        <v>415</v>
      </c>
      <c r="V2">
        <v>175866</v>
      </c>
      <c r="W2">
        <v>659635</v>
      </c>
      <c r="X2">
        <v>3</v>
      </c>
      <c r="Y2" t="s">
        <v>22</v>
      </c>
      <c r="Z2" t="s">
        <v>23</v>
      </c>
      <c r="AA2" s="3" t="s">
        <v>21</v>
      </c>
      <c r="AB2" t="s">
        <v>25</v>
      </c>
    </row>
    <row r="3" spans="1:32">
      <c r="A3">
        <v>1</v>
      </c>
      <c r="B3" t="s">
        <v>17</v>
      </c>
      <c r="C3">
        <v>12</v>
      </c>
      <c r="D3">
        <v>4</v>
      </c>
      <c r="E3">
        <v>86</v>
      </c>
      <c r="F3">
        <v>21204</v>
      </c>
      <c r="G3">
        <v>52</v>
      </c>
      <c r="H3">
        <v>100</v>
      </c>
      <c r="I3" s="7">
        <v>5.4358000000000004</v>
      </c>
      <c r="J3">
        <f t="shared" ref="J3:J8" si="0">INT(I3*E3)</f>
        <v>467</v>
      </c>
      <c r="K3">
        <f t="shared" ref="K3:K8" si="1">F3*E3</f>
        <v>1823544</v>
      </c>
      <c r="L3">
        <f t="shared" ref="L3:L8" si="2">E3*G3+H3+J3</f>
        <v>5039</v>
      </c>
      <c r="M3">
        <f t="shared" ref="M3:M8" si="3">J3+H3</f>
        <v>567</v>
      </c>
      <c r="V3">
        <v>175861</v>
      </c>
      <c r="W3">
        <v>659617</v>
      </c>
      <c r="X3">
        <v>3</v>
      </c>
      <c r="Y3" t="s">
        <v>22</v>
      </c>
      <c r="Z3" t="s">
        <v>23</v>
      </c>
      <c r="AA3" s="3" t="s">
        <v>21</v>
      </c>
      <c r="AB3" t="s">
        <v>25</v>
      </c>
    </row>
    <row r="4" spans="1:32">
      <c r="A4">
        <v>2</v>
      </c>
      <c r="B4" t="s">
        <v>18</v>
      </c>
      <c r="C4">
        <v>2</v>
      </c>
      <c r="D4">
        <v>1</v>
      </c>
      <c r="E4">
        <v>70</v>
      </c>
      <c r="F4">
        <v>21517</v>
      </c>
      <c r="G4">
        <v>69</v>
      </c>
      <c r="H4">
        <v>0</v>
      </c>
      <c r="I4" s="7">
        <v>5.4358000000000004</v>
      </c>
      <c r="J4">
        <f t="shared" si="0"/>
        <v>380</v>
      </c>
      <c r="K4">
        <f t="shared" si="1"/>
        <v>1506190</v>
      </c>
      <c r="L4">
        <f t="shared" si="2"/>
        <v>5210</v>
      </c>
      <c r="M4">
        <f t="shared" si="3"/>
        <v>380</v>
      </c>
      <c r="V4">
        <v>175806</v>
      </c>
      <c r="W4">
        <v>659603</v>
      </c>
      <c r="X4">
        <v>3</v>
      </c>
      <c r="Y4" t="s">
        <v>22</v>
      </c>
      <c r="Z4" t="s">
        <v>23</v>
      </c>
      <c r="AA4" s="3" t="s">
        <v>21</v>
      </c>
      <c r="AB4" t="s">
        <v>25</v>
      </c>
    </row>
    <row r="5" spans="1:32">
      <c r="A5">
        <v>3</v>
      </c>
      <c r="B5" t="s">
        <v>19</v>
      </c>
      <c r="C5">
        <v>1</v>
      </c>
      <c r="D5">
        <v>1</v>
      </c>
      <c r="E5">
        <v>70</v>
      </c>
      <c r="F5">
        <v>21420</v>
      </c>
      <c r="G5">
        <v>68</v>
      </c>
      <c r="H5">
        <v>0</v>
      </c>
      <c r="I5" s="7">
        <v>5.4358000000000004</v>
      </c>
      <c r="J5">
        <f t="shared" si="0"/>
        <v>380</v>
      </c>
      <c r="K5">
        <f t="shared" si="1"/>
        <v>1499400</v>
      </c>
      <c r="L5">
        <f t="shared" si="2"/>
        <v>5140</v>
      </c>
      <c r="M5">
        <f t="shared" si="3"/>
        <v>380</v>
      </c>
      <c r="V5">
        <v>175822</v>
      </c>
      <c r="W5">
        <v>659600</v>
      </c>
      <c r="X5">
        <v>3</v>
      </c>
      <c r="Y5" t="s">
        <v>22</v>
      </c>
      <c r="Z5" t="s">
        <v>23</v>
      </c>
      <c r="AA5" s="3" t="s">
        <v>21</v>
      </c>
      <c r="AB5" t="s">
        <v>25</v>
      </c>
    </row>
    <row r="6" spans="1:32">
      <c r="A6">
        <v>4</v>
      </c>
      <c r="B6" t="s">
        <v>20</v>
      </c>
      <c r="C6">
        <v>12</v>
      </c>
      <c r="D6">
        <v>4</v>
      </c>
      <c r="E6">
        <v>79</v>
      </c>
      <c r="F6">
        <v>21253</v>
      </c>
      <c r="G6">
        <v>65</v>
      </c>
      <c r="H6">
        <v>100</v>
      </c>
      <c r="I6" s="7">
        <v>5.4358000000000004</v>
      </c>
      <c r="J6">
        <f t="shared" si="0"/>
        <v>429</v>
      </c>
      <c r="K6">
        <f t="shared" si="1"/>
        <v>1678987</v>
      </c>
      <c r="L6">
        <f t="shared" si="2"/>
        <v>5664</v>
      </c>
      <c r="M6">
        <f t="shared" si="3"/>
        <v>529</v>
      </c>
      <c r="V6">
        <v>175844</v>
      </c>
      <c r="W6">
        <v>659599</v>
      </c>
      <c r="X6">
        <v>3</v>
      </c>
      <c r="Y6" t="s">
        <v>22</v>
      </c>
      <c r="Z6" t="s">
        <v>23</v>
      </c>
      <c r="AA6" s="3" t="s">
        <v>21</v>
      </c>
      <c r="AB6" t="s">
        <v>25</v>
      </c>
    </row>
    <row r="7" spans="1:32">
      <c r="A7">
        <v>1</v>
      </c>
      <c r="B7" t="s">
        <v>35</v>
      </c>
      <c r="C7">
        <v>0</v>
      </c>
      <c r="D7">
        <v>0</v>
      </c>
      <c r="E7">
        <v>72</v>
      </c>
      <c r="F7">
        <v>21336</v>
      </c>
      <c r="G7">
        <v>62</v>
      </c>
      <c r="H7">
        <v>450</v>
      </c>
      <c r="I7" s="7">
        <v>5.4358000000000004</v>
      </c>
      <c r="J7">
        <f t="shared" si="0"/>
        <v>391</v>
      </c>
      <c r="K7">
        <f t="shared" si="1"/>
        <v>1536192</v>
      </c>
      <c r="L7">
        <f t="shared" si="2"/>
        <v>5305</v>
      </c>
      <c r="M7">
        <f t="shared" si="3"/>
        <v>841</v>
      </c>
      <c r="N7" s="5">
        <v>0.25</v>
      </c>
      <c r="O7" s="5">
        <v>0.3</v>
      </c>
      <c r="P7">
        <v>108</v>
      </c>
      <c r="Q7">
        <v>27</v>
      </c>
      <c r="R7">
        <v>120</v>
      </c>
      <c r="S7">
        <v>450</v>
      </c>
      <c r="T7" s="6">
        <f>(F7*(1+N7))*R7</f>
        <v>3200400</v>
      </c>
      <c r="U7">
        <f>H7*(1+O7)*R7+S7</f>
        <v>70650</v>
      </c>
      <c r="V7">
        <v>175833</v>
      </c>
      <c r="W7">
        <v>659608</v>
      </c>
      <c r="X7">
        <v>3</v>
      </c>
      <c r="Y7" t="s">
        <v>22</v>
      </c>
      <c r="Z7" t="s">
        <v>23</v>
      </c>
      <c r="AA7" s="3" t="s">
        <v>21</v>
      </c>
      <c r="AB7" t="s">
        <v>26</v>
      </c>
    </row>
    <row r="8" spans="1:32">
      <c r="A8">
        <v>2</v>
      </c>
      <c r="B8" t="s">
        <v>19</v>
      </c>
      <c r="C8">
        <v>0</v>
      </c>
      <c r="D8">
        <v>0</v>
      </c>
      <c r="E8">
        <v>72</v>
      </c>
      <c r="F8">
        <v>21336</v>
      </c>
      <c r="G8">
        <v>62</v>
      </c>
      <c r="H8">
        <v>450</v>
      </c>
      <c r="I8" s="7">
        <v>5.4358000000000004</v>
      </c>
      <c r="J8">
        <f t="shared" si="0"/>
        <v>391</v>
      </c>
      <c r="K8">
        <f t="shared" si="1"/>
        <v>1536192</v>
      </c>
      <c r="L8">
        <f t="shared" si="2"/>
        <v>5305</v>
      </c>
      <c r="M8">
        <f t="shared" si="3"/>
        <v>841</v>
      </c>
      <c r="N8" s="5">
        <v>0.25</v>
      </c>
      <c r="O8" s="5">
        <v>0.3</v>
      </c>
      <c r="P8">
        <v>136</v>
      </c>
      <c r="Q8">
        <v>34</v>
      </c>
      <c r="R8">
        <v>120</v>
      </c>
      <c r="S8">
        <v>450</v>
      </c>
      <c r="T8" s="6">
        <f>(F8*(1+N8))*R8</f>
        <v>3200400</v>
      </c>
      <c r="U8">
        <f>H8*(1+O8)*R8+S8</f>
        <v>70650</v>
      </c>
      <c r="V8">
        <v>175832</v>
      </c>
      <c r="W8">
        <v>659609</v>
      </c>
      <c r="X8">
        <v>3</v>
      </c>
      <c r="Y8" t="s">
        <v>22</v>
      </c>
      <c r="Z8" t="s">
        <v>23</v>
      </c>
      <c r="AA8" s="3" t="s">
        <v>21</v>
      </c>
      <c r="AB8" t="s">
        <v>26</v>
      </c>
    </row>
    <row r="9" spans="1:32" ht="19">
      <c r="L9" s="4"/>
      <c r="M9" s="4"/>
      <c r="N9" s="4"/>
      <c r="O9" s="4"/>
      <c r="P9" s="4"/>
      <c r="Q9" s="4"/>
      <c r="R9" s="4"/>
      <c r="S9" s="4"/>
      <c r="T9" s="4"/>
      <c r="U9" s="4"/>
    </row>
    <row r="10" spans="1:32">
      <c r="N10" s="5"/>
    </row>
  </sheetData>
  <conditionalFormatting sqref="AA2:AA6">
    <cfRule type="notContainsBlanks" dxfId="2" priority="3">
      <formula>LEN(TRIM(AA2))&gt;0</formula>
    </cfRule>
  </conditionalFormatting>
  <conditionalFormatting sqref="AA7">
    <cfRule type="notContainsBlanks" dxfId="1" priority="2">
      <formula>LEN(TRIM(AA7))&gt;0</formula>
    </cfRule>
  </conditionalFormatting>
  <conditionalFormatting sqref="AA8">
    <cfRule type="notContainsBlanks" dxfId="0" priority="1">
      <formula>LEN(TRIM(AA8))&gt;0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2020-03-08T21:25:33Z</dcterms:created>
  <dcterms:modified xsi:type="dcterms:W3CDTF">2020-03-09T20:46:24Z</dcterms:modified>
</cp:coreProperties>
</file>