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fai\Downloads\Excel Data\"/>
    </mc:Choice>
  </mc:AlternateContent>
  <xr:revisionPtr revIDLastSave="0" documentId="13_ncr:1_{8C6708D6-CBF0-4B72-91D2-0133ED0F6AE4}" xr6:coauthVersionLast="47" xr6:coauthVersionMax="47" xr10:uidLastSave="{00000000-0000-0000-0000-000000000000}"/>
  <bookViews>
    <workbookView xWindow="-108" yWindow="-108" windowWidth="23256" windowHeight="12456" firstSheet="2" activeTab="3" xr2:uid="{E855AC74-0BE2-4A34-85BE-67019238D9B1}"/>
  </bookViews>
  <sheets>
    <sheet name="MAX-MIN" sheetId="1" r:id="rId1"/>
    <sheet name="IF-IFS" sheetId="2" r:id="rId2"/>
    <sheet name="LEN(B2)" sheetId="3" r:id="rId3"/>
    <sheet name="LEFT-RIGHT" sheetId="4" r:id="rId4"/>
    <sheet name="DatetoText" sheetId="5" r:id="rId5"/>
    <sheet name="TRIM" sheetId="6" r:id="rId6"/>
    <sheet name="CONCATENATE" sheetId="7" r:id="rId7"/>
    <sheet name="SUBSTITUTE" sheetId="8" r:id="rId8"/>
    <sheet name="SUM-SUMIF" sheetId="9" r:id="rId9"/>
    <sheet name="COUNT-COUNTIF" sheetId="10" r:id="rId10"/>
    <sheet name="DAYS-NETWORKDAYS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2" l="1"/>
  <c r="K4" i="12"/>
  <c r="K5" i="12"/>
  <c r="K6" i="12"/>
  <c r="K7" i="12"/>
  <c r="K8" i="12"/>
  <c r="K9" i="12"/>
  <c r="K10" i="12"/>
  <c r="K2" i="12"/>
  <c r="J3" i="12"/>
  <c r="J4" i="12"/>
  <c r="J5" i="12"/>
  <c r="J6" i="12"/>
  <c r="J7" i="12"/>
  <c r="J8" i="12"/>
  <c r="J9" i="12"/>
  <c r="J10" i="12"/>
  <c r="J2" i="12"/>
  <c r="M2" i="10"/>
  <c r="L2" i="10"/>
  <c r="K2" i="10"/>
  <c r="J2" i="10" a="1"/>
  <c r="J2" i="10" s="1"/>
  <c r="M2" i="9"/>
  <c r="L2" i="9"/>
  <c r="K2" i="9"/>
  <c r="J2" i="9" a="1"/>
  <c r="J2" i="9" s="1"/>
  <c r="N2" i="8" a="1"/>
  <c r="N2" i="8" s="1"/>
  <c r="M2" i="8" a="1"/>
  <c r="M2" i="8" s="1"/>
  <c r="L2" i="8" a="1"/>
  <c r="L2" i="8" s="1"/>
  <c r="J2" i="8" a="1"/>
  <c r="J2" i="8" s="1"/>
  <c r="K2" i="8" s="1" a="1"/>
  <c r="K2" i="8" s="1"/>
  <c r="M3" i="7"/>
  <c r="M4" i="7"/>
  <c r="M5" i="7"/>
  <c r="M6" i="7"/>
  <c r="M7" i="7"/>
  <c r="M8" i="7"/>
  <c r="M9" i="7"/>
  <c r="M2" i="7"/>
  <c r="L2" i="7"/>
  <c r="L3" i="7"/>
  <c r="L4" i="7"/>
  <c r="L5" i="7"/>
  <c r="L6" i="7"/>
  <c r="L7" i="7"/>
  <c r="L8" i="7"/>
  <c r="L9" i="7"/>
  <c r="J2" i="7" a="1"/>
  <c r="J2" i="7" s="1"/>
  <c r="K2" i="7" s="1" a="1"/>
  <c r="K2" i="7" s="1"/>
  <c r="L2" i="6" a="1"/>
  <c r="L2" i="6" s="1"/>
  <c r="J2" i="6" a="1"/>
  <c r="J2" i="6" s="1"/>
  <c r="K2" i="6" s="1" a="1"/>
  <c r="K2" i="6" s="1"/>
  <c r="L2" i="5" a="1"/>
  <c r="L2" i="5" s="1"/>
  <c r="K2" i="5" a="1"/>
  <c r="K2" i="5" s="1"/>
  <c r="J2" i="5" a="1"/>
  <c r="J2" i="5" s="1"/>
  <c r="N2" i="4" a="1"/>
  <c r="N2" i="4" s="1"/>
  <c r="M2" i="4" a="1"/>
  <c r="M2" i="4" s="1"/>
  <c r="L2" i="4" a="1"/>
  <c r="L2" i="4" s="1"/>
  <c r="J2" i="4" a="1"/>
  <c r="J2" i="4" s="1"/>
  <c r="K2" i="3" a="1"/>
  <c r="K2" i="3" s="1"/>
  <c r="J2" i="3" a="1"/>
  <c r="J2" i="3" s="1"/>
  <c r="K2" i="2" a="1"/>
  <c r="K2" i="2" s="1"/>
  <c r="J2" i="2" a="1"/>
  <c r="J2" i="2" s="1"/>
  <c r="K4" i="1"/>
  <c r="J4" i="1"/>
  <c r="K3" i="1"/>
  <c r="J3" i="1"/>
  <c r="K2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<sst xmlns="http://schemas.openxmlformats.org/spreadsheetml/2006/main" count="588" uniqueCount="101">
  <si>
    <t>EmployeeID</t>
  </si>
  <si>
    <t>FirstName</t>
  </si>
  <si>
    <t>Jim</t>
  </si>
  <si>
    <t>Pam</t>
  </si>
  <si>
    <t>Dwight</t>
  </si>
  <si>
    <t>Angela</t>
  </si>
  <si>
    <t>Toby</t>
  </si>
  <si>
    <t>Michael</t>
  </si>
  <si>
    <t>Meredith</t>
  </si>
  <si>
    <t>Stanley</t>
  </si>
  <si>
    <t>Kevin</t>
  </si>
  <si>
    <t>LastName</t>
  </si>
  <si>
    <t>Halpert</t>
  </si>
  <si>
    <t>Beasley</t>
  </si>
  <si>
    <t>Schrute</t>
  </si>
  <si>
    <t>Martin</t>
  </si>
  <si>
    <t>Flenderson</t>
  </si>
  <si>
    <t>Scott</t>
  </si>
  <si>
    <t>Palmer</t>
  </si>
  <si>
    <t>Hudson</t>
  </si>
  <si>
    <t>Malone</t>
  </si>
  <si>
    <t>Age</t>
  </si>
  <si>
    <t>Gender</t>
  </si>
  <si>
    <t>Male</t>
  </si>
  <si>
    <t>Female</t>
  </si>
  <si>
    <t>JobTitle</t>
  </si>
  <si>
    <t>Salesman</t>
  </si>
  <si>
    <t>Receptionist</t>
  </si>
  <si>
    <t>Accountant</t>
  </si>
  <si>
    <t>HR</t>
  </si>
  <si>
    <t>Regional  Manager</t>
  </si>
  <si>
    <t>Supplier Relational</t>
  </si>
  <si>
    <t>Salary</t>
  </si>
  <si>
    <t>StartDate</t>
  </si>
  <si>
    <t>EndDate</t>
  </si>
  <si>
    <t>4/22/2015</t>
  </si>
  <si>
    <t>8/30/2017</t>
  </si>
  <si>
    <t>9/14/2011</t>
  </si>
  <si>
    <t>Max</t>
  </si>
  <si>
    <t>Min</t>
  </si>
  <si>
    <t>IF</t>
  </si>
  <si>
    <t>IFS</t>
  </si>
  <si>
    <t xml:space="preserve">         8/30/2017</t>
  </si>
  <si>
    <t xml:space="preserve">         4/22/2015</t>
  </si>
  <si>
    <t xml:space="preserve">          9/14/2011</t>
  </si>
  <si>
    <t>LEN(B2)</t>
  </si>
  <si>
    <t xml:space="preserve">                   8/30/2017</t>
  </si>
  <si>
    <t xml:space="preserve">                   4/22/2015</t>
  </si>
  <si>
    <t xml:space="preserve">                    9/14/2011</t>
  </si>
  <si>
    <t>Email</t>
  </si>
  <si>
    <t>Jim.Halpert@DunderMufflin.com</t>
  </si>
  <si>
    <t>Angela.Martin@DunderMufflin.com</t>
  </si>
  <si>
    <t>Beasley.Pam@Zombato.co.in</t>
  </si>
  <si>
    <t>Dwight.@Swiggy.com</t>
  </si>
  <si>
    <t>Toby@Yahoo.com</t>
  </si>
  <si>
    <t>Scott@Gmail.com</t>
  </si>
  <si>
    <t>Palmer@Meredith.co.in</t>
  </si>
  <si>
    <t>Stanley@Hudson.com</t>
  </si>
  <si>
    <t>Kevin.Malone@Gmail.com</t>
  </si>
  <si>
    <t>Left</t>
  </si>
  <si>
    <t>Right</t>
  </si>
  <si>
    <t>Year</t>
  </si>
  <si>
    <t>Start Date("dd,mm,yyyy")</t>
  </si>
  <si>
    <t>End Date("dd/mm/yyyy")</t>
  </si>
  <si>
    <t xml:space="preserve">                               8/30/2017</t>
  </si>
  <si>
    <t xml:space="preserve">                                4/22/2015</t>
  </si>
  <si>
    <t>Trim</t>
  </si>
  <si>
    <t xml:space="preserve">  Halpert</t>
  </si>
  <si>
    <t xml:space="preserve">    Scott</t>
  </si>
  <si>
    <t xml:space="preserve">    Hudson</t>
  </si>
  <si>
    <t xml:space="preserve">    Flenderson</t>
  </si>
  <si>
    <t>Concatenate</t>
  </si>
  <si>
    <t>Email ID</t>
  </si>
  <si>
    <t>With 1st Instance</t>
  </si>
  <si>
    <t>With 2nd Instance</t>
  </si>
  <si>
    <t>Substitute with no instance</t>
  </si>
  <si>
    <t>SUM</t>
  </si>
  <si>
    <t>SUMIF</t>
  </si>
  <si>
    <t>SUMIFS</t>
  </si>
  <si>
    <t>Count</t>
  </si>
  <si>
    <t>Count if</t>
  </si>
  <si>
    <t>count ifs</t>
  </si>
  <si>
    <t>10/10/2015</t>
  </si>
  <si>
    <t>DAYS</t>
  </si>
  <si>
    <t>NETWORK-DAYS</t>
  </si>
  <si>
    <t>11/2/2001</t>
  </si>
  <si>
    <t>9/6/2015</t>
  </si>
  <si>
    <t>10/3/1999</t>
  </si>
  <si>
    <t>7/4/2000</t>
  </si>
  <si>
    <t>1/5/2000</t>
  </si>
  <si>
    <t>5/6/2001</t>
  </si>
  <si>
    <t>12/7/1995</t>
  </si>
  <si>
    <t>6/9/2002</t>
  </si>
  <si>
    <t>8/10/2003</t>
  </si>
  <si>
    <t>9/8/2017</t>
  </si>
  <si>
    <t>12/3/2015</t>
  </si>
  <si>
    <t>9/11/2013</t>
  </si>
  <si>
    <t>11/8/2003</t>
  </si>
  <si>
    <t>4/12/2010</t>
  </si>
  <si>
    <t>4/9/2015</t>
  </si>
  <si>
    <t>8/3/2017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</si>
</sst>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16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evin.Malone@Gmail.com" TargetMode="External"/><Relationship Id="rId3" Type="http://schemas.openxmlformats.org/officeDocument/2006/relationships/hyperlink" Target="mailto:Angela.Martin@DunderMufflin.com" TargetMode="External"/><Relationship Id="rId7" Type="http://schemas.openxmlformats.org/officeDocument/2006/relationships/hyperlink" Target="mailto:Stanley@Hudson.com" TargetMode="External"/><Relationship Id="rId2" Type="http://schemas.openxmlformats.org/officeDocument/2006/relationships/hyperlink" Target="mailto:Dwight.@Swiggy.com" TargetMode="External"/><Relationship Id="rId1" Type="http://schemas.openxmlformats.org/officeDocument/2006/relationships/hyperlink" Target="mailto:Beasley.Pam@Zombato.co.in" TargetMode="External"/><Relationship Id="rId6" Type="http://schemas.openxmlformats.org/officeDocument/2006/relationships/hyperlink" Target="mailto:Palmer@Meredith.co.in" TargetMode="External"/><Relationship Id="rId5" Type="http://schemas.openxmlformats.org/officeDocument/2006/relationships/hyperlink" Target="mailto:Scott@Gmail.com" TargetMode="External"/><Relationship Id="rId4" Type="http://schemas.openxmlformats.org/officeDocument/2006/relationships/hyperlink" Target="mailto:Toby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F608-C856-4F9C-BFF5-A7005962950D}">
  <dimension ref="A1:K10"/>
  <sheetViews>
    <sheetView workbookViewId="0">
      <selection activeCell="L9" sqref="L9"/>
    </sheetView>
  </sheetViews>
  <sheetFormatPr defaultRowHeight="14.4" x14ac:dyDescent="0.3"/>
  <cols>
    <col min="1" max="1" width="10.6640625" customWidth="1"/>
    <col min="6" max="6" width="16.109375" customWidth="1"/>
    <col min="8" max="11" width="10.33203125" bestFit="1" customWidth="1"/>
  </cols>
  <sheetData>
    <row r="1" spans="1:11" x14ac:dyDescent="0.3">
      <c r="A1" t="s">
        <v>0</v>
      </c>
      <c r="B1" t="s">
        <v>1</v>
      </c>
      <c r="C1" t="s">
        <v>11</v>
      </c>
      <c r="D1" t="s">
        <v>21</v>
      </c>
      <c r="E1" t="s">
        <v>22</v>
      </c>
      <c r="F1" t="s">
        <v>25</v>
      </c>
      <c r="G1" t="s">
        <v>32</v>
      </c>
      <c r="H1" t="s">
        <v>33</v>
      </c>
      <c r="I1" t="s">
        <v>34</v>
      </c>
      <c r="J1" t="s">
        <v>38</v>
      </c>
      <c r="K1" t="s">
        <v>39</v>
      </c>
    </row>
    <row r="2" spans="1:11" x14ac:dyDescent="0.3">
      <c r="A2">
        <v>1001</v>
      </c>
      <c r="B2" t="s">
        <v>2</v>
      </c>
      <c r="C2" t="s">
        <v>12</v>
      </c>
      <c r="D2">
        <v>30</v>
      </c>
      <c r="E2" t="s">
        <v>23</v>
      </c>
      <c r="F2" t="s">
        <v>26</v>
      </c>
      <c r="G2">
        <v>45000</v>
      </c>
      <c r="H2" s="1">
        <v>36933</v>
      </c>
      <c r="I2" s="1">
        <v>42164</v>
      </c>
      <c r="J2" s="1">
        <f>MAX(H2:H10)</f>
        <v>45149</v>
      </c>
      <c r="K2" s="1">
        <f>MIN(H2:H10)</f>
        <v>34892</v>
      </c>
    </row>
    <row r="3" spans="1:11" x14ac:dyDescent="0.3">
      <c r="A3">
        <v>1002</v>
      </c>
      <c r="B3" t="s">
        <v>3</v>
      </c>
      <c r="C3" t="s">
        <v>13</v>
      </c>
      <c r="D3">
        <v>30</v>
      </c>
      <c r="E3" t="s">
        <v>24</v>
      </c>
      <c r="F3" t="s">
        <v>27</v>
      </c>
      <c r="G3">
        <v>36000</v>
      </c>
      <c r="H3" s="1">
        <v>36229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4</v>
      </c>
      <c r="C4" t="s">
        <v>14</v>
      </c>
      <c r="D4">
        <v>29</v>
      </c>
      <c r="E4" t="s">
        <v>23</v>
      </c>
      <c r="F4" t="s">
        <v>26</v>
      </c>
      <c r="G4">
        <v>63000</v>
      </c>
      <c r="H4" s="1">
        <v>36623</v>
      </c>
      <c r="I4" s="1">
        <v>42956</v>
      </c>
      <c r="J4">
        <f>MAX(D2:D10)</f>
        <v>38</v>
      </c>
      <c r="K4">
        <f>MIN(D2:D10)</f>
        <v>29</v>
      </c>
    </row>
    <row r="5" spans="1:11" x14ac:dyDescent="0.3">
      <c r="A5">
        <v>1004</v>
      </c>
      <c r="B5" t="s">
        <v>5</v>
      </c>
      <c r="C5" t="s">
        <v>15</v>
      </c>
      <c r="D5">
        <v>31</v>
      </c>
      <c r="E5" t="s">
        <v>24</v>
      </c>
      <c r="F5" t="s">
        <v>28</v>
      </c>
      <c r="G5">
        <v>47000</v>
      </c>
      <c r="H5" s="1">
        <v>36647</v>
      </c>
      <c r="I5" s="1">
        <v>42075</v>
      </c>
    </row>
    <row r="6" spans="1:11" x14ac:dyDescent="0.3">
      <c r="A6">
        <v>1005</v>
      </c>
      <c r="B6" t="s">
        <v>6</v>
      </c>
      <c r="C6" t="s">
        <v>16</v>
      </c>
      <c r="D6">
        <v>32</v>
      </c>
      <c r="E6" t="s">
        <v>23</v>
      </c>
      <c r="F6" t="s">
        <v>29</v>
      </c>
      <c r="G6">
        <v>50000</v>
      </c>
      <c r="H6" s="1">
        <v>37047</v>
      </c>
      <c r="I6" s="1" t="s">
        <v>36</v>
      </c>
    </row>
    <row r="7" spans="1:11" x14ac:dyDescent="0.3">
      <c r="A7">
        <v>1006</v>
      </c>
      <c r="B7" t="s">
        <v>7</v>
      </c>
      <c r="C7" t="s">
        <v>17</v>
      </c>
      <c r="D7">
        <v>35</v>
      </c>
      <c r="E7" t="s">
        <v>23</v>
      </c>
      <c r="F7" t="s">
        <v>30</v>
      </c>
      <c r="G7">
        <v>65000</v>
      </c>
      <c r="H7" s="1">
        <v>34892</v>
      </c>
      <c r="I7" s="1">
        <v>41587</v>
      </c>
    </row>
    <row r="8" spans="1:11" x14ac:dyDescent="0.3">
      <c r="A8">
        <v>1007</v>
      </c>
      <c r="B8" t="s">
        <v>8</v>
      </c>
      <c r="C8" t="s">
        <v>18</v>
      </c>
      <c r="D8">
        <v>32</v>
      </c>
      <c r="E8" t="s">
        <v>24</v>
      </c>
      <c r="F8" t="s">
        <v>31</v>
      </c>
      <c r="G8">
        <v>41000</v>
      </c>
      <c r="H8" s="1">
        <v>45149</v>
      </c>
      <c r="I8" s="1">
        <v>41374</v>
      </c>
    </row>
    <row r="9" spans="1:11" x14ac:dyDescent="0.3">
      <c r="A9">
        <v>1008</v>
      </c>
      <c r="B9" t="s">
        <v>9</v>
      </c>
      <c r="C9" t="s">
        <v>19</v>
      </c>
      <c r="D9">
        <v>38</v>
      </c>
      <c r="E9" t="s">
        <v>23</v>
      </c>
      <c r="F9" t="s">
        <v>26</v>
      </c>
      <c r="G9">
        <v>48000</v>
      </c>
      <c r="H9" s="1">
        <v>37505</v>
      </c>
      <c r="I9" t="s">
        <v>35</v>
      </c>
    </row>
    <row r="10" spans="1:11" x14ac:dyDescent="0.3">
      <c r="A10">
        <v>1009</v>
      </c>
      <c r="B10" t="s">
        <v>10</v>
      </c>
      <c r="C10" t="s">
        <v>20</v>
      </c>
      <c r="D10">
        <v>31</v>
      </c>
      <c r="E10" t="s">
        <v>23</v>
      </c>
      <c r="F10" t="s">
        <v>28</v>
      </c>
      <c r="G10">
        <v>42000</v>
      </c>
      <c r="H10" s="1">
        <v>37902</v>
      </c>
      <c r="I1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7FB8-99C7-42E8-B213-BBAE35578F2F}">
  <dimension ref="A1:K10"/>
  <sheetViews>
    <sheetView workbookViewId="0">
      <selection activeCell="I17" sqref="I17"/>
    </sheetView>
  </sheetViews>
  <sheetFormatPr defaultRowHeight="14.4" x14ac:dyDescent="0.3"/>
  <cols>
    <col min="6" max="6" width="15.44140625" customWidth="1"/>
    <col min="8" max="8" width="12.109375" customWidth="1"/>
    <col min="9" max="9" width="12.21875" customWidth="1"/>
    <col min="10" max="10" width="10.33203125" customWidth="1"/>
    <col min="11" max="11" width="22.44140625" customWidth="1"/>
  </cols>
  <sheetData>
    <row r="1" spans="1:11" x14ac:dyDescent="0.3">
      <c r="A1" t="s">
        <v>0</v>
      </c>
      <c r="B1" t="s">
        <v>1</v>
      </c>
      <c r="C1" t="s">
        <v>11</v>
      </c>
      <c r="D1" t="s">
        <v>21</v>
      </c>
      <c r="E1" t="s">
        <v>22</v>
      </c>
      <c r="F1" t="s">
        <v>25</v>
      </c>
      <c r="G1" t="s">
        <v>32</v>
      </c>
      <c r="H1" t="s">
        <v>33</v>
      </c>
      <c r="I1" t="s">
        <v>34</v>
      </c>
      <c r="J1" t="s">
        <v>40</v>
      </c>
      <c r="K1" t="s">
        <v>41</v>
      </c>
    </row>
    <row r="2" spans="1:11" x14ac:dyDescent="0.3">
      <c r="A2">
        <v>1001</v>
      </c>
      <c r="B2" t="s">
        <v>2</v>
      </c>
      <c r="C2" t="s">
        <v>12</v>
      </c>
      <c r="D2">
        <v>30</v>
      </c>
      <c r="E2" t="s">
        <v>23</v>
      </c>
      <c r="F2" t="s">
        <v>26</v>
      </c>
      <c r="G2">
        <v>45000</v>
      </c>
      <c r="H2" s="1">
        <v>36933</v>
      </c>
      <c r="I2" s="1">
        <v>42164</v>
      </c>
      <c r="J2" s="1" t="str" cm="1">
        <f t="array" ref="J2:J10">IF(D2:D10&gt;30,"Old","Young")</f>
        <v>Young</v>
      </c>
      <c r="K2" t="e" cm="1">
        <f t="array" ref="K2:K10">_xlfn.IFS(F2:F10="Receptionist","Take Charges",F2:F10="HR","Fire Immediately",F2:F10="Supplier Relational","Supply")</f>
        <v>#N/A</v>
      </c>
    </row>
    <row r="3" spans="1:11" x14ac:dyDescent="0.3">
      <c r="A3">
        <v>1002</v>
      </c>
      <c r="B3" t="s">
        <v>3</v>
      </c>
      <c r="C3" t="s">
        <v>13</v>
      </c>
      <c r="D3">
        <v>30</v>
      </c>
      <c r="E3" t="s">
        <v>24</v>
      </c>
      <c r="F3" t="s">
        <v>27</v>
      </c>
      <c r="G3">
        <v>36000</v>
      </c>
      <c r="H3" s="1">
        <v>36229</v>
      </c>
      <c r="I3" s="1">
        <v>42287</v>
      </c>
      <c r="J3" t="str">
        <v>Young</v>
      </c>
      <c r="K3" t="str">
        <v>Take Charges</v>
      </c>
    </row>
    <row r="4" spans="1:11" x14ac:dyDescent="0.3">
      <c r="A4">
        <v>1003</v>
      </c>
      <c r="B4" t="s">
        <v>4</v>
      </c>
      <c r="C4" t="s">
        <v>14</v>
      </c>
      <c r="D4">
        <v>29</v>
      </c>
      <c r="E4" t="s">
        <v>23</v>
      </c>
      <c r="F4" t="s">
        <v>26</v>
      </c>
      <c r="G4">
        <v>63000</v>
      </c>
      <c r="H4" s="1">
        <v>36623</v>
      </c>
      <c r="I4" s="1">
        <v>42956</v>
      </c>
      <c r="J4" t="str">
        <v>Young</v>
      </c>
      <c r="K4" t="e">
        <v>#N/A</v>
      </c>
    </row>
    <row r="5" spans="1:11" x14ac:dyDescent="0.3">
      <c r="A5">
        <v>1004</v>
      </c>
      <c r="B5" t="s">
        <v>5</v>
      </c>
      <c r="C5" t="s">
        <v>15</v>
      </c>
      <c r="D5">
        <v>31</v>
      </c>
      <c r="E5" t="s">
        <v>24</v>
      </c>
      <c r="F5" t="s">
        <v>28</v>
      </c>
      <c r="G5">
        <v>47000</v>
      </c>
      <c r="H5" s="1">
        <v>36647</v>
      </c>
      <c r="I5" s="1">
        <v>42075</v>
      </c>
      <c r="J5" t="str">
        <v>Old</v>
      </c>
      <c r="K5" t="e">
        <v>#N/A</v>
      </c>
    </row>
    <row r="6" spans="1:11" x14ac:dyDescent="0.3">
      <c r="A6">
        <v>1005</v>
      </c>
      <c r="B6" t="s">
        <v>6</v>
      </c>
      <c r="C6" t="s">
        <v>16</v>
      </c>
      <c r="D6">
        <v>32</v>
      </c>
      <c r="E6" t="s">
        <v>23</v>
      </c>
      <c r="F6" t="s">
        <v>29</v>
      </c>
      <c r="G6">
        <v>50000</v>
      </c>
      <c r="H6" s="1">
        <v>37047</v>
      </c>
      <c r="I6" s="1" t="s">
        <v>42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7</v>
      </c>
      <c r="C7" t="s">
        <v>17</v>
      </c>
      <c r="D7">
        <v>35</v>
      </c>
      <c r="E7" t="s">
        <v>23</v>
      </c>
      <c r="F7" t="s">
        <v>30</v>
      </c>
      <c r="G7">
        <v>65000</v>
      </c>
      <c r="H7" s="1">
        <v>34892</v>
      </c>
      <c r="I7" s="1">
        <v>41587</v>
      </c>
      <c r="J7" t="str">
        <v>Old</v>
      </c>
      <c r="K7" t="e">
        <v>#N/A</v>
      </c>
    </row>
    <row r="8" spans="1:11" x14ac:dyDescent="0.3">
      <c r="A8">
        <v>1007</v>
      </c>
      <c r="B8" t="s">
        <v>8</v>
      </c>
      <c r="C8" t="s">
        <v>18</v>
      </c>
      <c r="D8">
        <v>32</v>
      </c>
      <c r="E8" t="s">
        <v>24</v>
      </c>
      <c r="F8" t="s">
        <v>31</v>
      </c>
      <c r="G8">
        <v>41000</v>
      </c>
      <c r="H8" s="1">
        <v>45149</v>
      </c>
      <c r="I8" s="1">
        <v>41374</v>
      </c>
      <c r="J8" t="str">
        <v>Old</v>
      </c>
      <c r="K8" t="str">
        <v>Supply</v>
      </c>
    </row>
    <row r="9" spans="1:11" x14ac:dyDescent="0.3">
      <c r="A9">
        <v>1008</v>
      </c>
      <c r="B9" t="s">
        <v>9</v>
      </c>
      <c r="C9" t="s">
        <v>19</v>
      </c>
      <c r="D9">
        <v>38</v>
      </c>
      <c r="E9" t="s">
        <v>23</v>
      </c>
      <c r="F9" t="s">
        <v>26</v>
      </c>
      <c r="G9">
        <v>48000</v>
      </c>
      <c r="H9" s="1">
        <v>37505</v>
      </c>
      <c r="I9" t="s">
        <v>43</v>
      </c>
      <c r="J9" t="str">
        <v>Old</v>
      </c>
      <c r="K9" t="e">
        <v>#N/A</v>
      </c>
    </row>
    <row r="10" spans="1:11" x14ac:dyDescent="0.3">
      <c r="A10">
        <v>1009</v>
      </c>
      <c r="B10" t="s">
        <v>10</v>
      </c>
      <c r="C10" t="s">
        <v>20</v>
      </c>
      <c r="D10">
        <v>31</v>
      </c>
      <c r="E10" t="s">
        <v>23</v>
      </c>
      <c r="F10" t="s">
        <v>28</v>
      </c>
      <c r="G10">
        <v>42000</v>
      </c>
      <c r="H10" s="1">
        <v>37902</v>
      </c>
      <c r="I10" t="s">
        <v>44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7D7C-FE92-48D1-B433-BD1B614763E1}">
  <dimension ref="A1:K10"/>
  <sheetViews>
    <sheetView workbookViewId="0">
      <selection activeCell="G18" sqref="G18"/>
    </sheetView>
  </sheetViews>
  <sheetFormatPr defaultRowHeight="14.4" x14ac:dyDescent="0.3"/>
  <cols>
    <col min="3" max="3" width="10.33203125" customWidth="1"/>
    <col min="8" max="8" width="16.44140625" customWidth="1"/>
    <col min="9" max="9" width="15.44140625" customWidth="1"/>
  </cols>
  <sheetData>
    <row r="1" spans="1:11" x14ac:dyDescent="0.3">
      <c r="A1" t="s">
        <v>0</v>
      </c>
      <c r="B1" t="s">
        <v>1</v>
      </c>
      <c r="C1" t="s">
        <v>11</v>
      </c>
      <c r="D1" t="s">
        <v>21</v>
      </c>
      <c r="E1" t="s">
        <v>22</v>
      </c>
      <c r="F1" t="s">
        <v>25</v>
      </c>
      <c r="G1" t="s">
        <v>32</v>
      </c>
      <c r="H1" t="s">
        <v>33</v>
      </c>
      <c r="I1" t="s">
        <v>34</v>
      </c>
      <c r="J1" t="s">
        <v>40</v>
      </c>
      <c r="K1" t="s">
        <v>45</v>
      </c>
    </row>
    <row r="2" spans="1:11" x14ac:dyDescent="0.3">
      <c r="A2">
        <v>1001</v>
      </c>
      <c r="B2" t="s">
        <v>2</v>
      </c>
      <c r="C2" t="s">
        <v>12</v>
      </c>
      <c r="D2">
        <v>30</v>
      </c>
      <c r="E2" t="s">
        <v>23</v>
      </c>
      <c r="F2" t="s">
        <v>26</v>
      </c>
      <c r="G2">
        <v>45000</v>
      </c>
      <c r="H2" s="1">
        <v>36933</v>
      </c>
      <c r="I2" s="1">
        <v>42164</v>
      </c>
      <c r="J2" s="1" t="str" cm="1">
        <f t="array" ref="J2:J10">IF(D2:D10&gt;30,"Old","Young")</f>
        <v>Young</v>
      </c>
      <c r="K2" cm="1">
        <f t="array" ref="K2:K10">LEN(C2:C10)</f>
        <v>7</v>
      </c>
    </row>
    <row r="3" spans="1:11" x14ac:dyDescent="0.3">
      <c r="A3">
        <v>1002</v>
      </c>
      <c r="B3" t="s">
        <v>3</v>
      </c>
      <c r="C3" t="s">
        <v>13</v>
      </c>
      <c r="D3">
        <v>30</v>
      </c>
      <c r="E3" t="s">
        <v>24</v>
      </c>
      <c r="F3" t="s">
        <v>27</v>
      </c>
      <c r="G3">
        <v>36000</v>
      </c>
      <c r="H3" s="1">
        <v>36229</v>
      </c>
      <c r="I3" s="1">
        <v>42287</v>
      </c>
      <c r="J3" t="str">
        <v>Young</v>
      </c>
      <c r="K3">
        <v>7</v>
      </c>
    </row>
    <row r="4" spans="1:11" x14ac:dyDescent="0.3">
      <c r="A4">
        <v>1003</v>
      </c>
      <c r="B4" t="s">
        <v>4</v>
      </c>
      <c r="C4" t="s">
        <v>14</v>
      </c>
      <c r="D4">
        <v>29</v>
      </c>
      <c r="E4" t="s">
        <v>23</v>
      </c>
      <c r="F4" t="s">
        <v>26</v>
      </c>
      <c r="G4">
        <v>63000</v>
      </c>
      <c r="H4" s="1">
        <v>36623</v>
      </c>
      <c r="I4" s="1">
        <v>42956</v>
      </c>
      <c r="J4" t="str">
        <v>Young</v>
      </c>
      <c r="K4">
        <v>7</v>
      </c>
    </row>
    <row r="5" spans="1:11" x14ac:dyDescent="0.3">
      <c r="A5">
        <v>1004</v>
      </c>
      <c r="B5" t="s">
        <v>5</v>
      </c>
      <c r="C5" t="s">
        <v>15</v>
      </c>
      <c r="D5">
        <v>31</v>
      </c>
      <c r="E5" t="s">
        <v>24</v>
      </c>
      <c r="F5" t="s">
        <v>28</v>
      </c>
      <c r="G5">
        <v>47000</v>
      </c>
      <c r="H5" s="1">
        <v>36647</v>
      </c>
      <c r="I5" s="1">
        <v>42075</v>
      </c>
      <c r="J5" t="str">
        <v>Old</v>
      </c>
      <c r="K5">
        <v>6</v>
      </c>
    </row>
    <row r="6" spans="1:11" x14ac:dyDescent="0.3">
      <c r="A6">
        <v>1005</v>
      </c>
      <c r="B6" t="s">
        <v>6</v>
      </c>
      <c r="C6" t="s">
        <v>16</v>
      </c>
      <c r="D6">
        <v>32</v>
      </c>
      <c r="E6" t="s">
        <v>23</v>
      </c>
      <c r="F6" t="s">
        <v>29</v>
      </c>
      <c r="G6">
        <v>50000</v>
      </c>
      <c r="H6" s="1">
        <v>37047</v>
      </c>
      <c r="I6" s="1" t="s">
        <v>46</v>
      </c>
      <c r="J6" t="str">
        <v>Old</v>
      </c>
      <c r="K6">
        <v>10</v>
      </c>
    </row>
    <row r="7" spans="1:11" x14ac:dyDescent="0.3">
      <c r="A7">
        <v>1006</v>
      </c>
      <c r="B7" t="s">
        <v>7</v>
      </c>
      <c r="C7" t="s">
        <v>17</v>
      </c>
      <c r="D7">
        <v>35</v>
      </c>
      <c r="E7" t="s">
        <v>23</v>
      </c>
      <c r="F7" t="s">
        <v>30</v>
      </c>
      <c r="G7">
        <v>65000</v>
      </c>
      <c r="H7" s="1">
        <v>34892</v>
      </c>
      <c r="I7" s="1">
        <v>41587</v>
      </c>
      <c r="J7" t="str">
        <v>Old</v>
      </c>
      <c r="K7">
        <v>5</v>
      </c>
    </row>
    <row r="8" spans="1:11" x14ac:dyDescent="0.3">
      <c r="A8">
        <v>1007</v>
      </c>
      <c r="B8" t="s">
        <v>8</v>
      </c>
      <c r="C8" t="s">
        <v>18</v>
      </c>
      <c r="D8">
        <v>32</v>
      </c>
      <c r="E8" t="s">
        <v>24</v>
      </c>
      <c r="F8" t="s">
        <v>31</v>
      </c>
      <c r="G8">
        <v>41000</v>
      </c>
      <c r="H8" s="1">
        <v>45149</v>
      </c>
      <c r="I8" s="1">
        <v>41374</v>
      </c>
      <c r="J8" t="str">
        <v>Old</v>
      </c>
      <c r="K8">
        <v>6</v>
      </c>
    </row>
    <row r="9" spans="1:11" x14ac:dyDescent="0.3">
      <c r="A9">
        <v>1008</v>
      </c>
      <c r="B9" t="s">
        <v>9</v>
      </c>
      <c r="C9" t="s">
        <v>19</v>
      </c>
      <c r="D9">
        <v>38</v>
      </c>
      <c r="E9" t="s">
        <v>23</v>
      </c>
      <c r="F9" t="s">
        <v>26</v>
      </c>
      <c r="G9">
        <v>48000</v>
      </c>
      <c r="H9" s="1">
        <v>37505</v>
      </c>
      <c r="I9" t="s">
        <v>47</v>
      </c>
      <c r="J9" t="str">
        <v>Old</v>
      </c>
      <c r="K9">
        <v>6</v>
      </c>
    </row>
    <row r="10" spans="1:11" x14ac:dyDescent="0.3">
      <c r="A10">
        <v>1009</v>
      </c>
      <c r="B10" t="s">
        <v>10</v>
      </c>
      <c r="C10" t="s">
        <v>20</v>
      </c>
      <c r="D10">
        <v>31</v>
      </c>
      <c r="E10" t="s">
        <v>23</v>
      </c>
      <c r="F10" t="s">
        <v>28</v>
      </c>
      <c r="G10">
        <v>42000</v>
      </c>
      <c r="H10" s="1">
        <v>37902</v>
      </c>
      <c r="I10" t="s">
        <v>48</v>
      </c>
      <c r="J10" t="str">
        <v>Old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E4E3-2C09-4A52-999C-A2DC72B604E3}">
  <dimension ref="A1:N10"/>
  <sheetViews>
    <sheetView tabSelected="1" workbookViewId="0">
      <selection activeCell="J19" sqref="J19"/>
    </sheetView>
  </sheetViews>
  <sheetFormatPr defaultRowHeight="14.4" x14ac:dyDescent="0.3"/>
  <cols>
    <col min="1" max="1" width="12.109375" customWidth="1"/>
    <col min="2" max="2" width="10.5546875" customWidth="1"/>
    <col min="3" max="3" width="12" customWidth="1"/>
    <col min="6" max="6" width="17" customWidth="1"/>
    <col min="8" max="8" width="20.109375" customWidth="1"/>
    <col min="9" max="9" width="17.6640625" customWidth="1"/>
    <col min="11" max="11" width="29.5546875" customWidth="1"/>
    <col min="12" max="12" width="10.6640625" customWidth="1"/>
  </cols>
  <sheetData>
    <row r="1" spans="1:14" x14ac:dyDescent="0.3">
      <c r="A1" t="s">
        <v>0</v>
      </c>
      <c r="B1" t="s">
        <v>1</v>
      </c>
      <c r="C1" t="s">
        <v>11</v>
      </c>
      <c r="D1" t="s">
        <v>21</v>
      </c>
      <c r="E1" t="s">
        <v>22</v>
      </c>
      <c r="F1" t="s">
        <v>25</v>
      </c>
      <c r="G1" t="s">
        <v>32</v>
      </c>
      <c r="H1" t="s">
        <v>33</v>
      </c>
      <c r="I1" t="s">
        <v>34</v>
      </c>
      <c r="J1" t="s">
        <v>40</v>
      </c>
      <c r="K1" t="s">
        <v>49</v>
      </c>
      <c r="L1" t="s">
        <v>59</v>
      </c>
      <c r="M1" t="s">
        <v>60</v>
      </c>
      <c r="N1" t="s">
        <v>60</v>
      </c>
    </row>
    <row r="2" spans="1:14" x14ac:dyDescent="0.3">
      <c r="A2">
        <v>1001</v>
      </c>
      <c r="B2" t="s">
        <v>2</v>
      </c>
      <c r="C2" t="s">
        <v>12</v>
      </c>
      <c r="D2">
        <v>30</v>
      </c>
      <c r="E2" t="s">
        <v>23</v>
      </c>
      <c r="F2" t="s">
        <v>26</v>
      </c>
      <c r="G2">
        <v>45000</v>
      </c>
      <c r="H2" s="3">
        <v>36933</v>
      </c>
      <c r="I2" s="3">
        <v>42164</v>
      </c>
      <c r="J2" s="1" t="str" cm="1">
        <f t="array" ref="J2:J10">IF(D2:D10&gt;30,"Old","Young")</f>
        <v>Young</v>
      </c>
      <c r="K2" t="s">
        <v>50</v>
      </c>
      <c r="L2" t="str" cm="1">
        <f t="array" ref="L2:L10">LEFT(B2:B10,3)</f>
        <v>Jim</v>
      </c>
      <c r="M2" t="str" cm="1">
        <f t="array" ref="M2:M10">RIGHT(A2:A10,1)</f>
        <v>1</v>
      </c>
      <c r="N2" t="str" cm="1">
        <f t="array" ref="N2:N10">RIGHT(G2:G10,4)</f>
        <v>5000</v>
      </c>
    </row>
    <row r="3" spans="1:14" x14ac:dyDescent="0.3">
      <c r="A3">
        <v>1002</v>
      </c>
      <c r="B3" t="s">
        <v>3</v>
      </c>
      <c r="C3" t="s">
        <v>13</v>
      </c>
      <c r="D3">
        <v>30</v>
      </c>
      <c r="E3" t="s">
        <v>24</v>
      </c>
      <c r="F3" t="s">
        <v>27</v>
      </c>
      <c r="G3">
        <v>36000</v>
      </c>
      <c r="H3" s="3">
        <v>36229</v>
      </c>
      <c r="I3" s="3">
        <v>42287</v>
      </c>
      <c r="J3" t="str">
        <v>Young</v>
      </c>
      <c r="K3" s="2" t="s">
        <v>52</v>
      </c>
      <c r="L3" t="str">
        <v>Pam</v>
      </c>
      <c r="M3" t="str">
        <v>2</v>
      </c>
      <c r="N3" t="str">
        <v>6000</v>
      </c>
    </row>
    <row r="4" spans="1:14" x14ac:dyDescent="0.3">
      <c r="A4">
        <v>1003</v>
      </c>
      <c r="B4" t="s">
        <v>4</v>
      </c>
      <c r="C4" t="s">
        <v>14</v>
      </c>
      <c r="D4">
        <v>29</v>
      </c>
      <c r="E4" t="s">
        <v>23</v>
      </c>
      <c r="F4" t="s">
        <v>26</v>
      </c>
      <c r="G4">
        <v>63000</v>
      </c>
      <c r="H4" s="3">
        <v>36623</v>
      </c>
      <c r="I4" s="3">
        <v>42956</v>
      </c>
      <c r="J4" t="str">
        <v>Young</v>
      </c>
      <c r="K4" s="2" t="s">
        <v>53</v>
      </c>
      <c r="L4" t="str">
        <v>Dwi</v>
      </c>
      <c r="M4" t="str">
        <v>3</v>
      </c>
      <c r="N4" t="str">
        <v>3000</v>
      </c>
    </row>
    <row r="5" spans="1:14" x14ac:dyDescent="0.3">
      <c r="A5">
        <v>1004</v>
      </c>
      <c r="B5" t="s">
        <v>5</v>
      </c>
      <c r="C5" t="s">
        <v>15</v>
      </c>
      <c r="D5">
        <v>31</v>
      </c>
      <c r="E5" t="s">
        <v>24</v>
      </c>
      <c r="F5" t="s">
        <v>28</v>
      </c>
      <c r="G5">
        <v>47000</v>
      </c>
      <c r="H5" s="3">
        <v>36647</v>
      </c>
      <c r="I5" s="3">
        <v>42075</v>
      </c>
      <c r="J5" t="str">
        <v>Old</v>
      </c>
      <c r="K5" s="2" t="s">
        <v>51</v>
      </c>
      <c r="L5" t="str">
        <v>Ang</v>
      </c>
      <c r="M5" t="str">
        <v>4</v>
      </c>
      <c r="N5" t="str">
        <v>7000</v>
      </c>
    </row>
    <row r="6" spans="1:14" x14ac:dyDescent="0.3">
      <c r="A6">
        <v>1005</v>
      </c>
      <c r="B6" t="s">
        <v>6</v>
      </c>
      <c r="C6" t="s">
        <v>16</v>
      </c>
      <c r="D6">
        <v>32</v>
      </c>
      <c r="E6" t="s">
        <v>23</v>
      </c>
      <c r="F6" t="s">
        <v>29</v>
      </c>
      <c r="G6">
        <v>50000</v>
      </c>
      <c r="H6" s="3">
        <v>37047</v>
      </c>
      <c r="I6" s="3" t="s">
        <v>46</v>
      </c>
      <c r="J6" t="str">
        <v>Old</v>
      </c>
      <c r="K6" s="2" t="s">
        <v>54</v>
      </c>
      <c r="L6" t="str">
        <v>Tob</v>
      </c>
      <c r="M6" t="str">
        <v>5</v>
      </c>
      <c r="N6" t="str">
        <v>0000</v>
      </c>
    </row>
    <row r="7" spans="1:14" x14ac:dyDescent="0.3">
      <c r="A7">
        <v>1006</v>
      </c>
      <c r="B7" t="s">
        <v>7</v>
      </c>
      <c r="C7" t="s">
        <v>17</v>
      </c>
      <c r="D7">
        <v>35</v>
      </c>
      <c r="E7" t="s">
        <v>23</v>
      </c>
      <c r="F7" t="s">
        <v>30</v>
      </c>
      <c r="G7">
        <v>65000</v>
      </c>
      <c r="H7" s="3">
        <v>34892</v>
      </c>
      <c r="I7" s="3">
        <v>41587</v>
      </c>
      <c r="J7" t="str">
        <v>Old</v>
      </c>
      <c r="K7" s="2" t="s">
        <v>55</v>
      </c>
      <c r="L7" t="str">
        <v>Mic</v>
      </c>
      <c r="M7" t="str">
        <v>6</v>
      </c>
      <c r="N7" t="str">
        <v>5000</v>
      </c>
    </row>
    <row r="8" spans="1:14" x14ac:dyDescent="0.3">
      <c r="A8">
        <v>1007</v>
      </c>
      <c r="B8" t="s">
        <v>8</v>
      </c>
      <c r="C8" t="s">
        <v>18</v>
      </c>
      <c r="D8">
        <v>32</v>
      </c>
      <c r="E8" t="s">
        <v>24</v>
      </c>
      <c r="F8" t="s">
        <v>31</v>
      </c>
      <c r="G8">
        <v>41000</v>
      </c>
      <c r="H8" s="3">
        <v>45149</v>
      </c>
      <c r="I8" s="3">
        <v>41374</v>
      </c>
      <c r="J8" t="str">
        <v>Old</v>
      </c>
      <c r="K8" s="2" t="s">
        <v>56</v>
      </c>
      <c r="L8" t="str">
        <v>Mer</v>
      </c>
      <c r="M8" t="str">
        <v>7</v>
      </c>
      <c r="N8" t="str">
        <v>1000</v>
      </c>
    </row>
    <row r="9" spans="1:14" x14ac:dyDescent="0.3">
      <c r="A9">
        <v>1008</v>
      </c>
      <c r="B9" t="s">
        <v>9</v>
      </c>
      <c r="C9" t="s">
        <v>19</v>
      </c>
      <c r="D9">
        <v>38</v>
      </c>
      <c r="E9" t="s">
        <v>23</v>
      </c>
      <c r="F9" t="s">
        <v>26</v>
      </c>
      <c r="G9">
        <v>48000</v>
      </c>
      <c r="H9" s="3">
        <v>37505</v>
      </c>
      <c r="I9" s="3" t="s">
        <v>47</v>
      </c>
      <c r="J9" t="str">
        <v>Old</v>
      </c>
      <c r="K9" s="2" t="s">
        <v>57</v>
      </c>
      <c r="L9" t="str">
        <v>Sta</v>
      </c>
      <c r="M9" t="str">
        <v>8</v>
      </c>
      <c r="N9" t="str">
        <v>8000</v>
      </c>
    </row>
    <row r="10" spans="1:14" x14ac:dyDescent="0.3">
      <c r="A10">
        <v>1009</v>
      </c>
      <c r="B10" t="s">
        <v>10</v>
      </c>
      <c r="C10" t="s">
        <v>20</v>
      </c>
      <c r="D10">
        <v>31</v>
      </c>
      <c r="E10" t="s">
        <v>23</v>
      </c>
      <c r="F10" t="s">
        <v>28</v>
      </c>
      <c r="G10">
        <v>42000</v>
      </c>
      <c r="H10" s="3">
        <v>37902</v>
      </c>
      <c r="I10" s="3" t="s">
        <v>48</v>
      </c>
      <c r="J10" t="str">
        <v>Old</v>
      </c>
      <c r="K10" s="2" t="s">
        <v>58</v>
      </c>
      <c r="L10" t="str">
        <v>Kev</v>
      </c>
      <c r="M10" t="str">
        <v>9</v>
      </c>
      <c r="N10" t="str">
        <v>2000</v>
      </c>
    </row>
  </sheetData>
  <hyperlinks>
    <hyperlink ref="K3" r:id="rId1" xr:uid="{108C7C41-3EED-4F3E-B767-7285B4684BAA}"/>
    <hyperlink ref="K4" r:id="rId2" xr:uid="{B43232FD-E1C3-4474-82C9-015F8D54DC58}"/>
    <hyperlink ref="K5" r:id="rId3" xr:uid="{6400D686-CD7E-4D07-9206-B90FADA6D77B}"/>
    <hyperlink ref="K6" r:id="rId4" xr:uid="{E47530AD-95BA-4296-9654-E39879E5AF4F}"/>
    <hyperlink ref="K7" r:id="rId5" xr:uid="{8987301B-6006-4C2D-8FF9-1E9D6AC8B3C9}"/>
    <hyperlink ref="K8" r:id="rId6" xr:uid="{69BF008E-3D8C-46FB-9AB7-4E9F029DD93D}"/>
    <hyperlink ref="K9" r:id="rId7" xr:uid="{702B490F-CC26-430A-BA15-91C8D339D77D}"/>
    <hyperlink ref="K10" r:id="rId8" xr:uid="{B47B6EE1-9267-408E-B668-02482C8F7C14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DB76-556C-4304-9C14-42389A86EDA3}">
  <dimension ref="A1:L10"/>
  <sheetViews>
    <sheetView workbookViewId="0">
      <selection activeCell="H23" sqref="H23"/>
    </sheetView>
  </sheetViews>
  <sheetFormatPr defaultRowHeight="14.4" x14ac:dyDescent="0.3"/>
  <cols>
    <col min="8" max="8" width="17.5546875" customWidth="1"/>
    <col min="9" max="9" width="19.77734375" customWidth="1"/>
    <col min="10" max="10" width="25" customWidth="1"/>
    <col min="11" max="11" width="11.6640625" customWidth="1"/>
    <col min="12" max="12" width="20.21875" customWidth="1"/>
  </cols>
  <sheetData>
    <row r="1" spans="1:12" x14ac:dyDescent="0.3">
      <c r="A1" t="s">
        <v>0</v>
      </c>
      <c r="B1" t="s">
        <v>1</v>
      </c>
      <c r="C1" t="s">
        <v>11</v>
      </c>
      <c r="D1" t="s">
        <v>21</v>
      </c>
      <c r="E1" t="s">
        <v>22</v>
      </c>
      <c r="F1" t="s">
        <v>25</v>
      </c>
      <c r="G1" t="s">
        <v>32</v>
      </c>
      <c r="H1" t="s">
        <v>33</v>
      </c>
      <c r="I1" t="s">
        <v>34</v>
      </c>
      <c r="J1" t="s">
        <v>62</v>
      </c>
      <c r="K1" t="s">
        <v>61</v>
      </c>
      <c r="L1" t="s">
        <v>63</v>
      </c>
    </row>
    <row r="2" spans="1:12" x14ac:dyDescent="0.3">
      <c r="A2">
        <v>1001</v>
      </c>
      <c r="B2" t="s">
        <v>2</v>
      </c>
      <c r="C2" t="s">
        <v>12</v>
      </c>
      <c r="D2">
        <v>30</v>
      </c>
      <c r="E2" t="s">
        <v>23</v>
      </c>
      <c r="F2" t="s">
        <v>26</v>
      </c>
      <c r="G2">
        <v>45000</v>
      </c>
      <c r="H2" s="3">
        <v>36933</v>
      </c>
      <c r="I2" s="3">
        <v>42164</v>
      </c>
      <c r="J2" t="str" cm="1">
        <f t="array" ref="J2:J10">TEXT(H2:H10,"dd/mm/yyyy")</f>
        <v>11/02/2001</v>
      </c>
      <c r="K2" t="str" cm="1">
        <f t="array" ref="K2:K10">RIGHT(_xlfn.ANCHORARRAY(J2),4)</f>
        <v>2001</v>
      </c>
      <c r="L2" t="str" cm="1">
        <f t="array" ref="L2:L10">TEXT(I2:I10,"dd/mm/yyyy")</f>
        <v>09/06/2015</v>
      </c>
    </row>
    <row r="3" spans="1:12" x14ac:dyDescent="0.3">
      <c r="A3">
        <v>1002</v>
      </c>
      <c r="B3" t="s">
        <v>3</v>
      </c>
      <c r="C3" t="s">
        <v>13</v>
      </c>
      <c r="D3">
        <v>30</v>
      </c>
      <c r="E3" t="s">
        <v>24</v>
      </c>
      <c r="F3" t="s">
        <v>27</v>
      </c>
      <c r="G3">
        <v>36000</v>
      </c>
      <c r="H3" s="3">
        <v>36229</v>
      </c>
      <c r="I3" s="3">
        <v>42287</v>
      </c>
      <c r="J3" t="str">
        <v>10/03/1999</v>
      </c>
      <c r="K3" t="str">
        <v>1999</v>
      </c>
      <c r="L3" t="str">
        <v>10/10/2015</v>
      </c>
    </row>
    <row r="4" spans="1:12" x14ac:dyDescent="0.3">
      <c r="A4">
        <v>1003</v>
      </c>
      <c r="B4" t="s">
        <v>4</v>
      </c>
      <c r="C4" t="s">
        <v>14</v>
      </c>
      <c r="D4">
        <v>29</v>
      </c>
      <c r="E4" t="s">
        <v>23</v>
      </c>
      <c r="F4" t="s">
        <v>26</v>
      </c>
      <c r="G4">
        <v>63000</v>
      </c>
      <c r="H4" s="3">
        <v>36623</v>
      </c>
      <c r="I4" s="3">
        <v>42956</v>
      </c>
      <c r="J4" t="str">
        <v>07/04/2000</v>
      </c>
      <c r="K4" t="str">
        <v>2000</v>
      </c>
      <c r="L4" t="str">
        <v>09/08/2017</v>
      </c>
    </row>
    <row r="5" spans="1:12" x14ac:dyDescent="0.3">
      <c r="A5">
        <v>1004</v>
      </c>
      <c r="B5" t="s">
        <v>5</v>
      </c>
      <c r="C5" t="s">
        <v>15</v>
      </c>
      <c r="D5">
        <v>31</v>
      </c>
      <c r="E5" t="s">
        <v>24</v>
      </c>
      <c r="F5" t="s">
        <v>28</v>
      </c>
      <c r="G5">
        <v>47000</v>
      </c>
      <c r="H5" s="3">
        <v>36647</v>
      </c>
      <c r="I5" s="3">
        <v>42075</v>
      </c>
      <c r="J5" t="str">
        <v>01/05/2000</v>
      </c>
      <c r="K5" t="str">
        <v>2000</v>
      </c>
      <c r="L5" t="str">
        <v>12/03/2015</v>
      </c>
    </row>
    <row r="6" spans="1:12" x14ac:dyDescent="0.3">
      <c r="A6">
        <v>1005</v>
      </c>
      <c r="B6" t="s">
        <v>6</v>
      </c>
      <c r="C6" t="s">
        <v>16</v>
      </c>
      <c r="D6">
        <v>32</v>
      </c>
      <c r="E6" t="s">
        <v>23</v>
      </c>
      <c r="F6" t="s">
        <v>29</v>
      </c>
      <c r="G6">
        <v>50000</v>
      </c>
      <c r="H6" s="3">
        <v>37047</v>
      </c>
      <c r="I6" s="3" t="s">
        <v>64</v>
      </c>
      <c r="J6" t="str">
        <v>05/06/2001</v>
      </c>
      <c r="K6" t="str">
        <v>2001</v>
      </c>
      <c r="L6" t="str">
        <v xml:space="preserve">                               8/30/2017</v>
      </c>
    </row>
    <row r="7" spans="1:12" x14ac:dyDescent="0.3">
      <c r="A7">
        <v>1006</v>
      </c>
      <c r="B7" t="s">
        <v>7</v>
      </c>
      <c r="C7" t="s">
        <v>17</v>
      </c>
      <c r="D7">
        <v>35</v>
      </c>
      <c r="E7" t="s">
        <v>23</v>
      </c>
      <c r="F7" t="s">
        <v>30</v>
      </c>
      <c r="G7">
        <v>65000</v>
      </c>
      <c r="H7" s="3">
        <v>34892</v>
      </c>
      <c r="I7" s="3">
        <v>41587</v>
      </c>
      <c r="J7" t="str">
        <v>12/07/1995</v>
      </c>
      <c r="K7" t="str">
        <v>1995</v>
      </c>
      <c r="L7" t="str">
        <v>09/11/2013</v>
      </c>
    </row>
    <row r="8" spans="1:12" x14ac:dyDescent="0.3">
      <c r="A8">
        <v>1007</v>
      </c>
      <c r="B8" t="s">
        <v>8</v>
      </c>
      <c r="C8" t="s">
        <v>18</v>
      </c>
      <c r="D8">
        <v>32</v>
      </c>
      <c r="E8" t="s">
        <v>24</v>
      </c>
      <c r="F8" t="s">
        <v>31</v>
      </c>
      <c r="G8">
        <v>41000</v>
      </c>
      <c r="H8" s="3">
        <v>45149</v>
      </c>
      <c r="I8" s="3">
        <v>41374</v>
      </c>
      <c r="J8" t="str">
        <v>11/08/2023</v>
      </c>
      <c r="K8" t="str">
        <v>2023</v>
      </c>
      <c r="L8" t="str">
        <v>10/04/2013</v>
      </c>
    </row>
    <row r="9" spans="1:12" x14ac:dyDescent="0.3">
      <c r="A9">
        <v>1008</v>
      </c>
      <c r="B9" t="s">
        <v>9</v>
      </c>
      <c r="C9" t="s">
        <v>19</v>
      </c>
      <c r="D9">
        <v>38</v>
      </c>
      <c r="E9" t="s">
        <v>23</v>
      </c>
      <c r="F9" t="s">
        <v>26</v>
      </c>
      <c r="G9">
        <v>48000</v>
      </c>
      <c r="H9" s="3">
        <v>37505</v>
      </c>
      <c r="I9" s="3" t="s">
        <v>65</v>
      </c>
      <c r="J9" t="str">
        <v>06/09/2002</v>
      </c>
      <c r="K9" t="str">
        <v>2002</v>
      </c>
      <c r="L9" t="str">
        <v xml:space="preserve">                                4/22/2015</v>
      </c>
    </row>
    <row r="10" spans="1:12" x14ac:dyDescent="0.3">
      <c r="A10">
        <v>1009</v>
      </c>
      <c r="B10" t="s">
        <v>10</v>
      </c>
      <c r="C10" t="s">
        <v>20</v>
      </c>
      <c r="D10">
        <v>31</v>
      </c>
      <c r="E10" t="s">
        <v>23</v>
      </c>
      <c r="F10" t="s">
        <v>28</v>
      </c>
      <c r="G10">
        <v>42000</v>
      </c>
      <c r="H10" s="3">
        <v>37902</v>
      </c>
      <c r="I10" s="3" t="s">
        <v>48</v>
      </c>
      <c r="J10" t="str">
        <v>08/10/2003</v>
      </c>
      <c r="K10" t="str">
        <v>2003</v>
      </c>
      <c r="L10" t="str">
        <v xml:space="preserve">                    9/14/2011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7F4C-A585-4A9A-BC23-143968767AF1}">
  <dimension ref="A1:L10"/>
  <sheetViews>
    <sheetView workbookViewId="0">
      <selection activeCell="H17" sqref="H17"/>
    </sheetView>
  </sheetViews>
  <sheetFormatPr defaultRowHeight="14.4" x14ac:dyDescent="0.3"/>
  <cols>
    <col min="8" max="8" width="18.77734375" customWidth="1"/>
    <col min="9" max="9" width="22" customWidth="1"/>
    <col min="10" max="10" width="23.44140625" customWidth="1"/>
    <col min="11" max="11" width="12.77734375" customWidth="1"/>
    <col min="12" max="12" width="18.5546875" customWidth="1"/>
  </cols>
  <sheetData>
    <row r="1" spans="1:12" x14ac:dyDescent="0.3">
      <c r="A1" t="s">
        <v>0</v>
      </c>
      <c r="B1" t="s">
        <v>1</v>
      </c>
      <c r="C1" t="s">
        <v>11</v>
      </c>
      <c r="D1" t="s">
        <v>21</v>
      </c>
      <c r="E1" t="s">
        <v>22</v>
      </c>
      <c r="F1" t="s">
        <v>25</v>
      </c>
      <c r="G1" t="s">
        <v>32</v>
      </c>
      <c r="H1" t="s">
        <v>33</v>
      </c>
      <c r="I1" t="s">
        <v>34</v>
      </c>
      <c r="J1" t="s">
        <v>62</v>
      </c>
      <c r="K1" t="s">
        <v>61</v>
      </c>
      <c r="L1" t="s">
        <v>66</v>
      </c>
    </row>
    <row r="2" spans="1:12" x14ac:dyDescent="0.3">
      <c r="A2">
        <v>1001</v>
      </c>
      <c r="B2" t="s">
        <v>2</v>
      </c>
      <c r="C2" t="s">
        <v>67</v>
      </c>
      <c r="D2">
        <v>30</v>
      </c>
      <c r="E2" t="s">
        <v>23</v>
      </c>
      <c r="F2" t="s">
        <v>26</v>
      </c>
      <c r="G2">
        <v>45000</v>
      </c>
      <c r="H2" s="3">
        <v>36933</v>
      </c>
      <c r="I2" s="3">
        <v>42164</v>
      </c>
      <c r="J2" t="str" cm="1">
        <f t="array" ref="J2:J10">TEXT(H2:H10,"dd/mm/yyyy")</f>
        <v>11/02/2001</v>
      </c>
      <c r="K2" t="str" cm="1">
        <f t="array" ref="K2:K10">RIGHT(_xlfn.ANCHORARRAY(J2),4)</f>
        <v>2001</v>
      </c>
      <c r="L2" t="str" cm="1">
        <f t="array" ref="L2:L10">TRIM(C2:C10)</f>
        <v>Halpert</v>
      </c>
    </row>
    <row r="3" spans="1:12" x14ac:dyDescent="0.3">
      <c r="A3">
        <v>1002</v>
      </c>
      <c r="B3" t="s">
        <v>3</v>
      </c>
      <c r="C3" t="s">
        <v>13</v>
      </c>
      <c r="D3">
        <v>30</v>
      </c>
      <c r="E3" t="s">
        <v>24</v>
      </c>
      <c r="F3" t="s">
        <v>27</v>
      </c>
      <c r="G3">
        <v>36000</v>
      </c>
      <c r="H3" s="3">
        <v>36229</v>
      </c>
      <c r="I3" s="3">
        <v>42287</v>
      </c>
      <c r="J3" t="str">
        <v>10/03/1999</v>
      </c>
      <c r="K3" t="str">
        <v>1999</v>
      </c>
      <c r="L3" t="str">
        <v>Beasley</v>
      </c>
    </row>
    <row r="4" spans="1:12" x14ac:dyDescent="0.3">
      <c r="A4">
        <v>1003</v>
      </c>
      <c r="B4" t="s">
        <v>4</v>
      </c>
      <c r="C4" t="s">
        <v>14</v>
      </c>
      <c r="D4">
        <v>29</v>
      </c>
      <c r="E4" t="s">
        <v>23</v>
      </c>
      <c r="F4" t="s">
        <v>26</v>
      </c>
      <c r="G4">
        <v>63000</v>
      </c>
      <c r="H4" s="3">
        <v>36623</v>
      </c>
      <c r="I4" s="3">
        <v>42956</v>
      </c>
      <c r="J4" t="str">
        <v>07/04/2000</v>
      </c>
      <c r="K4" t="str">
        <v>2000</v>
      </c>
      <c r="L4" t="str">
        <v>Schrute</v>
      </c>
    </row>
    <row r="5" spans="1:12" x14ac:dyDescent="0.3">
      <c r="A5">
        <v>1004</v>
      </c>
      <c r="B5" t="s">
        <v>5</v>
      </c>
      <c r="C5" t="s">
        <v>15</v>
      </c>
      <c r="D5">
        <v>31</v>
      </c>
      <c r="E5" t="s">
        <v>24</v>
      </c>
      <c r="F5" t="s">
        <v>28</v>
      </c>
      <c r="G5">
        <v>47000</v>
      </c>
      <c r="H5" s="3">
        <v>36647</v>
      </c>
      <c r="I5" s="3">
        <v>42075</v>
      </c>
      <c r="J5" t="str">
        <v>01/05/2000</v>
      </c>
      <c r="K5" t="str">
        <v>2000</v>
      </c>
      <c r="L5" t="str">
        <v>Martin</v>
      </c>
    </row>
    <row r="6" spans="1:12" x14ac:dyDescent="0.3">
      <c r="A6">
        <v>1005</v>
      </c>
      <c r="B6" t="s">
        <v>6</v>
      </c>
      <c r="C6" t="s">
        <v>70</v>
      </c>
      <c r="D6">
        <v>32</v>
      </c>
      <c r="E6" t="s">
        <v>23</v>
      </c>
      <c r="F6" t="s">
        <v>29</v>
      </c>
      <c r="G6">
        <v>50000</v>
      </c>
      <c r="H6" s="3">
        <v>37047</v>
      </c>
      <c r="I6" s="3" t="s">
        <v>64</v>
      </c>
      <c r="J6" t="str">
        <v>05/06/2001</v>
      </c>
      <c r="K6" t="str">
        <v>2001</v>
      </c>
      <c r="L6" t="str">
        <v>Flenderson</v>
      </c>
    </row>
    <row r="7" spans="1:12" x14ac:dyDescent="0.3">
      <c r="A7">
        <v>1006</v>
      </c>
      <c r="B7" t="s">
        <v>7</v>
      </c>
      <c r="C7" t="s">
        <v>68</v>
      </c>
      <c r="D7">
        <v>35</v>
      </c>
      <c r="E7" t="s">
        <v>23</v>
      </c>
      <c r="F7" t="s">
        <v>30</v>
      </c>
      <c r="G7">
        <v>65000</v>
      </c>
      <c r="H7" s="3">
        <v>34892</v>
      </c>
      <c r="I7" s="3">
        <v>41587</v>
      </c>
      <c r="J7" t="str">
        <v>12/07/1995</v>
      </c>
      <c r="K7" t="str">
        <v>1995</v>
      </c>
      <c r="L7" t="str">
        <v>Scott</v>
      </c>
    </row>
    <row r="8" spans="1:12" x14ac:dyDescent="0.3">
      <c r="A8">
        <v>1007</v>
      </c>
      <c r="B8" t="s">
        <v>8</v>
      </c>
      <c r="C8" t="s">
        <v>18</v>
      </c>
      <c r="D8">
        <v>32</v>
      </c>
      <c r="E8" t="s">
        <v>24</v>
      </c>
      <c r="F8" t="s">
        <v>31</v>
      </c>
      <c r="G8">
        <v>41000</v>
      </c>
      <c r="H8" s="3">
        <v>45149</v>
      </c>
      <c r="I8" s="3">
        <v>41374</v>
      </c>
      <c r="J8" t="str">
        <v>11/08/2023</v>
      </c>
      <c r="K8" t="str">
        <v>2023</v>
      </c>
      <c r="L8" t="str">
        <v>Palmer</v>
      </c>
    </row>
    <row r="9" spans="1:12" x14ac:dyDescent="0.3">
      <c r="A9">
        <v>1008</v>
      </c>
      <c r="B9" t="s">
        <v>9</v>
      </c>
      <c r="C9" t="s">
        <v>69</v>
      </c>
      <c r="D9">
        <v>38</v>
      </c>
      <c r="E9" t="s">
        <v>23</v>
      </c>
      <c r="F9" t="s">
        <v>26</v>
      </c>
      <c r="G9">
        <v>48000</v>
      </c>
      <c r="H9" s="3">
        <v>37505</v>
      </c>
      <c r="I9" s="3" t="s">
        <v>65</v>
      </c>
      <c r="J9" t="str">
        <v>06/09/2002</v>
      </c>
      <c r="K9" t="str">
        <v>2002</v>
      </c>
      <c r="L9" t="str">
        <v>Hudson</v>
      </c>
    </row>
    <row r="10" spans="1:12" x14ac:dyDescent="0.3">
      <c r="A10">
        <v>1009</v>
      </c>
      <c r="B10" t="s">
        <v>10</v>
      </c>
      <c r="C10" t="s">
        <v>20</v>
      </c>
      <c r="D10">
        <v>31</v>
      </c>
      <c r="E10" t="s">
        <v>23</v>
      </c>
      <c r="F10" t="s">
        <v>28</v>
      </c>
      <c r="G10">
        <v>42000</v>
      </c>
      <c r="H10" s="3">
        <v>37902</v>
      </c>
      <c r="I10" s="3" t="s">
        <v>48</v>
      </c>
      <c r="J10" t="str">
        <v>08/10/2003</v>
      </c>
      <c r="K10" t="str">
        <v>2003</v>
      </c>
      <c r="L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D7AA-2F92-4C0B-9833-AD8F8FD82380}">
  <dimension ref="A1:M10"/>
  <sheetViews>
    <sheetView topLeftCell="B1" workbookViewId="0">
      <selection activeCell="F21" sqref="F21"/>
    </sheetView>
  </sheetViews>
  <sheetFormatPr defaultRowHeight="14.4" x14ac:dyDescent="0.3"/>
  <cols>
    <col min="1" max="1" width="16" customWidth="1"/>
    <col min="2" max="2" width="14.5546875" customWidth="1"/>
    <col min="6" max="6" width="16.109375" customWidth="1"/>
    <col min="8" max="8" width="22" customWidth="1"/>
    <col min="9" max="9" width="23.5546875" customWidth="1"/>
    <col min="10" max="10" width="20.5546875" customWidth="1"/>
    <col min="11" max="11" width="17" customWidth="1"/>
    <col min="12" max="12" width="16" customWidth="1"/>
    <col min="13" max="13" width="38.88671875" customWidth="1"/>
  </cols>
  <sheetData>
    <row r="1" spans="1:13" x14ac:dyDescent="0.3">
      <c r="A1" t="s">
        <v>0</v>
      </c>
      <c r="B1" t="s">
        <v>1</v>
      </c>
      <c r="C1" t="s">
        <v>11</v>
      </c>
      <c r="D1" t="s">
        <v>21</v>
      </c>
      <c r="E1" t="s">
        <v>22</v>
      </c>
      <c r="F1" t="s">
        <v>25</v>
      </c>
      <c r="G1" t="s">
        <v>32</v>
      </c>
      <c r="H1" t="s">
        <v>33</v>
      </c>
      <c r="I1" t="s">
        <v>34</v>
      </c>
      <c r="J1" t="s">
        <v>62</v>
      </c>
      <c r="K1" t="s">
        <v>61</v>
      </c>
      <c r="L1" t="s">
        <v>71</v>
      </c>
      <c r="M1" t="s">
        <v>72</v>
      </c>
    </row>
    <row r="2" spans="1:13" x14ac:dyDescent="0.3">
      <c r="A2">
        <v>1001</v>
      </c>
      <c r="B2" t="s">
        <v>2</v>
      </c>
      <c r="C2" t="s">
        <v>67</v>
      </c>
      <c r="D2">
        <v>30</v>
      </c>
      <c r="E2" t="s">
        <v>23</v>
      </c>
      <c r="F2" t="s">
        <v>26</v>
      </c>
      <c r="G2">
        <v>45000</v>
      </c>
      <c r="H2" s="3">
        <v>36933</v>
      </c>
      <c r="I2" s="3">
        <v>42164</v>
      </c>
      <c r="J2" t="str" cm="1">
        <f t="array" ref="J2:J10">TEXT(H2:H10,"dd/mm/yyyy")</f>
        <v>11/02/2001</v>
      </c>
      <c r="K2" t="str" cm="1">
        <f t="array" ref="K2:K10">RIGHT(_xlfn.ANCHORARRAY(J2),4)</f>
        <v>2001</v>
      </c>
      <c r="L2" t="str">
        <f>_xlfn.CONCAT(B2," ",C2)</f>
        <v>Jim   Halpert</v>
      </c>
      <c r="M2" t="str">
        <f>_xlfn.CONCAT(B2,". ",C2,"@gmail.com")</f>
        <v>Jim.   Halpert@gmail.com</v>
      </c>
    </row>
    <row r="3" spans="1:13" x14ac:dyDescent="0.3">
      <c r="A3">
        <v>1002</v>
      </c>
      <c r="B3" t="s">
        <v>3</v>
      </c>
      <c r="C3" t="s">
        <v>13</v>
      </c>
      <c r="D3">
        <v>30</v>
      </c>
      <c r="E3" t="s">
        <v>24</v>
      </c>
      <c r="F3" t="s">
        <v>27</v>
      </c>
      <c r="G3">
        <v>36000</v>
      </c>
      <c r="H3" s="3">
        <v>36229</v>
      </c>
      <c r="I3" s="3">
        <v>42287</v>
      </c>
      <c r="J3" t="str">
        <v>10/03/1999</v>
      </c>
      <c r="K3" t="str">
        <v>1999</v>
      </c>
      <c r="L3" t="str">
        <f t="shared" ref="L3:L9" si="0">_xlfn.CONCAT(B3," ",C3)</f>
        <v>Pam Beasley</v>
      </c>
      <c r="M3" t="str">
        <f t="shared" ref="M3:M9" si="1">_xlfn.CONCAT(B3,". ",C3,"@gmail.com")</f>
        <v>Pam. Beasley@gmail.com</v>
      </c>
    </row>
    <row r="4" spans="1:13" x14ac:dyDescent="0.3">
      <c r="A4">
        <v>1003</v>
      </c>
      <c r="B4" t="s">
        <v>4</v>
      </c>
      <c r="C4" t="s">
        <v>14</v>
      </c>
      <c r="D4">
        <v>29</v>
      </c>
      <c r="E4" t="s">
        <v>23</v>
      </c>
      <c r="F4" t="s">
        <v>26</v>
      </c>
      <c r="G4">
        <v>63000</v>
      </c>
      <c r="H4" s="3">
        <v>36623</v>
      </c>
      <c r="I4" s="3">
        <v>42956</v>
      </c>
      <c r="J4" t="str">
        <v>07/04/2000</v>
      </c>
      <c r="K4" t="str">
        <v>2000</v>
      </c>
      <c r="L4" t="str">
        <f t="shared" si="0"/>
        <v>Dwight Schrute</v>
      </c>
      <c r="M4" t="str">
        <f t="shared" si="1"/>
        <v>Dwight. Schrute@gmail.com</v>
      </c>
    </row>
    <row r="5" spans="1:13" x14ac:dyDescent="0.3">
      <c r="A5">
        <v>1004</v>
      </c>
      <c r="B5" t="s">
        <v>5</v>
      </c>
      <c r="C5" t="s">
        <v>15</v>
      </c>
      <c r="D5">
        <v>31</v>
      </c>
      <c r="E5" t="s">
        <v>24</v>
      </c>
      <c r="F5" t="s">
        <v>28</v>
      </c>
      <c r="G5">
        <v>47000</v>
      </c>
      <c r="H5" s="3">
        <v>36647</v>
      </c>
      <c r="I5" s="3">
        <v>42075</v>
      </c>
      <c r="J5" t="str">
        <v>01/05/2000</v>
      </c>
      <c r="K5" t="str">
        <v>2000</v>
      </c>
      <c r="L5" t="str">
        <f t="shared" si="0"/>
        <v>Angela Martin</v>
      </c>
      <c r="M5" t="str">
        <f t="shared" si="1"/>
        <v>Angela. Martin@gmail.com</v>
      </c>
    </row>
    <row r="6" spans="1:13" x14ac:dyDescent="0.3">
      <c r="A6">
        <v>1005</v>
      </c>
      <c r="B6" t="s">
        <v>6</v>
      </c>
      <c r="C6" t="s">
        <v>70</v>
      </c>
      <c r="D6">
        <v>32</v>
      </c>
      <c r="E6" t="s">
        <v>23</v>
      </c>
      <c r="F6" t="s">
        <v>29</v>
      </c>
      <c r="G6">
        <v>50000</v>
      </c>
      <c r="H6" s="3">
        <v>37047</v>
      </c>
      <c r="I6" s="3" t="s">
        <v>64</v>
      </c>
      <c r="J6" t="str">
        <v>05/06/2001</v>
      </c>
      <c r="K6" t="str">
        <v>2001</v>
      </c>
      <c r="L6" t="str">
        <f t="shared" si="0"/>
        <v>Toby     Flenderson</v>
      </c>
      <c r="M6" t="str">
        <f t="shared" si="1"/>
        <v>Toby.     Flenderson@gmail.com</v>
      </c>
    </row>
    <row r="7" spans="1:13" x14ac:dyDescent="0.3">
      <c r="A7">
        <v>1006</v>
      </c>
      <c r="B7" t="s">
        <v>7</v>
      </c>
      <c r="C7" t="s">
        <v>68</v>
      </c>
      <c r="D7">
        <v>35</v>
      </c>
      <c r="E7" t="s">
        <v>23</v>
      </c>
      <c r="F7" t="s">
        <v>30</v>
      </c>
      <c r="G7">
        <v>65000</v>
      </c>
      <c r="H7" s="3">
        <v>34892</v>
      </c>
      <c r="I7" s="3">
        <v>41587</v>
      </c>
      <c r="J7" t="str">
        <v>12/07/1995</v>
      </c>
      <c r="K7" t="str">
        <v>1995</v>
      </c>
      <c r="L7" t="str">
        <f t="shared" si="0"/>
        <v>Michael     Scott</v>
      </c>
      <c r="M7" t="str">
        <f t="shared" si="1"/>
        <v>Michael.     Scott@gmail.com</v>
      </c>
    </row>
    <row r="8" spans="1:13" x14ac:dyDescent="0.3">
      <c r="A8">
        <v>1007</v>
      </c>
      <c r="B8" t="s">
        <v>8</v>
      </c>
      <c r="C8" t="s">
        <v>18</v>
      </c>
      <c r="D8">
        <v>32</v>
      </c>
      <c r="E8" t="s">
        <v>24</v>
      </c>
      <c r="F8" t="s">
        <v>31</v>
      </c>
      <c r="G8">
        <v>41000</v>
      </c>
      <c r="H8" s="3">
        <v>45149</v>
      </c>
      <c r="I8" s="3">
        <v>41374</v>
      </c>
      <c r="J8" t="str">
        <v>11/08/2023</v>
      </c>
      <c r="K8" t="str">
        <v>2023</v>
      </c>
      <c r="L8" t="str">
        <f t="shared" si="0"/>
        <v>Meredith Palmer</v>
      </c>
      <c r="M8" t="str">
        <f t="shared" si="1"/>
        <v>Meredith. Palmer@gmail.com</v>
      </c>
    </row>
    <row r="9" spans="1:13" x14ac:dyDescent="0.3">
      <c r="A9">
        <v>1008</v>
      </c>
      <c r="B9" t="s">
        <v>9</v>
      </c>
      <c r="C9" t="s">
        <v>69</v>
      </c>
      <c r="D9">
        <v>38</v>
      </c>
      <c r="E9" t="s">
        <v>23</v>
      </c>
      <c r="F9" t="s">
        <v>26</v>
      </c>
      <c r="G9">
        <v>48000</v>
      </c>
      <c r="H9" s="3">
        <v>37505</v>
      </c>
      <c r="I9" s="3" t="s">
        <v>65</v>
      </c>
      <c r="J9" t="str">
        <v>06/09/2002</v>
      </c>
      <c r="K9" t="str">
        <v>2002</v>
      </c>
      <c r="L9" t="str">
        <f t="shared" si="0"/>
        <v>Stanley     Hudson</v>
      </c>
      <c r="M9" t="str">
        <f t="shared" si="1"/>
        <v>Stanley.     Hudson@gmail.com</v>
      </c>
    </row>
    <row r="10" spans="1:13" x14ac:dyDescent="0.3">
      <c r="A10">
        <v>1009</v>
      </c>
      <c r="B10" t="s">
        <v>10</v>
      </c>
      <c r="C10" t="s">
        <v>20</v>
      </c>
      <c r="D10">
        <v>31</v>
      </c>
      <c r="E10" t="s">
        <v>23</v>
      </c>
      <c r="F10" t="s">
        <v>28</v>
      </c>
      <c r="G10">
        <v>42000</v>
      </c>
      <c r="H10" s="3">
        <v>37902</v>
      </c>
      <c r="I10" s="3" t="s">
        <v>48</v>
      </c>
      <c r="J10" t="str">
        <v>08/10/2003</v>
      </c>
      <c r="K10" t="str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8AA5-A2FF-491E-8504-7E9A7A7EB6BE}">
  <dimension ref="A1:N10"/>
  <sheetViews>
    <sheetView workbookViewId="0">
      <selection activeCell="J17" sqref="J17"/>
    </sheetView>
  </sheetViews>
  <sheetFormatPr defaultRowHeight="14.4" x14ac:dyDescent="0.3"/>
  <cols>
    <col min="8" max="8" width="18.33203125" customWidth="1"/>
    <col min="9" max="9" width="19.33203125" customWidth="1"/>
    <col min="10" max="10" width="24.33203125" customWidth="1"/>
    <col min="12" max="12" width="23.21875" customWidth="1"/>
    <col min="13" max="13" width="18.77734375" customWidth="1"/>
    <col min="14" max="14" width="17.21875" customWidth="1"/>
  </cols>
  <sheetData>
    <row r="1" spans="1:14" x14ac:dyDescent="0.3">
      <c r="A1" t="s">
        <v>0</v>
      </c>
      <c r="B1" t="s">
        <v>1</v>
      </c>
      <c r="C1" t="s">
        <v>11</v>
      </c>
      <c r="D1" t="s">
        <v>21</v>
      </c>
      <c r="E1" t="s">
        <v>22</v>
      </c>
      <c r="F1" t="s">
        <v>25</v>
      </c>
      <c r="G1" t="s">
        <v>32</v>
      </c>
      <c r="H1" t="s">
        <v>33</v>
      </c>
      <c r="I1" t="s">
        <v>34</v>
      </c>
      <c r="J1" t="s">
        <v>62</v>
      </c>
      <c r="K1" t="s">
        <v>61</v>
      </c>
      <c r="L1" t="s">
        <v>75</v>
      </c>
      <c r="M1" t="s">
        <v>73</v>
      </c>
      <c r="N1" t="s">
        <v>74</v>
      </c>
    </row>
    <row r="2" spans="1:14" x14ac:dyDescent="0.3">
      <c r="A2">
        <v>1001</v>
      </c>
      <c r="B2" t="s">
        <v>2</v>
      </c>
      <c r="C2" t="s">
        <v>67</v>
      </c>
      <c r="D2">
        <v>30</v>
      </c>
      <c r="E2" t="s">
        <v>23</v>
      </c>
      <c r="F2" t="s">
        <v>26</v>
      </c>
      <c r="G2">
        <v>45000</v>
      </c>
      <c r="H2" s="3">
        <v>36933</v>
      </c>
      <c r="I2" s="3">
        <v>42164</v>
      </c>
      <c r="J2" t="str" cm="1">
        <f t="array" ref="J2:J10">TEXT(H2:H10,"dd/mm/yyyy")</f>
        <v>11/02/2001</v>
      </c>
      <c r="K2" t="str" cm="1">
        <f t="array" ref="K2:K10">RIGHT(_xlfn.ANCHORARRAY(J2),4)</f>
        <v>2001</v>
      </c>
      <c r="L2" t="str" cm="1">
        <f t="array" ref="L2:L10">SUBSTITUTE(_xlfn.ANCHORARRAY(J2),"/","-")</f>
        <v>11-02-2001</v>
      </c>
      <c r="M2" t="str" cm="1">
        <f t="array" ref="M2:M10">SUBSTITUTE(_xlfn.ANCHORARRAY(J2),"/","-",1)</f>
        <v>11-02/2001</v>
      </c>
      <c r="N2" t="str" cm="1">
        <f t="array" ref="N2:N10">SUBSTITUTE(_xlfn.ANCHORARRAY(J2),"/","-",2)</f>
        <v>11/02-2001</v>
      </c>
    </row>
    <row r="3" spans="1:14" x14ac:dyDescent="0.3">
      <c r="A3">
        <v>1002</v>
      </c>
      <c r="B3" t="s">
        <v>3</v>
      </c>
      <c r="C3" t="s">
        <v>13</v>
      </c>
      <c r="D3">
        <v>30</v>
      </c>
      <c r="E3" t="s">
        <v>24</v>
      </c>
      <c r="F3" t="s">
        <v>27</v>
      </c>
      <c r="G3">
        <v>36000</v>
      </c>
      <c r="H3" s="3">
        <v>36229</v>
      </c>
      <c r="I3" s="3">
        <v>42287</v>
      </c>
      <c r="J3" t="str">
        <v>10/03/1999</v>
      </c>
      <c r="K3" t="str">
        <v>1999</v>
      </c>
      <c r="L3" t="str">
        <v>10-03-1999</v>
      </c>
      <c r="M3" t="str">
        <v>10-03/1999</v>
      </c>
      <c r="N3" t="str">
        <v>10/03-1999</v>
      </c>
    </row>
    <row r="4" spans="1:14" x14ac:dyDescent="0.3">
      <c r="A4">
        <v>1003</v>
      </c>
      <c r="B4" t="s">
        <v>4</v>
      </c>
      <c r="C4" t="s">
        <v>14</v>
      </c>
      <c r="D4">
        <v>29</v>
      </c>
      <c r="E4" t="s">
        <v>23</v>
      </c>
      <c r="F4" t="s">
        <v>26</v>
      </c>
      <c r="G4">
        <v>63000</v>
      </c>
      <c r="H4" s="3">
        <v>36623</v>
      </c>
      <c r="I4" s="3">
        <v>42956</v>
      </c>
      <c r="J4" t="str">
        <v>07/04/2000</v>
      </c>
      <c r="K4" t="str">
        <v>2000</v>
      </c>
      <c r="L4" t="str">
        <v>07-04-2000</v>
      </c>
      <c r="M4" t="str">
        <v>07-04/2000</v>
      </c>
      <c r="N4" t="str">
        <v>07/04-2000</v>
      </c>
    </row>
    <row r="5" spans="1:14" x14ac:dyDescent="0.3">
      <c r="A5">
        <v>1004</v>
      </c>
      <c r="B5" t="s">
        <v>5</v>
      </c>
      <c r="C5" t="s">
        <v>15</v>
      </c>
      <c r="D5">
        <v>31</v>
      </c>
      <c r="E5" t="s">
        <v>24</v>
      </c>
      <c r="F5" t="s">
        <v>28</v>
      </c>
      <c r="G5">
        <v>47000</v>
      </c>
      <c r="H5" s="3">
        <v>36647</v>
      </c>
      <c r="I5" s="3">
        <v>42075</v>
      </c>
      <c r="J5" t="str">
        <v>01/05/2000</v>
      </c>
      <c r="K5" t="str">
        <v>2000</v>
      </c>
      <c r="L5" t="str">
        <v>01-05-2000</v>
      </c>
      <c r="M5" t="str">
        <v>01-05/2000</v>
      </c>
      <c r="N5" t="str">
        <v>01/05-2000</v>
      </c>
    </row>
    <row r="6" spans="1:14" x14ac:dyDescent="0.3">
      <c r="A6">
        <v>1005</v>
      </c>
      <c r="B6" t="s">
        <v>6</v>
      </c>
      <c r="C6" t="s">
        <v>70</v>
      </c>
      <c r="D6">
        <v>32</v>
      </c>
      <c r="E6" t="s">
        <v>23</v>
      </c>
      <c r="F6" t="s">
        <v>29</v>
      </c>
      <c r="G6">
        <v>50000</v>
      </c>
      <c r="H6" s="3">
        <v>37047</v>
      </c>
      <c r="I6" s="3" t="s">
        <v>64</v>
      </c>
      <c r="J6" t="str">
        <v>05/06/2001</v>
      </c>
      <c r="K6" t="str">
        <v>2001</v>
      </c>
      <c r="L6" t="str">
        <v>05-06-2001</v>
      </c>
      <c r="M6" t="str">
        <v>05-06/2001</v>
      </c>
      <c r="N6" t="str">
        <v>05/06-2001</v>
      </c>
    </row>
    <row r="7" spans="1:14" x14ac:dyDescent="0.3">
      <c r="A7">
        <v>1006</v>
      </c>
      <c r="B7" t="s">
        <v>7</v>
      </c>
      <c r="C7" t="s">
        <v>68</v>
      </c>
      <c r="D7">
        <v>35</v>
      </c>
      <c r="E7" t="s">
        <v>23</v>
      </c>
      <c r="F7" t="s">
        <v>30</v>
      </c>
      <c r="G7">
        <v>65000</v>
      </c>
      <c r="H7" s="3">
        <v>34892</v>
      </c>
      <c r="I7" s="3">
        <v>41587</v>
      </c>
      <c r="J7" t="str">
        <v>12/07/1995</v>
      </c>
      <c r="K7" t="str">
        <v>1995</v>
      </c>
      <c r="L7" t="str">
        <v>12-07-1995</v>
      </c>
      <c r="M7" t="str">
        <v>12-07/1995</v>
      </c>
      <c r="N7" t="str">
        <v>12/07-1995</v>
      </c>
    </row>
    <row r="8" spans="1:14" x14ac:dyDescent="0.3">
      <c r="A8">
        <v>1007</v>
      </c>
      <c r="B8" t="s">
        <v>8</v>
      </c>
      <c r="C8" t="s">
        <v>18</v>
      </c>
      <c r="D8">
        <v>32</v>
      </c>
      <c r="E8" t="s">
        <v>24</v>
      </c>
      <c r="F8" t="s">
        <v>31</v>
      </c>
      <c r="G8">
        <v>41000</v>
      </c>
      <c r="H8" s="3">
        <v>45149</v>
      </c>
      <c r="I8" s="3">
        <v>41374</v>
      </c>
      <c r="J8" t="str">
        <v>11/08/2023</v>
      </c>
      <c r="K8" t="str">
        <v>2023</v>
      </c>
      <c r="L8" t="str">
        <v>11-08-2023</v>
      </c>
      <c r="M8" t="str">
        <v>11-08/2023</v>
      </c>
      <c r="N8" t="str">
        <v>11/08-2023</v>
      </c>
    </row>
    <row r="9" spans="1:14" x14ac:dyDescent="0.3">
      <c r="A9">
        <v>1008</v>
      </c>
      <c r="B9" t="s">
        <v>9</v>
      </c>
      <c r="C9" t="s">
        <v>69</v>
      </c>
      <c r="D9">
        <v>38</v>
      </c>
      <c r="E9" t="s">
        <v>23</v>
      </c>
      <c r="F9" t="s">
        <v>26</v>
      </c>
      <c r="G9">
        <v>48000</v>
      </c>
      <c r="H9" s="3">
        <v>37505</v>
      </c>
      <c r="I9" s="3" t="s">
        <v>65</v>
      </c>
      <c r="J9" t="str">
        <v>06/09/2002</v>
      </c>
      <c r="K9" t="str">
        <v>2002</v>
      </c>
      <c r="L9" t="str">
        <v>06-09-2002</v>
      </c>
      <c r="M9" t="str">
        <v>06-09/2002</v>
      </c>
      <c r="N9" t="str">
        <v>06/09-2002</v>
      </c>
    </row>
    <row r="10" spans="1:14" x14ac:dyDescent="0.3">
      <c r="A10">
        <v>1009</v>
      </c>
      <c r="B10" t="s">
        <v>10</v>
      </c>
      <c r="C10" t="s">
        <v>20</v>
      </c>
      <c r="D10">
        <v>31</v>
      </c>
      <c r="E10" t="s">
        <v>23</v>
      </c>
      <c r="F10" t="s">
        <v>28</v>
      </c>
      <c r="G10">
        <v>42000</v>
      </c>
      <c r="H10" s="3">
        <v>37902</v>
      </c>
      <c r="I10" s="3" t="s">
        <v>48</v>
      </c>
      <c r="J10" t="str">
        <v>08/10/2003</v>
      </c>
      <c r="K10" t="str">
        <v>2003</v>
      </c>
      <c r="L10" t="str">
        <v>08-10-2003</v>
      </c>
      <c r="M10" t="str">
        <v>08-10/2003</v>
      </c>
      <c r="N10" t="str">
        <v>08/10-2003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B3D4-533B-4BF1-A508-D095AF9A22CF}">
  <dimension ref="A1:M10"/>
  <sheetViews>
    <sheetView workbookViewId="0">
      <selection activeCell="J18" sqref="J18"/>
    </sheetView>
  </sheetViews>
  <sheetFormatPr defaultRowHeight="14.4" x14ac:dyDescent="0.3"/>
  <cols>
    <col min="1" max="1" width="11.77734375" customWidth="1"/>
    <col min="2" max="2" width="12" customWidth="1"/>
    <col min="3" max="3" width="10.109375" customWidth="1"/>
    <col min="4" max="4" width="10.5546875" customWidth="1"/>
    <col min="5" max="5" width="10" customWidth="1"/>
    <col min="6" max="6" width="17.44140625" customWidth="1"/>
    <col min="7" max="7" width="10.77734375" customWidth="1"/>
    <col min="8" max="8" width="22.33203125" customWidth="1"/>
    <col min="9" max="9" width="19.88671875" customWidth="1"/>
    <col min="10" max="10" width="22.5546875" customWidth="1"/>
    <col min="11" max="11" width="11" customWidth="1"/>
  </cols>
  <sheetData>
    <row r="1" spans="1:13" x14ac:dyDescent="0.3">
      <c r="A1" t="s">
        <v>0</v>
      </c>
      <c r="B1" t="s">
        <v>1</v>
      </c>
      <c r="C1" t="s">
        <v>11</v>
      </c>
      <c r="D1" t="s">
        <v>21</v>
      </c>
      <c r="E1" t="s">
        <v>22</v>
      </c>
      <c r="F1" t="s">
        <v>25</v>
      </c>
      <c r="G1" t="s">
        <v>32</v>
      </c>
      <c r="H1" t="s">
        <v>33</v>
      </c>
      <c r="I1" t="s">
        <v>34</v>
      </c>
      <c r="J1" t="s">
        <v>62</v>
      </c>
      <c r="K1" t="s">
        <v>76</v>
      </c>
      <c r="L1" t="s">
        <v>77</v>
      </c>
      <c r="M1" t="s">
        <v>78</v>
      </c>
    </row>
    <row r="2" spans="1:13" x14ac:dyDescent="0.3">
      <c r="A2">
        <v>1001</v>
      </c>
      <c r="B2" t="s">
        <v>2</v>
      </c>
      <c r="C2" t="s">
        <v>67</v>
      </c>
      <c r="D2">
        <v>30</v>
      </c>
      <c r="E2" t="s">
        <v>23</v>
      </c>
      <c r="F2" t="s">
        <v>26</v>
      </c>
      <c r="G2">
        <v>45000</v>
      </c>
      <c r="H2" s="3">
        <v>36933</v>
      </c>
      <c r="I2" s="3">
        <v>42164</v>
      </c>
      <c r="J2" t="str" cm="1">
        <f t="array" ref="J2:J10">TEXT(H2:H10,"dd/mm/yyyy")</f>
        <v>11/02/2001</v>
      </c>
      <c r="K2">
        <f>SUM(G2:G10)</f>
        <v>437000</v>
      </c>
      <c r="L2">
        <f>SUMIF(G2:G10,"&gt;50000")</f>
        <v>128000</v>
      </c>
      <c r="M2">
        <f>SUMIFS(G2:G10,E2:E10,"Female",D2:D10,"&gt;30")</f>
        <v>88000</v>
      </c>
    </row>
    <row r="3" spans="1:13" x14ac:dyDescent="0.3">
      <c r="A3">
        <v>1002</v>
      </c>
      <c r="B3" t="s">
        <v>3</v>
      </c>
      <c r="C3" t="s">
        <v>13</v>
      </c>
      <c r="D3">
        <v>30</v>
      </c>
      <c r="E3" t="s">
        <v>24</v>
      </c>
      <c r="F3" t="s">
        <v>27</v>
      </c>
      <c r="G3">
        <v>36000</v>
      </c>
      <c r="H3" s="3">
        <v>36229</v>
      </c>
      <c r="I3" s="3">
        <v>42287</v>
      </c>
      <c r="J3" t="str">
        <v>10/03/1999</v>
      </c>
    </row>
    <row r="4" spans="1:13" x14ac:dyDescent="0.3">
      <c r="A4">
        <v>1003</v>
      </c>
      <c r="B4" t="s">
        <v>4</v>
      </c>
      <c r="C4" t="s">
        <v>14</v>
      </c>
      <c r="D4">
        <v>29</v>
      </c>
      <c r="E4" t="s">
        <v>23</v>
      </c>
      <c r="F4" t="s">
        <v>26</v>
      </c>
      <c r="G4">
        <v>63000</v>
      </c>
      <c r="H4" s="3">
        <v>36623</v>
      </c>
      <c r="I4" s="3">
        <v>42956</v>
      </c>
      <c r="J4" t="str">
        <v>07/04/2000</v>
      </c>
    </row>
    <row r="5" spans="1:13" x14ac:dyDescent="0.3">
      <c r="A5">
        <v>1004</v>
      </c>
      <c r="B5" t="s">
        <v>5</v>
      </c>
      <c r="C5" t="s">
        <v>15</v>
      </c>
      <c r="D5">
        <v>31</v>
      </c>
      <c r="E5" t="s">
        <v>24</v>
      </c>
      <c r="F5" t="s">
        <v>28</v>
      </c>
      <c r="G5">
        <v>47000</v>
      </c>
      <c r="H5" s="3">
        <v>36647</v>
      </c>
      <c r="I5" s="3">
        <v>42075</v>
      </c>
      <c r="J5" t="str">
        <v>01/05/2000</v>
      </c>
    </row>
    <row r="6" spans="1:13" x14ac:dyDescent="0.3">
      <c r="A6">
        <v>1005</v>
      </c>
      <c r="B6" t="s">
        <v>6</v>
      </c>
      <c r="C6" t="s">
        <v>70</v>
      </c>
      <c r="D6">
        <v>32</v>
      </c>
      <c r="E6" t="s">
        <v>23</v>
      </c>
      <c r="F6" t="s">
        <v>29</v>
      </c>
      <c r="G6">
        <v>50000</v>
      </c>
      <c r="H6" s="3">
        <v>37047</v>
      </c>
      <c r="I6" s="3" t="s">
        <v>64</v>
      </c>
      <c r="J6" t="str">
        <v>05/06/2001</v>
      </c>
    </row>
    <row r="7" spans="1:13" x14ac:dyDescent="0.3">
      <c r="A7">
        <v>1006</v>
      </c>
      <c r="B7" t="s">
        <v>7</v>
      </c>
      <c r="C7" t="s">
        <v>68</v>
      </c>
      <c r="D7">
        <v>35</v>
      </c>
      <c r="E7" t="s">
        <v>23</v>
      </c>
      <c r="F7" t="s">
        <v>30</v>
      </c>
      <c r="G7">
        <v>65000</v>
      </c>
      <c r="H7" s="3">
        <v>34892</v>
      </c>
      <c r="I7" s="3">
        <v>41587</v>
      </c>
      <c r="J7" t="str">
        <v>12/07/1995</v>
      </c>
    </row>
    <row r="8" spans="1:13" x14ac:dyDescent="0.3">
      <c r="A8">
        <v>1007</v>
      </c>
      <c r="B8" t="s">
        <v>8</v>
      </c>
      <c r="C8" t="s">
        <v>18</v>
      </c>
      <c r="D8">
        <v>32</v>
      </c>
      <c r="E8" t="s">
        <v>24</v>
      </c>
      <c r="F8" t="s">
        <v>31</v>
      </c>
      <c r="G8">
        <v>41000</v>
      </c>
      <c r="H8" s="3">
        <v>45149</v>
      </c>
      <c r="I8" s="3">
        <v>41374</v>
      </c>
      <c r="J8" t="str">
        <v>11/08/2023</v>
      </c>
    </row>
    <row r="9" spans="1:13" x14ac:dyDescent="0.3">
      <c r="A9">
        <v>1008</v>
      </c>
      <c r="B9" t="s">
        <v>9</v>
      </c>
      <c r="C9" t="s">
        <v>69</v>
      </c>
      <c r="D9">
        <v>38</v>
      </c>
      <c r="E9" t="s">
        <v>23</v>
      </c>
      <c r="F9" t="s">
        <v>26</v>
      </c>
      <c r="G9">
        <v>48000</v>
      </c>
      <c r="H9" s="3">
        <v>37505</v>
      </c>
      <c r="I9" s="3" t="s">
        <v>65</v>
      </c>
      <c r="J9" t="str">
        <v>06/09/2002</v>
      </c>
    </row>
    <row r="10" spans="1:13" x14ac:dyDescent="0.3">
      <c r="A10">
        <v>1009</v>
      </c>
      <c r="B10" t="s">
        <v>10</v>
      </c>
      <c r="C10" t="s">
        <v>20</v>
      </c>
      <c r="D10">
        <v>31</v>
      </c>
      <c r="E10" t="s">
        <v>23</v>
      </c>
      <c r="F10" t="s">
        <v>28</v>
      </c>
      <c r="G10">
        <v>42000</v>
      </c>
      <c r="H10" s="3">
        <v>37902</v>
      </c>
      <c r="I10" s="3" t="s">
        <v>48</v>
      </c>
      <c r="J10" t="str">
        <v>08/10/2003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4181-C4FF-4289-A881-BA9CED55DA6F}">
  <dimension ref="A1:M10"/>
  <sheetViews>
    <sheetView workbookViewId="0">
      <selection activeCell="J15" sqref="J15"/>
    </sheetView>
  </sheetViews>
  <sheetFormatPr defaultRowHeight="14.4" x14ac:dyDescent="0.3"/>
  <cols>
    <col min="7" max="7" width="12.21875" customWidth="1"/>
    <col min="8" max="8" width="18.21875" customWidth="1"/>
    <col min="9" max="10" width="23.21875" customWidth="1"/>
    <col min="11" max="13" width="18.44140625" customWidth="1"/>
  </cols>
  <sheetData>
    <row r="1" spans="1:13" x14ac:dyDescent="0.3">
      <c r="A1" t="s">
        <v>0</v>
      </c>
      <c r="B1" t="s">
        <v>1</v>
      </c>
      <c r="C1" t="s">
        <v>11</v>
      </c>
      <c r="D1" t="s">
        <v>21</v>
      </c>
      <c r="E1" t="s">
        <v>22</v>
      </c>
      <c r="F1" t="s">
        <v>25</v>
      </c>
      <c r="G1" t="s">
        <v>32</v>
      </c>
      <c r="H1" t="s">
        <v>33</v>
      </c>
      <c r="I1" t="s">
        <v>34</v>
      </c>
      <c r="J1" t="s">
        <v>62</v>
      </c>
      <c r="K1" t="s">
        <v>79</v>
      </c>
      <c r="L1" t="s">
        <v>80</v>
      </c>
      <c r="M1" t="s">
        <v>81</v>
      </c>
    </row>
    <row r="2" spans="1:13" x14ac:dyDescent="0.3">
      <c r="A2">
        <v>1001</v>
      </c>
      <c r="B2" t="s">
        <v>2</v>
      </c>
      <c r="C2" t="s">
        <v>67</v>
      </c>
      <c r="D2">
        <v>30</v>
      </c>
      <c r="E2" t="s">
        <v>23</v>
      </c>
      <c r="F2" t="s">
        <v>26</v>
      </c>
      <c r="G2">
        <v>45000</v>
      </c>
      <c r="H2" s="3">
        <v>36933</v>
      </c>
      <c r="I2" s="3">
        <v>42164</v>
      </c>
      <c r="J2" t="str" cm="1">
        <f t="array" ref="J2:J10">TEXT(H2:H10,"dd/mm/yyyy")</f>
        <v>11/02/2001</v>
      </c>
      <c r="K2">
        <f>COUNT(G2:G10)</f>
        <v>9</v>
      </c>
      <c r="L2">
        <f>COUNTIF(G2:G10,"&gt;45000")</f>
        <v>5</v>
      </c>
      <c r="M2">
        <f>COUNTIFS(A2:A10,"&gt;1005",E2:E10,"Male")</f>
        <v>3</v>
      </c>
    </row>
    <row r="3" spans="1:13" x14ac:dyDescent="0.3">
      <c r="A3">
        <v>1002</v>
      </c>
      <c r="B3" t="s">
        <v>3</v>
      </c>
      <c r="C3" t="s">
        <v>13</v>
      </c>
      <c r="D3">
        <v>30</v>
      </c>
      <c r="E3" t="s">
        <v>24</v>
      </c>
      <c r="F3" t="s">
        <v>27</v>
      </c>
      <c r="G3">
        <v>36000</v>
      </c>
      <c r="H3" s="3">
        <v>36229</v>
      </c>
      <c r="I3" s="3">
        <v>42287</v>
      </c>
      <c r="J3" t="str">
        <v>10/03/1999</v>
      </c>
    </row>
    <row r="4" spans="1:13" x14ac:dyDescent="0.3">
      <c r="A4">
        <v>1003</v>
      </c>
      <c r="B4" t="s">
        <v>4</v>
      </c>
      <c r="C4" t="s">
        <v>14</v>
      </c>
      <c r="D4">
        <v>29</v>
      </c>
      <c r="E4" t="s">
        <v>23</v>
      </c>
      <c r="F4" t="s">
        <v>26</v>
      </c>
      <c r="G4">
        <v>63000</v>
      </c>
      <c r="H4" s="3">
        <v>36623</v>
      </c>
      <c r="I4" s="3">
        <v>42956</v>
      </c>
      <c r="J4" t="str">
        <v>07/04/2000</v>
      </c>
    </row>
    <row r="5" spans="1:13" x14ac:dyDescent="0.3">
      <c r="A5">
        <v>1004</v>
      </c>
      <c r="B5" t="s">
        <v>5</v>
      </c>
      <c r="C5" t="s">
        <v>15</v>
      </c>
      <c r="D5">
        <v>31</v>
      </c>
      <c r="E5" t="s">
        <v>24</v>
      </c>
      <c r="F5" t="s">
        <v>28</v>
      </c>
      <c r="G5">
        <v>47000</v>
      </c>
      <c r="H5" s="3">
        <v>36647</v>
      </c>
      <c r="I5" s="3">
        <v>42075</v>
      </c>
      <c r="J5" t="str">
        <v>01/05/2000</v>
      </c>
    </row>
    <row r="6" spans="1:13" x14ac:dyDescent="0.3">
      <c r="A6">
        <v>1005</v>
      </c>
      <c r="B6" t="s">
        <v>6</v>
      </c>
      <c r="C6" t="s">
        <v>70</v>
      </c>
      <c r="D6">
        <v>32</v>
      </c>
      <c r="E6" t="s">
        <v>23</v>
      </c>
      <c r="F6" t="s">
        <v>29</v>
      </c>
      <c r="G6">
        <v>50000</v>
      </c>
      <c r="H6" s="3">
        <v>37047</v>
      </c>
      <c r="I6" s="3" t="s">
        <v>64</v>
      </c>
      <c r="J6" t="str">
        <v>05/06/2001</v>
      </c>
    </row>
    <row r="7" spans="1:13" x14ac:dyDescent="0.3">
      <c r="A7">
        <v>1006</v>
      </c>
      <c r="B7" t="s">
        <v>7</v>
      </c>
      <c r="C7" t="s">
        <v>68</v>
      </c>
      <c r="D7">
        <v>35</v>
      </c>
      <c r="E7" t="s">
        <v>23</v>
      </c>
      <c r="F7" t="s">
        <v>30</v>
      </c>
      <c r="G7">
        <v>65000</v>
      </c>
      <c r="H7" s="3">
        <v>34892</v>
      </c>
      <c r="I7" s="3">
        <v>41587</v>
      </c>
      <c r="J7" t="str">
        <v>12/07/1995</v>
      </c>
    </row>
    <row r="8" spans="1:13" x14ac:dyDescent="0.3">
      <c r="A8">
        <v>1007</v>
      </c>
      <c r="B8" t="s">
        <v>8</v>
      </c>
      <c r="C8" t="s">
        <v>18</v>
      </c>
      <c r="D8">
        <v>32</v>
      </c>
      <c r="E8" t="s">
        <v>24</v>
      </c>
      <c r="F8" t="s">
        <v>31</v>
      </c>
      <c r="G8">
        <v>41000</v>
      </c>
      <c r="H8" s="3">
        <v>45149</v>
      </c>
      <c r="I8" s="3">
        <v>41374</v>
      </c>
      <c r="J8" t="str">
        <v>11/08/2023</v>
      </c>
    </row>
    <row r="9" spans="1:13" x14ac:dyDescent="0.3">
      <c r="A9">
        <v>1008</v>
      </c>
      <c r="B9" t="s">
        <v>9</v>
      </c>
      <c r="C9" t="s">
        <v>69</v>
      </c>
      <c r="D9">
        <v>38</v>
      </c>
      <c r="E9" t="s">
        <v>23</v>
      </c>
      <c r="F9" t="s">
        <v>26</v>
      </c>
      <c r="G9">
        <v>48000</v>
      </c>
      <c r="H9" s="3">
        <v>37505</v>
      </c>
      <c r="I9" s="3" t="s">
        <v>65</v>
      </c>
      <c r="J9" t="str">
        <v>06/09/2002</v>
      </c>
    </row>
    <row r="10" spans="1:13" x14ac:dyDescent="0.3">
      <c r="A10">
        <v>1009</v>
      </c>
      <c r="B10" t="s">
        <v>10</v>
      </c>
      <c r="C10" t="s">
        <v>20</v>
      </c>
      <c r="D10">
        <v>31</v>
      </c>
      <c r="E10" t="s">
        <v>23</v>
      </c>
      <c r="F10" t="s">
        <v>28</v>
      </c>
      <c r="G10">
        <v>42000</v>
      </c>
      <c r="H10" s="3">
        <v>37902</v>
      </c>
      <c r="I10" s="3" t="s">
        <v>48</v>
      </c>
      <c r="J10" t="str">
        <v>08/10/2003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DA48-2DF8-4D23-A5DE-0A69134615A1}">
  <dimension ref="A1:K15"/>
  <sheetViews>
    <sheetView workbookViewId="0">
      <selection activeCell="J14" sqref="J14"/>
    </sheetView>
  </sheetViews>
  <sheetFormatPr defaultRowHeight="14.4" x14ac:dyDescent="0.3"/>
  <cols>
    <col min="8" max="8" width="24" customWidth="1"/>
    <col min="9" max="9" width="23" customWidth="1"/>
    <col min="10" max="11" width="18.88671875" customWidth="1"/>
  </cols>
  <sheetData>
    <row r="1" spans="1:11" x14ac:dyDescent="0.3">
      <c r="A1" t="s">
        <v>0</v>
      </c>
      <c r="B1" t="s">
        <v>1</v>
      </c>
      <c r="C1" t="s">
        <v>11</v>
      </c>
      <c r="D1" t="s">
        <v>21</v>
      </c>
      <c r="E1" t="s">
        <v>22</v>
      </c>
      <c r="F1" t="s">
        <v>25</v>
      </c>
      <c r="G1" t="s">
        <v>32</v>
      </c>
      <c r="H1" t="s">
        <v>33</v>
      </c>
      <c r="I1" t="s">
        <v>34</v>
      </c>
      <c r="J1" t="s">
        <v>83</v>
      </c>
      <c r="K1" t="s">
        <v>84</v>
      </c>
    </row>
    <row r="2" spans="1:11" x14ac:dyDescent="0.3">
      <c r="A2">
        <v>1001</v>
      </c>
      <c r="B2" t="s">
        <v>2</v>
      </c>
      <c r="C2" t="s">
        <v>67</v>
      </c>
      <c r="D2">
        <v>30</v>
      </c>
      <c r="E2" t="s">
        <v>23</v>
      </c>
      <c r="F2" t="s">
        <v>26</v>
      </c>
      <c r="G2">
        <v>45000</v>
      </c>
      <c r="H2" s="4" t="s">
        <v>85</v>
      </c>
      <c r="I2" s="4" t="s">
        <v>86</v>
      </c>
      <c r="J2">
        <f>_xlfn.DAYS(I2,H2)</f>
        <v>5231</v>
      </c>
      <c r="K2">
        <f>NETWORKDAYS(H2,I2)</f>
        <v>3737</v>
      </c>
    </row>
    <row r="3" spans="1:11" x14ac:dyDescent="0.3">
      <c r="A3">
        <v>1002</v>
      </c>
      <c r="B3" t="s">
        <v>3</v>
      </c>
      <c r="C3" t="s">
        <v>13</v>
      </c>
      <c r="D3">
        <v>30</v>
      </c>
      <c r="E3" t="s">
        <v>24</v>
      </c>
      <c r="F3" t="s">
        <v>27</v>
      </c>
      <c r="G3">
        <v>36000</v>
      </c>
      <c r="H3" s="4" t="s">
        <v>87</v>
      </c>
      <c r="I3" s="4" t="s">
        <v>82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">
      <c r="A4">
        <v>1003</v>
      </c>
      <c r="B4" t="s">
        <v>4</v>
      </c>
      <c r="C4" t="s">
        <v>14</v>
      </c>
      <c r="D4">
        <v>29</v>
      </c>
      <c r="E4" t="s">
        <v>23</v>
      </c>
      <c r="F4" t="s">
        <v>26</v>
      </c>
      <c r="G4">
        <v>63000</v>
      </c>
      <c r="H4" s="4" t="s">
        <v>88</v>
      </c>
      <c r="I4" s="4" t="s">
        <v>94</v>
      </c>
      <c r="J4">
        <f t="shared" si="0"/>
        <v>6333</v>
      </c>
      <c r="K4">
        <f t="shared" si="1"/>
        <v>4524</v>
      </c>
    </row>
    <row r="5" spans="1:11" x14ac:dyDescent="0.3">
      <c r="A5">
        <v>1004</v>
      </c>
      <c r="B5" t="s">
        <v>5</v>
      </c>
      <c r="C5" t="s">
        <v>15</v>
      </c>
      <c r="D5">
        <v>31</v>
      </c>
      <c r="E5" t="s">
        <v>24</v>
      </c>
      <c r="F5" t="s">
        <v>28</v>
      </c>
      <c r="G5">
        <v>47000</v>
      </c>
      <c r="H5" s="4" t="s">
        <v>89</v>
      </c>
      <c r="I5" s="4" t="s">
        <v>95</v>
      </c>
      <c r="J5">
        <f t="shared" si="0"/>
        <v>5428</v>
      </c>
      <c r="K5">
        <f t="shared" si="1"/>
        <v>3879</v>
      </c>
    </row>
    <row r="6" spans="1:11" x14ac:dyDescent="0.3">
      <c r="A6">
        <v>1005</v>
      </c>
      <c r="B6" t="s">
        <v>6</v>
      </c>
      <c r="C6" t="s">
        <v>70</v>
      </c>
      <c r="D6">
        <v>32</v>
      </c>
      <c r="E6" t="s">
        <v>23</v>
      </c>
      <c r="F6" t="s">
        <v>29</v>
      </c>
      <c r="G6">
        <v>50000</v>
      </c>
      <c r="H6" s="4" t="s">
        <v>90</v>
      </c>
      <c r="I6" s="4" t="s">
        <v>100</v>
      </c>
      <c r="J6">
        <f t="shared" si="0"/>
        <v>5755</v>
      </c>
      <c r="K6">
        <f t="shared" si="1"/>
        <v>4112</v>
      </c>
    </row>
    <row r="7" spans="1:11" x14ac:dyDescent="0.3">
      <c r="A7">
        <v>1006</v>
      </c>
      <c r="B7" t="s">
        <v>7</v>
      </c>
      <c r="C7" t="s">
        <v>68</v>
      </c>
      <c r="D7">
        <v>35</v>
      </c>
      <c r="E7" t="s">
        <v>23</v>
      </c>
      <c r="F7" t="s">
        <v>30</v>
      </c>
      <c r="G7">
        <v>65000</v>
      </c>
      <c r="H7" s="4" t="s">
        <v>91</v>
      </c>
      <c r="I7" s="4" t="s">
        <v>96</v>
      </c>
      <c r="J7">
        <f t="shared" si="0"/>
        <v>6695</v>
      </c>
      <c r="K7">
        <f t="shared" si="1"/>
        <v>4783</v>
      </c>
    </row>
    <row r="8" spans="1:11" x14ac:dyDescent="0.3">
      <c r="A8">
        <v>1007</v>
      </c>
      <c r="B8" t="s">
        <v>8</v>
      </c>
      <c r="C8" t="s">
        <v>18</v>
      </c>
      <c r="D8">
        <v>32</v>
      </c>
      <c r="E8" t="s">
        <v>24</v>
      </c>
      <c r="F8" t="s">
        <v>31</v>
      </c>
      <c r="G8">
        <v>41000</v>
      </c>
      <c r="H8" s="4" t="s">
        <v>97</v>
      </c>
      <c r="I8" s="4" t="s">
        <v>96</v>
      </c>
      <c r="J8">
        <f t="shared" si="0"/>
        <v>3743</v>
      </c>
      <c r="K8">
        <f t="shared" si="1"/>
        <v>2675</v>
      </c>
    </row>
    <row r="9" spans="1:11" x14ac:dyDescent="0.3">
      <c r="A9">
        <v>1008</v>
      </c>
      <c r="B9" t="s">
        <v>9</v>
      </c>
      <c r="C9" t="s">
        <v>69</v>
      </c>
      <c r="D9">
        <v>38</v>
      </c>
      <c r="E9" t="s">
        <v>23</v>
      </c>
      <c r="F9" t="s">
        <v>26</v>
      </c>
      <c r="G9">
        <v>48000</v>
      </c>
      <c r="H9" s="4" t="s">
        <v>92</v>
      </c>
      <c r="I9" s="4" t="s">
        <v>99</v>
      </c>
      <c r="J9">
        <f t="shared" si="0"/>
        <v>4746</v>
      </c>
      <c r="K9">
        <f t="shared" si="1"/>
        <v>3391</v>
      </c>
    </row>
    <row r="10" spans="1:11" x14ac:dyDescent="0.3">
      <c r="A10">
        <v>1009</v>
      </c>
      <c r="B10" t="s">
        <v>10</v>
      </c>
      <c r="C10" t="s">
        <v>20</v>
      </c>
      <c r="D10">
        <v>31</v>
      </c>
      <c r="E10" t="s">
        <v>23</v>
      </c>
      <c r="F10" t="s">
        <v>28</v>
      </c>
      <c r="G10">
        <v>42000</v>
      </c>
      <c r="H10" s="4" t="s">
        <v>93</v>
      </c>
      <c r="I10" s="4" t="s">
        <v>98</v>
      </c>
      <c r="J10">
        <f t="shared" si="0"/>
        <v>2614</v>
      </c>
      <c r="K10">
        <f t="shared" si="1"/>
        <v>1868</v>
      </c>
    </row>
    <row r="15" spans="1:11" x14ac:dyDescent="0.3">
      <c r="I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LEN(B2)</vt:lpstr>
      <vt:lpstr>LEFT-RIGHT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faishal khan</dc:creator>
  <cp:lastModifiedBy>faishal khan</cp:lastModifiedBy>
  <dcterms:created xsi:type="dcterms:W3CDTF">2024-08-29T06:15:17Z</dcterms:created>
  <dcterms:modified xsi:type="dcterms:W3CDTF">2024-09-01T06:08:58Z</dcterms:modified>
</cp:coreProperties>
</file>