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C894DA8-D622-410B-B7B1-97E85C7BD20A}" xr6:coauthVersionLast="47" xr6:coauthVersionMax="47" xr10:uidLastSave="{00000000-0000-0000-0000-000000000000}"/>
  <bookViews>
    <workbookView xWindow="-108" yWindow="-108" windowWidth="23256" windowHeight="12456" xr2:uid="{20FF4185-3DC4-4747-90D6-029597A25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G48" i="1"/>
  <c r="F46" i="1"/>
  <c r="I58" i="1"/>
  <c r="H58" i="1"/>
  <c r="G58" i="1"/>
  <c r="I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H57" i="1" s="1"/>
  <c r="G53" i="1"/>
  <c r="F53" i="1"/>
  <c r="I52" i="1"/>
  <c r="H52" i="1"/>
  <c r="G52" i="1"/>
  <c r="G57" i="1" s="1"/>
  <c r="F52" i="1"/>
  <c r="H30" i="1"/>
  <c r="I30" i="1"/>
  <c r="G30" i="1"/>
  <c r="H23" i="1"/>
  <c r="I23" i="1"/>
  <c r="G23" i="1"/>
  <c r="H16" i="1"/>
  <c r="I16" i="1"/>
  <c r="G16" i="1"/>
  <c r="H9" i="1"/>
  <c r="I9" i="1"/>
  <c r="G9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G46" i="1"/>
  <c r="H46" i="1"/>
  <c r="I46" i="1"/>
  <c r="H29" i="1"/>
  <c r="I29" i="1"/>
  <c r="G29" i="1"/>
  <c r="G27" i="1"/>
  <c r="F29" i="1"/>
  <c r="F30" i="1"/>
  <c r="F31" i="1"/>
  <c r="F32" i="1"/>
  <c r="F33" i="1"/>
  <c r="F34" i="1"/>
  <c r="F35" i="1"/>
  <c r="F36" i="1"/>
  <c r="F37" i="1"/>
  <c r="F38" i="1"/>
  <c r="G38" i="1"/>
  <c r="H38" i="1"/>
  <c r="I38" i="1"/>
  <c r="G35" i="1"/>
  <c r="H35" i="1"/>
  <c r="I35" i="1"/>
  <c r="H24" i="1"/>
  <c r="I17" i="1"/>
  <c r="H18" i="1"/>
  <c r="H19" i="1"/>
  <c r="H20" i="1"/>
  <c r="H21" i="1"/>
  <c r="H22" i="1" s="1"/>
  <c r="H17" i="1"/>
  <c r="G17" i="1"/>
  <c r="I3" i="1"/>
  <c r="F24" i="1"/>
  <c r="F25" i="1"/>
  <c r="F26" i="1"/>
  <c r="F27" i="1"/>
  <c r="F28" i="1"/>
  <c r="G25" i="1"/>
  <c r="H25" i="1"/>
  <c r="I25" i="1"/>
  <c r="G26" i="1"/>
  <c r="H26" i="1"/>
  <c r="I26" i="1"/>
  <c r="H27" i="1"/>
  <c r="I27" i="1"/>
  <c r="G28" i="1"/>
  <c r="H28" i="1"/>
  <c r="I28" i="1"/>
  <c r="G24" i="1"/>
  <c r="I24" i="1"/>
  <c r="G21" i="1"/>
  <c r="I21" i="1"/>
  <c r="G32" i="1"/>
  <c r="H32" i="1"/>
  <c r="I32" i="1"/>
  <c r="G18" i="1"/>
  <c r="I18" i="1"/>
  <c r="G19" i="1"/>
  <c r="I19" i="1"/>
  <c r="I22" i="1" s="1"/>
  <c r="G20" i="1"/>
  <c r="I20" i="1"/>
  <c r="F18" i="1"/>
  <c r="F19" i="1"/>
  <c r="F20" i="1"/>
  <c r="F21" i="1"/>
  <c r="F17" i="1"/>
  <c r="F4" i="1"/>
  <c r="F5" i="1"/>
  <c r="F6" i="1"/>
  <c r="F7" i="1"/>
  <c r="F8" i="1"/>
  <c r="F10" i="1"/>
  <c r="F11" i="1"/>
  <c r="F12" i="1"/>
  <c r="F13" i="1"/>
  <c r="F14" i="1"/>
  <c r="F3" i="1"/>
  <c r="I14" i="1"/>
  <c r="H14" i="1"/>
  <c r="G14" i="1"/>
  <c r="I13" i="1"/>
  <c r="H13" i="1"/>
  <c r="G13" i="1"/>
  <c r="G10" i="1"/>
  <c r="G15" i="1" s="1"/>
  <c r="H10" i="1"/>
  <c r="I10" i="1"/>
  <c r="G11" i="1"/>
  <c r="H11" i="1"/>
  <c r="I11" i="1"/>
  <c r="I15" i="1" s="1"/>
  <c r="G12" i="1"/>
  <c r="H12" i="1"/>
  <c r="I12" i="1"/>
  <c r="G5" i="1"/>
  <c r="H5" i="1"/>
  <c r="I5" i="1"/>
  <c r="G6" i="1"/>
  <c r="H6" i="1"/>
  <c r="I6" i="1"/>
  <c r="G7" i="1"/>
  <c r="H7" i="1"/>
  <c r="I7" i="1"/>
  <c r="G4" i="1"/>
  <c r="H4" i="1"/>
  <c r="I4" i="1"/>
  <c r="I8" i="1" s="1"/>
  <c r="H3" i="1"/>
  <c r="G3" i="1"/>
  <c r="G8" i="1" s="1"/>
  <c r="H48" i="1" l="1"/>
  <c r="I47" i="1"/>
  <c r="H47" i="1"/>
  <c r="G47" i="1"/>
  <c r="G22" i="1"/>
  <c r="H8" i="1"/>
  <c r="H15" i="1"/>
</calcChain>
</file>

<file path=xl/sharedStrings.xml><?xml version="1.0" encoding="utf-8"?>
<sst xmlns="http://schemas.openxmlformats.org/spreadsheetml/2006/main" count="15" uniqueCount="15">
  <si>
    <t>TP</t>
  </si>
  <si>
    <t>FP</t>
  </si>
  <si>
    <t>TN</t>
  </si>
  <si>
    <t>FN</t>
  </si>
  <si>
    <t>F1</t>
  </si>
  <si>
    <t>BAC</t>
  </si>
  <si>
    <t>Recall</t>
  </si>
  <si>
    <t>Total</t>
  </si>
  <si>
    <t>point wise</t>
  </si>
  <si>
    <t>CNN</t>
  </si>
  <si>
    <t>SVM</t>
  </si>
  <si>
    <t>PCA</t>
  </si>
  <si>
    <t>PCA+fea</t>
  </si>
  <si>
    <t>KNN</t>
  </si>
  <si>
    <t>16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</si>
</sst>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0534-FC05-4D50-A318-7D7C9E6B979A}">
  <dimension ref="A1:I58"/>
  <sheetViews>
    <sheetView tabSelected="1" topLeftCell="A27" workbookViewId="0">
      <selection activeCell="M42" sqref="M42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3" spans="1:9" x14ac:dyDescent="0.3">
      <c r="A3">
        <v>64</v>
      </c>
      <c r="B3">
        <v>128</v>
      </c>
      <c r="C3">
        <v>6</v>
      </c>
      <c r="D3">
        <v>710</v>
      </c>
      <c r="E3">
        <v>6</v>
      </c>
      <c r="F3">
        <f>(B3+C3+D3+E3)</f>
        <v>850</v>
      </c>
      <c r="G3">
        <f>B3/(B3+(C3+E3)/2)</f>
        <v>0.95522388059701491</v>
      </c>
      <c r="H3">
        <f>1/2*((B3/(C3+B3))+(D3/(D3+E3)))</f>
        <v>0.97342199616442926</v>
      </c>
      <c r="I3">
        <f>B3/(B3+E3)</f>
        <v>0.95522388059701491</v>
      </c>
    </row>
    <row r="4" spans="1:9" x14ac:dyDescent="0.3">
      <c r="B4">
        <v>130</v>
      </c>
      <c r="C4">
        <v>2</v>
      </c>
      <c r="D4">
        <v>714</v>
      </c>
      <c r="E4">
        <v>4</v>
      </c>
      <c r="F4">
        <f t="shared" ref="F4:F8" si="0">(B4+C4+D4+E4)</f>
        <v>850</v>
      </c>
      <c r="G4">
        <f>B4/(B4+(C4+E4)/2)</f>
        <v>0.97744360902255634</v>
      </c>
      <c r="H4">
        <f>1/2*((B4/(C4+B4))+(D4/(D4+E4)))</f>
        <v>0.98963872710390821</v>
      </c>
      <c r="I4">
        <f>B4/(B4+E4)</f>
        <v>0.97014925373134331</v>
      </c>
    </row>
    <row r="5" spans="1:9" x14ac:dyDescent="0.3">
      <c r="B5">
        <v>129</v>
      </c>
      <c r="C5">
        <v>3</v>
      </c>
      <c r="D5">
        <v>713</v>
      </c>
      <c r="E5">
        <v>5</v>
      </c>
      <c r="F5">
        <f t="shared" si="0"/>
        <v>850</v>
      </c>
      <c r="G5">
        <f t="shared" ref="G5:G7" si="1">B5/(B5+(C5+E5)/2)</f>
        <v>0.96992481203007519</v>
      </c>
      <c r="H5">
        <f t="shared" ref="H5:H7" si="2">1/2*((B5/(C5+B5))+(D5/(D5+E5)))</f>
        <v>0.98515446948594576</v>
      </c>
      <c r="I5">
        <f t="shared" ref="I5:I7" si="3">B5/(B5+E5)</f>
        <v>0.96268656716417911</v>
      </c>
    </row>
    <row r="6" spans="1:9" x14ac:dyDescent="0.3">
      <c r="B6">
        <v>127</v>
      </c>
      <c r="C6">
        <v>7</v>
      </c>
      <c r="D6">
        <v>710</v>
      </c>
      <c r="E6">
        <v>6</v>
      </c>
      <c r="F6">
        <f t="shared" si="0"/>
        <v>850</v>
      </c>
      <c r="G6">
        <f t="shared" si="1"/>
        <v>0.95131086142322097</v>
      </c>
      <c r="H6">
        <f t="shared" si="2"/>
        <v>0.9696906528808471</v>
      </c>
      <c r="I6">
        <f t="shared" si="3"/>
        <v>0.95488721804511278</v>
      </c>
    </row>
    <row r="7" spans="1:9" x14ac:dyDescent="0.3">
      <c r="B7">
        <v>128</v>
      </c>
      <c r="C7">
        <v>6</v>
      </c>
      <c r="D7">
        <v>711</v>
      </c>
      <c r="E7">
        <v>5</v>
      </c>
      <c r="F7">
        <f t="shared" si="0"/>
        <v>850</v>
      </c>
      <c r="G7">
        <f t="shared" si="1"/>
        <v>0.95880149812734083</v>
      </c>
      <c r="H7">
        <f t="shared" si="2"/>
        <v>0.97412032018677563</v>
      </c>
      <c r="I7">
        <f t="shared" si="3"/>
        <v>0.96240601503759393</v>
      </c>
    </row>
    <row r="8" spans="1:9" x14ac:dyDescent="0.3">
      <c r="F8">
        <f t="shared" si="0"/>
        <v>0</v>
      </c>
      <c r="G8">
        <f>AVERAGE(G3:G7)</f>
        <v>0.96254093224004167</v>
      </c>
      <c r="H8">
        <f t="shared" ref="H8:I8" si="4">AVERAGE(H3:H7)</f>
        <v>0.97840523316438122</v>
      </c>
      <c r="I8">
        <f t="shared" si="4"/>
        <v>0.96107058691504876</v>
      </c>
    </row>
    <row r="9" spans="1:9" x14ac:dyDescent="0.3">
      <c r="G9">
        <f>_xlfn.STDEV.P(G3:G7)</f>
        <v>9.6979230644352564E-3</v>
      </c>
      <c r="H9">
        <f t="shared" ref="H9:I9" si="5">_xlfn.STDEV.P(H3:H7)</f>
        <v>7.62732740552312E-3</v>
      </c>
      <c r="I9">
        <f t="shared" si="5"/>
        <v>5.6433142203563668E-3</v>
      </c>
    </row>
    <row r="10" spans="1:9" x14ac:dyDescent="0.3">
      <c r="B10">
        <v>129</v>
      </c>
      <c r="C10">
        <v>2</v>
      </c>
      <c r="D10">
        <v>714</v>
      </c>
      <c r="E10">
        <v>5</v>
      </c>
      <c r="F10">
        <f>(B10+C10+D10+E10)</f>
        <v>850</v>
      </c>
      <c r="G10">
        <f t="shared" ref="G10:G13" si="6">B10/(B10+(C10+E10)/2)</f>
        <v>0.97358490566037736</v>
      </c>
      <c r="H10">
        <f t="shared" ref="H10:H13" si="7">1/2*((B10/(C10+B10))+(D10/(D10+E10)))</f>
        <v>0.98888936075337885</v>
      </c>
      <c r="I10">
        <f t="shared" ref="I10:I13" si="8">B10/(B10+E10)</f>
        <v>0.96268656716417911</v>
      </c>
    </row>
    <row r="11" spans="1:9" x14ac:dyDescent="0.3">
      <c r="A11">
        <v>48</v>
      </c>
      <c r="B11">
        <v>128</v>
      </c>
      <c r="C11">
        <v>3</v>
      </c>
      <c r="D11">
        <v>713</v>
      </c>
      <c r="E11">
        <v>6</v>
      </c>
      <c r="F11">
        <f>(B11+C11+D11+E11)</f>
        <v>850</v>
      </c>
      <c r="G11">
        <f t="shared" si="6"/>
        <v>0.96603773584905661</v>
      </c>
      <c r="H11">
        <f t="shared" si="7"/>
        <v>0.9843771565681767</v>
      </c>
      <c r="I11">
        <f t="shared" si="8"/>
        <v>0.95522388059701491</v>
      </c>
    </row>
    <row r="12" spans="1:9" x14ac:dyDescent="0.3">
      <c r="B12">
        <v>129</v>
      </c>
      <c r="C12">
        <v>3</v>
      </c>
      <c r="D12">
        <v>713</v>
      </c>
      <c r="E12">
        <v>5</v>
      </c>
      <c r="F12">
        <f>(B12+C12+D12+E12)</f>
        <v>850</v>
      </c>
      <c r="G12">
        <f t="shared" si="6"/>
        <v>0.96992481203007519</v>
      </c>
      <c r="H12">
        <f t="shared" si="7"/>
        <v>0.98515446948594576</v>
      </c>
      <c r="I12">
        <f t="shared" si="8"/>
        <v>0.96268656716417911</v>
      </c>
    </row>
    <row r="13" spans="1:9" x14ac:dyDescent="0.3">
      <c r="B13">
        <v>129</v>
      </c>
      <c r="C13">
        <v>3</v>
      </c>
      <c r="D13">
        <v>713</v>
      </c>
      <c r="E13">
        <v>5</v>
      </c>
      <c r="F13">
        <f>(B13+C13+D13+E13)</f>
        <v>850</v>
      </c>
      <c r="G13">
        <f t="shared" si="6"/>
        <v>0.96992481203007519</v>
      </c>
      <c r="H13">
        <f t="shared" si="7"/>
        <v>0.98515446948594576</v>
      </c>
      <c r="I13">
        <f t="shared" si="8"/>
        <v>0.96268656716417911</v>
      </c>
    </row>
    <row r="14" spans="1:9" x14ac:dyDescent="0.3">
      <c r="B14">
        <v>130</v>
      </c>
      <c r="C14">
        <v>2</v>
      </c>
      <c r="D14">
        <v>714</v>
      </c>
      <c r="E14">
        <v>4</v>
      </c>
      <c r="F14">
        <f>(B14+C14+D14+E14)</f>
        <v>850</v>
      </c>
      <c r="G14">
        <f>B14/(B14+(C14+E14)/2)</f>
        <v>0.97744360902255634</v>
      </c>
      <c r="H14">
        <f>1/2*((B14/(C14+B14))+(D14/(D14+E14)))</f>
        <v>0.98963872710390821</v>
      </c>
      <c r="I14">
        <f>B14/(B14+E14)</f>
        <v>0.97014925373134331</v>
      </c>
    </row>
    <row r="15" spans="1:9" x14ac:dyDescent="0.3">
      <c r="G15">
        <f>AVERAGE(G10:G14)</f>
        <v>0.97138317491842796</v>
      </c>
      <c r="H15">
        <f t="shared" ref="H15:I15" si="9">AVERAGE(H10:H14)</f>
        <v>0.98664283667947106</v>
      </c>
      <c r="I15">
        <f t="shared" si="9"/>
        <v>0.96268656716417911</v>
      </c>
    </row>
    <row r="16" spans="1:9" x14ac:dyDescent="0.3">
      <c r="G16">
        <f>_xlfn.STDEV.P(G10:G14)</f>
        <v>3.8575599350661629E-3</v>
      </c>
      <c r="H16">
        <f t="shared" ref="H16:I16" si="10">_xlfn.STDEV.P(H10:H14)</f>
        <v>2.171912061853382E-3</v>
      </c>
      <c r="I16">
        <f t="shared" si="10"/>
        <v>4.7198174032364012E-3</v>
      </c>
    </row>
    <row r="17" spans="1:9" x14ac:dyDescent="0.3">
      <c r="A17" t="s">
        <v>8</v>
      </c>
      <c r="B17">
        <v>119</v>
      </c>
      <c r="C17">
        <v>14</v>
      </c>
      <c r="D17">
        <v>708</v>
      </c>
      <c r="E17">
        <v>9</v>
      </c>
      <c r="F17">
        <f>(B17+E17+D17+C17)</f>
        <v>850</v>
      </c>
      <c r="G17">
        <f>B17/(B17+(E17+C17)/2)</f>
        <v>0.91187739463601536</v>
      </c>
      <c r="H17">
        <f>1/2*((B17/(C17+B17))+(D17/(D17+E17)))</f>
        <v>0.94109227042501653</v>
      </c>
      <c r="I17">
        <f>B17/(B17+C17)</f>
        <v>0.89473684210526316</v>
      </c>
    </row>
    <row r="18" spans="1:9" x14ac:dyDescent="0.3">
      <c r="B18">
        <v>120</v>
      </c>
      <c r="C18">
        <v>13</v>
      </c>
      <c r="D18">
        <v>709</v>
      </c>
      <c r="E18">
        <v>8</v>
      </c>
      <c r="F18">
        <f>(B18+E18+D18+C18)</f>
        <v>850</v>
      </c>
      <c r="G18">
        <f>B18/(B18+(E18+C18)/2)</f>
        <v>0.91954022988505746</v>
      </c>
      <c r="H18">
        <f t="shared" ref="H18:H21" si="11">1/2*((B18/(C18+B18))+(D18/(D18+E18)))</f>
        <v>0.94554901899099209</v>
      </c>
      <c r="I18">
        <f>B18/(B18+C18)</f>
        <v>0.90225563909774431</v>
      </c>
    </row>
    <row r="19" spans="1:9" x14ac:dyDescent="0.3">
      <c r="B19">
        <v>115</v>
      </c>
      <c r="C19">
        <v>15</v>
      </c>
      <c r="D19">
        <v>710</v>
      </c>
      <c r="E19">
        <v>10</v>
      </c>
      <c r="F19">
        <f>(B19+E19+D19+C19)</f>
        <v>850</v>
      </c>
      <c r="G19">
        <f>B19/(B19+(E19+C19)/2)</f>
        <v>0.90196078431372551</v>
      </c>
      <c r="H19">
        <f t="shared" si="11"/>
        <v>0.93536324786324787</v>
      </c>
      <c r="I19">
        <f>B19/(B19+C19)</f>
        <v>0.88461538461538458</v>
      </c>
    </row>
    <row r="20" spans="1:9" x14ac:dyDescent="0.3">
      <c r="B20">
        <v>116</v>
      </c>
      <c r="C20">
        <v>15</v>
      </c>
      <c r="D20">
        <v>708</v>
      </c>
      <c r="E20">
        <v>11</v>
      </c>
      <c r="F20">
        <f>(B20+E20+D20+C20)</f>
        <v>850</v>
      </c>
      <c r="G20">
        <f>B20/(B20+(E20+C20)/2)</f>
        <v>0.89922480620155043</v>
      </c>
      <c r="H20">
        <f t="shared" si="11"/>
        <v>0.9350985783902579</v>
      </c>
      <c r="I20">
        <f>B20/(B20+C20)</f>
        <v>0.8854961832061069</v>
      </c>
    </row>
    <row r="21" spans="1:9" x14ac:dyDescent="0.3">
      <c r="B21">
        <v>119</v>
      </c>
      <c r="C21">
        <v>14</v>
      </c>
      <c r="D21">
        <v>707</v>
      </c>
      <c r="E21">
        <v>10</v>
      </c>
      <c r="F21">
        <f>(B21+E21+D21+C21)</f>
        <v>850</v>
      </c>
      <c r="G21">
        <f>B21/(B21+(E21+C21)/2)</f>
        <v>0.90839694656488545</v>
      </c>
      <c r="H21">
        <f t="shared" si="11"/>
        <v>0.94039492035528149</v>
      </c>
      <c r="I21">
        <f>B21/(B21+C21)</f>
        <v>0.89473684210526316</v>
      </c>
    </row>
    <row r="22" spans="1:9" x14ac:dyDescent="0.3">
      <c r="G22">
        <f>AVERAGE(G17:G21)</f>
        <v>0.90820003232024682</v>
      </c>
      <c r="H22">
        <f t="shared" ref="H22:I22" si="12">AVERAGE(H17:H21)</f>
        <v>0.93949960720495918</v>
      </c>
      <c r="I22">
        <f t="shared" si="12"/>
        <v>0.89236817822595249</v>
      </c>
    </row>
    <row r="23" spans="1:9" x14ac:dyDescent="0.3">
      <c r="G23">
        <f>_xlfn.STDEV.P(G17:G21)</f>
        <v>7.2338751606414019E-3</v>
      </c>
      <c r="H23">
        <f t="shared" ref="H23:I23" si="13">_xlfn.STDEV.P(H17:H21)</f>
        <v>3.9092727701773569E-3</v>
      </c>
      <c r="I23">
        <f t="shared" si="13"/>
        <v>6.5774332981545563E-3</v>
      </c>
    </row>
    <row r="24" spans="1:9" x14ac:dyDescent="0.3">
      <c r="A24" t="s">
        <v>10</v>
      </c>
      <c r="B24">
        <v>2748</v>
      </c>
      <c r="C24">
        <v>1196</v>
      </c>
      <c r="D24">
        <v>15397</v>
      </c>
      <c r="E24">
        <v>755</v>
      </c>
      <c r="F24">
        <f t="shared" ref="F24:F38" si="14">(B24+C24+D24+E24)</f>
        <v>20096</v>
      </c>
      <c r="G24">
        <f t="shared" ref="G24" si="15">B24/(B24+(C24+E24)/2)</f>
        <v>0.73801530817778971</v>
      </c>
      <c r="H24">
        <f t="shared" ref="H24" si="16">1/2*((B24/(C24+B24))+(D24/(D24+E24)))</f>
        <v>0.82500556327465147</v>
      </c>
      <c r="I24">
        <f t="shared" ref="I24" si="17">B24/(B24+E24)</f>
        <v>0.78447045389666004</v>
      </c>
    </row>
    <row r="25" spans="1:9" x14ac:dyDescent="0.3">
      <c r="B25">
        <v>2807</v>
      </c>
      <c r="C25">
        <v>1149</v>
      </c>
      <c r="D25">
        <v>15437</v>
      </c>
      <c r="E25">
        <v>703</v>
      </c>
      <c r="F25">
        <f t="shared" si="14"/>
        <v>20096</v>
      </c>
      <c r="G25">
        <f t="shared" ref="G25:G28" si="18">B25/(B25+(C25+E25)/2)</f>
        <v>0.75194213769086526</v>
      </c>
      <c r="H25">
        <f t="shared" ref="H25:H28" si="19">1/2*((B25/(C25+B25))+(D25/(D25+E25)))</f>
        <v>0.83299936225368776</v>
      </c>
      <c r="I25">
        <f t="shared" ref="I25:I28" si="20">B25/(B25+E25)</f>
        <v>0.79971509971509969</v>
      </c>
    </row>
    <row r="26" spans="1:9" x14ac:dyDescent="0.3">
      <c r="B26">
        <v>2763</v>
      </c>
      <c r="C26">
        <v>1171</v>
      </c>
      <c r="D26">
        <v>15389</v>
      </c>
      <c r="E26">
        <v>773</v>
      </c>
      <c r="F26">
        <f t="shared" si="14"/>
        <v>20096</v>
      </c>
      <c r="G26">
        <f t="shared" si="18"/>
        <v>0.73975903614457827</v>
      </c>
      <c r="H26">
        <f t="shared" si="19"/>
        <v>0.82725517380045088</v>
      </c>
      <c r="I26">
        <f t="shared" si="20"/>
        <v>0.78139140271493213</v>
      </c>
    </row>
    <row r="27" spans="1:9" x14ac:dyDescent="0.3">
      <c r="B27">
        <v>2817</v>
      </c>
      <c r="C27">
        <v>1156</v>
      </c>
      <c r="D27">
        <v>15424</v>
      </c>
      <c r="E27">
        <v>699</v>
      </c>
      <c r="F27">
        <f t="shared" si="14"/>
        <v>20096</v>
      </c>
      <c r="G27">
        <f t="shared" si="18"/>
        <v>0.75230337828815597</v>
      </c>
      <c r="H27">
        <f t="shared" si="19"/>
        <v>0.8328408892381074</v>
      </c>
      <c r="I27">
        <f t="shared" si="20"/>
        <v>0.80119453924914674</v>
      </c>
    </row>
    <row r="28" spans="1:9" x14ac:dyDescent="0.3">
      <c r="B28">
        <v>2801</v>
      </c>
      <c r="C28">
        <v>1159</v>
      </c>
      <c r="D28">
        <v>15428</v>
      </c>
      <c r="E28">
        <v>708</v>
      </c>
      <c r="F28">
        <f t="shared" si="14"/>
        <v>20096</v>
      </c>
      <c r="G28">
        <f t="shared" si="18"/>
        <v>0.7500334716829562</v>
      </c>
      <c r="H28">
        <f t="shared" si="19"/>
        <v>0.83172309360336127</v>
      </c>
      <c r="I28">
        <f t="shared" si="20"/>
        <v>0.7982331148475349</v>
      </c>
    </row>
    <row r="29" spans="1:9" x14ac:dyDescent="0.3">
      <c r="F29">
        <f t="shared" si="14"/>
        <v>0</v>
      </c>
      <c r="G29">
        <f>AVERAGE(G24:G28)</f>
        <v>0.74641066639686904</v>
      </c>
      <c r="H29">
        <f t="shared" ref="H29:I29" si="21">AVERAGE(H24:H28)</f>
        <v>0.82996481643405173</v>
      </c>
      <c r="I29">
        <f t="shared" si="21"/>
        <v>0.79300092208467476</v>
      </c>
    </row>
    <row r="30" spans="1:9" x14ac:dyDescent="0.3">
      <c r="F30">
        <f t="shared" si="14"/>
        <v>0</v>
      </c>
      <c r="G30">
        <f>_xlfn.STDEV.P(G24:G28)</f>
        <v>6.2156603975888555E-3</v>
      </c>
      <c r="H30">
        <f t="shared" ref="H30:I30" si="22">_xlfn.STDEV.P(H24:H28)</f>
        <v>3.2406220640692784E-3</v>
      </c>
      <c r="I30">
        <f t="shared" si="22"/>
        <v>8.3323611551794248E-3</v>
      </c>
    </row>
    <row r="31" spans="1:9" x14ac:dyDescent="0.3">
      <c r="F31">
        <f t="shared" si="14"/>
        <v>0</v>
      </c>
    </row>
    <row r="32" spans="1:9" x14ac:dyDescent="0.3">
      <c r="A32" t="s">
        <v>9</v>
      </c>
      <c r="B32">
        <v>3000</v>
      </c>
      <c r="C32">
        <v>614</v>
      </c>
      <c r="D32">
        <v>17742</v>
      </c>
      <c r="E32">
        <v>747</v>
      </c>
      <c r="F32">
        <f t="shared" si="14"/>
        <v>22103</v>
      </c>
      <c r="G32">
        <f>B32/(B32+(C32+E32)/2)</f>
        <v>0.81510664311914138</v>
      </c>
      <c r="H32">
        <f>1/2*((B32/(C32+B32))+(D32/(D32+E32)))</f>
        <v>0.89485137261201664</v>
      </c>
      <c r="I32">
        <f>B32/(B32+E32)</f>
        <v>0.80064051240992795</v>
      </c>
    </row>
    <row r="33" spans="1:9" x14ac:dyDescent="0.3">
      <c r="F33">
        <f t="shared" si="14"/>
        <v>0</v>
      </c>
    </row>
    <row r="34" spans="1:9" x14ac:dyDescent="0.3">
      <c r="F34">
        <f t="shared" si="14"/>
        <v>0</v>
      </c>
    </row>
    <row r="35" spans="1:9" x14ac:dyDescent="0.3">
      <c r="A35" t="s">
        <v>11</v>
      </c>
      <c r="B35">
        <v>2888</v>
      </c>
      <c r="C35">
        <v>786</v>
      </c>
      <c r="D35">
        <v>16136</v>
      </c>
      <c r="E35">
        <v>2371</v>
      </c>
      <c r="F35">
        <f t="shared" si="14"/>
        <v>22181</v>
      </c>
      <c r="G35">
        <f t="shared" ref="G35" si="23">B35/(B35+(C35+E35)/2)</f>
        <v>0.64659129071980292</v>
      </c>
      <c r="H35">
        <f t="shared" ref="H35" si="24">1/2*((B35/(C35+B35))+(D35/(D35+E35)))</f>
        <v>0.82897527422644801</v>
      </c>
      <c r="I35">
        <f t="shared" ref="I35" si="25">B35/(B35+E35)</f>
        <v>0.54915383152690622</v>
      </c>
    </row>
    <row r="36" spans="1:9" x14ac:dyDescent="0.3">
      <c r="F36">
        <f t="shared" si="14"/>
        <v>0</v>
      </c>
    </row>
    <row r="37" spans="1:9" x14ac:dyDescent="0.3">
      <c r="F37">
        <f t="shared" si="14"/>
        <v>0</v>
      </c>
    </row>
    <row r="38" spans="1:9" ht="17.399999999999999" customHeight="1" x14ac:dyDescent="0.3">
      <c r="A38" t="s">
        <v>12</v>
      </c>
      <c r="B38">
        <v>115</v>
      </c>
      <c r="C38">
        <v>16</v>
      </c>
      <c r="D38">
        <v>700</v>
      </c>
      <c r="E38">
        <v>19</v>
      </c>
      <c r="F38">
        <f t="shared" si="14"/>
        <v>850</v>
      </c>
      <c r="G38">
        <f t="shared" ref="G38" si="26">B38/(B38+(C38+E38)/2)</f>
        <v>0.86792452830188682</v>
      </c>
      <c r="H38">
        <f t="shared" ref="H38" si="27">1/2*((B38/(C38+B38))+(D38/(D38+E38)))</f>
        <v>0.92571850216054952</v>
      </c>
      <c r="I38">
        <f t="shared" ref="I38" si="28">B38/(B38+E38)</f>
        <v>0.85820895522388063</v>
      </c>
    </row>
    <row r="42" spans="1:9" x14ac:dyDescent="0.3">
      <c r="A42" t="s">
        <v>14</v>
      </c>
      <c r="B42">
        <v>121</v>
      </c>
      <c r="C42">
        <v>13</v>
      </c>
      <c r="D42">
        <v>702</v>
      </c>
      <c r="E42">
        <v>14</v>
      </c>
      <c r="F42">
        <f t="shared" ref="F42:F46" si="29">(B42+C42+D42+E42)</f>
        <v>850</v>
      </c>
      <c r="G42">
        <f t="shared" ref="G42:G46" si="30">B42/(B42+(C42+E42)/2)</f>
        <v>0.8996282527881041</v>
      </c>
      <c r="H42">
        <f t="shared" ref="H42:H46" si="31">1/2*((B42/(C42+B42))+(D42/(D42+E42)))</f>
        <v>0.94171600100058372</v>
      </c>
      <c r="I42">
        <f t="shared" ref="I42:I46" si="32">B42/(B42+E42)</f>
        <v>0.89629629629629626</v>
      </c>
    </row>
    <row r="43" spans="1:9" x14ac:dyDescent="0.3">
      <c r="B43">
        <v>122</v>
      </c>
      <c r="C43">
        <v>12</v>
      </c>
      <c r="D43">
        <v>684</v>
      </c>
      <c r="E43">
        <v>32</v>
      </c>
      <c r="F43">
        <f t="shared" si="29"/>
        <v>850</v>
      </c>
      <c r="G43">
        <f t="shared" si="30"/>
        <v>0.84722222222222221</v>
      </c>
      <c r="H43">
        <f t="shared" si="31"/>
        <v>0.93287751188193113</v>
      </c>
      <c r="I43">
        <f t="shared" si="32"/>
        <v>0.79220779220779225</v>
      </c>
    </row>
    <row r="44" spans="1:9" x14ac:dyDescent="0.3">
      <c r="B44">
        <v>128</v>
      </c>
      <c r="C44">
        <v>6</v>
      </c>
      <c r="D44">
        <v>700</v>
      </c>
      <c r="E44">
        <v>16</v>
      </c>
      <c r="F44">
        <f t="shared" si="29"/>
        <v>850</v>
      </c>
      <c r="G44">
        <f t="shared" si="30"/>
        <v>0.92086330935251803</v>
      </c>
      <c r="H44">
        <f t="shared" si="31"/>
        <v>0.96643875594096551</v>
      </c>
      <c r="I44">
        <f t="shared" si="32"/>
        <v>0.88888888888888884</v>
      </c>
    </row>
    <row r="45" spans="1:9" x14ac:dyDescent="0.3">
      <c r="B45">
        <v>126</v>
      </c>
      <c r="C45">
        <v>8</v>
      </c>
      <c r="D45">
        <v>708</v>
      </c>
      <c r="E45">
        <v>8</v>
      </c>
      <c r="F45">
        <f t="shared" si="29"/>
        <v>850</v>
      </c>
      <c r="G45">
        <f t="shared" si="30"/>
        <v>0.94029850746268662</v>
      </c>
      <c r="H45">
        <f t="shared" si="31"/>
        <v>0.96456266155257242</v>
      </c>
      <c r="I45">
        <f t="shared" si="32"/>
        <v>0.94029850746268662</v>
      </c>
    </row>
    <row r="46" spans="1:9" x14ac:dyDescent="0.3">
      <c r="B46">
        <v>121</v>
      </c>
      <c r="C46">
        <v>11</v>
      </c>
      <c r="D46">
        <v>708</v>
      </c>
      <c r="E46">
        <v>10</v>
      </c>
      <c r="F46">
        <f t="shared" ref="F46" si="33">(B46+C46+D46+E46)</f>
        <v>850</v>
      </c>
      <c r="G46">
        <f t="shared" si="30"/>
        <v>0.92015209125475284</v>
      </c>
      <c r="H46">
        <f t="shared" si="31"/>
        <v>0.95136954503249771</v>
      </c>
      <c r="I46">
        <f t="shared" si="32"/>
        <v>0.92366412213740456</v>
      </c>
    </row>
    <row r="47" spans="1:9" x14ac:dyDescent="0.3">
      <c r="G47">
        <f>AVERAGE(G42:G46)</f>
        <v>0.90563287661605685</v>
      </c>
      <c r="H47">
        <f t="shared" ref="H47:I47" si="34">AVERAGE(H42:H46)</f>
        <v>0.9513928950817101</v>
      </c>
      <c r="I47">
        <f t="shared" si="34"/>
        <v>0.88827112139861375</v>
      </c>
    </row>
    <row r="48" spans="1:9" x14ac:dyDescent="0.3">
      <c r="G48">
        <f>_xlfn.STDEV.P(G42:G46)</f>
        <v>3.191344447436037E-2</v>
      </c>
      <c r="H48">
        <f t="shared" ref="H48:I48" si="35">_xlfn.STDEV.P(H42:H46)</f>
        <v>1.2932771684445045E-2</v>
      </c>
      <c r="I48">
        <f>_xlfn.STDEV.P(I42:I46)</f>
        <v>5.1482932484447116E-2</v>
      </c>
    </row>
    <row r="52" spans="1:9" x14ac:dyDescent="0.3">
      <c r="A52" t="s">
        <v>13</v>
      </c>
      <c r="B52">
        <v>115</v>
      </c>
      <c r="C52">
        <v>19</v>
      </c>
      <c r="D52">
        <v>681</v>
      </c>
      <c r="E52">
        <v>35</v>
      </c>
      <c r="F52">
        <f t="shared" ref="F52:F56" si="36">(B52+C52+D52+E52)</f>
        <v>850</v>
      </c>
      <c r="G52">
        <f t="shared" ref="G52:G56" si="37">B52/(B52+(C52+E52)/2)</f>
        <v>0.8098591549295775</v>
      </c>
      <c r="H52">
        <f t="shared" ref="H52:H56" si="38">1/2*((B52/(C52+B52))+(D52/(D52+E52)))</f>
        <v>0.90466313682981747</v>
      </c>
      <c r="I52">
        <f t="shared" ref="I52:I56" si="39">B52/(B52+E52)</f>
        <v>0.76666666666666672</v>
      </c>
    </row>
    <row r="53" spans="1:9" x14ac:dyDescent="0.3">
      <c r="B53">
        <v>121</v>
      </c>
      <c r="C53">
        <v>13</v>
      </c>
      <c r="D53">
        <v>703</v>
      </c>
      <c r="E53">
        <v>13</v>
      </c>
      <c r="F53">
        <f t="shared" si="36"/>
        <v>850</v>
      </c>
      <c r="G53">
        <f t="shared" si="37"/>
        <v>0.90298507462686572</v>
      </c>
      <c r="H53">
        <f t="shared" si="38"/>
        <v>0.94241432502292999</v>
      </c>
      <c r="I53">
        <f t="shared" si="39"/>
        <v>0.90298507462686572</v>
      </c>
    </row>
    <row r="54" spans="1:9" x14ac:dyDescent="0.3">
      <c r="B54">
        <v>5</v>
      </c>
      <c r="C54">
        <v>129</v>
      </c>
      <c r="D54">
        <v>640</v>
      </c>
      <c r="E54">
        <v>76</v>
      </c>
      <c r="F54">
        <f t="shared" si="36"/>
        <v>850</v>
      </c>
      <c r="G54">
        <f t="shared" si="37"/>
        <v>4.6511627906976744E-2</v>
      </c>
      <c r="H54">
        <f t="shared" si="38"/>
        <v>0.4655840907195864</v>
      </c>
      <c r="I54">
        <f t="shared" si="39"/>
        <v>6.1728395061728392E-2</v>
      </c>
    </row>
    <row r="55" spans="1:9" x14ac:dyDescent="0.3">
      <c r="B55">
        <v>88</v>
      </c>
      <c r="C55">
        <v>46</v>
      </c>
      <c r="D55">
        <v>700</v>
      </c>
      <c r="E55">
        <v>16</v>
      </c>
      <c r="F55">
        <f t="shared" si="36"/>
        <v>850</v>
      </c>
      <c r="G55">
        <f t="shared" si="37"/>
        <v>0.73949579831932777</v>
      </c>
      <c r="H55">
        <f t="shared" si="38"/>
        <v>0.81718502459768194</v>
      </c>
      <c r="I55">
        <f t="shared" si="39"/>
        <v>0.84615384615384615</v>
      </c>
    </row>
    <row r="56" spans="1:9" x14ac:dyDescent="0.3">
      <c r="B56">
        <v>85</v>
      </c>
      <c r="C56">
        <v>49</v>
      </c>
      <c r="D56">
        <v>698</v>
      </c>
      <c r="E56">
        <v>18</v>
      </c>
      <c r="F56">
        <f t="shared" si="36"/>
        <v>850</v>
      </c>
      <c r="G56">
        <f t="shared" si="37"/>
        <v>0.71729957805907174</v>
      </c>
      <c r="H56">
        <f t="shared" si="38"/>
        <v>0.80459434670224295</v>
      </c>
      <c r="I56">
        <f t="shared" si="39"/>
        <v>0.82524271844660191</v>
      </c>
    </row>
    <row r="57" spans="1:9" x14ac:dyDescent="0.3">
      <c r="G57">
        <f>AVERAGE(G52:G56)</f>
        <v>0.64323024676836393</v>
      </c>
      <c r="H57">
        <f t="shared" ref="H57:I57" si="40">AVERAGE(H52:H56)</f>
        <v>0.78688818477445177</v>
      </c>
      <c r="I57">
        <f t="shared" si="40"/>
        <v>0.68055534019114172</v>
      </c>
    </row>
    <row r="58" spans="1:9" x14ac:dyDescent="0.3">
      <c r="G58">
        <f>_xlfn.STDEV.P(G52:G56)</f>
        <v>0.30530777781769758</v>
      </c>
      <c r="H58">
        <f t="shared" ref="H58:I58" si="41">_xlfn.STDEV.P(H52:H56)</f>
        <v>0.16883545075732037</v>
      </c>
      <c r="I58">
        <f t="shared" si="41"/>
        <v>0.31247215489711766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 Chowdhury</dc:creator>
  <cp:lastModifiedBy>Shaif Chowdhury</cp:lastModifiedBy>
  <dcterms:created xsi:type="dcterms:W3CDTF">2022-03-28T23:49:26Z</dcterms:created>
  <dcterms:modified xsi:type="dcterms:W3CDTF">2022-05-24T02:55:03Z</dcterms:modified>
</cp:coreProperties>
</file>