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State Assignment\"/>
    </mc:Choice>
  </mc:AlternateContent>
  <xr:revisionPtr revIDLastSave="0" documentId="13_ncr:1_{1C9F5F18-0343-4AF4-8B2F-434AAEB7DD10}" xr6:coauthVersionLast="47" xr6:coauthVersionMax="47" xr10:uidLastSave="{00000000-0000-0000-0000-000000000000}"/>
  <bookViews>
    <workbookView xWindow="-108" yWindow="-108" windowWidth="23256" windowHeight="12576" xr2:uid="{BB9B329F-7814-4F62-B66B-E4BE62762A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64" i="1" l="1"/>
  <c r="P587" i="1" l="1"/>
  <c r="P586" i="1"/>
  <c r="P563" i="1"/>
  <c r="P542" i="1"/>
  <c r="P541" i="1"/>
  <c r="P519" i="1"/>
  <c r="P518" i="1"/>
  <c r="M499" i="1"/>
  <c r="M498" i="1"/>
  <c r="Q306" i="1"/>
  <c r="M5" i="1"/>
  <c r="M7" i="1"/>
  <c r="L488" i="1"/>
  <c r="K488" i="1"/>
  <c r="J488" i="1"/>
  <c r="K486" i="1"/>
  <c r="L486" i="1"/>
  <c r="K485" i="1"/>
  <c r="L485" i="1"/>
  <c r="J486" i="1"/>
  <c r="J485" i="1"/>
  <c r="K487" i="1"/>
  <c r="L487" i="1"/>
  <c r="J487" i="1"/>
  <c r="N446" i="1"/>
  <c r="M420" i="1"/>
  <c r="L363" i="1"/>
  <c r="L362" i="1"/>
  <c r="M335" i="1" l="1"/>
  <c r="M334" i="1"/>
  <c r="M332" i="1"/>
  <c r="M331" i="1"/>
  <c r="Q307" i="1"/>
  <c r="Q304" i="1"/>
  <c r="Q308" i="1" s="1"/>
  <c r="Q303" i="1"/>
  <c r="L297" i="1"/>
  <c r="N297" i="1"/>
  <c r="O297" i="1"/>
  <c r="K297" i="1"/>
  <c r="M296" i="1"/>
  <c r="N296" i="1"/>
  <c r="O296" i="1"/>
  <c r="L296" i="1"/>
  <c r="K296" i="1"/>
  <c r="K295" i="1"/>
  <c r="L294" i="1"/>
  <c r="M294" i="1"/>
  <c r="M295" i="1" s="1"/>
  <c r="N294" i="1"/>
  <c r="O294" i="1"/>
  <c r="O295" i="1" s="1"/>
  <c r="M293" i="1"/>
  <c r="N293" i="1"/>
  <c r="O293" i="1"/>
  <c r="L293" i="1"/>
  <c r="L295" i="1" s="1"/>
  <c r="K294" i="1"/>
  <c r="K293" i="1"/>
  <c r="P221" i="1"/>
  <c r="P220" i="1"/>
  <c r="M191" i="1"/>
  <c r="M189" i="1"/>
  <c r="M190" i="1" s="1"/>
  <c r="M188" i="1"/>
  <c r="P171" i="1"/>
  <c r="P170" i="1"/>
  <c r="P169" i="1"/>
  <c r="P167" i="1"/>
  <c r="P166" i="1"/>
  <c r="N135" i="1"/>
  <c r="N134" i="1"/>
  <c r="N131" i="1"/>
  <c r="N133" i="1" s="1"/>
  <c r="N130" i="1"/>
  <c r="N101" i="1"/>
  <c r="N100" i="1"/>
  <c r="N97" i="1"/>
  <c r="N99" i="1" s="1"/>
  <c r="N96" i="1"/>
  <c r="M336" i="1" l="1"/>
  <c r="N295" i="1"/>
  <c r="P61" i="1"/>
  <c r="P60" i="1"/>
  <c r="P59" i="1"/>
  <c r="M29" i="1"/>
  <c r="M28" i="1"/>
  <c r="M27" i="1"/>
  <c r="M6" i="1"/>
  <c r="M297" i="1" l="1"/>
</calcChain>
</file>

<file path=xl/sharedStrings.xml><?xml version="1.0" encoding="utf-8"?>
<sst xmlns="http://schemas.openxmlformats.org/spreadsheetml/2006/main" count="182" uniqueCount="76">
  <si>
    <t>Mean=</t>
  </si>
  <si>
    <t>Median=</t>
  </si>
  <si>
    <t>Mode=</t>
  </si>
  <si>
    <t>Answer 1:</t>
  </si>
  <si>
    <t>Answer 2:</t>
  </si>
  <si>
    <t>Answer 3:</t>
  </si>
  <si>
    <t>Median</t>
  </si>
  <si>
    <t>Range</t>
  </si>
  <si>
    <t>Min</t>
  </si>
  <si>
    <t>Max</t>
  </si>
  <si>
    <t>Variance</t>
  </si>
  <si>
    <t>Std. Deviation</t>
  </si>
  <si>
    <t>Answer 4:</t>
  </si>
  <si>
    <t>Avg</t>
  </si>
  <si>
    <t>Answer 5:</t>
  </si>
  <si>
    <t>Answer 6:</t>
  </si>
  <si>
    <t>Answer 7:</t>
  </si>
  <si>
    <t>Model A</t>
  </si>
  <si>
    <t>Model B</t>
  </si>
  <si>
    <t>Model C</t>
  </si>
  <si>
    <t>Model D</t>
  </si>
  <si>
    <t>Model E</t>
  </si>
  <si>
    <t>answer 8:</t>
  </si>
  <si>
    <t>Mod</t>
  </si>
  <si>
    <t>Age Range</t>
  </si>
  <si>
    <t>Bin</t>
  </si>
  <si>
    <t>25-30</t>
  </si>
  <si>
    <t>30-35</t>
  </si>
  <si>
    <t>35-40</t>
  </si>
  <si>
    <t>40-45</t>
  </si>
  <si>
    <t>More</t>
  </si>
  <si>
    <t>Frequency</t>
  </si>
  <si>
    <t>Answer 9:</t>
  </si>
  <si>
    <t>Purchase Amount</t>
  </si>
  <si>
    <t>`10-20</t>
  </si>
  <si>
    <t>`20-30</t>
  </si>
  <si>
    <t>`30-40</t>
  </si>
  <si>
    <t>`40-50</t>
  </si>
  <si>
    <t>`60-70</t>
  </si>
  <si>
    <t>`70-80</t>
  </si>
  <si>
    <t>`0-10</t>
  </si>
  <si>
    <t>Answer 10:</t>
  </si>
  <si>
    <t>Answer 11:</t>
  </si>
  <si>
    <t>Answer 12:</t>
  </si>
  <si>
    <t>Answer 13:</t>
  </si>
  <si>
    <t>Answer 14:</t>
  </si>
  <si>
    <t>Region 1</t>
  </si>
  <si>
    <t xml:space="preserve">Region 2 </t>
  </si>
  <si>
    <t>Region 3</t>
  </si>
  <si>
    <t>Answer3:</t>
  </si>
  <si>
    <t>Mean</t>
  </si>
  <si>
    <t>Mode</t>
  </si>
  <si>
    <t>Sales</t>
  </si>
  <si>
    <t>`5-10</t>
  </si>
  <si>
    <t>`10-15</t>
  </si>
  <si>
    <t>`15-20</t>
  </si>
  <si>
    <t>`20-25</t>
  </si>
  <si>
    <t>`25-30</t>
  </si>
  <si>
    <t>`30-35</t>
  </si>
  <si>
    <t>`35-40</t>
  </si>
  <si>
    <t>`40-45</t>
  </si>
  <si>
    <t>Ratings</t>
  </si>
  <si>
    <t>`1-2</t>
  </si>
  <si>
    <t>`2-3</t>
  </si>
  <si>
    <t>`3-4</t>
  </si>
  <si>
    <t>`4-5</t>
  </si>
  <si>
    <t>`5-6</t>
  </si>
  <si>
    <t>Response Time</t>
  </si>
  <si>
    <t>`120-125</t>
  </si>
  <si>
    <t>`125-130</t>
  </si>
  <si>
    <t>`130-135</t>
  </si>
  <si>
    <t>`135-140</t>
  </si>
  <si>
    <t>`140-145</t>
  </si>
  <si>
    <t>Skewness</t>
  </si>
  <si>
    <t>Kurtosis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</si>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</sst>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  <xf numFmtId="16" fontId="0" fillId="0" borderId="0" xfId="0" applyNumberFormat="1"/>
    <xf numFmtId="17" fontId="0" fillId="0" borderId="0" xfId="0" applyNumberFormat="1"/>
    <xf numFmtId="0" fontId="0" fillId="2" borderId="3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Sheet1!$P$318:$P$322</c:f>
              <c:strCache>
                <c:ptCount val="5"/>
                <c:pt idx="0">
                  <c:v>25-30</c:v>
                </c:pt>
                <c:pt idx="1">
                  <c:v>30-35</c:v>
                </c:pt>
                <c:pt idx="2">
                  <c:v>35-40</c:v>
                </c:pt>
                <c:pt idx="3">
                  <c:v>40-45</c:v>
                </c:pt>
                <c:pt idx="4">
                  <c:v>More</c:v>
                </c:pt>
              </c:strCache>
            </c:strRef>
          </c:cat>
          <c:val>
            <c:numRef>
              <c:f>Sheet1!$Q$318:$Q$322</c:f>
              <c:numCache>
                <c:formatCode>General</c:formatCode>
                <c:ptCount val="5"/>
                <c:pt idx="0">
                  <c:v>22</c:v>
                </c:pt>
                <c:pt idx="1">
                  <c:v>34</c:v>
                </c:pt>
                <c:pt idx="2">
                  <c:v>30</c:v>
                </c:pt>
                <c:pt idx="3">
                  <c:v>14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5-45B6-86A1-AB0EDB26F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403119"/>
        <c:axId val="81405039"/>
      </c:barChart>
      <c:catAx>
        <c:axId val="81403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405039"/>
        <c:crosses val="autoZero"/>
        <c:auto val="1"/>
        <c:lblAlgn val="ctr"/>
        <c:lblOffset val="100"/>
        <c:noMultiLvlLbl val="0"/>
      </c:catAx>
      <c:valAx>
        <c:axId val="814050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40311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Sheet1!$R$449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Sheet1!$O$450:$Q$455</c:f>
              <c:multiLvlStrCache>
                <c:ptCount val="6"/>
                <c:lvl>
                  <c:pt idx="0">
                    <c:v>135</c:v>
                  </c:pt>
                  <c:pt idx="1">
                    <c:v>125</c:v>
                  </c:pt>
                  <c:pt idx="2">
                    <c:v>130</c:v>
                  </c:pt>
                  <c:pt idx="3">
                    <c:v>140</c:v>
                  </c:pt>
                  <c:pt idx="4">
                    <c:v>145</c:v>
                  </c:pt>
                  <c:pt idx="5">
                    <c:v>More</c:v>
                  </c:pt>
                </c:lvl>
                <c:lvl>
                  <c:pt idx="0">
                    <c:v>20</c:v>
                  </c:pt>
                  <c:pt idx="1">
                    <c:v>19</c:v>
                  </c:pt>
                  <c:pt idx="2">
                    <c:v>22</c:v>
                  </c:pt>
                  <c:pt idx="3">
                    <c:v>12</c:v>
                  </c:pt>
                  <c:pt idx="4">
                    <c:v>5</c:v>
                  </c:pt>
                  <c:pt idx="5">
                    <c:v>1</c:v>
                  </c:pt>
                </c:lvl>
                <c:lvl>
                  <c:pt idx="0">
                    <c:v>125</c:v>
                  </c:pt>
                  <c:pt idx="1">
                    <c:v>130</c:v>
                  </c:pt>
                  <c:pt idx="2">
                    <c:v>135</c:v>
                  </c:pt>
                  <c:pt idx="3">
                    <c:v>140</c:v>
                  </c:pt>
                  <c:pt idx="4">
                    <c:v>145</c:v>
                  </c:pt>
                  <c:pt idx="5">
                    <c:v>More</c:v>
                  </c:pt>
                </c:lvl>
              </c:multiLvlStrCache>
            </c:multiLvlStrRef>
          </c:cat>
          <c:val>
            <c:numRef>
              <c:f>Sheet1!$R$450:$R$455</c:f>
              <c:numCache>
                <c:formatCode>General</c:formatCode>
                <c:ptCount val="6"/>
                <c:pt idx="0">
                  <c:v>22</c:v>
                </c:pt>
                <c:pt idx="1">
                  <c:v>20</c:v>
                </c:pt>
                <c:pt idx="2">
                  <c:v>19</c:v>
                </c:pt>
                <c:pt idx="3">
                  <c:v>12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1-458E-8480-438E75B19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2718896"/>
        <c:axId val="872719856"/>
      </c:barChart>
      <c:catAx>
        <c:axId val="872718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19856"/>
        <c:crosses val="autoZero"/>
        <c:auto val="1"/>
        <c:lblAlgn val="ctr"/>
        <c:lblOffset val="100"/>
        <c:noMultiLvlLbl val="0"/>
      </c:catAx>
      <c:valAx>
        <c:axId val="87271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1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Sheet1!$Q$450:$Q$455</c:f>
              <c:strCache>
                <c:ptCount val="6"/>
                <c:pt idx="0">
                  <c:v>135</c:v>
                </c:pt>
                <c:pt idx="1">
                  <c:v>125</c:v>
                </c:pt>
                <c:pt idx="2">
                  <c:v>130</c:v>
                </c:pt>
                <c:pt idx="3">
                  <c:v>140</c:v>
                </c:pt>
                <c:pt idx="4">
                  <c:v>145</c:v>
                </c:pt>
                <c:pt idx="5">
                  <c:v>More</c:v>
                </c:pt>
              </c:strCache>
            </c:strRef>
          </c:cat>
          <c:val>
            <c:numRef>
              <c:f>Sheet1!$R$450:$R$455</c:f>
              <c:numCache>
                <c:formatCode>General</c:formatCode>
                <c:ptCount val="6"/>
                <c:pt idx="0">
                  <c:v>22</c:v>
                </c:pt>
                <c:pt idx="1">
                  <c:v>20</c:v>
                </c:pt>
                <c:pt idx="2">
                  <c:v>19</c:v>
                </c:pt>
                <c:pt idx="3">
                  <c:v>12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A-4476-9408-46EA6B3E9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9963296"/>
        <c:axId val="872711696"/>
      </c:barChart>
      <c:catAx>
        <c:axId val="65996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2711696"/>
        <c:crosses val="autoZero"/>
        <c:auto val="1"/>
        <c:lblAlgn val="ctr"/>
        <c:lblOffset val="100"/>
        <c:noMultiLvlLbl val="0"/>
      </c:catAx>
      <c:valAx>
        <c:axId val="872711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99632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Sheet1!$J$473</c:f>
              <c:strCache>
                <c:ptCount val="1"/>
                <c:pt idx="0">
                  <c:v>Region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Sheet1!$J$474:$J$483</c:f>
              <c:numCache>
                <c:formatCode>General</c:formatCode>
                <c:ptCount val="1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A-4E81-9F60-F516D7E3A102}"/>
            </c:ext>
          </c:extLst>
        </c:ser>
        <c:ser>
          <c:idx val="1"/>
          <c:order val="1"/>
          <c:tx>
            <c:strRef>
              <c:f>Sheet1!$K$473</c:f>
              <c:strCache>
                <c:ptCount val="1"/>
                <c:pt idx="0">
                  <c:v>Region 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Sheet1!$K$474:$K$483</c:f>
              <c:numCache>
                <c:formatCode>General</c:formatCode>
                <c:ptCount val="10"/>
                <c:pt idx="0">
                  <c:v>32</c:v>
                </c:pt>
                <c:pt idx="1">
                  <c:v>28</c:v>
                </c:pt>
                <c:pt idx="2">
                  <c:v>30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5A-4E81-9F60-F516D7E3A102}"/>
            </c:ext>
          </c:extLst>
        </c:ser>
        <c:ser>
          <c:idx val="2"/>
          <c:order val="2"/>
          <c:tx>
            <c:strRef>
              <c:f>Sheet1!$L$473</c:f>
              <c:strCache>
                <c:ptCount val="1"/>
                <c:pt idx="0">
                  <c:v>Region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Sheet1!$L$474:$L$483</c:f>
              <c:numCache>
                <c:formatCode>General</c:formatCode>
                <c:ptCount val="10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41</c:v>
                </c:pt>
                <c:pt idx="4">
                  <c:v>38</c:v>
                </c:pt>
                <c:pt idx="5">
                  <c:v>43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5A-4E81-9F60-F516D7E3A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245232"/>
        <c:axId val="2093533984"/>
      </c:barChart>
      <c:catAx>
        <c:axId val="20824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533984"/>
        <c:crosses val="autoZero"/>
        <c:auto val="1"/>
        <c:lblAlgn val="ctr"/>
        <c:lblOffset val="100"/>
        <c:noMultiLvlLbl val="0"/>
      </c:catAx>
      <c:valAx>
        <c:axId val="20935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4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Sheet1!$Q$317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Sheet1!$P$318:$P$322</c:f>
              <c:strCache>
                <c:ptCount val="5"/>
                <c:pt idx="0">
                  <c:v>25-30</c:v>
                </c:pt>
                <c:pt idx="1">
                  <c:v>30-35</c:v>
                </c:pt>
                <c:pt idx="2">
                  <c:v>35-40</c:v>
                </c:pt>
                <c:pt idx="3">
                  <c:v>40-45</c:v>
                </c:pt>
                <c:pt idx="4">
                  <c:v>More</c:v>
                </c:pt>
              </c:strCache>
            </c:strRef>
          </c:cat>
          <c:val>
            <c:numRef>
              <c:f>Sheet1!$Q$318:$Q$322</c:f>
              <c:numCache>
                <c:formatCode>General</c:formatCode>
                <c:ptCount val="5"/>
                <c:pt idx="0">
                  <c:v>22</c:v>
                </c:pt>
                <c:pt idx="1">
                  <c:v>34</c:v>
                </c:pt>
                <c:pt idx="2">
                  <c:v>30</c:v>
                </c:pt>
                <c:pt idx="3">
                  <c:v>14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D-468F-9837-785B6C50F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044095"/>
        <c:axId val="2062043135"/>
      </c:barChart>
      <c:catAx>
        <c:axId val="206204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043135"/>
        <c:crosses val="autoZero"/>
        <c:auto val="1"/>
        <c:lblAlgn val="ctr"/>
        <c:lblOffset val="100"/>
        <c:noMultiLvlLbl val="0"/>
      </c:catAx>
      <c:valAx>
        <c:axId val="206204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04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Sheet1!$O$349:$O$356</c:f>
              <c:strCache>
                <c:ptCount val="8"/>
                <c:pt idx="0">
                  <c:v>70</c:v>
                </c:pt>
                <c:pt idx="1">
                  <c:v>50</c:v>
                </c:pt>
                <c:pt idx="2">
                  <c:v>40</c:v>
                </c:pt>
                <c:pt idx="3">
                  <c:v>10</c:v>
                </c:pt>
                <c:pt idx="4">
                  <c:v>30</c:v>
                </c:pt>
                <c:pt idx="5">
                  <c:v>80</c:v>
                </c:pt>
                <c:pt idx="6">
                  <c:v>20</c:v>
                </c:pt>
                <c:pt idx="7">
                  <c:v>More</c:v>
                </c:pt>
              </c:strCache>
            </c:strRef>
          </c:cat>
          <c:val>
            <c:numRef>
              <c:f>Sheet1!$P$349:$P$356</c:f>
              <c:numCache>
                <c:formatCode>General</c:formatCode>
                <c:ptCount val="8"/>
                <c:pt idx="0">
                  <c:v>24</c:v>
                </c:pt>
                <c:pt idx="1">
                  <c:v>15</c:v>
                </c:pt>
                <c:pt idx="2">
                  <c:v>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A-4C0E-AD3F-AFEEBD960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1431744"/>
        <c:axId val="1411432224"/>
      </c:barChart>
      <c:catAx>
        <c:axId val="141143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1432224"/>
        <c:crosses val="autoZero"/>
        <c:auto val="1"/>
        <c:lblAlgn val="ctr"/>
        <c:lblOffset val="100"/>
        <c:noMultiLvlLbl val="0"/>
      </c:catAx>
      <c:valAx>
        <c:axId val="1411432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14317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Sheet1!$O$368:$O$372</c:f>
              <c:strCache>
                <c:ptCount val="5"/>
                <c:pt idx="0">
                  <c:v>30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More</c:v>
                </c:pt>
              </c:strCache>
            </c:strRef>
          </c:cat>
          <c:val>
            <c:numRef>
              <c:f>Sheet1!$P$368:$P$372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6-4DCC-8471-B53CDC018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0406832"/>
        <c:axId val="1500403952"/>
      </c:barChart>
      <c:catAx>
        <c:axId val="150040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0403952"/>
        <c:crosses val="autoZero"/>
        <c:auto val="1"/>
        <c:lblAlgn val="ctr"/>
        <c:lblOffset val="100"/>
        <c:noMultiLvlLbl val="0"/>
      </c:catAx>
      <c:valAx>
        <c:axId val="1500403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04068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Sheet1!$P$367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Sheet1!$M$368:$O$372</c:f>
              <c:multiLvlStrCache>
                <c:ptCount val="5"/>
                <c:lvl>
                  <c:pt idx="0">
                    <c:v>30</c:v>
                  </c:pt>
                  <c:pt idx="1">
                    <c:v>20</c:v>
                  </c:pt>
                  <c:pt idx="2">
                    <c:v>40</c:v>
                  </c:pt>
                  <c:pt idx="3">
                    <c:v>50</c:v>
                  </c:pt>
                  <c:pt idx="4">
                    <c:v>More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1</c:v>
                  </c:pt>
                  <c:pt idx="3">
                    <c:v>1</c:v>
                  </c:pt>
                  <c:pt idx="4">
                    <c:v>0</c:v>
                  </c:pt>
                </c:lvl>
                <c:lvl>
                  <c:pt idx="0">
                    <c:v>20</c:v>
                  </c:pt>
                  <c:pt idx="1">
                    <c:v>30</c:v>
                  </c:pt>
                  <c:pt idx="2">
                    <c:v>40</c:v>
                  </c:pt>
                  <c:pt idx="3">
                    <c:v>50</c:v>
                  </c:pt>
                  <c:pt idx="4">
                    <c:v>More</c:v>
                  </c:pt>
                </c:lvl>
              </c:multiLvlStrCache>
            </c:multiLvlStrRef>
          </c:cat>
          <c:val>
            <c:numRef>
              <c:f>Sheet1!$P$368:$P$372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E-4C26-B21F-C10E4724B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6981008"/>
        <c:axId val="1196981488"/>
      </c:barChart>
      <c:catAx>
        <c:axId val="1196981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981488"/>
        <c:crosses val="autoZero"/>
        <c:auto val="1"/>
        <c:lblAlgn val="ctr"/>
        <c:lblOffset val="100"/>
        <c:noMultiLvlLbl val="0"/>
      </c:catAx>
      <c:valAx>
        <c:axId val="119698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98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Sheet1!$P$424:$P$432</c:f>
              <c:strCache>
                <c:ptCount val="9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45</c:v>
                </c:pt>
                <c:pt idx="4">
                  <c:v>More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strCache>
            </c:strRef>
          </c:cat>
          <c:val>
            <c:numRef>
              <c:f>Sheet1!$Q$424:$Q$432</c:f>
              <c:numCache>
                <c:formatCode>General</c:formatCode>
                <c:ptCount val="9"/>
                <c:pt idx="0">
                  <c:v>15</c:v>
                </c:pt>
                <c:pt idx="1">
                  <c:v>12</c:v>
                </c:pt>
                <c:pt idx="2">
                  <c:v>10</c:v>
                </c:pt>
                <c:pt idx="3">
                  <c:v>10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7-4FA5-B7D7-93889ED8F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146079"/>
        <c:axId val="485147039"/>
      </c:barChart>
      <c:catAx>
        <c:axId val="485146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147039"/>
        <c:crosses val="autoZero"/>
        <c:auto val="1"/>
        <c:lblAlgn val="ctr"/>
        <c:lblOffset val="100"/>
        <c:noMultiLvlLbl val="0"/>
      </c:catAx>
      <c:valAx>
        <c:axId val="4851470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14607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Sheet1!$O$423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Sheet1!$N$424:$N$432</c:f>
              <c:strCach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More</c:v>
                </c:pt>
              </c:strCache>
            </c:strRef>
          </c:cat>
          <c:val>
            <c:numRef>
              <c:f>Sheet1!$O$424:$O$432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10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F-4713-9B2A-40F2056D538E}"/>
            </c:ext>
          </c:extLst>
        </c:ser>
        <c:ser>
          <c:idx val="1"/>
          <c:order val="1"/>
          <c:tx>
            <c:strRef>
              <c:f>Sheet1!$P$423</c:f>
              <c:strCache>
                <c:ptCount val="1"/>
                <c:pt idx="0">
                  <c:v>Bin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Sheet1!$N$424:$N$432</c:f>
              <c:strCach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More</c:v>
                </c:pt>
              </c:strCache>
            </c:strRef>
          </c:cat>
          <c:val>
            <c:numRef>
              <c:f>Sheet1!$P$424:$P$432</c:f>
              <c:numCache>
                <c:formatCode>General</c:formatCode>
                <c:ptCount val="9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45</c:v>
                </c:pt>
                <c:pt idx="4">
                  <c:v>0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6F-4713-9B2A-40F2056D538E}"/>
            </c:ext>
          </c:extLst>
        </c:ser>
        <c:ser>
          <c:idx val="2"/>
          <c:order val="2"/>
          <c:tx>
            <c:strRef>
              <c:f>Sheet1!$Q$423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Sheet1!$N$424:$N$432</c:f>
              <c:strCach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More</c:v>
                </c:pt>
              </c:strCache>
            </c:strRef>
          </c:cat>
          <c:val>
            <c:numRef>
              <c:f>Sheet1!$Q$424:$Q$432</c:f>
              <c:numCache>
                <c:formatCode>General</c:formatCode>
                <c:ptCount val="9"/>
                <c:pt idx="0">
                  <c:v>15</c:v>
                </c:pt>
                <c:pt idx="1">
                  <c:v>12</c:v>
                </c:pt>
                <c:pt idx="2">
                  <c:v>10</c:v>
                </c:pt>
                <c:pt idx="3">
                  <c:v>10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6F-4713-9B2A-40F2056D5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5156159"/>
        <c:axId val="237025263"/>
      </c:barChart>
      <c:catAx>
        <c:axId val="485156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25263"/>
        <c:crosses val="autoZero"/>
        <c:auto val="1"/>
        <c:lblAlgn val="ctr"/>
        <c:lblOffset val="100"/>
        <c:noMultiLvlLbl val="0"/>
      </c:catAx>
      <c:valAx>
        <c:axId val="23702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5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Sheet1!$O$394:$O$399</c:f>
              <c:strCache>
                <c:ptCount val="6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More</c:v>
                </c:pt>
              </c:strCache>
            </c:strRef>
          </c:cat>
          <c:val>
            <c:numRef>
              <c:f>Sheet1!$P$394:$P$399</c:f>
              <c:numCache>
                <c:formatCode>General</c:formatCode>
                <c:ptCount val="6"/>
                <c:pt idx="0">
                  <c:v>39</c:v>
                </c:pt>
                <c:pt idx="1">
                  <c:v>30</c:v>
                </c:pt>
                <c:pt idx="2">
                  <c:v>23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D-49A0-975E-C51A6C215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2715056"/>
        <c:axId val="872712656"/>
      </c:barChart>
      <c:catAx>
        <c:axId val="87271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2712656"/>
        <c:crosses val="autoZero"/>
        <c:auto val="1"/>
        <c:lblAlgn val="ctr"/>
        <c:lblOffset val="100"/>
        <c:noMultiLvlLbl val="0"/>
      </c:catAx>
      <c:valAx>
        <c:axId val="872712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27150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Sheet1!$P$393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Sheet1!$M$394:$O$399</c:f>
              <c:multiLvlStrCache>
                <c:ptCount val="6"/>
                <c:lvl>
                  <c:pt idx="0">
                    <c:v>4</c:v>
                  </c:pt>
                  <c:pt idx="1">
                    <c:v>3</c:v>
                  </c:pt>
                  <c:pt idx="2">
                    <c:v>5</c:v>
                  </c:pt>
                  <c:pt idx="3">
                    <c:v>2</c:v>
                  </c:pt>
                  <c:pt idx="4">
                    <c:v>6</c:v>
                  </c:pt>
                  <c:pt idx="5">
                    <c:v>More</c:v>
                  </c:pt>
                </c:lvl>
                <c:lvl>
                  <c:pt idx="0">
                    <c:v>8</c:v>
                  </c:pt>
                  <c:pt idx="1">
                    <c:v>30</c:v>
                  </c:pt>
                  <c:pt idx="2">
                    <c:v>39</c:v>
                  </c:pt>
                  <c:pt idx="3">
                    <c:v>23</c:v>
                  </c:pt>
                  <c:pt idx="4">
                    <c:v>0</c:v>
                  </c:pt>
                  <c:pt idx="5">
                    <c:v>0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More</c:v>
                  </c:pt>
                </c:lvl>
              </c:multiLvlStrCache>
            </c:multiLvlStrRef>
          </c:cat>
          <c:val>
            <c:numRef>
              <c:f>Sheet1!$P$394:$P$399</c:f>
              <c:numCache>
                <c:formatCode>General</c:formatCode>
                <c:ptCount val="6"/>
                <c:pt idx="0">
                  <c:v>39</c:v>
                </c:pt>
                <c:pt idx="1">
                  <c:v>30</c:v>
                </c:pt>
                <c:pt idx="2">
                  <c:v>23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C-420C-9734-9429EB4B5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6437488"/>
        <c:axId val="936439888"/>
      </c:barChart>
      <c:catAx>
        <c:axId val="936437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439888"/>
        <c:crosses val="autoZero"/>
        <c:auto val="1"/>
        <c:lblAlgn val="ctr"/>
        <c:lblOffset val="100"/>
        <c:noMultiLvlLbl val="0"/>
      </c:catAx>
      <c:valAx>
        <c:axId val="93643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43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.xml"/><Relationship Id="rId18" Type="http://schemas.openxmlformats.org/officeDocument/2006/relationships/image" Target="../media/image16.png"/><Relationship Id="rId26" Type="http://schemas.openxmlformats.org/officeDocument/2006/relationships/image" Target="../media/image24.png"/><Relationship Id="rId39" Type="http://schemas.openxmlformats.org/officeDocument/2006/relationships/chart" Target="../charts/chart8.xml"/><Relationship Id="rId21" Type="http://schemas.openxmlformats.org/officeDocument/2006/relationships/image" Target="../media/image19.png"/><Relationship Id="rId34" Type="http://schemas.openxmlformats.org/officeDocument/2006/relationships/chart" Target="../charts/chart3.xml"/><Relationship Id="rId42" Type="http://schemas.openxmlformats.org/officeDocument/2006/relationships/chart" Target="../charts/chart11.xml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4.png"/><Relationship Id="rId20" Type="http://schemas.openxmlformats.org/officeDocument/2006/relationships/image" Target="../media/image18.png"/><Relationship Id="rId29" Type="http://schemas.openxmlformats.org/officeDocument/2006/relationships/image" Target="../media/image27.png"/><Relationship Id="rId41" Type="http://schemas.openxmlformats.org/officeDocument/2006/relationships/chart" Target="../charts/chart10.xml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2.png"/><Relationship Id="rId32" Type="http://schemas.openxmlformats.org/officeDocument/2006/relationships/image" Target="../media/image30.png"/><Relationship Id="rId37" Type="http://schemas.openxmlformats.org/officeDocument/2006/relationships/chart" Target="../charts/chart6.xml"/><Relationship Id="rId40" Type="http://schemas.openxmlformats.org/officeDocument/2006/relationships/chart" Target="../charts/chart9.xml"/><Relationship Id="rId5" Type="http://schemas.openxmlformats.org/officeDocument/2006/relationships/image" Target="../media/image5.png"/><Relationship Id="rId15" Type="http://schemas.openxmlformats.org/officeDocument/2006/relationships/image" Target="../media/image13.png"/><Relationship Id="rId23" Type="http://schemas.openxmlformats.org/officeDocument/2006/relationships/image" Target="../media/image21.png"/><Relationship Id="rId28" Type="http://schemas.openxmlformats.org/officeDocument/2006/relationships/image" Target="../media/image26.png"/><Relationship Id="rId36" Type="http://schemas.openxmlformats.org/officeDocument/2006/relationships/chart" Target="../charts/chart5.xml"/><Relationship Id="rId10" Type="http://schemas.openxmlformats.org/officeDocument/2006/relationships/image" Target="../media/image10.png"/><Relationship Id="rId19" Type="http://schemas.openxmlformats.org/officeDocument/2006/relationships/image" Target="../media/image17.png"/><Relationship Id="rId31" Type="http://schemas.openxmlformats.org/officeDocument/2006/relationships/image" Target="../media/image2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2.png"/><Relationship Id="rId22" Type="http://schemas.openxmlformats.org/officeDocument/2006/relationships/image" Target="../media/image20.png"/><Relationship Id="rId27" Type="http://schemas.openxmlformats.org/officeDocument/2006/relationships/image" Target="../media/image25.png"/><Relationship Id="rId30" Type="http://schemas.openxmlformats.org/officeDocument/2006/relationships/image" Target="../media/image28.png"/><Relationship Id="rId35" Type="http://schemas.openxmlformats.org/officeDocument/2006/relationships/chart" Target="../charts/chart4.xml"/><Relationship Id="rId43" Type="http://schemas.openxmlformats.org/officeDocument/2006/relationships/chart" Target="../charts/chart12.xml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chart" Target="../charts/chart1.xml"/><Relationship Id="rId17" Type="http://schemas.openxmlformats.org/officeDocument/2006/relationships/image" Target="../media/image15.png"/><Relationship Id="rId25" Type="http://schemas.openxmlformats.org/officeDocument/2006/relationships/image" Target="../media/image23.png"/><Relationship Id="rId33" Type="http://schemas.openxmlformats.org/officeDocument/2006/relationships/image" Target="../media/image31.png"/><Relationship Id="rId38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9</xdr:col>
      <xdr:colOff>60960</xdr:colOff>
      <xdr:row>19</xdr:row>
      <xdr:rowOff>134474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B1C9D6-C02F-6D65-CA51-B9B83CDCA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5547359" cy="36091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1</xdr:rowOff>
    </xdr:from>
    <xdr:to>
      <xdr:col>9</xdr:col>
      <xdr:colOff>449580</xdr:colOff>
      <xdr:row>49</xdr:row>
      <xdr:rowOff>35547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060EC4-CCAE-7BCA-6D94-49AB5A3B0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40481"/>
          <a:ext cx="5935980" cy="515618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51</xdr:row>
      <xdr:rowOff>53340</xdr:rowOff>
    </xdr:from>
    <xdr:to>
      <xdr:col>9</xdr:col>
      <xdr:colOff>243841</xdr:colOff>
      <xdr:row>83</xdr:row>
      <xdr:rowOff>92526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1E7AFD2-8531-1A76-8213-0FC1C125F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9380220"/>
          <a:ext cx="5730240" cy="589134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87</xdr:row>
      <xdr:rowOff>91440</xdr:rowOff>
    </xdr:from>
    <xdr:to>
      <xdr:col>10</xdr:col>
      <xdr:colOff>194099</xdr:colOff>
      <xdr:row>122</xdr:row>
      <xdr:rowOff>22860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29BCED6-3FB8-FBB9-567A-DF91147DF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6002000"/>
          <a:ext cx="6290098" cy="633222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124</xdr:row>
      <xdr:rowOff>1</xdr:rowOff>
    </xdr:from>
    <xdr:to>
      <xdr:col>9</xdr:col>
      <xdr:colOff>243841</xdr:colOff>
      <xdr:row>152</xdr:row>
      <xdr:rowOff>137161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AFD703E-6E82-1479-D0D1-D5F9417FF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22677121"/>
          <a:ext cx="5730240" cy="5257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9</xdr:col>
      <xdr:colOff>109273</xdr:colOff>
      <xdr:row>178</xdr:row>
      <xdr:rowOff>137766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DC1EFE2-CDDD-DD52-004D-DDA77A502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9260800"/>
          <a:ext cx="5595673" cy="34296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183</xdr:row>
      <xdr:rowOff>106680</xdr:rowOff>
    </xdr:from>
    <xdr:to>
      <xdr:col>9</xdr:col>
      <xdr:colOff>129540</xdr:colOff>
      <xdr:row>202</xdr:row>
      <xdr:rowOff>38100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A58B9E9-7DDE-759E-8D32-D93E5B124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3573720"/>
          <a:ext cx="5615940" cy="34061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208</xdr:row>
      <xdr:rowOff>129540</xdr:rowOff>
    </xdr:from>
    <xdr:to>
      <xdr:col>9</xdr:col>
      <xdr:colOff>257243</xdr:colOff>
      <xdr:row>230</xdr:row>
      <xdr:rowOff>36864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7F0A66D-CC98-6979-5799-BBB71450F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8168580"/>
          <a:ext cx="5743643" cy="39306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236</xdr:row>
      <xdr:rowOff>106680</xdr:rowOff>
    </xdr:from>
    <xdr:to>
      <xdr:col>9</xdr:col>
      <xdr:colOff>226151</xdr:colOff>
      <xdr:row>271</xdr:row>
      <xdr:rowOff>41006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38D1B1E-46D7-CC43-03E2-3C68EE180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43266360"/>
          <a:ext cx="5712551" cy="63351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279</xdr:row>
      <xdr:rowOff>175260</xdr:rowOff>
    </xdr:from>
    <xdr:to>
      <xdr:col>8</xdr:col>
      <xdr:colOff>495638</xdr:colOff>
      <xdr:row>295</xdr:row>
      <xdr:rowOff>164338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3BE294-1462-8264-5CF6-9E903DC60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51198780"/>
          <a:ext cx="5372438" cy="29151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301</xdr:row>
      <xdr:rowOff>175260</xdr:rowOff>
    </xdr:from>
    <xdr:to>
      <xdr:col>8</xdr:col>
      <xdr:colOff>527565</xdr:colOff>
      <xdr:row>324</xdr:row>
      <xdr:rowOff>118767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F3FB401-85EB-D54E-8189-9328B18CD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55222140"/>
          <a:ext cx="5404365" cy="4164987"/>
        </a:xfrm>
        <a:prstGeom prst="rect">
          <a:avLst/>
        </a:prstGeom>
      </xdr:spPr>
    </xdr:pic>
    <xdr:clientData/>
  </xdr:twoCellAnchor>
  <xdr:twoCellAnchor>
    <xdr:from>
      <xdr:col>18</xdr:col>
      <xdr:colOff>1</xdr:colOff>
      <xdr:row>316</xdr:row>
      <xdr:rowOff>0</xdr:rowOff>
    </xdr:from>
    <xdr:to>
      <xdr:col>22</xdr:col>
      <xdr:colOff>586740</xdr:colOff>
      <xdr:row>325</xdr:row>
      <xdr:rowOff>7620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590D5F-2EE4-4073-BAE3-DD93CE4D1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228600</xdr:colOff>
      <xdr:row>306</xdr:row>
      <xdr:rowOff>30480</xdr:rowOff>
    </xdr:from>
    <xdr:to>
      <xdr:col>22</xdr:col>
      <xdr:colOff>198120</xdr:colOff>
      <xdr:row>315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AD36D69-F018-14C8-A028-DC8185EBF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1</xdr:colOff>
      <xdr:row>327</xdr:row>
      <xdr:rowOff>144780</xdr:rowOff>
    </xdr:from>
    <xdr:to>
      <xdr:col>9</xdr:col>
      <xdr:colOff>28415</xdr:colOff>
      <xdr:row>357</xdr:row>
      <xdr:rowOff>129540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08C6F37-69AF-D36E-07B1-A5B1EB4CB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" y="59961780"/>
          <a:ext cx="5514814" cy="5486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360</xdr:row>
      <xdr:rowOff>38100</xdr:rowOff>
    </xdr:from>
    <xdr:to>
      <xdr:col>8</xdr:col>
      <xdr:colOff>364065</xdr:colOff>
      <xdr:row>381</xdr:row>
      <xdr:rowOff>30480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41C0F46-DB4B-DEF7-2953-49FCBF2D4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" y="65890140"/>
          <a:ext cx="5240864" cy="3848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382</xdr:row>
      <xdr:rowOff>144780</xdr:rowOff>
    </xdr:from>
    <xdr:to>
      <xdr:col>7</xdr:col>
      <xdr:colOff>571500</xdr:colOff>
      <xdr:row>415</xdr:row>
      <xdr:rowOff>60960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F897ECB-6249-6FCE-5546-6D51F5020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70020180"/>
          <a:ext cx="4838700" cy="59664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416</xdr:row>
      <xdr:rowOff>152400</xdr:rowOff>
    </xdr:from>
    <xdr:to>
      <xdr:col>7</xdr:col>
      <xdr:colOff>466502</xdr:colOff>
      <xdr:row>442</xdr:row>
      <xdr:rowOff>22860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4EE2423-76B2-E7B7-9E3D-5A49947F5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76245720"/>
          <a:ext cx="4733702" cy="4640580"/>
        </a:xfrm>
        <a:prstGeom prst="rect">
          <a:avLst/>
        </a:prstGeom>
      </xdr:spPr>
    </xdr:pic>
    <xdr:clientData/>
  </xdr:twoCellAnchor>
  <xdr:twoCellAnchor editAs="oneCell">
    <xdr:from>
      <xdr:col>0</xdr:col>
      <xdr:colOff>16566</xdr:colOff>
      <xdr:row>443</xdr:row>
      <xdr:rowOff>140802</xdr:rowOff>
    </xdr:from>
    <xdr:to>
      <xdr:col>7</xdr:col>
      <xdr:colOff>447260</xdr:colOff>
      <xdr:row>468</xdr:row>
      <xdr:rowOff>1325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C0B4AA0-62AF-E598-1382-EBE2D4A83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6566" y="80879672"/>
          <a:ext cx="4721085" cy="4431197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471</xdr:row>
      <xdr:rowOff>121920</xdr:rowOff>
    </xdr:from>
    <xdr:to>
      <xdr:col>7</xdr:col>
      <xdr:colOff>538041</xdr:colOff>
      <xdr:row>495</xdr:row>
      <xdr:rowOff>168406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955550C-A1EE-E095-8096-A0963024C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" y="86273640"/>
          <a:ext cx="4805240" cy="443560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496</xdr:row>
      <xdr:rowOff>152400</xdr:rowOff>
    </xdr:from>
    <xdr:to>
      <xdr:col>7</xdr:col>
      <xdr:colOff>502920</xdr:colOff>
      <xdr:row>513</xdr:row>
      <xdr:rowOff>82456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775E80C-319D-0E0E-AEFE-B7F318E44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" y="90876120"/>
          <a:ext cx="4770119" cy="3039016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514</xdr:row>
      <xdr:rowOff>94176</xdr:rowOff>
    </xdr:from>
    <xdr:to>
      <xdr:col>7</xdr:col>
      <xdr:colOff>541020</xdr:colOff>
      <xdr:row>520</xdr:row>
      <xdr:rowOff>95444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3278DA2-E1AF-6827-5A22-45A836D3C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5240" y="94109736"/>
          <a:ext cx="4792980" cy="1098548"/>
        </a:xfrm>
        <a:prstGeom prst="rect">
          <a:avLst/>
        </a:prstGeom>
      </xdr:spPr>
    </xdr:pic>
    <xdr:clientData/>
  </xdr:twoCellAnchor>
  <xdr:twoCellAnchor editAs="oneCell">
    <xdr:from>
      <xdr:col>0</xdr:col>
      <xdr:colOff>15241</xdr:colOff>
      <xdr:row>520</xdr:row>
      <xdr:rowOff>60960</xdr:rowOff>
    </xdr:from>
    <xdr:to>
      <xdr:col>7</xdr:col>
      <xdr:colOff>517663</xdr:colOff>
      <xdr:row>537</xdr:row>
      <xdr:rowOff>38658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B695E62-EB94-CD0E-7DF5-CF42B5D3A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5241" y="95173800"/>
          <a:ext cx="4769622" cy="30866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538</xdr:row>
      <xdr:rowOff>144780</xdr:rowOff>
    </xdr:from>
    <xdr:to>
      <xdr:col>7</xdr:col>
      <xdr:colOff>464820</xdr:colOff>
      <xdr:row>556</xdr:row>
      <xdr:rowOff>147282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9DB5B6BE-61A8-C8BB-E774-BBE52B69B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98549460"/>
          <a:ext cx="4732020" cy="3294342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556</xdr:row>
      <xdr:rowOff>155100</xdr:rowOff>
    </xdr:from>
    <xdr:to>
      <xdr:col>7</xdr:col>
      <xdr:colOff>381000</xdr:colOff>
      <xdr:row>559</xdr:row>
      <xdr:rowOff>32461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60C76DB-E8B2-52AF-B2EA-372B00250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5720" y="101851620"/>
          <a:ext cx="4602480" cy="426001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</xdr:colOff>
      <xdr:row>560</xdr:row>
      <xdr:rowOff>38100</xdr:rowOff>
    </xdr:from>
    <xdr:to>
      <xdr:col>7</xdr:col>
      <xdr:colOff>326383</xdr:colOff>
      <xdr:row>579</xdr:row>
      <xdr:rowOff>164556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41F5FB0-2745-5107-544E-2049194A2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2860" y="102466140"/>
          <a:ext cx="4570723" cy="36011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581</xdr:row>
      <xdr:rowOff>148166</xdr:rowOff>
    </xdr:from>
    <xdr:to>
      <xdr:col>7</xdr:col>
      <xdr:colOff>286615</xdr:colOff>
      <xdr:row>586</xdr:row>
      <xdr:rowOff>137755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07054B9-1602-A83C-20E1-403F24BE7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06743499"/>
          <a:ext cx="4534059" cy="9068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586</xdr:row>
      <xdr:rowOff>176389</xdr:rowOff>
    </xdr:from>
    <xdr:to>
      <xdr:col>7</xdr:col>
      <xdr:colOff>165283</xdr:colOff>
      <xdr:row>603</xdr:row>
      <xdr:rowOff>15740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DD4C8F1-3A66-7E94-43C0-ADCAA1FBE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07688945"/>
          <a:ext cx="4412727" cy="29579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606</xdr:row>
      <xdr:rowOff>38100</xdr:rowOff>
    </xdr:from>
    <xdr:to>
      <xdr:col>8</xdr:col>
      <xdr:colOff>255425</xdr:colOff>
      <xdr:row>623</xdr:row>
      <xdr:rowOff>82504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D6CA348-D3CC-BC3A-DAE7-18AFE4CC2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10878620"/>
          <a:ext cx="5132225" cy="31533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623</xdr:row>
      <xdr:rowOff>121920</xdr:rowOff>
    </xdr:from>
    <xdr:to>
      <xdr:col>8</xdr:col>
      <xdr:colOff>213733</xdr:colOff>
      <xdr:row>630</xdr:row>
      <xdr:rowOff>72605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790254C-872C-4A58-41BC-D13CE4F06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14071400"/>
          <a:ext cx="5090533" cy="123084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632</xdr:row>
      <xdr:rowOff>121920</xdr:rowOff>
    </xdr:from>
    <xdr:to>
      <xdr:col>8</xdr:col>
      <xdr:colOff>225789</xdr:colOff>
      <xdr:row>656</xdr:row>
      <xdr:rowOff>19840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3E76A3FB-DEF7-5732-F628-412AB3D47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" y="115717320"/>
          <a:ext cx="5102588" cy="42870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657</xdr:row>
      <xdr:rowOff>167640</xdr:rowOff>
    </xdr:from>
    <xdr:to>
      <xdr:col>8</xdr:col>
      <xdr:colOff>83045</xdr:colOff>
      <xdr:row>680</xdr:row>
      <xdr:rowOff>35048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4CBDB269-AFED-8B91-29C6-9D8C593A8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120335040"/>
          <a:ext cx="4959845" cy="40736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682</xdr:row>
      <xdr:rowOff>77908</xdr:rowOff>
    </xdr:from>
    <xdr:to>
      <xdr:col>7</xdr:col>
      <xdr:colOff>411480</xdr:colOff>
      <xdr:row>692</xdr:row>
      <xdr:rowOff>42225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6FD2B04-EEA8-3B96-4EDD-B0F73F031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124817308"/>
          <a:ext cx="4678680" cy="1793117"/>
        </a:xfrm>
        <a:prstGeom prst="rect">
          <a:avLst/>
        </a:prstGeom>
      </xdr:spPr>
    </xdr:pic>
    <xdr:clientData/>
  </xdr:twoCellAnchor>
  <xdr:twoCellAnchor editAs="oneCell">
    <xdr:from>
      <xdr:col>0</xdr:col>
      <xdr:colOff>175261</xdr:colOff>
      <xdr:row>692</xdr:row>
      <xdr:rowOff>14549</xdr:rowOff>
    </xdr:from>
    <xdr:to>
      <xdr:col>7</xdr:col>
      <xdr:colOff>586741</xdr:colOff>
      <xdr:row>706</xdr:row>
      <xdr:rowOff>51923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235D506E-0008-8FF5-B8D2-7A3E233F3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75261" y="126582749"/>
          <a:ext cx="4678680" cy="2597694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348</xdr:row>
      <xdr:rowOff>0</xdr:rowOff>
    </xdr:from>
    <xdr:to>
      <xdr:col>23</xdr:col>
      <xdr:colOff>0</xdr:colOff>
      <xdr:row>357</xdr:row>
      <xdr:rowOff>175260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E2DF168-FAA3-4D4E-A2D0-0874042B5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190500</xdr:colOff>
      <xdr:row>365</xdr:row>
      <xdr:rowOff>91440</xdr:rowOff>
    </xdr:from>
    <xdr:to>
      <xdr:col>22</xdr:col>
      <xdr:colOff>190500</xdr:colOff>
      <xdr:row>375</xdr:row>
      <xdr:rowOff>76200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9BA34E6-8204-4324-BB15-9F9D75D34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243840</xdr:colOff>
      <xdr:row>372</xdr:row>
      <xdr:rowOff>68580</xdr:rowOff>
    </xdr:from>
    <xdr:to>
      <xdr:col>15</xdr:col>
      <xdr:colOff>579120</xdr:colOff>
      <xdr:row>382</xdr:row>
      <xdr:rowOff>22860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D9D2AFA-0A35-CDBC-254A-29B81CDB6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17</xdr:col>
      <xdr:colOff>106680</xdr:colOff>
      <xdr:row>421</xdr:row>
      <xdr:rowOff>106680</xdr:rowOff>
    </xdr:from>
    <xdr:to>
      <xdr:col>22</xdr:col>
      <xdr:colOff>396240</xdr:colOff>
      <xdr:row>431</xdr:row>
      <xdr:rowOff>167640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D808DEA-D2EA-41E0-B652-28A5DE8CE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11</xdr:col>
      <xdr:colOff>144780</xdr:colOff>
      <xdr:row>432</xdr:row>
      <xdr:rowOff>45720</xdr:rowOff>
    </xdr:from>
    <xdr:to>
      <xdr:col>16</xdr:col>
      <xdr:colOff>22860</xdr:colOff>
      <xdr:row>442</xdr:row>
      <xdr:rowOff>137160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959E4FE7-9EE8-DB82-BAE5-8627828A4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16</xdr:col>
      <xdr:colOff>129540</xdr:colOff>
      <xdr:row>391</xdr:row>
      <xdr:rowOff>106680</xdr:rowOff>
    </xdr:from>
    <xdr:to>
      <xdr:col>22</xdr:col>
      <xdr:colOff>129540</xdr:colOff>
      <xdr:row>401</xdr:row>
      <xdr:rowOff>91440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1DA7C1F9-7596-4217-A74A-A832A72AF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11</xdr:col>
      <xdr:colOff>342900</xdr:colOff>
      <xdr:row>402</xdr:row>
      <xdr:rowOff>38100</xdr:rowOff>
    </xdr:from>
    <xdr:to>
      <xdr:col>17</xdr:col>
      <xdr:colOff>144780</xdr:colOff>
      <xdr:row>413</xdr:row>
      <xdr:rowOff>64770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9ABEDE98-9C65-3973-BDCB-586621EF2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11</xdr:col>
      <xdr:colOff>571500</xdr:colOff>
      <xdr:row>456</xdr:row>
      <xdr:rowOff>137160</xdr:rowOff>
    </xdr:from>
    <xdr:to>
      <xdr:col>17</xdr:col>
      <xdr:colOff>205740</xdr:colOff>
      <xdr:row>467</xdr:row>
      <xdr:rowOff>95250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3977376C-2FD0-AB35-DB6A-BF05286F8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18</xdr:col>
      <xdr:colOff>198120</xdr:colOff>
      <xdr:row>447</xdr:row>
      <xdr:rowOff>137160</xdr:rowOff>
    </xdr:from>
    <xdr:to>
      <xdr:col>23</xdr:col>
      <xdr:colOff>434340</xdr:colOff>
      <xdr:row>457</xdr:row>
      <xdr:rowOff>121920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D4E773AC-FF60-4F6B-81D0-09E06D4A1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12</xdr:col>
      <xdr:colOff>441960</xdr:colOff>
      <xdr:row>472</xdr:row>
      <xdr:rowOff>30480</xdr:rowOff>
    </xdr:from>
    <xdr:to>
      <xdr:col>18</xdr:col>
      <xdr:colOff>320040</xdr:colOff>
      <xdr:row>486</xdr:row>
      <xdr:rowOff>41910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F26A67D1-95C1-D6E0-8830-E2B067ADC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E3F8-F948-4E1F-8852-A45718EC9595}">
  <dimension ref="I4:R707"/>
  <sheetViews>
    <sheetView tabSelected="1" topLeftCell="A626" zoomScaleNormal="100" workbookViewId="0">
      <selection activeCell="Q641" sqref="Q641"/>
    </sheetView>
  </sheetViews>
  <sheetFormatPr defaultRowHeight="14.4" x14ac:dyDescent="0.3"/>
  <cols>
    <col min="11" max="11" width="7.21875" customWidth="1"/>
    <col min="13" max="13" width="12.44140625" customWidth="1"/>
  </cols>
  <sheetData>
    <row r="4" spans="11:13" x14ac:dyDescent="0.3">
      <c r="K4" s="10"/>
      <c r="L4" s="10"/>
      <c r="M4" s="9"/>
    </row>
    <row r="5" spans="11:13" x14ac:dyDescent="0.3">
      <c r="K5" s="6">
        <v>50</v>
      </c>
      <c r="L5" s="7" t="s">
        <v>0</v>
      </c>
      <c r="M5" s="6">
        <f>AVERAGE(K5:K8)</f>
        <v>58.75</v>
      </c>
    </row>
    <row r="6" spans="11:13" x14ac:dyDescent="0.3">
      <c r="K6" s="6">
        <v>60</v>
      </c>
      <c r="L6" s="7" t="s">
        <v>1</v>
      </c>
      <c r="M6" s="6">
        <f>MEDIAN(K5:K8)</f>
        <v>57.5</v>
      </c>
    </row>
    <row r="7" spans="11:13" x14ac:dyDescent="0.3">
      <c r="K7" s="6">
        <v>55</v>
      </c>
      <c r="L7" s="7" t="s">
        <v>2</v>
      </c>
      <c r="M7" s="6" t="e">
        <f>MODE(K5:K8)</f>
        <v>#N/A</v>
      </c>
    </row>
    <row r="8" spans="11:13" x14ac:dyDescent="0.3">
      <c r="K8" s="6">
        <v>70</v>
      </c>
      <c r="L8" s="6"/>
      <c r="M8" s="6"/>
    </row>
    <row r="9" spans="11:13" x14ac:dyDescent="0.3">
      <c r="K9" s="8"/>
      <c r="L9" s="8"/>
      <c r="M9" s="8"/>
    </row>
    <row r="10" spans="11:13" x14ac:dyDescent="0.3">
      <c r="K10" s="10"/>
      <c r="L10" s="10"/>
      <c r="M10" s="10"/>
    </row>
    <row r="26" spans="11:13" x14ac:dyDescent="0.3">
      <c r="K26" t="s">
        <v>4</v>
      </c>
    </row>
    <row r="27" spans="11:13" x14ac:dyDescent="0.3">
      <c r="K27">
        <v>15</v>
      </c>
      <c r="L27" s="1" t="s">
        <v>50</v>
      </c>
      <c r="M27">
        <f>AVERAGE(K27:K45)</f>
        <v>17.368421052631579</v>
      </c>
    </row>
    <row r="28" spans="11:13" x14ac:dyDescent="0.3">
      <c r="K28">
        <v>10</v>
      </c>
      <c r="L28" s="1" t="s">
        <v>6</v>
      </c>
      <c r="M28">
        <f>MEDIAN(K27:K45)</f>
        <v>15</v>
      </c>
    </row>
    <row r="29" spans="11:13" x14ac:dyDescent="0.3">
      <c r="K29">
        <v>20</v>
      </c>
      <c r="L29" s="1" t="s">
        <v>51</v>
      </c>
      <c r="M29">
        <f>MODE(K27:K45)</f>
        <v>15</v>
      </c>
    </row>
    <row r="30" spans="11:13" x14ac:dyDescent="0.3">
      <c r="K30">
        <v>25</v>
      </c>
    </row>
    <row r="31" spans="11:13" x14ac:dyDescent="0.3">
      <c r="K31">
        <v>15</v>
      </c>
    </row>
    <row r="32" spans="11:13" x14ac:dyDescent="0.3">
      <c r="K32">
        <v>10</v>
      </c>
    </row>
    <row r="33" spans="11:11" x14ac:dyDescent="0.3">
      <c r="K33">
        <v>30</v>
      </c>
    </row>
    <row r="34" spans="11:11" x14ac:dyDescent="0.3">
      <c r="K34">
        <v>20</v>
      </c>
    </row>
    <row r="35" spans="11:11" x14ac:dyDescent="0.3">
      <c r="K35">
        <v>15</v>
      </c>
    </row>
    <row r="36" spans="11:11" x14ac:dyDescent="0.3">
      <c r="K36">
        <v>10</v>
      </c>
    </row>
    <row r="37" spans="11:11" x14ac:dyDescent="0.3">
      <c r="K37">
        <v>10</v>
      </c>
    </row>
    <row r="38" spans="11:11" x14ac:dyDescent="0.3">
      <c r="K38">
        <v>25</v>
      </c>
    </row>
    <row r="39" spans="11:11" x14ac:dyDescent="0.3">
      <c r="K39">
        <v>15</v>
      </c>
    </row>
    <row r="40" spans="11:11" x14ac:dyDescent="0.3">
      <c r="K40">
        <v>20</v>
      </c>
    </row>
    <row r="41" spans="11:11" x14ac:dyDescent="0.3">
      <c r="K41">
        <v>20</v>
      </c>
    </row>
    <row r="42" spans="11:11" x14ac:dyDescent="0.3">
      <c r="K42">
        <v>15</v>
      </c>
    </row>
    <row r="43" spans="11:11" x14ac:dyDescent="0.3">
      <c r="K43">
        <v>10</v>
      </c>
    </row>
    <row r="44" spans="11:11" x14ac:dyDescent="0.3">
      <c r="K44">
        <v>20</v>
      </c>
    </row>
    <row r="45" spans="11:11" x14ac:dyDescent="0.3">
      <c r="K45">
        <v>25</v>
      </c>
    </row>
    <row r="56" spans="12:16" x14ac:dyDescent="0.3">
      <c r="L56" t="s">
        <v>5</v>
      </c>
    </row>
    <row r="57" spans="12:16" x14ac:dyDescent="0.3">
      <c r="L57">
        <v>3</v>
      </c>
      <c r="M57">
        <v>7</v>
      </c>
    </row>
    <row r="58" spans="12:16" x14ac:dyDescent="0.3">
      <c r="L58">
        <v>2</v>
      </c>
      <c r="M58">
        <v>3</v>
      </c>
    </row>
    <row r="59" spans="12:16" x14ac:dyDescent="0.3">
      <c r="L59">
        <v>5</v>
      </c>
      <c r="M59">
        <v>4</v>
      </c>
      <c r="O59" s="1" t="s">
        <v>50</v>
      </c>
      <c r="P59">
        <f>AVERAGE(L57:M84)</f>
        <v>3.4324324324324325</v>
      </c>
    </row>
    <row r="60" spans="12:16" x14ac:dyDescent="0.3">
      <c r="L60">
        <v>4</v>
      </c>
      <c r="M60">
        <v>5</v>
      </c>
      <c r="O60" s="1" t="s">
        <v>6</v>
      </c>
      <c r="P60">
        <f>MEDIAN(L57:M86)</f>
        <v>3</v>
      </c>
    </row>
    <row r="61" spans="12:16" x14ac:dyDescent="0.3">
      <c r="L61">
        <v>7</v>
      </c>
      <c r="M61">
        <v>1</v>
      </c>
      <c r="O61" s="1" t="s">
        <v>51</v>
      </c>
      <c r="P61">
        <f>MODE(L57:M84)</f>
        <v>3</v>
      </c>
    </row>
    <row r="62" spans="12:16" x14ac:dyDescent="0.3">
      <c r="L62">
        <v>2</v>
      </c>
      <c r="M62">
        <v>6</v>
      </c>
    </row>
    <row r="63" spans="12:16" x14ac:dyDescent="0.3">
      <c r="L63">
        <v>3</v>
      </c>
      <c r="M63">
        <v>2</v>
      </c>
    </row>
    <row r="64" spans="12:16" x14ac:dyDescent="0.3">
      <c r="L64">
        <v>3</v>
      </c>
      <c r="M64">
        <v>4</v>
      </c>
    </row>
    <row r="65" spans="12:13" x14ac:dyDescent="0.3">
      <c r="L65">
        <v>1</v>
      </c>
      <c r="M65">
        <v>3</v>
      </c>
    </row>
    <row r="66" spans="12:13" x14ac:dyDescent="0.3">
      <c r="L66">
        <v>6</v>
      </c>
    </row>
    <row r="67" spans="12:13" x14ac:dyDescent="0.3">
      <c r="L67">
        <v>4</v>
      </c>
    </row>
    <row r="68" spans="12:13" x14ac:dyDescent="0.3">
      <c r="L68">
        <v>2</v>
      </c>
    </row>
    <row r="69" spans="12:13" x14ac:dyDescent="0.3">
      <c r="L69">
        <v>3</v>
      </c>
    </row>
    <row r="70" spans="12:13" x14ac:dyDescent="0.3">
      <c r="L70">
        <v>5</v>
      </c>
    </row>
    <row r="71" spans="12:13" x14ac:dyDescent="0.3">
      <c r="L71">
        <v>4</v>
      </c>
    </row>
    <row r="72" spans="12:13" x14ac:dyDescent="0.3">
      <c r="L72">
        <v>2</v>
      </c>
    </row>
    <row r="73" spans="12:13" x14ac:dyDescent="0.3">
      <c r="L73">
        <v>1</v>
      </c>
    </row>
    <row r="74" spans="12:13" x14ac:dyDescent="0.3">
      <c r="L74">
        <v>3</v>
      </c>
    </row>
    <row r="75" spans="12:13" x14ac:dyDescent="0.3">
      <c r="L75">
        <v>6</v>
      </c>
    </row>
    <row r="76" spans="12:13" x14ac:dyDescent="0.3">
      <c r="L76">
        <v>3</v>
      </c>
    </row>
    <row r="77" spans="12:13" x14ac:dyDescent="0.3">
      <c r="L77">
        <v>2</v>
      </c>
    </row>
    <row r="78" spans="12:13" x14ac:dyDescent="0.3">
      <c r="L78">
        <v>1</v>
      </c>
    </row>
    <row r="79" spans="12:13" x14ac:dyDescent="0.3">
      <c r="L79">
        <v>4</v>
      </c>
    </row>
    <row r="80" spans="12:13" x14ac:dyDescent="0.3">
      <c r="L80">
        <v>2</v>
      </c>
    </row>
    <row r="81" spans="12:14" x14ac:dyDescent="0.3">
      <c r="L81">
        <v>4</v>
      </c>
    </row>
    <row r="82" spans="12:14" x14ac:dyDescent="0.3">
      <c r="L82">
        <v>5</v>
      </c>
    </row>
    <row r="83" spans="12:14" x14ac:dyDescent="0.3">
      <c r="L83">
        <v>3</v>
      </c>
    </row>
    <row r="84" spans="12:14" x14ac:dyDescent="0.3">
      <c r="L84">
        <v>2</v>
      </c>
    </row>
    <row r="93" spans="12:14" x14ac:dyDescent="0.3">
      <c r="L93" t="s">
        <v>3</v>
      </c>
    </row>
    <row r="95" spans="12:14" x14ac:dyDescent="0.3">
      <c r="L95">
        <v>120</v>
      </c>
    </row>
    <row r="96" spans="12:14" x14ac:dyDescent="0.3">
      <c r="L96">
        <v>110</v>
      </c>
      <c r="M96" t="s">
        <v>8</v>
      </c>
      <c r="N96">
        <f>MIN(L95:L104)</f>
        <v>105</v>
      </c>
    </row>
    <row r="97" spans="12:14" x14ac:dyDescent="0.3">
      <c r="L97">
        <v>130</v>
      </c>
      <c r="M97" t="s">
        <v>9</v>
      </c>
      <c r="N97">
        <f>MAX(L95:L104)</f>
        <v>140</v>
      </c>
    </row>
    <row r="98" spans="12:14" x14ac:dyDescent="0.3">
      <c r="L98">
        <v>115</v>
      </c>
    </row>
    <row r="99" spans="12:14" x14ac:dyDescent="0.3">
      <c r="L99">
        <v>125</v>
      </c>
      <c r="M99" t="s">
        <v>7</v>
      </c>
      <c r="N99">
        <f>N97-N96</f>
        <v>35</v>
      </c>
    </row>
    <row r="100" spans="12:14" x14ac:dyDescent="0.3">
      <c r="L100">
        <v>105</v>
      </c>
      <c r="M100" t="s">
        <v>10</v>
      </c>
      <c r="N100">
        <f>_xlfn.VAR.P(L95:L104)</f>
        <v>111</v>
      </c>
    </row>
    <row r="101" spans="12:14" x14ac:dyDescent="0.3">
      <c r="L101">
        <v>135</v>
      </c>
      <c r="M101" t="s">
        <v>11</v>
      </c>
      <c r="N101">
        <f>_xlfn.STDEV.P(L95:L104)</f>
        <v>10.535653752852738</v>
      </c>
    </row>
    <row r="102" spans="12:14" x14ac:dyDescent="0.3">
      <c r="L102">
        <v>115</v>
      </c>
    </row>
    <row r="103" spans="12:14" x14ac:dyDescent="0.3">
      <c r="L103">
        <v>125</v>
      </c>
    </row>
    <row r="104" spans="12:14" x14ac:dyDescent="0.3">
      <c r="L104">
        <v>140</v>
      </c>
    </row>
    <row r="126" spans="11:11" x14ac:dyDescent="0.3">
      <c r="K126" t="s">
        <v>4</v>
      </c>
    </row>
    <row r="127" spans="11:11" x14ac:dyDescent="0.3">
      <c r="K127">
        <v>500</v>
      </c>
    </row>
    <row r="128" spans="11:11" x14ac:dyDescent="0.3">
      <c r="K128">
        <v>700</v>
      </c>
    </row>
    <row r="129" spans="11:14" x14ac:dyDescent="0.3">
      <c r="K129">
        <v>400</v>
      </c>
    </row>
    <row r="130" spans="11:14" x14ac:dyDescent="0.3">
      <c r="K130">
        <v>600</v>
      </c>
      <c r="M130" t="s">
        <v>8</v>
      </c>
      <c r="N130">
        <f>MIN(K127:L154)</f>
        <v>400</v>
      </c>
    </row>
    <row r="131" spans="11:14" x14ac:dyDescent="0.3">
      <c r="K131">
        <v>550</v>
      </c>
      <c r="M131" t="s">
        <v>9</v>
      </c>
      <c r="N131">
        <f>MAX(K127:L151)</f>
        <v>800</v>
      </c>
    </row>
    <row r="132" spans="11:14" x14ac:dyDescent="0.3">
      <c r="K132">
        <v>750</v>
      </c>
    </row>
    <row r="133" spans="11:14" x14ac:dyDescent="0.3">
      <c r="K133">
        <v>650</v>
      </c>
      <c r="M133" t="s">
        <v>7</v>
      </c>
      <c r="N133">
        <f>N131-N130</f>
        <v>400</v>
      </c>
    </row>
    <row r="134" spans="11:14" x14ac:dyDescent="0.3">
      <c r="K134">
        <v>500</v>
      </c>
      <c r="M134" t="s">
        <v>10</v>
      </c>
      <c r="N134">
        <f>_xlfn.VAR.P((K127:L152))</f>
        <v>12725</v>
      </c>
    </row>
    <row r="135" spans="11:14" x14ac:dyDescent="0.3">
      <c r="K135">
        <v>600</v>
      </c>
      <c r="M135" t="s">
        <v>11</v>
      </c>
      <c r="N135">
        <f>_xlfn.STDEV.P(K127:L154)</f>
        <v>112.80514172678478</v>
      </c>
    </row>
    <row r="136" spans="11:14" x14ac:dyDescent="0.3">
      <c r="K136">
        <v>550</v>
      </c>
    </row>
    <row r="137" spans="11:14" x14ac:dyDescent="0.3">
      <c r="K137">
        <v>800</v>
      </c>
    </row>
    <row r="138" spans="11:14" x14ac:dyDescent="0.3">
      <c r="K138">
        <v>450</v>
      </c>
    </row>
    <row r="139" spans="11:14" x14ac:dyDescent="0.3">
      <c r="K139">
        <v>700</v>
      </c>
    </row>
    <row r="140" spans="11:14" x14ac:dyDescent="0.3">
      <c r="K140">
        <v>550</v>
      </c>
    </row>
    <row r="141" spans="11:14" x14ac:dyDescent="0.3">
      <c r="K141">
        <v>600</v>
      </c>
    </row>
    <row r="142" spans="11:14" x14ac:dyDescent="0.3">
      <c r="K142">
        <v>400</v>
      </c>
    </row>
    <row r="143" spans="11:14" x14ac:dyDescent="0.3">
      <c r="K143">
        <v>650</v>
      </c>
    </row>
    <row r="144" spans="11:14" x14ac:dyDescent="0.3">
      <c r="K144">
        <v>500</v>
      </c>
    </row>
    <row r="145" spans="11:12" x14ac:dyDescent="0.3">
      <c r="K145">
        <v>750</v>
      </c>
    </row>
    <row r="146" spans="11:12" x14ac:dyDescent="0.3">
      <c r="K146">
        <v>550</v>
      </c>
    </row>
    <row r="147" spans="11:12" x14ac:dyDescent="0.3">
      <c r="K147">
        <v>700</v>
      </c>
    </row>
    <row r="148" spans="11:12" x14ac:dyDescent="0.3">
      <c r="K148">
        <v>600</v>
      </c>
    </row>
    <row r="149" spans="11:12" x14ac:dyDescent="0.3">
      <c r="K149">
        <v>500</v>
      </c>
      <c r="L149">
        <v>400</v>
      </c>
    </row>
    <row r="150" spans="11:12" x14ac:dyDescent="0.3">
      <c r="K150">
        <v>800</v>
      </c>
      <c r="L150">
        <v>600</v>
      </c>
    </row>
    <row r="151" spans="11:12" x14ac:dyDescent="0.3">
      <c r="K151">
        <v>550</v>
      </c>
      <c r="L151">
        <v>750</v>
      </c>
    </row>
    <row r="152" spans="11:12" x14ac:dyDescent="0.3">
      <c r="K152">
        <v>650</v>
      </c>
      <c r="L152">
        <v>550</v>
      </c>
    </row>
    <row r="160" spans="11:12" x14ac:dyDescent="0.3">
      <c r="K160" t="s">
        <v>5</v>
      </c>
    </row>
    <row r="161" spans="11:16" x14ac:dyDescent="0.3">
      <c r="K161">
        <v>3</v>
      </c>
      <c r="L161">
        <v>3</v>
      </c>
      <c r="M161">
        <v>3</v>
      </c>
    </row>
    <row r="162" spans="11:16" x14ac:dyDescent="0.3">
      <c r="K162">
        <v>5</v>
      </c>
      <c r="L162">
        <v>2</v>
      </c>
      <c r="M162">
        <v>2</v>
      </c>
    </row>
    <row r="163" spans="11:16" x14ac:dyDescent="0.3">
      <c r="K163">
        <v>2</v>
      </c>
      <c r="L163">
        <v>1</v>
      </c>
      <c r="M163">
        <v>4</v>
      </c>
    </row>
    <row r="164" spans="11:16" x14ac:dyDescent="0.3">
      <c r="K164">
        <v>4</v>
      </c>
      <c r="L164">
        <v>4</v>
      </c>
      <c r="M164">
        <v>2</v>
      </c>
    </row>
    <row r="165" spans="11:16" x14ac:dyDescent="0.3">
      <c r="K165">
        <v>6</v>
      </c>
      <c r="L165">
        <v>2</v>
      </c>
      <c r="M165">
        <v>6</v>
      </c>
    </row>
    <row r="166" spans="11:16" x14ac:dyDescent="0.3">
      <c r="K166">
        <v>2</v>
      </c>
      <c r="L166">
        <v>4</v>
      </c>
      <c r="M166">
        <v>3</v>
      </c>
      <c r="O166" t="s">
        <v>8</v>
      </c>
      <c r="P166">
        <f>MIN(K161:M180)</f>
        <v>1</v>
      </c>
    </row>
    <row r="167" spans="11:16" x14ac:dyDescent="0.3">
      <c r="K167">
        <v>3</v>
      </c>
      <c r="L167">
        <v>5</v>
      </c>
      <c r="M167">
        <v>2</v>
      </c>
      <c r="O167" t="s">
        <v>9</v>
      </c>
      <c r="P167">
        <f>MAX(K161:M180)</f>
        <v>7</v>
      </c>
    </row>
    <row r="168" spans="11:16" x14ac:dyDescent="0.3">
      <c r="K168">
        <v>4</v>
      </c>
      <c r="L168">
        <v>3</v>
      </c>
      <c r="M168">
        <v>4</v>
      </c>
    </row>
    <row r="169" spans="11:16" x14ac:dyDescent="0.3">
      <c r="K169">
        <v>2</v>
      </c>
      <c r="L169">
        <v>2</v>
      </c>
      <c r="M169">
        <v>5</v>
      </c>
      <c r="O169" t="s">
        <v>7</v>
      </c>
      <c r="P169">
        <f>7-1</f>
        <v>6</v>
      </c>
    </row>
    <row r="170" spans="11:16" x14ac:dyDescent="0.3">
      <c r="K170">
        <v>5</v>
      </c>
      <c r="L170">
        <v>7</v>
      </c>
      <c r="M170">
        <v>3</v>
      </c>
      <c r="O170" t="s">
        <v>10</v>
      </c>
      <c r="P170">
        <f>_xlfn.VAR.P(K161:M180)</f>
        <v>2.2896000000000001</v>
      </c>
    </row>
    <row r="171" spans="11:16" x14ac:dyDescent="0.3">
      <c r="K171">
        <v>7</v>
      </c>
      <c r="L171">
        <v>2</v>
      </c>
      <c r="O171" t="s">
        <v>11</v>
      </c>
      <c r="P171">
        <f>_xlfn.STDEV.P(K161:M180)</f>
        <v>1.5131424255502191</v>
      </c>
    </row>
    <row r="172" spans="11:16" x14ac:dyDescent="0.3">
      <c r="K172">
        <v>2</v>
      </c>
      <c r="L172">
        <v>3</v>
      </c>
    </row>
    <row r="173" spans="11:16" x14ac:dyDescent="0.3">
      <c r="K173">
        <v>3</v>
      </c>
      <c r="L173">
        <v>4</v>
      </c>
    </row>
    <row r="174" spans="11:16" x14ac:dyDescent="0.3">
      <c r="K174">
        <v>4</v>
      </c>
      <c r="L174">
        <v>5</v>
      </c>
    </row>
    <row r="175" spans="11:16" x14ac:dyDescent="0.3">
      <c r="K175">
        <v>2</v>
      </c>
      <c r="L175">
        <v>1</v>
      </c>
    </row>
    <row r="176" spans="11:16" x14ac:dyDescent="0.3">
      <c r="K176">
        <v>4</v>
      </c>
      <c r="L176">
        <v>6</v>
      </c>
    </row>
    <row r="177" spans="11:13" x14ac:dyDescent="0.3">
      <c r="K177">
        <v>2</v>
      </c>
      <c r="L177">
        <v>2</v>
      </c>
    </row>
    <row r="178" spans="11:13" x14ac:dyDescent="0.3">
      <c r="K178">
        <v>3</v>
      </c>
      <c r="L178">
        <v>4</v>
      </c>
    </row>
    <row r="179" spans="11:13" x14ac:dyDescent="0.3">
      <c r="K179">
        <v>5</v>
      </c>
      <c r="L179">
        <v>3</v>
      </c>
    </row>
    <row r="180" spans="11:13" x14ac:dyDescent="0.3">
      <c r="K180">
        <v>6</v>
      </c>
      <c r="L180">
        <v>5</v>
      </c>
    </row>
    <row r="184" spans="11:13" x14ac:dyDescent="0.3">
      <c r="K184" t="s">
        <v>12</v>
      </c>
    </row>
    <row r="186" spans="11:13" x14ac:dyDescent="0.3">
      <c r="K186">
        <v>120</v>
      </c>
    </row>
    <row r="187" spans="11:13" x14ac:dyDescent="0.3">
      <c r="K187">
        <v>150</v>
      </c>
    </row>
    <row r="188" spans="11:13" x14ac:dyDescent="0.3">
      <c r="K188">
        <v>110</v>
      </c>
      <c r="L188" t="s">
        <v>8</v>
      </c>
      <c r="M188">
        <f>MIN(K186:K197)</f>
        <v>110</v>
      </c>
    </row>
    <row r="189" spans="11:13" x14ac:dyDescent="0.3">
      <c r="K189">
        <v>135</v>
      </c>
      <c r="L189" t="s">
        <v>9</v>
      </c>
      <c r="M189">
        <f>MAX(K186:K197)</f>
        <v>155</v>
      </c>
    </row>
    <row r="190" spans="11:13" x14ac:dyDescent="0.3">
      <c r="K190">
        <v>125</v>
      </c>
      <c r="L190" t="s">
        <v>7</v>
      </c>
      <c r="M190">
        <f>M189-M188</f>
        <v>45</v>
      </c>
    </row>
    <row r="191" spans="11:13" x14ac:dyDescent="0.3">
      <c r="K191">
        <v>140</v>
      </c>
      <c r="L191" t="s">
        <v>13</v>
      </c>
      <c r="M191">
        <f>AVERAGE(K186:K197)</f>
        <v>132.5</v>
      </c>
    </row>
    <row r="192" spans="11:13" x14ac:dyDescent="0.3">
      <c r="K192">
        <v>130</v>
      </c>
    </row>
    <row r="193" spans="11:11" x14ac:dyDescent="0.3">
      <c r="K193">
        <v>155</v>
      </c>
    </row>
    <row r="194" spans="11:11" x14ac:dyDescent="0.3">
      <c r="K194">
        <v>115</v>
      </c>
    </row>
    <row r="195" spans="11:11" x14ac:dyDescent="0.3">
      <c r="K195">
        <v>145</v>
      </c>
    </row>
    <row r="196" spans="11:11" x14ac:dyDescent="0.3">
      <c r="K196">
        <v>135</v>
      </c>
    </row>
    <row r="197" spans="11:11" x14ac:dyDescent="0.3">
      <c r="K197">
        <v>130</v>
      </c>
    </row>
    <row r="212" spans="11:16" x14ac:dyDescent="0.3">
      <c r="K212" t="s">
        <v>14</v>
      </c>
    </row>
    <row r="213" spans="11:16" x14ac:dyDescent="0.3">
      <c r="K213">
        <v>8</v>
      </c>
      <c r="L213">
        <v>8</v>
      </c>
      <c r="M213">
        <v>9</v>
      </c>
    </row>
    <row r="214" spans="11:16" x14ac:dyDescent="0.3">
      <c r="K214">
        <v>7</v>
      </c>
      <c r="L214">
        <v>9</v>
      </c>
      <c r="M214">
        <v>8</v>
      </c>
    </row>
    <row r="215" spans="11:16" x14ac:dyDescent="0.3">
      <c r="K215">
        <v>9</v>
      </c>
      <c r="L215">
        <v>7</v>
      </c>
      <c r="M215">
        <v>7</v>
      </c>
    </row>
    <row r="216" spans="11:16" x14ac:dyDescent="0.3">
      <c r="K216">
        <v>6</v>
      </c>
      <c r="L216">
        <v>6</v>
      </c>
      <c r="M216">
        <v>6</v>
      </c>
    </row>
    <row r="217" spans="11:16" x14ac:dyDescent="0.3">
      <c r="K217">
        <v>7</v>
      </c>
      <c r="L217">
        <v>7</v>
      </c>
      <c r="M217">
        <v>7</v>
      </c>
    </row>
    <row r="218" spans="11:16" x14ac:dyDescent="0.3">
      <c r="K218">
        <v>8</v>
      </c>
      <c r="L218">
        <v>8</v>
      </c>
      <c r="M218">
        <v>8</v>
      </c>
    </row>
    <row r="219" spans="11:16" x14ac:dyDescent="0.3">
      <c r="K219">
        <v>9</v>
      </c>
      <c r="L219">
        <v>9</v>
      </c>
      <c r="M219">
        <v>9</v>
      </c>
    </row>
    <row r="220" spans="11:16" x14ac:dyDescent="0.3">
      <c r="K220">
        <v>8</v>
      </c>
      <c r="L220">
        <v>8</v>
      </c>
      <c r="M220">
        <v>8</v>
      </c>
      <c r="O220" t="s">
        <v>13</v>
      </c>
      <c r="P220">
        <f>AVERAGE(L213:N232)</f>
        <v>7.5</v>
      </c>
    </row>
    <row r="221" spans="11:16" x14ac:dyDescent="0.3">
      <c r="K221">
        <v>7</v>
      </c>
      <c r="L221">
        <v>7</v>
      </c>
      <c r="M221">
        <v>7</v>
      </c>
      <c r="O221" t="s">
        <v>11</v>
      </c>
      <c r="P221">
        <f>_xlfn.STDEV.P(L213:N232)</f>
        <v>1.0246950765959599</v>
      </c>
    </row>
    <row r="222" spans="11:16" x14ac:dyDescent="0.3">
      <c r="K222">
        <v>6</v>
      </c>
      <c r="L222">
        <v>6</v>
      </c>
      <c r="M222">
        <v>6</v>
      </c>
    </row>
    <row r="223" spans="11:16" x14ac:dyDescent="0.3">
      <c r="K223">
        <v>8</v>
      </c>
      <c r="L223">
        <v>9</v>
      </c>
    </row>
    <row r="224" spans="11:16" x14ac:dyDescent="0.3">
      <c r="K224">
        <v>9</v>
      </c>
      <c r="L224">
        <v>8</v>
      </c>
    </row>
    <row r="225" spans="11:13" x14ac:dyDescent="0.3">
      <c r="K225">
        <v>7</v>
      </c>
      <c r="L225">
        <v>7</v>
      </c>
    </row>
    <row r="226" spans="11:13" x14ac:dyDescent="0.3">
      <c r="K226">
        <v>8</v>
      </c>
      <c r="L226">
        <v>6</v>
      </c>
    </row>
    <row r="227" spans="11:13" x14ac:dyDescent="0.3">
      <c r="K227">
        <v>7</v>
      </c>
      <c r="L227">
        <v>8</v>
      </c>
    </row>
    <row r="228" spans="11:13" x14ac:dyDescent="0.3">
      <c r="K228">
        <v>6</v>
      </c>
      <c r="L228">
        <v>9</v>
      </c>
    </row>
    <row r="229" spans="11:13" x14ac:dyDescent="0.3">
      <c r="K229">
        <v>8</v>
      </c>
      <c r="L229">
        <v>7</v>
      </c>
    </row>
    <row r="230" spans="11:13" x14ac:dyDescent="0.3">
      <c r="K230">
        <v>9</v>
      </c>
      <c r="L230">
        <v>8</v>
      </c>
    </row>
    <row r="231" spans="11:13" x14ac:dyDescent="0.3">
      <c r="K231">
        <v>6</v>
      </c>
      <c r="L231">
        <v>7</v>
      </c>
    </row>
    <row r="232" spans="11:13" x14ac:dyDescent="0.3">
      <c r="K232">
        <v>7</v>
      </c>
      <c r="L232">
        <v>6</v>
      </c>
    </row>
    <row r="237" spans="11:13" x14ac:dyDescent="0.3">
      <c r="K237" t="s">
        <v>15</v>
      </c>
    </row>
    <row r="238" spans="11:13" x14ac:dyDescent="0.3">
      <c r="K238">
        <v>10</v>
      </c>
      <c r="L238">
        <v>25</v>
      </c>
      <c r="M238">
        <v>13</v>
      </c>
    </row>
    <row r="239" spans="11:13" x14ac:dyDescent="0.3">
      <c r="K239">
        <v>15</v>
      </c>
      <c r="L239">
        <v>18</v>
      </c>
      <c r="M239">
        <v>16</v>
      </c>
    </row>
    <row r="240" spans="11:13" x14ac:dyDescent="0.3">
      <c r="K240">
        <v>12</v>
      </c>
      <c r="L240">
        <v>16</v>
      </c>
      <c r="M240">
        <v>14</v>
      </c>
    </row>
    <row r="241" spans="11:16" x14ac:dyDescent="0.3">
      <c r="K241">
        <v>18</v>
      </c>
      <c r="L241">
        <v>13</v>
      </c>
      <c r="M241">
        <v>22</v>
      </c>
    </row>
    <row r="242" spans="11:16" x14ac:dyDescent="0.3">
      <c r="K242">
        <v>20</v>
      </c>
      <c r="L242">
        <v>21</v>
      </c>
      <c r="M242">
        <v>21</v>
      </c>
    </row>
    <row r="243" spans="11:16" x14ac:dyDescent="0.3">
      <c r="K243">
        <v>25</v>
      </c>
      <c r="L243">
        <v>20</v>
      </c>
      <c r="M243">
        <v>19</v>
      </c>
    </row>
    <row r="244" spans="11:16" x14ac:dyDescent="0.3">
      <c r="K244">
        <v>8</v>
      </c>
      <c r="L244">
        <v>15</v>
      </c>
      <c r="M244">
        <v>18</v>
      </c>
    </row>
    <row r="245" spans="11:16" x14ac:dyDescent="0.3">
      <c r="K245">
        <v>14</v>
      </c>
      <c r="L245">
        <v>12</v>
      </c>
      <c r="M245">
        <v>16</v>
      </c>
    </row>
    <row r="246" spans="11:16" x14ac:dyDescent="0.3">
      <c r="K246">
        <v>16</v>
      </c>
      <c r="L246">
        <v>19</v>
      </c>
      <c r="M246">
        <v>11</v>
      </c>
    </row>
    <row r="247" spans="11:16" x14ac:dyDescent="0.3">
      <c r="K247">
        <v>22</v>
      </c>
      <c r="L247">
        <v>17</v>
      </c>
      <c r="M247">
        <v>17</v>
      </c>
    </row>
    <row r="248" spans="11:16" x14ac:dyDescent="0.3">
      <c r="K248">
        <v>9</v>
      </c>
      <c r="L248">
        <v>14</v>
      </c>
      <c r="M248">
        <v>14</v>
      </c>
    </row>
    <row r="249" spans="11:16" x14ac:dyDescent="0.3">
      <c r="K249">
        <v>17</v>
      </c>
      <c r="L249">
        <v>16</v>
      </c>
      <c r="M249">
        <v>12</v>
      </c>
    </row>
    <row r="250" spans="11:16" x14ac:dyDescent="0.3">
      <c r="K250">
        <v>11</v>
      </c>
      <c r="L250">
        <v>23</v>
      </c>
      <c r="M250">
        <v>20</v>
      </c>
    </row>
    <row r="251" spans="11:16" x14ac:dyDescent="0.3">
      <c r="K251">
        <v>13</v>
      </c>
      <c r="L251">
        <v>18</v>
      </c>
      <c r="M251">
        <v>23</v>
      </c>
    </row>
    <row r="252" spans="11:16" x14ac:dyDescent="0.3">
      <c r="K252">
        <v>19</v>
      </c>
      <c r="L252">
        <v>15</v>
      </c>
      <c r="M252">
        <v>19</v>
      </c>
    </row>
    <row r="253" spans="11:16" x14ac:dyDescent="0.3">
      <c r="K253">
        <v>23</v>
      </c>
      <c r="L253">
        <v>11</v>
      </c>
      <c r="M253">
        <v>15</v>
      </c>
    </row>
    <row r="254" spans="11:16" x14ac:dyDescent="0.3">
      <c r="K254">
        <v>2</v>
      </c>
      <c r="L254">
        <v>19</v>
      </c>
      <c r="M254">
        <v>16</v>
      </c>
      <c r="O254" t="s">
        <v>8</v>
      </c>
      <c r="P254">
        <v>2</v>
      </c>
    </row>
    <row r="255" spans="11:16" x14ac:dyDescent="0.3">
      <c r="K255">
        <v>16</v>
      </c>
      <c r="L255">
        <v>22</v>
      </c>
      <c r="M255">
        <v>13</v>
      </c>
      <c r="O255" t="s">
        <v>9</v>
      </c>
      <c r="P255">
        <v>27</v>
      </c>
    </row>
    <row r="256" spans="11:16" x14ac:dyDescent="0.3">
      <c r="K256">
        <v>24</v>
      </c>
      <c r="L256">
        <v>17</v>
      </c>
      <c r="M256">
        <v>18</v>
      </c>
      <c r="O256" t="s">
        <v>13</v>
      </c>
      <c r="P256">
        <v>16.595959595959595</v>
      </c>
    </row>
    <row r="257" spans="11:16" x14ac:dyDescent="0.3">
      <c r="K257">
        <v>27</v>
      </c>
      <c r="L257">
        <v>12</v>
      </c>
      <c r="O257" t="s">
        <v>7</v>
      </c>
      <c r="P257">
        <v>25</v>
      </c>
    </row>
    <row r="258" spans="11:16" x14ac:dyDescent="0.3">
      <c r="K258">
        <v>13</v>
      </c>
      <c r="L258">
        <v>16</v>
      </c>
      <c r="O258" t="s">
        <v>11</v>
      </c>
      <c r="P258">
        <v>4.3366402112234121</v>
      </c>
    </row>
    <row r="259" spans="11:16" x14ac:dyDescent="0.3">
      <c r="K259">
        <v>10</v>
      </c>
      <c r="L259">
        <v>14</v>
      </c>
    </row>
    <row r="260" spans="11:16" x14ac:dyDescent="0.3">
      <c r="K260">
        <v>18</v>
      </c>
      <c r="L260">
        <v>18</v>
      </c>
    </row>
    <row r="261" spans="11:16" x14ac:dyDescent="0.3">
      <c r="K261">
        <v>16</v>
      </c>
      <c r="L261">
        <v>20</v>
      </c>
    </row>
    <row r="262" spans="11:16" x14ac:dyDescent="0.3">
      <c r="K262">
        <v>12</v>
      </c>
      <c r="L262">
        <v>25</v>
      </c>
    </row>
    <row r="263" spans="11:16" x14ac:dyDescent="0.3">
      <c r="K263">
        <v>14</v>
      </c>
      <c r="L263">
        <v>13</v>
      </c>
    </row>
    <row r="264" spans="11:16" x14ac:dyDescent="0.3">
      <c r="K264">
        <v>19</v>
      </c>
      <c r="L264">
        <v>11</v>
      </c>
    </row>
    <row r="265" spans="11:16" x14ac:dyDescent="0.3">
      <c r="K265">
        <v>21</v>
      </c>
      <c r="L265">
        <v>22</v>
      </c>
    </row>
    <row r="266" spans="11:16" x14ac:dyDescent="0.3">
      <c r="K266">
        <v>11</v>
      </c>
      <c r="L266">
        <v>19</v>
      </c>
    </row>
    <row r="267" spans="11:16" x14ac:dyDescent="0.3">
      <c r="K267">
        <v>17</v>
      </c>
      <c r="L267">
        <v>17</v>
      </c>
    </row>
    <row r="268" spans="11:16" x14ac:dyDescent="0.3">
      <c r="K268">
        <v>15</v>
      </c>
      <c r="L268">
        <v>15</v>
      </c>
    </row>
    <row r="269" spans="11:16" x14ac:dyDescent="0.3">
      <c r="K269">
        <v>20</v>
      </c>
      <c r="L269">
        <v>16</v>
      </c>
    </row>
    <row r="270" spans="11:16" x14ac:dyDescent="0.3">
      <c r="K270">
        <v>26</v>
      </c>
      <c r="L270">
        <v>13</v>
      </c>
    </row>
    <row r="271" spans="11:16" x14ac:dyDescent="0.3">
      <c r="K271">
        <v>13</v>
      </c>
      <c r="L271">
        <v>14</v>
      </c>
    </row>
    <row r="272" spans="11:16" x14ac:dyDescent="0.3">
      <c r="K272">
        <v>12</v>
      </c>
      <c r="L272">
        <v>20</v>
      </c>
    </row>
    <row r="273" spans="11:15" x14ac:dyDescent="0.3">
      <c r="K273">
        <v>14</v>
      </c>
      <c r="L273">
        <v>19</v>
      </c>
    </row>
    <row r="274" spans="11:15" x14ac:dyDescent="0.3">
      <c r="K274">
        <v>22</v>
      </c>
      <c r="L274">
        <v>21</v>
      </c>
    </row>
    <row r="275" spans="11:15" x14ac:dyDescent="0.3">
      <c r="K275">
        <v>19</v>
      </c>
      <c r="L275">
        <v>17</v>
      </c>
    </row>
    <row r="276" spans="11:15" x14ac:dyDescent="0.3">
      <c r="K276">
        <v>16</v>
      </c>
      <c r="L276">
        <v>12</v>
      </c>
    </row>
    <row r="277" spans="11:15" x14ac:dyDescent="0.3">
      <c r="K277">
        <v>17</v>
      </c>
      <c r="L277">
        <v>15</v>
      </c>
    </row>
    <row r="280" spans="11:15" x14ac:dyDescent="0.3">
      <c r="K280" t="s">
        <v>16</v>
      </c>
    </row>
    <row r="281" spans="11:15" x14ac:dyDescent="0.3">
      <c r="K281" t="s">
        <v>17</v>
      </c>
      <c r="L281" t="s">
        <v>18</v>
      </c>
      <c r="M281" t="s">
        <v>19</v>
      </c>
      <c r="N281" t="s">
        <v>20</v>
      </c>
      <c r="O281" t="s">
        <v>21</v>
      </c>
    </row>
    <row r="282" spans="11:15" x14ac:dyDescent="0.3">
      <c r="K282">
        <v>30</v>
      </c>
      <c r="L282">
        <v>25</v>
      </c>
      <c r="M282">
        <v>22</v>
      </c>
      <c r="N282">
        <v>18</v>
      </c>
      <c r="O282">
        <v>35</v>
      </c>
    </row>
    <row r="283" spans="11:15" x14ac:dyDescent="0.3">
      <c r="K283">
        <v>32</v>
      </c>
      <c r="L283">
        <v>27</v>
      </c>
      <c r="M283">
        <v>23</v>
      </c>
      <c r="N283">
        <v>17</v>
      </c>
      <c r="O283">
        <v>36</v>
      </c>
    </row>
    <row r="284" spans="11:15" x14ac:dyDescent="0.3">
      <c r="K284">
        <v>33</v>
      </c>
      <c r="L284">
        <v>26</v>
      </c>
      <c r="M284">
        <v>50</v>
      </c>
      <c r="N284">
        <v>19</v>
      </c>
      <c r="O284">
        <v>34</v>
      </c>
    </row>
    <row r="285" spans="11:15" x14ac:dyDescent="0.3">
      <c r="K285">
        <v>28</v>
      </c>
      <c r="L285">
        <v>23</v>
      </c>
      <c r="M285">
        <v>25</v>
      </c>
      <c r="N285">
        <v>20</v>
      </c>
      <c r="O285">
        <v>35</v>
      </c>
    </row>
    <row r="286" spans="11:15" x14ac:dyDescent="0.3">
      <c r="K286">
        <v>31</v>
      </c>
      <c r="L286">
        <v>28</v>
      </c>
      <c r="M286">
        <v>21</v>
      </c>
      <c r="N286">
        <v>21</v>
      </c>
      <c r="O286">
        <v>33</v>
      </c>
    </row>
    <row r="287" spans="11:15" x14ac:dyDescent="0.3">
      <c r="K287">
        <v>30</v>
      </c>
      <c r="L287">
        <v>24</v>
      </c>
      <c r="M287">
        <v>24</v>
      </c>
      <c r="N287">
        <v>18</v>
      </c>
      <c r="O287">
        <v>34</v>
      </c>
    </row>
    <row r="288" spans="11:15" x14ac:dyDescent="0.3">
      <c r="K288">
        <v>29</v>
      </c>
      <c r="L288">
        <v>26</v>
      </c>
      <c r="M288">
        <v>23</v>
      </c>
      <c r="N288">
        <v>19</v>
      </c>
      <c r="O288">
        <v>32</v>
      </c>
    </row>
    <row r="289" spans="10:17" x14ac:dyDescent="0.3">
      <c r="K289">
        <v>30</v>
      </c>
      <c r="L289">
        <v>25</v>
      </c>
      <c r="M289">
        <v>22</v>
      </c>
      <c r="N289">
        <v>17</v>
      </c>
      <c r="O289">
        <v>33</v>
      </c>
    </row>
    <row r="290" spans="10:17" x14ac:dyDescent="0.3">
      <c r="K290">
        <v>32</v>
      </c>
      <c r="L290">
        <v>27</v>
      </c>
      <c r="M290">
        <v>25</v>
      </c>
      <c r="N290">
        <v>20</v>
      </c>
      <c r="O290">
        <v>36</v>
      </c>
    </row>
    <row r="291" spans="10:17" x14ac:dyDescent="0.3">
      <c r="K291">
        <v>31</v>
      </c>
      <c r="L291">
        <v>28</v>
      </c>
      <c r="M291">
        <v>24</v>
      </c>
      <c r="N291">
        <v>19</v>
      </c>
      <c r="O291">
        <v>34</v>
      </c>
    </row>
    <row r="293" spans="10:17" x14ac:dyDescent="0.3">
      <c r="J293" t="s">
        <v>8</v>
      </c>
      <c r="K293">
        <f>MIN(K282:K291)</f>
        <v>28</v>
      </c>
      <c r="L293">
        <f>MIN(L282:L291)</f>
        <v>23</v>
      </c>
      <c r="M293">
        <f t="shared" ref="M293:O293" si="0">MIN(M282:M291)</f>
        <v>21</v>
      </c>
      <c r="N293">
        <f t="shared" si="0"/>
        <v>17</v>
      </c>
      <c r="O293">
        <f t="shared" si="0"/>
        <v>32</v>
      </c>
    </row>
    <row r="294" spans="10:17" x14ac:dyDescent="0.3">
      <c r="J294" t="s">
        <v>9</v>
      </c>
      <c r="K294">
        <f>MAX(K282:K291)</f>
        <v>33</v>
      </c>
      <c r="L294">
        <f t="shared" ref="L294:O294" si="1">MAX(L282:L291)</f>
        <v>28</v>
      </c>
      <c r="M294">
        <f t="shared" si="1"/>
        <v>50</v>
      </c>
      <c r="N294">
        <f t="shared" si="1"/>
        <v>21</v>
      </c>
      <c r="O294">
        <f t="shared" si="1"/>
        <v>36</v>
      </c>
    </row>
    <row r="295" spans="10:17" x14ac:dyDescent="0.3">
      <c r="J295" t="s">
        <v>7</v>
      </c>
      <c r="K295">
        <f>33-28</f>
        <v>5</v>
      </c>
      <c r="L295">
        <f>L294-L293</f>
        <v>5</v>
      </c>
      <c r="M295">
        <f t="shared" ref="M295:O295" si="2">M294-M293</f>
        <v>29</v>
      </c>
      <c r="N295">
        <f t="shared" si="2"/>
        <v>4</v>
      </c>
      <c r="O295">
        <f t="shared" si="2"/>
        <v>4</v>
      </c>
    </row>
    <row r="296" spans="10:17" x14ac:dyDescent="0.3">
      <c r="J296" t="s">
        <v>13</v>
      </c>
      <c r="K296">
        <f>AVERAGE(K282:K291)</f>
        <v>30.6</v>
      </c>
      <c r="L296">
        <f>AVERAGE(L282:L291)</f>
        <v>25.9</v>
      </c>
      <c r="M296">
        <f t="shared" ref="M296:O296" si="3">AVERAGE(M282:M291)</f>
        <v>25.9</v>
      </c>
      <c r="N296">
        <f t="shared" si="3"/>
        <v>18.8</v>
      </c>
      <c r="O296">
        <f t="shared" si="3"/>
        <v>34.200000000000003</v>
      </c>
    </row>
    <row r="297" spans="10:17" x14ac:dyDescent="0.3">
      <c r="J297" t="s">
        <v>10</v>
      </c>
      <c r="K297">
        <f>_xlfn.VAR.P(K282:K291)</f>
        <v>2.0400000000000005</v>
      </c>
      <c r="L297">
        <f t="shared" ref="L297:O297" si="4">_xlfn.VAR.P(L282:L291)</f>
        <v>2.4900000000000007</v>
      </c>
      <c r="M297">
        <f ca="1">_xlfn.VAR.P(Q282:R286282:M291)</f>
        <v>0</v>
      </c>
      <c r="N297">
        <f t="shared" si="4"/>
        <v>1.5599999999999998</v>
      </c>
      <c r="O297">
        <f t="shared" si="4"/>
        <v>1.5599999999999998</v>
      </c>
    </row>
    <row r="302" spans="10:17" x14ac:dyDescent="0.3">
      <c r="J302" t="s">
        <v>22</v>
      </c>
    </row>
    <row r="303" spans="10:17" x14ac:dyDescent="0.3">
      <c r="J303">
        <v>28</v>
      </c>
      <c r="K303">
        <v>39</v>
      </c>
      <c r="L303">
        <v>31</v>
      </c>
      <c r="M303">
        <v>38</v>
      </c>
      <c r="N303">
        <v>39</v>
      </c>
      <c r="P303" t="s">
        <v>8</v>
      </c>
      <c r="Q303">
        <f>MIN(J303:N322)</f>
        <v>27</v>
      </c>
    </row>
    <row r="304" spans="10:17" x14ac:dyDescent="0.3">
      <c r="J304">
        <v>32</v>
      </c>
      <c r="K304">
        <v>45</v>
      </c>
      <c r="L304">
        <v>37</v>
      </c>
      <c r="M304">
        <v>44</v>
      </c>
      <c r="N304">
        <v>27</v>
      </c>
      <c r="P304" t="s">
        <v>9</v>
      </c>
      <c r="Q304">
        <f>MAX(J303:N322)</f>
        <v>45</v>
      </c>
    </row>
    <row r="305" spans="10:17" x14ac:dyDescent="0.3">
      <c r="J305">
        <v>35</v>
      </c>
      <c r="K305">
        <v>29</v>
      </c>
      <c r="L305">
        <v>42</v>
      </c>
      <c r="M305">
        <v>37</v>
      </c>
      <c r="N305">
        <v>35</v>
      </c>
    </row>
    <row r="306" spans="10:17" x14ac:dyDescent="0.3">
      <c r="J306">
        <v>40</v>
      </c>
      <c r="K306">
        <v>33</v>
      </c>
      <c r="L306">
        <v>29</v>
      </c>
      <c r="M306">
        <v>33</v>
      </c>
      <c r="N306">
        <v>30</v>
      </c>
      <c r="P306" t="s">
        <v>23</v>
      </c>
      <c r="Q306">
        <f>MODE(J303:N322)</f>
        <v>31</v>
      </c>
    </row>
    <row r="307" spans="10:17" x14ac:dyDescent="0.3">
      <c r="J307">
        <v>42</v>
      </c>
      <c r="K307">
        <v>37</v>
      </c>
      <c r="L307">
        <v>34</v>
      </c>
      <c r="M307">
        <v>35</v>
      </c>
      <c r="N307">
        <v>43</v>
      </c>
      <c r="P307" t="s">
        <v>6</v>
      </c>
      <c r="Q307">
        <f>MEDIAN(J303:N322)</f>
        <v>35</v>
      </c>
    </row>
    <row r="308" spans="10:17" x14ac:dyDescent="0.3">
      <c r="J308">
        <v>28</v>
      </c>
      <c r="K308">
        <v>40</v>
      </c>
      <c r="L308">
        <v>40</v>
      </c>
      <c r="M308">
        <v>41</v>
      </c>
      <c r="N308">
        <v>29</v>
      </c>
      <c r="P308" t="s">
        <v>7</v>
      </c>
      <c r="Q308">
        <f>Q304-Q303</f>
        <v>18</v>
      </c>
    </row>
    <row r="309" spans="10:17" x14ac:dyDescent="0.3">
      <c r="J309">
        <v>33</v>
      </c>
      <c r="K309">
        <v>36</v>
      </c>
      <c r="L309">
        <v>31</v>
      </c>
      <c r="M309">
        <v>30</v>
      </c>
      <c r="N309">
        <v>32</v>
      </c>
    </row>
    <row r="310" spans="10:17" x14ac:dyDescent="0.3">
      <c r="J310">
        <v>38</v>
      </c>
      <c r="K310">
        <v>29</v>
      </c>
      <c r="L310">
        <v>33</v>
      </c>
      <c r="M310">
        <v>31</v>
      </c>
      <c r="N310">
        <v>36</v>
      </c>
    </row>
    <row r="311" spans="10:17" x14ac:dyDescent="0.3">
      <c r="J311">
        <v>30</v>
      </c>
      <c r="K311">
        <v>31</v>
      </c>
      <c r="L311">
        <v>38</v>
      </c>
      <c r="M311">
        <v>39</v>
      </c>
      <c r="N311">
        <v>31</v>
      </c>
      <c r="P311" t="s">
        <v>24</v>
      </c>
      <c r="Q311" t="s">
        <v>25</v>
      </c>
    </row>
    <row r="312" spans="10:17" x14ac:dyDescent="0.3">
      <c r="J312">
        <v>41</v>
      </c>
      <c r="K312">
        <v>38</v>
      </c>
      <c r="L312">
        <v>36</v>
      </c>
      <c r="M312">
        <v>28</v>
      </c>
      <c r="N312">
        <v>40</v>
      </c>
      <c r="P312" t="s">
        <v>26</v>
      </c>
      <c r="Q312">
        <v>30</v>
      </c>
    </row>
    <row r="313" spans="10:17" x14ac:dyDescent="0.3">
      <c r="J313">
        <v>37</v>
      </c>
      <c r="K313">
        <v>35</v>
      </c>
      <c r="L313">
        <v>39</v>
      </c>
      <c r="M313">
        <v>45</v>
      </c>
      <c r="N313">
        <v>38</v>
      </c>
      <c r="P313" t="s">
        <v>27</v>
      </c>
      <c r="Q313">
        <v>35</v>
      </c>
    </row>
    <row r="314" spans="10:17" x14ac:dyDescent="0.3">
      <c r="J314">
        <v>31</v>
      </c>
      <c r="K314">
        <v>44</v>
      </c>
      <c r="L314">
        <v>27</v>
      </c>
      <c r="M314">
        <v>29</v>
      </c>
      <c r="N314">
        <v>44</v>
      </c>
      <c r="P314" t="s">
        <v>28</v>
      </c>
      <c r="Q314">
        <v>40</v>
      </c>
    </row>
    <row r="315" spans="10:17" x14ac:dyDescent="0.3">
      <c r="J315">
        <v>34</v>
      </c>
      <c r="K315">
        <v>32</v>
      </c>
      <c r="L315">
        <v>35</v>
      </c>
      <c r="M315">
        <v>33</v>
      </c>
      <c r="N315">
        <v>37</v>
      </c>
      <c r="P315" t="s">
        <v>29</v>
      </c>
      <c r="Q315">
        <v>45</v>
      </c>
    </row>
    <row r="316" spans="10:17" ht="15" thickBot="1" x14ac:dyDescent="0.35">
      <c r="J316">
        <v>29</v>
      </c>
      <c r="K316">
        <v>39</v>
      </c>
      <c r="L316">
        <v>30</v>
      </c>
      <c r="M316">
        <v>28</v>
      </c>
      <c r="N316">
        <v>33</v>
      </c>
    </row>
    <row r="317" spans="10:17" x14ac:dyDescent="0.3">
      <c r="J317">
        <v>36</v>
      </c>
      <c r="K317">
        <v>36</v>
      </c>
      <c r="L317">
        <v>43</v>
      </c>
      <c r="M317">
        <v>34</v>
      </c>
      <c r="N317">
        <v>35</v>
      </c>
      <c r="P317" s="3" t="s">
        <v>25</v>
      </c>
      <c r="Q317" s="3" t="s">
        <v>31</v>
      </c>
    </row>
    <row r="318" spans="10:17" x14ac:dyDescent="0.3">
      <c r="J318">
        <v>43</v>
      </c>
      <c r="K318">
        <v>30</v>
      </c>
      <c r="L318">
        <v>29</v>
      </c>
      <c r="M318">
        <v>32</v>
      </c>
      <c r="N318">
        <v>41</v>
      </c>
      <c r="P318" t="s">
        <v>26</v>
      </c>
      <c r="Q318">
        <v>22</v>
      </c>
    </row>
    <row r="319" spans="10:17" x14ac:dyDescent="0.3">
      <c r="J319">
        <v>39</v>
      </c>
      <c r="K319">
        <v>33</v>
      </c>
      <c r="L319">
        <v>32</v>
      </c>
      <c r="M319">
        <v>35</v>
      </c>
      <c r="N319">
        <v>30</v>
      </c>
      <c r="P319" t="s">
        <v>27</v>
      </c>
      <c r="Q319">
        <v>34</v>
      </c>
    </row>
    <row r="320" spans="10:17" x14ac:dyDescent="0.3">
      <c r="J320">
        <v>27</v>
      </c>
      <c r="K320">
        <v>28</v>
      </c>
      <c r="L320">
        <v>36</v>
      </c>
      <c r="M320">
        <v>31</v>
      </c>
      <c r="N320">
        <v>31</v>
      </c>
      <c r="P320" t="s">
        <v>28</v>
      </c>
      <c r="Q320">
        <v>30</v>
      </c>
    </row>
    <row r="321" spans="10:17" x14ac:dyDescent="0.3">
      <c r="J321">
        <v>35</v>
      </c>
      <c r="K321">
        <v>41</v>
      </c>
      <c r="L321">
        <v>31</v>
      </c>
      <c r="M321">
        <v>40</v>
      </c>
      <c r="N321">
        <v>39</v>
      </c>
      <c r="P321" t="s">
        <v>29</v>
      </c>
      <c r="Q321">
        <v>14</v>
      </c>
    </row>
    <row r="322" spans="10:17" ht="15" thickBot="1" x14ac:dyDescent="0.35">
      <c r="J322">
        <v>31</v>
      </c>
      <c r="K322">
        <v>35</v>
      </c>
      <c r="L322">
        <v>40</v>
      </c>
      <c r="M322">
        <v>36</v>
      </c>
      <c r="N322">
        <v>28</v>
      </c>
      <c r="P322" s="2" t="s">
        <v>30</v>
      </c>
      <c r="Q322" s="2">
        <v>0</v>
      </c>
    </row>
    <row r="328" spans="10:17" x14ac:dyDescent="0.3">
      <c r="J328" t="s">
        <v>32</v>
      </c>
    </row>
    <row r="329" spans="10:17" x14ac:dyDescent="0.3">
      <c r="J329">
        <v>56</v>
      </c>
      <c r="K329">
        <v>59</v>
      </c>
    </row>
    <row r="330" spans="10:17" x14ac:dyDescent="0.3">
      <c r="J330">
        <v>40</v>
      </c>
      <c r="K330">
        <v>45</v>
      </c>
    </row>
    <row r="331" spans="10:17" x14ac:dyDescent="0.3">
      <c r="J331">
        <v>28</v>
      </c>
      <c r="K331">
        <v>47</v>
      </c>
      <c r="L331" t="s">
        <v>8</v>
      </c>
      <c r="M331">
        <f>MIN(J329:K359)</f>
        <v>9</v>
      </c>
    </row>
    <row r="332" spans="10:17" x14ac:dyDescent="0.3">
      <c r="J332">
        <v>73</v>
      </c>
      <c r="K332">
        <v>51</v>
      </c>
      <c r="L332" t="s">
        <v>9</v>
      </c>
      <c r="M332">
        <f>MAX(J329:K358)</f>
        <v>73</v>
      </c>
    </row>
    <row r="333" spans="10:17" x14ac:dyDescent="0.3">
      <c r="J333">
        <v>52</v>
      </c>
      <c r="K333">
        <v>65</v>
      </c>
    </row>
    <row r="334" spans="10:17" x14ac:dyDescent="0.3">
      <c r="J334">
        <v>61</v>
      </c>
      <c r="K334">
        <v>41</v>
      </c>
      <c r="L334" t="s">
        <v>23</v>
      </c>
      <c r="M334">
        <f>MODE(J329:K358)</f>
        <v>40</v>
      </c>
    </row>
    <row r="335" spans="10:17" x14ac:dyDescent="0.3">
      <c r="J335">
        <v>35</v>
      </c>
      <c r="K335">
        <v>48</v>
      </c>
      <c r="L335" t="s">
        <v>6</v>
      </c>
      <c r="M335">
        <f>MEDIAN(J329:K358)</f>
        <v>50</v>
      </c>
    </row>
    <row r="336" spans="10:17" x14ac:dyDescent="0.3">
      <c r="J336">
        <v>40</v>
      </c>
      <c r="K336">
        <v>55</v>
      </c>
      <c r="L336" t="s">
        <v>7</v>
      </c>
      <c r="M336">
        <f>M332-M331</f>
        <v>64</v>
      </c>
    </row>
    <row r="337" spans="10:16" x14ac:dyDescent="0.3">
      <c r="J337">
        <v>47</v>
      </c>
      <c r="K337">
        <v>42</v>
      </c>
    </row>
    <row r="338" spans="10:16" x14ac:dyDescent="0.3">
      <c r="J338">
        <v>65</v>
      </c>
      <c r="K338">
        <v>39</v>
      </c>
      <c r="M338" t="s">
        <v>33</v>
      </c>
      <c r="N338" t="s">
        <v>25</v>
      </c>
    </row>
    <row r="339" spans="10:16" x14ac:dyDescent="0.3">
      <c r="J339">
        <v>52</v>
      </c>
      <c r="K339">
        <v>58</v>
      </c>
      <c r="L339" s="4"/>
      <c r="M339" t="s">
        <v>40</v>
      </c>
      <c r="N339">
        <v>10</v>
      </c>
    </row>
    <row r="340" spans="10:16" x14ac:dyDescent="0.3">
      <c r="J340">
        <v>44</v>
      </c>
      <c r="K340">
        <v>62</v>
      </c>
      <c r="M340" s="5" t="s">
        <v>34</v>
      </c>
      <c r="N340">
        <v>20</v>
      </c>
    </row>
    <row r="341" spans="10:16" x14ac:dyDescent="0.3">
      <c r="J341">
        <v>38</v>
      </c>
      <c r="K341">
        <v>49</v>
      </c>
      <c r="M341" t="s">
        <v>35</v>
      </c>
      <c r="N341">
        <v>30</v>
      </c>
    </row>
    <row r="342" spans="10:16" x14ac:dyDescent="0.3">
      <c r="J342">
        <v>60</v>
      </c>
      <c r="K342">
        <v>59</v>
      </c>
      <c r="M342" t="s">
        <v>36</v>
      </c>
      <c r="N342">
        <v>40</v>
      </c>
    </row>
    <row r="343" spans="10:16" x14ac:dyDescent="0.3">
      <c r="J343">
        <v>56</v>
      </c>
      <c r="K343">
        <v>45</v>
      </c>
      <c r="M343" t="s">
        <v>37</v>
      </c>
      <c r="N343">
        <v>50</v>
      </c>
    </row>
    <row r="344" spans="10:16" x14ac:dyDescent="0.3">
      <c r="J344">
        <v>40</v>
      </c>
      <c r="K344">
        <v>47</v>
      </c>
      <c r="M344" t="s">
        <v>38</v>
      </c>
      <c r="N344">
        <v>70</v>
      </c>
    </row>
    <row r="345" spans="10:16" x14ac:dyDescent="0.3">
      <c r="J345">
        <v>36</v>
      </c>
      <c r="K345">
        <v>51</v>
      </c>
      <c r="M345" t="s">
        <v>39</v>
      </c>
      <c r="N345">
        <v>80</v>
      </c>
    </row>
    <row r="346" spans="10:16" x14ac:dyDescent="0.3">
      <c r="J346">
        <v>9</v>
      </c>
      <c r="K346">
        <v>65</v>
      </c>
    </row>
    <row r="347" spans="10:16" ht="15" thickBot="1" x14ac:dyDescent="0.35">
      <c r="J347">
        <v>68</v>
      </c>
      <c r="K347">
        <v>43</v>
      </c>
    </row>
    <row r="348" spans="10:16" x14ac:dyDescent="0.3">
      <c r="J348">
        <v>57</v>
      </c>
      <c r="K348">
        <v>58</v>
      </c>
      <c r="M348" s="3" t="s">
        <v>25</v>
      </c>
      <c r="N348" s="3" t="s">
        <v>31</v>
      </c>
      <c r="O348" s="3" t="s">
        <v>25</v>
      </c>
      <c r="P348" s="3" t="s">
        <v>31</v>
      </c>
    </row>
    <row r="349" spans="10:16" x14ac:dyDescent="0.3">
      <c r="J349">
        <v>52</v>
      </c>
      <c r="M349">
        <v>10</v>
      </c>
      <c r="N349">
        <v>1</v>
      </c>
      <c r="O349">
        <v>70</v>
      </c>
      <c r="P349">
        <v>24</v>
      </c>
    </row>
    <row r="350" spans="10:16" x14ac:dyDescent="0.3">
      <c r="J350">
        <v>63</v>
      </c>
      <c r="M350">
        <v>20</v>
      </c>
      <c r="N350">
        <v>0</v>
      </c>
      <c r="O350">
        <v>50</v>
      </c>
      <c r="P350">
        <v>15</v>
      </c>
    </row>
    <row r="351" spans="10:16" x14ac:dyDescent="0.3">
      <c r="J351">
        <v>41</v>
      </c>
      <c r="M351">
        <v>30</v>
      </c>
      <c r="N351">
        <v>1</v>
      </c>
      <c r="O351">
        <v>40</v>
      </c>
      <c r="P351">
        <v>8</v>
      </c>
    </row>
    <row r="352" spans="10:16" x14ac:dyDescent="0.3">
      <c r="J352">
        <v>48</v>
      </c>
      <c r="M352">
        <v>40</v>
      </c>
      <c r="N352">
        <v>8</v>
      </c>
      <c r="O352">
        <v>10</v>
      </c>
      <c r="P352">
        <v>1</v>
      </c>
    </row>
    <row r="353" spans="10:16" x14ac:dyDescent="0.3">
      <c r="J353">
        <v>55</v>
      </c>
      <c r="M353">
        <v>50</v>
      </c>
      <c r="N353">
        <v>15</v>
      </c>
      <c r="O353">
        <v>30</v>
      </c>
      <c r="P353">
        <v>1</v>
      </c>
    </row>
    <row r="354" spans="10:16" x14ac:dyDescent="0.3">
      <c r="J354">
        <v>42</v>
      </c>
      <c r="M354">
        <v>70</v>
      </c>
      <c r="N354">
        <v>24</v>
      </c>
      <c r="O354">
        <v>80</v>
      </c>
      <c r="P354">
        <v>1</v>
      </c>
    </row>
    <row r="355" spans="10:16" x14ac:dyDescent="0.3">
      <c r="J355">
        <v>39</v>
      </c>
      <c r="M355">
        <v>80</v>
      </c>
      <c r="N355">
        <v>1</v>
      </c>
      <c r="O355">
        <v>20</v>
      </c>
      <c r="P355">
        <v>0</v>
      </c>
    </row>
    <row r="356" spans="10:16" ht="15" thickBot="1" x14ac:dyDescent="0.35">
      <c r="J356">
        <v>58</v>
      </c>
      <c r="M356" s="2" t="s">
        <v>30</v>
      </c>
      <c r="N356" s="2">
        <v>0</v>
      </c>
      <c r="O356" s="2" t="s">
        <v>30</v>
      </c>
      <c r="P356" s="2">
        <v>0</v>
      </c>
    </row>
    <row r="357" spans="10:16" x14ac:dyDescent="0.3">
      <c r="J357">
        <v>62</v>
      </c>
    </row>
    <row r="358" spans="10:16" x14ac:dyDescent="0.3">
      <c r="J358">
        <v>49</v>
      </c>
    </row>
    <row r="361" spans="10:16" x14ac:dyDescent="0.3">
      <c r="J361" t="s">
        <v>41</v>
      </c>
    </row>
    <row r="362" spans="10:16" x14ac:dyDescent="0.3">
      <c r="J362">
        <v>30</v>
      </c>
      <c r="K362" t="s">
        <v>8</v>
      </c>
      <c r="L362">
        <f>MIN(J362:J368)</f>
        <v>10</v>
      </c>
    </row>
    <row r="363" spans="10:16" x14ac:dyDescent="0.3">
      <c r="J363">
        <v>40</v>
      </c>
      <c r="K363" t="s">
        <v>9</v>
      </c>
      <c r="L363">
        <f>MAX(J362:J368)</f>
        <v>45</v>
      </c>
    </row>
    <row r="364" spans="10:16" x14ac:dyDescent="0.3">
      <c r="J364">
        <v>20</v>
      </c>
    </row>
    <row r="365" spans="10:16" x14ac:dyDescent="0.3">
      <c r="J365">
        <v>10</v>
      </c>
    </row>
    <row r="366" spans="10:16" ht="15" thickBot="1" x14ac:dyDescent="0.35">
      <c r="J366">
        <v>45</v>
      </c>
      <c r="K366" s="4" t="s">
        <v>31</v>
      </c>
    </row>
    <row r="367" spans="10:16" x14ac:dyDescent="0.3">
      <c r="J367">
        <v>25</v>
      </c>
      <c r="K367" s="5" t="s">
        <v>34</v>
      </c>
      <c r="L367">
        <v>20</v>
      </c>
      <c r="M367" s="3" t="s">
        <v>25</v>
      </c>
      <c r="N367" s="3" t="s">
        <v>31</v>
      </c>
      <c r="O367" s="3" t="s">
        <v>25</v>
      </c>
      <c r="P367" s="3" t="s">
        <v>31</v>
      </c>
    </row>
    <row r="368" spans="10:16" x14ac:dyDescent="0.3">
      <c r="J368">
        <v>30</v>
      </c>
      <c r="K368" t="s">
        <v>35</v>
      </c>
      <c r="L368">
        <v>30</v>
      </c>
      <c r="M368">
        <v>20</v>
      </c>
      <c r="N368">
        <v>2</v>
      </c>
      <c r="O368">
        <v>30</v>
      </c>
      <c r="P368">
        <v>3</v>
      </c>
    </row>
    <row r="369" spans="9:16" x14ac:dyDescent="0.3">
      <c r="K369" t="s">
        <v>36</v>
      </c>
      <c r="L369">
        <v>40</v>
      </c>
      <c r="M369">
        <v>30</v>
      </c>
      <c r="N369">
        <v>3</v>
      </c>
      <c r="O369">
        <v>20</v>
      </c>
      <c r="P369">
        <v>2</v>
      </c>
    </row>
    <row r="370" spans="9:16" x14ac:dyDescent="0.3">
      <c r="K370" t="s">
        <v>37</v>
      </c>
      <c r="L370">
        <v>50</v>
      </c>
      <c r="M370">
        <v>40</v>
      </c>
      <c r="N370">
        <v>1</v>
      </c>
      <c r="O370">
        <v>40</v>
      </c>
      <c r="P370">
        <v>1</v>
      </c>
    </row>
    <row r="371" spans="9:16" x14ac:dyDescent="0.3">
      <c r="M371">
        <v>50</v>
      </c>
      <c r="N371">
        <v>1</v>
      </c>
      <c r="O371">
        <v>50</v>
      </c>
      <c r="P371">
        <v>1</v>
      </c>
    </row>
    <row r="372" spans="9:16" ht="15" thickBot="1" x14ac:dyDescent="0.35">
      <c r="M372" s="2" t="s">
        <v>30</v>
      </c>
      <c r="N372" s="2">
        <v>0</v>
      </c>
      <c r="O372" s="2" t="s">
        <v>30</v>
      </c>
      <c r="P372" s="2">
        <v>0</v>
      </c>
    </row>
    <row r="384" spans="9:16" x14ac:dyDescent="0.3">
      <c r="I384" t="s">
        <v>42</v>
      </c>
    </row>
    <row r="385" spans="9:16" x14ac:dyDescent="0.3">
      <c r="I385">
        <v>4</v>
      </c>
      <c r="J385">
        <v>3</v>
      </c>
      <c r="K385">
        <v>3</v>
      </c>
      <c r="L385">
        <v>3</v>
      </c>
      <c r="M385" t="s">
        <v>61</v>
      </c>
      <c r="N385" t="s">
        <v>25</v>
      </c>
    </row>
    <row r="386" spans="9:16" x14ac:dyDescent="0.3">
      <c r="I386">
        <v>5</v>
      </c>
      <c r="J386">
        <v>4</v>
      </c>
      <c r="K386">
        <v>4</v>
      </c>
      <c r="L386">
        <v>4</v>
      </c>
      <c r="M386" t="s">
        <v>62</v>
      </c>
      <c r="N386">
        <v>2</v>
      </c>
    </row>
    <row r="387" spans="9:16" x14ac:dyDescent="0.3">
      <c r="I387">
        <v>3</v>
      </c>
      <c r="J387">
        <v>5</v>
      </c>
      <c r="K387">
        <v>5</v>
      </c>
      <c r="L387">
        <v>5</v>
      </c>
      <c r="M387" t="s">
        <v>63</v>
      </c>
      <c r="N387">
        <v>3</v>
      </c>
    </row>
    <row r="388" spans="9:16" x14ac:dyDescent="0.3">
      <c r="I388">
        <v>4</v>
      </c>
      <c r="J388">
        <v>2</v>
      </c>
      <c r="K388">
        <v>2</v>
      </c>
      <c r="L388">
        <v>2</v>
      </c>
      <c r="M388" t="s">
        <v>64</v>
      </c>
      <c r="N388">
        <v>4</v>
      </c>
    </row>
    <row r="389" spans="9:16" x14ac:dyDescent="0.3">
      <c r="I389">
        <v>4</v>
      </c>
      <c r="J389">
        <v>3</v>
      </c>
      <c r="K389">
        <v>3</v>
      </c>
      <c r="L389">
        <v>3</v>
      </c>
      <c r="M389" t="s">
        <v>65</v>
      </c>
      <c r="N389">
        <v>5</v>
      </c>
    </row>
    <row r="390" spans="9:16" x14ac:dyDescent="0.3">
      <c r="I390">
        <v>3</v>
      </c>
      <c r="J390">
        <v>4</v>
      </c>
      <c r="K390">
        <v>4</v>
      </c>
      <c r="L390">
        <v>4</v>
      </c>
      <c r="M390" t="s">
        <v>66</v>
      </c>
      <c r="N390">
        <v>6</v>
      </c>
    </row>
    <row r="391" spans="9:16" x14ac:dyDescent="0.3">
      <c r="I391">
        <v>2</v>
      </c>
      <c r="J391">
        <v>4</v>
      </c>
      <c r="K391">
        <v>4</v>
      </c>
      <c r="L391">
        <v>4</v>
      </c>
    </row>
    <row r="392" spans="9:16" ht="15" thickBot="1" x14ac:dyDescent="0.35">
      <c r="I392">
        <v>5</v>
      </c>
      <c r="J392">
        <v>3</v>
      </c>
      <c r="K392">
        <v>3</v>
      </c>
      <c r="L392">
        <v>3</v>
      </c>
    </row>
    <row r="393" spans="9:16" x14ac:dyDescent="0.3">
      <c r="I393">
        <v>4</v>
      </c>
      <c r="J393">
        <v>5</v>
      </c>
      <c r="K393">
        <v>5</v>
      </c>
      <c r="L393">
        <v>4</v>
      </c>
      <c r="M393" s="3" t="s">
        <v>25</v>
      </c>
      <c r="N393" s="3" t="s">
        <v>31</v>
      </c>
      <c r="O393" s="3" t="s">
        <v>25</v>
      </c>
      <c r="P393" s="3" t="s">
        <v>31</v>
      </c>
    </row>
    <row r="394" spans="9:16" x14ac:dyDescent="0.3">
      <c r="I394">
        <v>3</v>
      </c>
      <c r="J394">
        <v>4</v>
      </c>
      <c r="K394">
        <v>4</v>
      </c>
      <c r="L394">
        <v>5</v>
      </c>
      <c r="M394">
        <v>2</v>
      </c>
      <c r="N394">
        <v>8</v>
      </c>
      <c r="O394">
        <v>4</v>
      </c>
      <c r="P394">
        <v>39</v>
      </c>
    </row>
    <row r="395" spans="9:16" x14ac:dyDescent="0.3">
      <c r="I395">
        <v>5</v>
      </c>
      <c r="J395">
        <v>3</v>
      </c>
      <c r="K395">
        <v>3</v>
      </c>
      <c r="M395">
        <v>3</v>
      </c>
      <c r="N395">
        <v>30</v>
      </c>
      <c r="O395">
        <v>3</v>
      </c>
      <c r="P395">
        <v>30</v>
      </c>
    </row>
    <row r="396" spans="9:16" x14ac:dyDescent="0.3">
      <c r="I396">
        <v>4</v>
      </c>
      <c r="J396">
        <v>4</v>
      </c>
      <c r="K396">
        <v>4</v>
      </c>
      <c r="M396">
        <v>4</v>
      </c>
      <c r="N396">
        <v>39</v>
      </c>
      <c r="O396">
        <v>5</v>
      </c>
      <c r="P396">
        <v>23</v>
      </c>
    </row>
    <row r="397" spans="9:16" x14ac:dyDescent="0.3">
      <c r="I397">
        <v>2</v>
      </c>
      <c r="J397">
        <v>5</v>
      </c>
      <c r="K397">
        <v>5</v>
      </c>
      <c r="M397">
        <v>5</v>
      </c>
      <c r="N397">
        <v>23</v>
      </c>
      <c r="O397">
        <v>2</v>
      </c>
      <c r="P397">
        <v>8</v>
      </c>
    </row>
    <row r="398" spans="9:16" x14ac:dyDescent="0.3">
      <c r="I398">
        <v>3</v>
      </c>
      <c r="J398">
        <v>4</v>
      </c>
      <c r="K398">
        <v>4</v>
      </c>
      <c r="M398">
        <v>6</v>
      </c>
      <c r="N398">
        <v>0</v>
      </c>
      <c r="O398">
        <v>6</v>
      </c>
      <c r="P398">
        <v>0</v>
      </c>
    </row>
    <row r="399" spans="9:16" ht="15" thickBot="1" x14ac:dyDescent="0.35">
      <c r="I399">
        <v>4</v>
      </c>
      <c r="J399">
        <v>2</v>
      </c>
      <c r="K399">
        <v>2</v>
      </c>
      <c r="M399" s="2" t="s">
        <v>30</v>
      </c>
      <c r="N399" s="2">
        <v>0</v>
      </c>
      <c r="O399" s="2" t="s">
        <v>30</v>
      </c>
      <c r="P399" s="2">
        <v>0</v>
      </c>
    </row>
    <row r="400" spans="9:16" x14ac:dyDescent="0.3">
      <c r="I400">
        <v>5</v>
      </c>
      <c r="J400">
        <v>3</v>
      </c>
      <c r="K400">
        <v>3</v>
      </c>
    </row>
    <row r="401" spans="9:11" x14ac:dyDescent="0.3">
      <c r="I401">
        <v>3</v>
      </c>
      <c r="J401">
        <v>4</v>
      </c>
      <c r="K401">
        <v>4</v>
      </c>
    </row>
    <row r="402" spans="9:11" x14ac:dyDescent="0.3">
      <c r="I402">
        <v>4</v>
      </c>
      <c r="J402">
        <v>5</v>
      </c>
      <c r="K402">
        <v>5</v>
      </c>
    </row>
    <row r="403" spans="9:11" x14ac:dyDescent="0.3">
      <c r="I403">
        <v>5</v>
      </c>
      <c r="J403">
        <v>3</v>
      </c>
      <c r="K403">
        <v>3</v>
      </c>
    </row>
    <row r="404" spans="9:11" x14ac:dyDescent="0.3">
      <c r="I404">
        <v>3</v>
      </c>
      <c r="J404">
        <v>4</v>
      </c>
      <c r="K404">
        <v>4</v>
      </c>
    </row>
    <row r="405" spans="9:11" x14ac:dyDescent="0.3">
      <c r="I405">
        <v>4</v>
      </c>
      <c r="J405">
        <v>5</v>
      </c>
      <c r="K405">
        <v>5</v>
      </c>
    </row>
    <row r="406" spans="9:11" x14ac:dyDescent="0.3">
      <c r="I406">
        <v>3</v>
      </c>
      <c r="J406">
        <v>4</v>
      </c>
      <c r="K406">
        <v>4</v>
      </c>
    </row>
    <row r="407" spans="9:11" x14ac:dyDescent="0.3">
      <c r="I407">
        <v>2</v>
      </c>
      <c r="J407">
        <v>3</v>
      </c>
      <c r="K407">
        <v>3</v>
      </c>
    </row>
    <row r="408" spans="9:11" x14ac:dyDescent="0.3">
      <c r="I408">
        <v>4</v>
      </c>
      <c r="J408">
        <v>4</v>
      </c>
      <c r="K408">
        <v>4</v>
      </c>
    </row>
    <row r="409" spans="9:11" x14ac:dyDescent="0.3">
      <c r="I409">
        <v>5</v>
      </c>
      <c r="J409">
        <v>5</v>
      </c>
      <c r="K409">
        <v>5</v>
      </c>
    </row>
    <row r="410" spans="9:11" x14ac:dyDescent="0.3">
      <c r="I410">
        <v>3</v>
      </c>
      <c r="J410">
        <v>3</v>
      </c>
      <c r="K410">
        <v>3</v>
      </c>
    </row>
    <row r="411" spans="9:11" x14ac:dyDescent="0.3">
      <c r="I411">
        <v>4</v>
      </c>
      <c r="J411">
        <v>4</v>
      </c>
      <c r="K411">
        <v>4</v>
      </c>
    </row>
    <row r="412" spans="9:11" x14ac:dyDescent="0.3">
      <c r="I412">
        <v>5</v>
      </c>
      <c r="J412">
        <v>5</v>
      </c>
      <c r="K412">
        <v>5</v>
      </c>
    </row>
    <row r="413" spans="9:11" x14ac:dyDescent="0.3">
      <c r="I413">
        <v>4</v>
      </c>
      <c r="J413">
        <v>4</v>
      </c>
      <c r="K413">
        <v>4</v>
      </c>
    </row>
    <row r="414" spans="9:11" x14ac:dyDescent="0.3">
      <c r="I414">
        <v>3</v>
      </c>
      <c r="J414">
        <v>3</v>
      </c>
      <c r="K414">
        <v>3</v>
      </c>
    </row>
    <row r="418" spans="9:17" x14ac:dyDescent="0.3">
      <c r="I418" t="s">
        <v>43</v>
      </c>
    </row>
    <row r="419" spans="9:17" x14ac:dyDescent="0.3">
      <c r="I419">
        <v>35</v>
      </c>
      <c r="J419">
        <v>36</v>
      </c>
      <c r="K419">
        <v>31</v>
      </c>
    </row>
    <row r="420" spans="9:17" x14ac:dyDescent="0.3">
      <c r="I420">
        <v>28</v>
      </c>
      <c r="J420">
        <v>40</v>
      </c>
      <c r="K420">
        <v>37</v>
      </c>
      <c r="L420" t="s">
        <v>13</v>
      </c>
      <c r="M420">
        <f>AVERAGE(I419:K438)</f>
        <v>36.204081632653065</v>
      </c>
    </row>
    <row r="421" spans="9:17" x14ac:dyDescent="0.3">
      <c r="I421">
        <v>32</v>
      </c>
      <c r="J421">
        <v>42</v>
      </c>
      <c r="K421">
        <v>40</v>
      </c>
    </row>
    <row r="422" spans="9:17" ht="15" thickBot="1" x14ac:dyDescent="0.35">
      <c r="I422">
        <v>45</v>
      </c>
      <c r="J422">
        <v>29</v>
      </c>
      <c r="K422">
        <v>42</v>
      </c>
      <c r="L422" t="s">
        <v>52</v>
      </c>
    </row>
    <row r="423" spans="9:17" x14ac:dyDescent="0.3">
      <c r="I423">
        <v>38</v>
      </c>
      <c r="J423">
        <v>31</v>
      </c>
      <c r="K423">
        <v>39</v>
      </c>
      <c r="L423" s="4" t="s">
        <v>53</v>
      </c>
      <c r="M423">
        <v>10</v>
      </c>
      <c r="N423" s="3" t="s">
        <v>25</v>
      </c>
      <c r="O423" s="3" t="s">
        <v>31</v>
      </c>
      <c r="P423" s="3" t="s">
        <v>25</v>
      </c>
      <c r="Q423" s="3" t="s">
        <v>31</v>
      </c>
    </row>
    <row r="424" spans="9:17" x14ac:dyDescent="0.3">
      <c r="I424">
        <v>29</v>
      </c>
      <c r="J424">
        <v>45</v>
      </c>
      <c r="K424">
        <v>28</v>
      </c>
      <c r="L424" s="5" t="s">
        <v>54</v>
      </c>
      <c r="M424">
        <v>15</v>
      </c>
      <c r="N424">
        <v>10</v>
      </c>
      <c r="O424">
        <v>0</v>
      </c>
      <c r="P424">
        <v>40</v>
      </c>
      <c r="Q424">
        <v>15</v>
      </c>
    </row>
    <row r="425" spans="9:17" x14ac:dyDescent="0.3">
      <c r="I425">
        <v>42</v>
      </c>
      <c r="J425">
        <v>38</v>
      </c>
      <c r="K425">
        <v>35</v>
      </c>
      <c r="L425" t="s">
        <v>55</v>
      </c>
      <c r="M425">
        <v>20</v>
      </c>
      <c r="N425">
        <v>15</v>
      </c>
      <c r="O425">
        <v>0</v>
      </c>
      <c r="P425">
        <v>35</v>
      </c>
      <c r="Q425">
        <v>12</v>
      </c>
    </row>
    <row r="426" spans="9:17" x14ac:dyDescent="0.3">
      <c r="I426">
        <v>30</v>
      </c>
      <c r="J426">
        <v>33</v>
      </c>
      <c r="K426">
        <v>38</v>
      </c>
      <c r="L426" s="4" t="s">
        <v>56</v>
      </c>
      <c r="M426">
        <v>25</v>
      </c>
      <c r="N426">
        <v>20</v>
      </c>
      <c r="O426">
        <v>0</v>
      </c>
      <c r="P426">
        <v>30</v>
      </c>
      <c r="Q426">
        <v>10</v>
      </c>
    </row>
    <row r="427" spans="9:17" x14ac:dyDescent="0.3">
      <c r="I427">
        <v>36</v>
      </c>
      <c r="J427">
        <v>41</v>
      </c>
      <c r="K427">
        <v>43</v>
      </c>
      <c r="L427" s="5" t="s">
        <v>57</v>
      </c>
      <c r="M427">
        <v>30</v>
      </c>
      <c r="N427">
        <v>25</v>
      </c>
      <c r="O427">
        <v>0</v>
      </c>
      <c r="P427">
        <v>45</v>
      </c>
      <c r="Q427">
        <v>10</v>
      </c>
    </row>
    <row r="428" spans="9:17" x14ac:dyDescent="0.3">
      <c r="I428">
        <v>41</v>
      </c>
      <c r="J428">
        <v>35</v>
      </c>
      <c r="L428" t="s">
        <v>58</v>
      </c>
      <c r="M428">
        <v>35</v>
      </c>
      <c r="N428">
        <v>30</v>
      </c>
      <c r="O428">
        <v>10</v>
      </c>
      <c r="P428" t="s">
        <v>30</v>
      </c>
      <c r="Q428">
        <v>2</v>
      </c>
    </row>
    <row r="429" spans="9:17" x14ac:dyDescent="0.3">
      <c r="I429">
        <v>47</v>
      </c>
      <c r="J429">
        <v>37</v>
      </c>
      <c r="L429" s="4" t="s">
        <v>59</v>
      </c>
      <c r="M429">
        <v>40</v>
      </c>
      <c r="N429">
        <v>35</v>
      </c>
      <c r="O429">
        <v>12</v>
      </c>
      <c r="P429">
        <v>10</v>
      </c>
      <c r="Q429">
        <v>0</v>
      </c>
    </row>
    <row r="430" spans="9:17" x14ac:dyDescent="0.3">
      <c r="I430">
        <v>31</v>
      </c>
      <c r="J430">
        <v>34</v>
      </c>
      <c r="L430" s="5" t="s">
        <v>60</v>
      </c>
      <c r="M430">
        <v>45</v>
      </c>
      <c r="N430">
        <v>40</v>
      </c>
      <c r="O430">
        <v>15</v>
      </c>
      <c r="P430">
        <v>15</v>
      </c>
      <c r="Q430">
        <v>0</v>
      </c>
    </row>
    <row r="431" spans="9:17" x14ac:dyDescent="0.3">
      <c r="I431">
        <v>39</v>
      </c>
      <c r="J431">
        <v>46</v>
      </c>
      <c r="N431">
        <v>45</v>
      </c>
      <c r="O431">
        <v>10</v>
      </c>
      <c r="P431">
        <v>20</v>
      </c>
      <c r="Q431">
        <v>0</v>
      </c>
    </row>
    <row r="432" spans="9:17" ht="15" thickBot="1" x14ac:dyDescent="0.35">
      <c r="I432">
        <v>43</v>
      </c>
      <c r="J432">
        <v>30</v>
      </c>
      <c r="N432" s="2" t="s">
        <v>30</v>
      </c>
      <c r="O432" s="2">
        <v>2</v>
      </c>
      <c r="P432" s="2">
        <v>25</v>
      </c>
      <c r="Q432" s="2">
        <v>0</v>
      </c>
    </row>
    <row r="433" spans="9:18" x14ac:dyDescent="0.3">
      <c r="I433">
        <v>37</v>
      </c>
      <c r="J433">
        <v>39</v>
      </c>
    </row>
    <row r="434" spans="9:18" x14ac:dyDescent="0.3">
      <c r="I434">
        <v>30</v>
      </c>
      <c r="J434">
        <v>43</v>
      </c>
    </row>
    <row r="435" spans="9:18" x14ac:dyDescent="0.3">
      <c r="I435">
        <v>34</v>
      </c>
      <c r="J435">
        <v>28</v>
      </c>
    </row>
    <row r="436" spans="9:18" x14ac:dyDescent="0.3">
      <c r="I436">
        <v>39</v>
      </c>
      <c r="J436">
        <v>32</v>
      </c>
    </row>
    <row r="437" spans="9:18" x14ac:dyDescent="0.3">
      <c r="I437">
        <v>28</v>
      </c>
      <c r="J437">
        <v>36</v>
      </c>
    </row>
    <row r="438" spans="9:18" x14ac:dyDescent="0.3">
      <c r="I438">
        <v>33</v>
      </c>
      <c r="J438">
        <v>29</v>
      </c>
    </row>
    <row r="444" spans="9:18" x14ac:dyDescent="0.3">
      <c r="I444" t="s">
        <v>44</v>
      </c>
    </row>
    <row r="445" spans="9:18" x14ac:dyDescent="0.3">
      <c r="I445">
        <v>125</v>
      </c>
      <c r="J445">
        <v>140</v>
      </c>
      <c r="K445">
        <v>134</v>
      </c>
      <c r="L445">
        <v>122</v>
      </c>
      <c r="R445" t="s">
        <v>75</v>
      </c>
    </row>
    <row r="446" spans="9:18" x14ac:dyDescent="0.3">
      <c r="I446">
        <v>148</v>
      </c>
      <c r="J446">
        <v>126</v>
      </c>
      <c r="K446">
        <v>141</v>
      </c>
      <c r="L446">
        <v>128</v>
      </c>
      <c r="M446" s="1" t="s">
        <v>6</v>
      </c>
      <c r="N446">
        <f>MEDIAN(I445:L469)</f>
        <v>131</v>
      </c>
    </row>
    <row r="447" spans="9:18" x14ac:dyDescent="0.3">
      <c r="I447">
        <v>137</v>
      </c>
      <c r="J447">
        <v>133</v>
      </c>
      <c r="K447">
        <v>119</v>
      </c>
      <c r="L447">
        <v>124</v>
      </c>
    </row>
    <row r="448" spans="9:18" ht="15" thickBot="1" x14ac:dyDescent="0.35">
      <c r="I448">
        <v>120</v>
      </c>
      <c r="J448">
        <v>135</v>
      </c>
      <c r="K448">
        <v>125</v>
      </c>
      <c r="L448">
        <v>132</v>
      </c>
      <c r="M448" t="s">
        <v>67</v>
      </c>
      <c r="N448" t="s">
        <v>25</v>
      </c>
    </row>
    <row r="449" spans="9:18" x14ac:dyDescent="0.3">
      <c r="I449">
        <v>135</v>
      </c>
      <c r="J449">
        <v>130</v>
      </c>
      <c r="K449">
        <v>131</v>
      </c>
      <c r="M449" t="s">
        <v>68</v>
      </c>
      <c r="N449">
        <v>125</v>
      </c>
      <c r="O449" s="3" t="s">
        <v>25</v>
      </c>
      <c r="P449" s="3" t="s">
        <v>31</v>
      </c>
      <c r="Q449" s="3" t="s">
        <v>25</v>
      </c>
      <c r="R449" s="3" t="s">
        <v>31</v>
      </c>
    </row>
    <row r="450" spans="9:18" x14ac:dyDescent="0.3">
      <c r="I450">
        <v>132</v>
      </c>
      <c r="J450">
        <v>134</v>
      </c>
      <c r="K450">
        <v>136</v>
      </c>
      <c r="M450" t="s">
        <v>69</v>
      </c>
      <c r="N450">
        <v>130</v>
      </c>
      <c r="O450">
        <v>125</v>
      </c>
      <c r="P450">
        <v>20</v>
      </c>
      <c r="Q450">
        <v>135</v>
      </c>
      <c r="R450">
        <v>22</v>
      </c>
    </row>
    <row r="451" spans="9:18" x14ac:dyDescent="0.3">
      <c r="I451">
        <v>145</v>
      </c>
      <c r="J451">
        <v>141</v>
      </c>
      <c r="K451">
        <v>128</v>
      </c>
      <c r="M451" t="s">
        <v>70</v>
      </c>
      <c r="N451">
        <v>135</v>
      </c>
      <c r="O451">
        <v>130</v>
      </c>
      <c r="P451">
        <v>19</v>
      </c>
      <c r="Q451">
        <v>125</v>
      </c>
      <c r="R451">
        <v>20</v>
      </c>
    </row>
    <row r="452" spans="9:18" x14ac:dyDescent="0.3">
      <c r="I452">
        <v>130</v>
      </c>
      <c r="J452">
        <v>119</v>
      </c>
      <c r="K452">
        <v>124</v>
      </c>
      <c r="M452" t="s">
        <v>71</v>
      </c>
      <c r="N452">
        <v>140</v>
      </c>
      <c r="O452">
        <v>135</v>
      </c>
      <c r="P452">
        <v>22</v>
      </c>
      <c r="Q452">
        <v>130</v>
      </c>
      <c r="R452">
        <v>19</v>
      </c>
    </row>
    <row r="453" spans="9:18" x14ac:dyDescent="0.3">
      <c r="I453">
        <v>141</v>
      </c>
      <c r="J453">
        <v>125</v>
      </c>
      <c r="K453">
        <v>132</v>
      </c>
      <c r="M453" t="s">
        <v>72</v>
      </c>
      <c r="N453">
        <v>145</v>
      </c>
      <c r="O453">
        <v>140</v>
      </c>
      <c r="P453">
        <v>12</v>
      </c>
      <c r="Q453">
        <v>140</v>
      </c>
      <c r="R453">
        <v>12</v>
      </c>
    </row>
    <row r="454" spans="9:18" x14ac:dyDescent="0.3">
      <c r="I454">
        <v>118</v>
      </c>
      <c r="J454">
        <v>131</v>
      </c>
      <c r="K454">
        <v>136</v>
      </c>
      <c r="O454">
        <v>145</v>
      </c>
      <c r="P454">
        <v>5</v>
      </c>
      <c r="Q454">
        <v>145</v>
      </c>
      <c r="R454">
        <v>5</v>
      </c>
    </row>
    <row r="455" spans="9:18" ht="15" thickBot="1" x14ac:dyDescent="0.35">
      <c r="I455">
        <v>125</v>
      </c>
      <c r="J455">
        <v>136</v>
      </c>
      <c r="K455">
        <v>127</v>
      </c>
      <c r="O455" s="2" t="s">
        <v>30</v>
      </c>
      <c r="P455" s="2">
        <v>1</v>
      </c>
      <c r="Q455" s="2" t="s">
        <v>30</v>
      </c>
      <c r="R455" s="2">
        <v>1</v>
      </c>
    </row>
    <row r="456" spans="9:18" x14ac:dyDescent="0.3">
      <c r="I456">
        <v>132</v>
      </c>
      <c r="J456">
        <v>128</v>
      </c>
      <c r="K456">
        <v>130</v>
      </c>
    </row>
    <row r="457" spans="9:18" x14ac:dyDescent="0.3">
      <c r="I457">
        <v>136</v>
      </c>
      <c r="J457">
        <v>124</v>
      </c>
      <c r="K457">
        <v>125</v>
      </c>
    </row>
    <row r="458" spans="9:18" x14ac:dyDescent="0.3">
      <c r="I458">
        <v>128</v>
      </c>
      <c r="J458">
        <v>132</v>
      </c>
      <c r="K458">
        <v>133</v>
      </c>
    </row>
    <row r="459" spans="9:18" x14ac:dyDescent="0.3">
      <c r="I459">
        <v>123</v>
      </c>
      <c r="J459">
        <v>136</v>
      </c>
      <c r="K459">
        <v>140</v>
      </c>
    </row>
    <row r="460" spans="9:18" x14ac:dyDescent="0.3">
      <c r="I460">
        <v>132</v>
      </c>
      <c r="J460">
        <v>127</v>
      </c>
      <c r="K460">
        <v>126</v>
      </c>
    </row>
    <row r="461" spans="9:18" x14ac:dyDescent="0.3">
      <c r="I461">
        <v>138</v>
      </c>
      <c r="J461">
        <v>130</v>
      </c>
      <c r="K461">
        <v>133</v>
      </c>
    </row>
    <row r="462" spans="9:18" x14ac:dyDescent="0.3">
      <c r="I462">
        <v>126</v>
      </c>
      <c r="J462">
        <v>122</v>
      </c>
      <c r="K462">
        <v>135</v>
      </c>
    </row>
    <row r="463" spans="9:18" x14ac:dyDescent="0.3">
      <c r="I463">
        <v>129</v>
      </c>
      <c r="J463">
        <v>125</v>
      </c>
      <c r="K463">
        <v>130</v>
      </c>
    </row>
    <row r="464" spans="9:18" x14ac:dyDescent="0.3">
      <c r="I464">
        <v>136</v>
      </c>
      <c r="J464">
        <v>133</v>
      </c>
      <c r="K464">
        <v>134</v>
      </c>
    </row>
    <row r="465" spans="9:12" x14ac:dyDescent="0.3">
      <c r="I465">
        <v>127</v>
      </c>
      <c r="J465">
        <v>140</v>
      </c>
      <c r="K465">
        <v>141</v>
      </c>
    </row>
    <row r="466" spans="9:12" x14ac:dyDescent="0.3">
      <c r="I466">
        <v>130</v>
      </c>
      <c r="J466">
        <v>126</v>
      </c>
      <c r="K466">
        <v>119</v>
      </c>
    </row>
    <row r="467" spans="9:12" x14ac:dyDescent="0.3">
      <c r="I467">
        <v>122</v>
      </c>
      <c r="J467">
        <v>133</v>
      </c>
      <c r="K467">
        <v>125</v>
      </c>
    </row>
    <row r="468" spans="9:12" x14ac:dyDescent="0.3">
      <c r="I468">
        <v>125</v>
      </c>
      <c r="J468">
        <v>135</v>
      </c>
      <c r="K468">
        <v>131</v>
      </c>
    </row>
    <row r="469" spans="9:12" x14ac:dyDescent="0.3">
      <c r="I469">
        <v>133</v>
      </c>
      <c r="J469">
        <v>130</v>
      </c>
      <c r="K469">
        <v>136</v>
      </c>
    </row>
    <row r="472" spans="9:12" x14ac:dyDescent="0.3">
      <c r="I472" t="s">
        <v>45</v>
      </c>
    </row>
    <row r="473" spans="9:12" x14ac:dyDescent="0.3">
      <c r="J473" t="s">
        <v>46</v>
      </c>
      <c r="K473" t="s">
        <v>47</v>
      </c>
      <c r="L473" t="s">
        <v>48</v>
      </c>
    </row>
    <row r="474" spans="9:12" x14ac:dyDescent="0.3">
      <c r="J474">
        <v>45</v>
      </c>
      <c r="K474">
        <v>32</v>
      </c>
      <c r="L474">
        <v>40</v>
      </c>
    </row>
    <row r="475" spans="9:12" x14ac:dyDescent="0.3">
      <c r="J475">
        <v>35</v>
      </c>
      <c r="K475">
        <v>28</v>
      </c>
      <c r="L475">
        <v>39</v>
      </c>
    </row>
    <row r="476" spans="9:12" x14ac:dyDescent="0.3">
      <c r="J476">
        <v>40</v>
      </c>
      <c r="K476">
        <v>30</v>
      </c>
      <c r="L476">
        <v>42</v>
      </c>
    </row>
    <row r="477" spans="9:12" x14ac:dyDescent="0.3">
      <c r="J477">
        <v>38</v>
      </c>
      <c r="K477">
        <v>34</v>
      </c>
      <c r="L477">
        <v>41</v>
      </c>
    </row>
    <row r="478" spans="9:12" x14ac:dyDescent="0.3">
      <c r="J478">
        <v>42</v>
      </c>
      <c r="K478">
        <v>33</v>
      </c>
      <c r="L478">
        <v>38</v>
      </c>
    </row>
    <row r="479" spans="9:12" x14ac:dyDescent="0.3">
      <c r="J479">
        <v>37</v>
      </c>
      <c r="K479">
        <v>35</v>
      </c>
      <c r="L479">
        <v>43</v>
      </c>
    </row>
    <row r="480" spans="9:12" x14ac:dyDescent="0.3">
      <c r="J480">
        <v>39</v>
      </c>
      <c r="K480">
        <v>31</v>
      </c>
      <c r="L480">
        <v>45</v>
      </c>
    </row>
    <row r="481" spans="9:12" x14ac:dyDescent="0.3">
      <c r="J481">
        <v>43</v>
      </c>
      <c r="K481">
        <v>29</v>
      </c>
      <c r="L481">
        <v>44</v>
      </c>
    </row>
    <row r="482" spans="9:12" x14ac:dyDescent="0.3">
      <c r="J482">
        <v>44</v>
      </c>
      <c r="K482">
        <v>36</v>
      </c>
      <c r="L482">
        <v>41</v>
      </c>
    </row>
    <row r="483" spans="9:12" x14ac:dyDescent="0.3">
      <c r="J483">
        <v>41</v>
      </c>
      <c r="K483">
        <v>37</v>
      </c>
      <c r="L483">
        <v>37</v>
      </c>
    </row>
    <row r="485" spans="9:12" x14ac:dyDescent="0.3">
      <c r="I485" t="s">
        <v>8</v>
      </c>
      <c r="J485">
        <f>MIN(J474:J483)</f>
        <v>35</v>
      </c>
      <c r="K485">
        <f t="shared" ref="K485:L485" si="5">MIN(K474:K483)</f>
        <v>28</v>
      </c>
      <c r="L485">
        <f t="shared" si="5"/>
        <v>37</v>
      </c>
    </row>
    <row r="486" spans="9:12" x14ac:dyDescent="0.3">
      <c r="I486" t="s">
        <v>9</v>
      </c>
      <c r="J486">
        <f>MAX(J474:J483)</f>
        <v>45</v>
      </c>
      <c r="K486">
        <f t="shared" ref="K486:L486" si="6">MAX(K474:K483)</f>
        <v>37</v>
      </c>
      <c r="L486">
        <f t="shared" si="6"/>
        <v>45</v>
      </c>
    </row>
    <row r="487" spans="9:12" x14ac:dyDescent="0.3">
      <c r="I487" t="s">
        <v>13</v>
      </c>
      <c r="J487">
        <f>AVERAGE(J474:J483)</f>
        <v>40.4</v>
      </c>
      <c r="K487">
        <f>AVERAGE(K474:K483)</f>
        <v>32.5</v>
      </c>
      <c r="L487">
        <f>AVERAGE(L474:L483)</f>
        <v>41</v>
      </c>
    </row>
    <row r="488" spans="9:12" x14ac:dyDescent="0.3">
      <c r="I488" t="s">
        <v>7</v>
      </c>
      <c r="J488">
        <f>45-35</f>
        <v>10</v>
      </c>
      <c r="K488">
        <f>37-28</f>
        <v>9</v>
      </c>
      <c r="L488">
        <f>45-37</f>
        <v>8</v>
      </c>
    </row>
    <row r="497" spans="9:13" x14ac:dyDescent="0.3">
      <c r="I497" t="s">
        <v>3</v>
      </c>
    </row>
    <row r="498" spans="9:13" x14ac:dyDescent="0.3">
      <c r="I498">
        <v>-2.5</v>
      </c>
      <c r="J498">
        <v>0.9</v>
      </c>
      <c r="K498">
        <v>2.8</v>
      </c>
      <c r="L498" t="s">
        <v>73</v>
      </c>
      <c r="M498">
        <f>SKEW(I498:K514)</f>
        <v>5.4546017084340211E-2</v>
      </c>
    </row>
    <row r="499" spans="9:13" x14ac:dyDescent="0.3">
      <c r="I499">
        <v>1.3</v>
      </c>
      <c r="J499">
        <v>-1.4</v>
      </c>
      <c r="K499">
        <v>0.8</v>
      </c>
      <c r="L499" t="s">
        <v>74</v>
      </c>
      <c r="M499">
        <f>KURT(I498:K514)</f>
        <v>-1.3042496425917371</v>
      </c>
    </row>
    <row r="500" spans="9:13" x14ac:dyDescent="0.3">
      <c r="I500">
        <v>-0.8</v>
      </c>
      <c r="J500">
        <v>0.3</v>
      </c>
      <c r="K500">
        <v>-1.6</v>
      </c>
    </row>
    <row r="501" spans="9:13" x14ac:dyDescent="0.3">
      <c r="I501">
        <v>-1.9</v>
      </c>
      <c r="J501">
        <v>1.9</v>
      </c>
      <c r="K501">
        <v>1.4</v>
      </c>
    </row>
    <row r="502" spans="9:13" x14ac:dyDescent="0.3">
      <c r="I502">
        <v>2.1</v>
      </c>
      <c r="J502">
        <v>-1.1000000000000001</v>
      </c>
      <c r="K502">
        <v>-0.1</v>
      </c>
    </row>
    <row r="503" spans="9:13" x14ac:dyDescent="0.3">
      <c r="I503">
        <v>0.5</v>
      </c>
      <c r="J503">
        <v>-0.4</v>
      </c>
      <c r="K503">
        <v>2.5</v>
      </c>
    </row>
    <row r="504" spans="9:13" x14ac:dyDescent="0.3">
      <c r="I504">
        <v>-1.2</v>
      </c>
      <c r="J504">
        <v>2.2000000000000002</v>
      </c>
      <c r="K504">
        <v>-1</v>
      </c>
    </row>
    <row r="505" spans="9:13" x14ac:dyDescent="0.3">
      <c r="I505">
        <v>1.8</v>
      </c>
      <c r="J505">
        <v>-0.9</v>
      </c>
      <c r="K505">
        <v>1.7</v>
      </c>
    </row>
    <row r="506" spans="9:13" x14ac:dyDescent="0.3">
      <c r="I506">
        <v>-0.5</v>
      </c>
      <c r="J506">
        <v>1.6</v>
      </c>
      <c r="K506">
        <v>-0.9</v>
      </c>
    </row>
    <row r="507" spans="9:13" x14ac:dyDescent="0.3">
      <c r="I507">
        <v>2.2999999999999998</v>
      </c>
      <c r="J507">
        <v>-0.6</v>
      </c>
      <c r="K507">
        <v>-2</v>
      </c>
    </row>
    <row r="508" spans="9:13" x14ac:dyDescent="0.3">
      <c r="I508">
        <v>-0.7</v>
      </c>
      <c r="J508">
        <v>-1.3</v>
      </c>
      <c r="K508">
        <v>2.7</v>
      </c>
    </row>
    <row r="509" spans="9:13" x14ac:dyDescent="0.3">
      <c r="I509">
        <v>1.2</v>
      </c>
      <c r="J509">
        <v>2.4</v>
      </c>
      <c r="K509">
        <v>0.6</v>
      </c>
    </row>
    <row r="510" spans="9:13" x14ac:dyDescent="0.3">
      <c r="I510">
        <v>-1.5</v>
      </c>
      <c r="J510">
        <v>0.7</v>
      </c>
      <c r="K510">
        <v>-1.4</v>
      </c>
    </row>
    <row r="511" spans="9:13" x14ac:dyDescent="0.3">
      <c r="I511">
        <v>-0.3</v>
      </c>
      <c r="J511">
        <v>-1.8</v>
      </c>
      <c r="K511">
        <v>1.1000000000000001</v>
      </c>
    </row>
    <row r="512" spans="9:13" x14ac:dyDescent="0.3">
      <c r="I512">
        <v>2.6</v>
      </c>
      <c r="J512">
        <v>1.5</v>
      </c>
      <c r="K512">
        <v>-0.3</v>
      </c>
    </row>
    <row r="513" spans="9:16" x14ac:dyDescent="0.3">
      <c r="I513">
        <v>1.1000000000000001</v>
      </c>
      <c r="J513">
        <v>-0.2</v>
      </c>
      <c r="K513">
        <v>2</v>
      </c>
    </row>
    <row r="514" spans="9:16" x14ac:dyDescent="0.3">
      <c r="I514">
        <v>-1.7</v>
      </c>
      <c r="J514">
        <v>-2.1</v>
      </c>
    </row>
    <row r="516" spans="9:16" x14ac:dyDescent="0.3">
      <c r="I516" t="s">
        <v>4</v>
      </c>
    </row>
    <row r="517" spans="9:16" x14ac:dyDescent="0.3">
      <c r="I517">
        <v>2.5</v>
      </c>
      <c r="J517">
        <v>2.2000000000000002</v>
      </c>
      <c r="K517">
        <v>2.8</v>
      </c>
      <c r="L517">
        <v>3.1</v>
      </c>
      <c r="M517">
        <v>2.2000000000000002</v>
      </c>
    </row>
    <row r="518" spans="9:16" x14ac:dyDescent="0.3">
      <c r="I518">
        <v>4.8</v>
      </c>
      <c r="J518">
        <v>3.6</v>
      </c>
      <c r="K518">
        <v>4.0999999999999996</v>
      </c>
      <c r="L518">
        <v>2.9</v>
      </c>
      <c r="M518">
        <v>3.6</v>
      </c>
      <c r="O518" t="s">
        <v>73</v>
      </c>
      <c r="P518">
        <f>SKEW(I517:M536)</f>
        <v>0.22402536454542682</v>
      </c>
    </row>
    <row r="519" spans="9:16" x14ac:dyDescent="0.3">
      <c r="I519">
        <v>3.2</v>
      </c>
      <c r="J519">
        <v>4</v>
      </c>
      <c r="K519">
        <v>2.6</v>
      </c>
      <c r="L519">
        <v>4.5999999999999996</v>
      </c>
      <c r="M519">
        <v>4</v>
      </c>
      <c r="O519" t="s">
        <v>74</v>
      </c>
      <c r="P519">
        <f>KURT(I517:M536)</f>
        <v>-0.93120912452529092</v>
      </c>
    </row>
    <row r="520" spans="9:16" x14ac:dyDescent="0.3">
      <c r="I520">
        <v>2.1</v>
      </c>
      <c r="J520">
        <v>2.7</v>
      </c>
      <c r="K520">
        <v>2.4</v>
      </c>
      <c r="L520">
        <v>3.3</v>
      </c>
      <c r="M520">
        <v>2.7</v>
      </c>
    </row>
    <row r="521" spans="9:16" x14ac:dyDescent="0.3">
      <c r="I521">
        <v>4.5</v>
      </c>
      <c r="J521">
        <v>3.8</v>
      </c>
      <c r="K521">
        <v>4.7</v>
      </c>
      <c r="L521">
        <v>2.5</v>
      </c>
      <c r="M521">
        <v>3.8</v>
      </c>
    </row>
    <row r="522" spans="9:16" x14ac:dyDescent="0.3">
      <c r="I522">
        <v>2.9</v>
      </c>
      <c r="J522">
        <v>3.5</v>
      </c>
      <c r="K522">
        <v>3.3</v>
      </c>
      <c r="L522">
        <v>4.9000000000000004</v>
      </c>
      <c r="M522">
        <v>3.5</v>
      </c>
    </row>
    <row r="523" spans="9:16" x14ac:dyDescent="0.3">
      <c r="I523">
        <v>2.2999999999999998</v>
      </c>
      <c r="J523">
        <v>3.2</v>
      </c>
      <c r="K523">
        <v>2.7</v>
      </c>
      <c r="L523">
        <v>2.8</v>
      </c>
      <c r="M523">
        <v>3.2</v>
      </c>
    </row>
    <row r="524" spans="9:16" x14ac:dyDescent="0.3">
      <c r="I524">
        <v>3.1</v>
      </c>
      <c r="J524">
        <v>4.4000000000000004</v>
      </c>
      <c r="K524">
        <v>3</v>
      </c>
      <c r="L524">
        <v>3</v>
      </c>
      <c r="M524">
        <v>4.4000000000000004</v>
      </c>
    </row>
    <row r="525" spans="9:16" x14ac:dyDescent="0.3">
      <c r="I525">
        <v>4.2</v>
      </c>
      <c r="J525">
        <v>2</v>
      </c>
      <c r="K525">
        <v>4.3</v>
      </c>
      <c r="L525">
        <v>4.2</v>
      </c>
      <c r="M525">
        <v>2</v>
      </c>
    </row>
    <row r="526" spans="9:16" x14ac:dyDescent="0.3">
      <c r="I526">
        <v>3.9</v>
      </c>
      <c r="J526">
        <v>3.4</v>
      </c>
      <c r="K526">
        <v>3.7</v>
      </c>
      <c r="L526">
        <v>3.9</v>
      </c>
      <c r="M526">
        <v>3.4</v>
      </c>
    </row>
    <row r="527" spans="9:16" x14ac:dyDescent="0.3">
      <c r="I527">
        <v>2.8</v>
      </c>
      <c r="J527">
        <v>3.1</v>
      </c>
      <c r="K527">
        <v>2.2000000000000002</v>
      </c>
      <c r="L527">
        <v>2.8</v>
      </c>
      <c r="M527">
        <v>3.1</v>
      </c>
    </row>
    <row r="528" spans="9:16" x14ac:dyDescent="0.3">
      <c r="I528">
        <v>4.0999999999999996</v>
      </c>
      <c r="J528">
        <v>2.9</v>
      </c>
      <c r="K528">
        <v>3.6</v>
      </c>
      <c r="L528">
        <v>4.0999999999999996</v>
      </c>
      <c r="M528">
        <v>2.9</v>
      </c>
    </row>
    <row r="529" spans="9:16" x14ac:dyDescent="0.3">
      <c r="I529">
        <v>2.6</v>
      </c>
      <c r="J529">
        <v>4.5999999999999996</v>
      </c>
      <c r="K529">
        <v>4</v>
      </c>
      <c r="L529">
        <v>2.6</v>
      </c>
      <c r="M529">
        <v>4.5999999999999996</v>
      </c>
    </row>
    <row r="530" spans="9:16" x14ac:dyDescent="0.3">
      <c r="I530">
        <v>2.4</v>
      </c>
      <c r="J530">
        <v>3.3</v>
      </c>
      <c r="K530">
        <v>2.7</v>
      </c>
      <c r="L530">
        <v>2.4</v>
      </c>
      <c r="M530">
        <v>3.3</v>
      </c>
    </row>
    <row r="531" spans="9:16" x14ac:dyDescent="0.3">
      <c r="I531">
        <v>4.7</v>
      </c>
      <c r="J531">
        <v>2.5</v>
      </c>
      <c r="K531">
        <v>3.8</v>
      </c>
      <c r="L531">
        <v>4.7</v>
      </c>
      <c r="M531">
        <v>2.5</v>
      </c>
    </row>
    <row r="532" spans="9:16" x14ac:dyDescent="0.3">
      <c r="I532">
        <v>3.3</v>
      </c>
      <c r="J532">
        <v>4.9000000000000004</v>
      </c>
      <c r="K532">
        <v>3.5</v>
      </c>
      <c r="L532">
        <v>3.3</v>
      </c>
      <c r="M532">
        <v>4.9000000000000004</v>
      </c>
    </row>
    <row r="533" spans="9:16" x14ac:dyDescent="0.3">
      <c r="I533">
        <v>2.7</v>
      </c>
      <c r="J533">
        <v>2.8</v>
      </c>
      <c r="K533">
        <v>3.2</v>
      </c>
      <c r="L533">
        <v>2.7</v>
      </c>
    </row>
    <row r="534" spans="9:16" x14ac:dyDescent="0.3">
      <c r="I534">
        <v>3</v>
      </c>
      <c r="J534">
        <v>3</v>
      </c>
      <c r="K534">
        <v>4.4000000000000004</v>
      </c>
      <c r="L534">
        <v>3</v>
      </c>
    </row>
    <row r="535" spans="9:16" x14ac:dyDescent="0.3">
      <c r="I535">
        <v>4.3</v>
      </c>
      <c r="J535">
        <v>4.2</v>
      </c>
      <c r="K535">
        <v>2</v>
      </c>
      <c r="L535">
        <v>4.3</v>
      </c>
    </row>
    <row r="536" spans="9:16" x14ac:dyDescent="0.3">
      <c r="I536">
        <v>3.7</v>
      </c>
      <c r="J536">
        <v>3.9</v>
      </c>
      <c r="K536">
        <v>3.4</v>
      </c>
      <c r="L536">
        <v>3.7</v>
      </c>
    </row>
    <row r="538" spans="9:16" x14ac:dyDescent="0.3">
      <c r="I538" t="s">
        <v>49</v>
      </c>
    </row>
    <row r="539" spans="9:16" x14ac:dyDescent="0.3">
      <c r="I539">
        <v>4</v>
      </c>
      <c r="J539">
        <v>4</v>
      </c>
      <c r="K539">
        <v>3</v>
      </c>
      <c r="L539">
        <v>3</v>
      </c>
      <c r="M539">
        <v>5</v>
      </c>
    </row>
    <row r="540" spans="9:16" x14ac:dyDescent="0.3">
      <c r="I540">
        <v>5</v>
      </c>
      <c r="J540">
        <v>3</v>
      </c>
      <c r="K540">
        <v>4</v>
      </c>
      <c r="L540">
        <v>4</v>
      </c>
      <c r="M540">
        <v>4</v>
      </c>
    </row>
    <row r="541" spans="9:16" x14ac:dyDescent="0.3">
      <c r="I541">
        <v>3</v>
      </c>
      <c r="J541">
        <v>2</v>
      </c>
      <c r="K541">
        <v>5</v>
      </c>
      <c r="L541">
        <v>5</v>
      </c>
      <c r="M541">
        <v>3</v>
      </c>
      <c r="O541" t="s">
        <v>73</v>
      </c>
      <c r="P541">
        <f>SKEW(I539:M558)</f>
        <v>-0.20956677164720586</v>
      </c>
    </row>
    <row r="542" spans="9:16" x14ac:dyDescent="0.3">
      <c r="I542">
        <v>4</v>
      </c>
      <c r="J542">
        <v>4</v>
      </c>
      <c r="K542">
        <v>4</v>
      </c>
      <c r="L542">
        <v>2</v>
      </c>
      <c r="M542">
        <v>4</v>
      </c>
      <c r="O542" t="s">
        <v>74</v>
      </c>
      <c r="P542">
        <f>KURT(I539:M558)</f>
        <v>-0.70610995476592153</v>
      </c>
    </row>
    <row r="543" spans="9:16" x14ac:dyDescent="0.3">
      <c r="I543">
        <v>4</v>
      </c>
      <c r="J543">
        <v>5</v>
      </c>
      <c r="K543">
        <v>2</v>
      </c>
      <c r="L543">
        <v>3</v>
      </c>
      <c r="M543">
        <v>5</v>
      </c>
    </row>
    <row r="544" spans="9:16" x14ac:dyDescent="0.3">
      <c r="I544">
        <v>3</v>
      </c>
      <c r="J544">
        <v>3</v>
      </c>
      <c r="K544">
        <v>3</v>
      </c>
      <c r="L544">
        <v>4</v>
      </c>
      <c r="M544">
        <v>3</v>
      </c>
    </row>
    <row r="545" spans="9:13" x14ac:dyDescent="0.3">
      <c r="I545">
        <v>2</v>
      </c>
      <c r="J545">
        <v>4</v>
      </c>
      <c r="K545">
        <v>4</v>
      </c>
      <c r="L545">
        <v>4</v>
      </c>
      <c r="M545">
        <v>4</v>
      </c>
    </row>
    <row r="546" spans="9:13" x14ac:dyDescent="0.3">
      <c r="I546">
        <v>5</v>
      </c>
      <c r="J546">
        <v>5</v>
      </c>
      <c r="K546">
        <v>5</v>
      </c>
      <c r="L546">
        <v>3</v>
      </c>
      <c r="M546">
        <v>5</v>
      </c>
    </row>
    <row r="547" spans="9:13" x14ac:dyDescent="0.3">
      <c r="I547">
        <v>4</v>
      </c>
      <c r="J547">
        <v>4</v>
      </c>
      <c r="K547">
        <v>3</v>
      </c>
      <c r="L547">
        <v>5</v>
      </c>
      <c r="M547">
        <v>4</v>
      </c>
    </row>
    <row r="548" spans="9:13" x14ac:dyDescent="0.3">
      <c r="I548">
        <v>3</v>
      </c>
      <c r="J548">
        <v>3</v>
      </c>
      <c r="K548">
        <v>4</v>
      </c>
      <c r="L548">
        <v>4</v>
      </c>
      <c r="M548">
        <v>3</v>
      </c>
    </row>
    <row r="549" spans="9:13" x14ac:dyDescent="0.3">
      <c r="I549">
        <v>5</v>
      </c>
      <c r="J549">
        <v>3</v>
      </c>
      <c r="K549">
        <v>5</v>
      </c>
      <c r="L549">
        <v>3</v>
      </c>
      <c r="M549">
        <v>3</v>
      </c>
    </row>
    <row r="550" spans="9:13" x14ac:dyDescent="0.3">
      <c r="I550">
        <v>4</v>
      </c>
      <c r="J550">
        <v>4</v>
      </c>
      <c r="K550">
        <v>4</v>
      </c>
      <c r="L550">
        <v>4</v>
      </c>
      <c r="M550">
        <v>4</v>
      </c>
    </row>
    <row r="551" spans="9:13" x14ac:dyDescent="0.3">
      <c r="I551">
        <v>2</v>
      </c>
      <c r="J551">
        <v>5</v>
      </c>
      <c r="K551">
        <v>3</v>
      </c>
      <c r="L551">
        <v>5</v>
      </c>
      <c r="M551">
        <v>2</v>
      </c>
    </row>
    <row r="552" spans="9:13" x14ac:dyDescent="0.3">
      <c r="I552">
        <v>3</v>
      </c>
      <c r="J552">
        <v>2</v>
      </c>
      <c r="K552">
        <v>4</v>
      </c>
      <c r="L552">
        <v>4</v>
      </c>
      <c r="M552">
        <v>3</v>
      </c>
    </row>
    <row r="553" spans="9:13" x14ac:dyDescent="0.3">
      <c r="I553">
        <v>4</v>
      </c>
      <c r="J553">
        <v>3</v>
      </c>
      <c r="K553">
        <v>5</v>
      </c>
      <c r="L553">
        <v>2</v>
      </c>
      <c r="M553">
        <v>4</v>
      </c>
    </row>
    <row r="554" spans="9:13" x14ac:dyDescent="0.3">
      <c r="I554">
        <v>5</v>
      </c>
      <c r="J554">
        <v>4</v>
      </c>
      <c r="K554">
        <v>3</v>
      </c>
      <c r="L554">
        <v>3</v>
      </c>
      <c r="M554">
        <v>4</v>
      </c>
    </row>
    <row r="555" spans="9:13" x14ac:dyDescent="0.3">
      <c r="I555">
        <v>3</v>
      </c>
      <c r="J555">
        <v>4</v>
      </c>
      <c r="K555">
        <v>4</v>
      </c>
      <c r="L555">
        <v>4</v>
      </c>
      <c r="M555">
        <v>3</v>
      </c>
    </row>
    <row r="556" spans="9:13" x14ac:dyDescent="0.3">
      <c r="I556">
        <v>4</v>
      </c>
      <c r="J556">
        <v>3</v>
      </c>
      <c r="K556">
        <v>5</v>
      </c>
      <c r="L556">
        <v>5</v>
      </c>
      <c r="M556">
        <v>5</v>
      </c>
    </row>
    <row r="557" spans="9:13" x14ac:dyDescent="0.3">
      <c r="I557">
        <v>5</v>
      </c>
      <c r="J557">
        <v>5</v>
      </c>
      <c r="K557">
        <v>4</v>
      </c>
      <c r="L557">
        <v>3</v>
      </c>
      <c r="M557">
        <v>4</v>
      </c>
    </row>
    <row r="558" spans="9:13" x14ac:dyDescent="0.3">
      <c r="I558">
        <v>3</v>
      </c>
      <c r="J558">
        <v>4</v>
      </c>
      <c r="K558">
        <v>3</v>
      </c>
      <c r="L558">
        <v>4</v>
      </c>
      <c r="M558">
        <v>4</v>
      </c>
    </row>
    <row r="560" spans="9:13" x14ac:dyDescent="0.3">
      <c r="I560" t="s">
        <v>12</v>
      </c>
    </row>
    <row r="561" spans="9:16" x14ac:dyDescent="0.3">
      <c r="I561">
        <v>280</v>
      </c>
      <c r="J561">
        <v>270</v>
      </c>
      <c r="K561">
        <v>270</v>
      </c>
      <c r="L561">
        <v>270</v>
      </c>
      <c r="M561">
        <v>270</v>
      </c>
    </row>
    <row r="562" spans="9:16" x14ac:dyDescent="0.3">
      <c r="I562">
        <v>350</v>
      </c>
      <c r="J562">
        <v>350</v>
      </c>
      <c r="K562">
        <v>350</v>
      </c>
      <c r="L562">
        <v>350</v>
      </c>
      <c r="M562">
        <v>350</v>
      </c>
    </row>
    <row r="563" spans="9:16" x14ac:dyDescent="0.3">
      <c r="I563">
        <v>310</v>
      </c>
      <c r="J563">
        <v>300</v>
      </c>
      <c r="K563">
        <v>300</v>
      </c>
      <c r="L563">
        <v>300</v>
      </c>
      <c r="M563">
        <v>300</v>
      </c>
      <c r="O563" t="s">
        <v>73</v>
      </c>
      <c r="P563">
        <f>SKEW(I561:M580)</f>
        <v>0.20921862479740633</v>
      </c>
    </row>
    <row r="564" spans="9:16" x14ac:dyDescent="0.3">
      <c r="I564">
        <v>270</v>
      </c>
      <c r="J564">
        <v>330</v>
      </c>
      <c r="K564">
        <v>330</v>
      </c>
      <c r="L564">
        <v>330</v>
      </c>
      <c r="M564">
        <v>330</v>
      </c>
      <c r="O564" t="s">
        <v>74</v>
      </c>
      <c r="P564">
        <f>KURT(I561:M580)</f>
        <v>-1.0374244845101961</v>
      </c>
    </row>
    <row r="565" spans="9:16" x14ac:dyDescent="0.3">
      <c r="I565">
        <v>390</v>
      </c>
      <c r="J565">
        <v>370</v>
      </c>
      <c r="K565">
        <v>370</v>
      </c>
      <c r="L565">
        <v>370</v>
      </c>
      <c r="M565">
        <v>370</v>
      </c>
    </row>
    <row r="566" spans="9:16" x14ac:dyDescent="0.3">
      <c r="I566">
        <v>320</v>
      </c>
      <c r="J566">
        <v>310</v>
      </c>
      <c r="K566">
        <v>310</v>
      </c>
      <c r="L566">
        <v>310</v>
      </c>
      <c r="M566">
        <v>310</v>
      </c>
    </row>
    <row r="567" spans="9:16" x14ac:dyDescent="0.3">
      <c r="I567">
        <v>290</v>
      </c>
      <c r="J567">
        <v>280</v>
      </c>
      <c r="K567">
        <v>280</v>
      </c>
      <c r="L567">
        <v>280</v>
      </c>
      <c r="M567">
        <v>280</v>
      </c>
    </row>
    <row r="568" spans="9:16" x14ac:dyDescent="0.3">
      <c r="I568">
        <v>340</v>
      </c>
      <c r="J568">
        <v>320</v>
      </c>
      <c r="K568">
        <v>320</v>
      </c>
      <c r="L568">
        <v>320</v>
      </c>
      <c r="M568">
        <v>320</v>
      </c>
    </row>
    <row r="569" spans="9:16" x14ac:dyDescent="0.3">
      <c r="I569">
        <v>310</v>
      </c>
      <c r="J569">
        <v>350</v>
      </c>
      <c r="K569">
        <v>350</v>
      </c>
      <c r="L569">
        <v>350</v>
      </c>
      <c r="M569">
        <v>350</v>
      </c>
    </row>
    <row r="570" spans="9:16" x14ac:dyDescent="0.3">
      <c r="I570">
        <v>380</v>
      </c>
      <c r="J570">
        <v>290</v>
      </c>
      <c r="K570">
        <v>290</v>
      </c>
      <c r="L570">
        <v>290</v>
      </c>
      <c r="M570">
        <v>290</v>
      </c>
    </row>
    <row r="571" spans="9:16" x14ac:dyDescent="0.3">
      <c r="I571">
        <v>270</v>
      </c>
      <c r="J571">
        <v>270</v>
      </c>
      <c r="K571">
        <v>270</v>
      </c>
      <c r="L571">
        <v>270</v>
      </c>
      <c r="M571">
        <v>270</v>
      </c>
    </row>
    <row r="572" spans="9:16" x14ac:dyDescent="0.3">
      <c r="I572">
        <v>350</v>
      </c>
      <c r="J572">
        <v>350</v>
      </c>
      <c r="K572">
        <v>350</v>
      </c>
      <c r="L572">
        <v>350</v>
      </c>
      <c r="M572">
        <v>350</v>
      </c>
    </row>
    <row r="573" spans="9:16" x14ac:dyDescent="0.3">
      <c r="I573">
        <v>300</v>
      </c>
      <c r="J573">
        <v>300</v>
      </c>
      <c r="K573">
        <v>300</v>
      </c>
      <c r="L573">
        <v>300</v>
      </c>
      <c r="M573">
        <v>300</v>
      </c>
    </row>
    <row r="574" spans="9:16" x14ac:dyDescent="0.3">
      <c r="I574">
        <v>330</v>
      </c>
      <c r="J574">
        <v>330</v>
      </c>
      <c r="K574">
        <v>330</v>
      </c>
      <c r="L574">
        <v>330</v>
      </c>
      <c r="M574">
        <v>330</v>
      </c>
    </row>
    <row r="575" spans="9:16" x14ac:dyDescent="0.3">
      <c r="I575">
        <v>370</v>
      </c>
      <c r="J575">
        <v>370</v>
      </c>
      <c r="K575">
        <v>370</v>
      </c>
      <c r="L575">
        <v>370</v>
      </c>
      <c r="M575">
        <v>370</v>
      </c>
    </row>
    <row r="576" spans="9:16" x14ac:dyDescent="0.3">
      <c r="I576">
        <v>310</v>
      </c>
      <c r="J576">
        <v>310</v>
      </c>
      <c r="K576">
        <v>310</v>
      </c>
      <c r="L576">
        <v>310</v>
      </c>
      <c r="M576">
        <v>310</v>
      </c>
    </row>
    <row r="577" spans="9:16" x14ac:dyDescent="0.3">
      <c r="I577">
        <v>280</v>
      </c>
      <c r="J577">
        <v>280</v>
      </c>
      <c r="K577">
        <v>280</v>
      </c>
      <c r="L577">
        <v>280</v>
      </c>
      <c r="M577">
        <v>280</v>
      </c>
    </row>
    <row r="578" spans="9:16" x14ac:dyDescent="0.3">
      <c r="I578">
        <v>320</v>
      </c>
      <c r="J578">
        <v>320</v>
      </c>
      <c r="K578">
        <v>320</v>
      </c>
      <c r="L578">
        <v>320</v>
      </c>
      <c r="M578">
        <v>320</v>
      </c>
    </row>
    <row r="579" spans="9:16" x14ac:dyDescent="0.3">
      <c r="I579">
        <v>350</v>
      </c>
      <c r="J579">
        <v>350</v>
      </c>
      <c r="K579">
        <v>350</v>
      </c>
      <c r="L579">
        <v>350</v>
      </c>
      <c r="M579">
        <v>350</v>
      </c>
    </row>
    <row r="580" spans="9:16" x14ac:dyDescent="0.3">
      <c r="I580">
        <v>290</v>
      </c>
      <c r="J580">
        <v>290</v>
      </c>
      <c r="K580">
        <v>290</v>
      </c>
      <c r="L580">
        <v>290</v>
      </c>
      <c r="M580">
        <v>290</v>
      </c>
    </row>
    <row r="582" spans="9:16" x14ac:dyDescent="0.3">
      <c r="I582" t="s">
        <v>14</v>
      </c>
    </row>
    <row r="583" spans="9:16" x14ac:dyDescent="0.3">
      <c r="I583">
        <v>12</v>
      </c>
      <c r="J583">
        <v>14</v>
      </c>
      <c r="K583">
        <v>22</v>
      </c>
      <c r="L583">
        <v>12</v>
      </c>
      <c r="M583">
        <v>14</v>
      </c>
    </row>
    <row r="584" spans="9:16" x14ac:dyDescent="0.3">
      <c r="I584">
        <v>18</v>
      </c>
      <c r="J584">
        <v>20</v>
      </c>
      <c r="K584">
        <v>19</v>
      </c>
      <c r="L584">
        <v>18</v>
      </c>
      <c r="M584">
        <v>20</v>
      </c>
    </row>
    <row r="585" spans="9:16" x14ac:dyDescent="0.3">
      <c r="I585">
        <v>15</v>
      </c>
      <c r="J585">
        <v>19</v>
      </c>
      <c r="K585">
        <v>13</v>
      </c>
      <c r="L585">
        <v>15</v>
      </c>
      <c r="M585">
        <v>19</v>
      </c>
    </row>
    <row r="586" spans="9:16" x14ac:dyDescent="0.3">
      <c r="I586">
        <v>22</v>
      </c>
      <c r="J586">
        <v>17</v>
      </c>
      <c r="K586">
        <v>16</v>
      </c>
      <c r="L586">
        <v>22</v>
      </c>
      <c r="M586">
        <v>17</v>
      </c>
      <c r="O586" t="s">
        <v>73</v>
      </c>
      <c r="P586">
        <f>SKEW(I583:M602)</f>
        <v>-0.33213023677289405</v>
      </c>
    </row>
    <row r="587" spans="9:16" x14ac:dyDescent="0.3">
      <c r="I587">
        <v>20</v>
      </c>
      <c r="J587">
        <v>22</v>
      </c>
      <c r="K587">
        <v>21</v>
      </c>
      <c r="L587">
        <v>20</v>
      </c>
      <c r="M587">
        <v>22</v>
      </c>
      <c r="O587" t="s">
        <v>74</v>
      </c>
      <c r="P587">
        <f>KURT(I583:M602)</f>
        <v>-0.90776798132776815</v>
      </c>
    </row>
    <row r="588" spans="9:16" x14ac:dyDescent="0.3">
      <c r="I588">
        <v>14</v>
      </c>
      <c r="J588">
        <v>18</v>
      </c>
      <c r="K588">
        <v>22</v>
      </c>
      <c r="L588">
        <v>14</v>
      </c>
      <c r="M588">
        <v>18</v>
      </c>
    </row>
    <row r="589" spans="9:16" x14ac:dyDescent="0.3">
      <c r="I589">
        <v>16</v>
      </c>
      <c r="J589">
        <v>15</v>
      </c>
      <c r="K589">
        <v>17</v>
      </c>
      <c r="L589">
        <v>16</v>
      </c>
      <c r="M589">
        <v>15</v>
      </c>
    </row>
    <row r="590" spans="9:16" x14ac:dyDescent="0.3">
      <c r="I590">
        <v>21</v>
      </c>
      <c r="J590">
        <v>21</v>
      </c>
      <c r="K590">
        <v>19</v>
      </c>
      <c r="L590">
        <v>21</v>
      </c>
      <c r="M590">
        <v>21</v>
      </c>
    </row>
    <row r="591" spans="9:16" x14ac:dyDescent="0.3">
      <c r="I591">
        <v>19</v>
      </c>
      <c r="J591">
        <v>20</v>
      </c>
      <c r="K591">
        <v>22</v>
      </c>
      <c r="L591">
        <v>19</v>
      </c>
      <c r="M591">
        <v>20</v>
      </c>
    </row>
    <row r="592" spans="9:16" x14ac:dyDescent="0.3">
      <c r="I592">
        <v>17</v>
      </c>
      <c r="J592">
        <v>16</v>
      </c>
      <c r="K592">
        <v>18</v>
      </c>
      <c r="L592">
        <v>17</v>
      </c>
      <c r="M592">
        <v>16</v>
      </c>
    </row>
    <row r="593" spans="9:14" x14ac:dyDescent="0.3">
      <c r="I593">
        <v>22</v>
      </c>
      <c r="J593">
        <v>12</v>
      </c>
      <c r="K593">
        <v>14</v>
      </c>
      <c r="L593">
        <v>22</v>
      </c>
      <c r="M593">
        <v>12</v>
      </c>
    </row>
    <row r="594" spans="9:14" x14ac:dyDescent="0.3">
      <c r="I594">
        <v>19</v>
      </c>
      <c r="J594">
        <v>18</v>
      </c>
      <c r="K594">
        <v>20</v>
      </c>
      <c r="L594">
        <v>19</v>
      </c>
      <c r="M594">
        <v>18</v>
      </c>
    </row>
    <row r="595" spans="9:14" x14ac:dyDescent="0.3">
      <c r="I595">
        <v>13</v>
      </c>
      <c r="J595">
        <v>15</v>
      </c>
      <c r="K595">
        <v>19</v>
      </c>
      <c r="L595">
        <v>13</v>
      </c>
      <c r="M595">
        <v>15</v>
      </c>
    </row>
    <row r="596" spans="9:14" x14ac:dyDescent="0.3">
      <c r="I596">
        <v>16</v>
      </c>
      <c r="J596">
        <v>22</v>
      </c>
      <c r="K596">
        <v>17</v>
      </c>
      <c r="L596">
        <v>16</v>
      </c>
      <c r="M596">
        <v>22</v>
      </c>
    </row>
    <row r="597" spans="9:14" x14ac:dyDescent="0.3">
      <c r="I597">
        <v>21</v>
      </c>
      <c r="J597">
        <v>20</v>
      </c>
      <c r="K597">
        <v>22</v>
      </c>
      <c r="L597">
        <v>21</v>
      </c>
      <c r="M597">
        <v>20</v>
      </c>
    </row>
    <row r="598" spans="9:14" x14ac:dyDescent="0.3">
      <c r="I598">
        <v>22</v>
      </c>
      <c r="J598">
        <v>14</v>
      </c>
      <c r="K598">
        <v>18</v>
      </c>
      <c r="L598">
        <v>22</v>
      </c>
      <c r="M598">
        <v>14</v>
      </c>
    </row>
    <row r="599" spans="9:14" x14ac:dyDescent="0.3">
      <c r="I599">
        <v>17</v>
      </c>
      <c r="J599">
        <v>16</v>
      </c>
      <c r="K599">
        <v>15</v>
      </c>
      <c r="L599">
        <v>17</v>
      </c>
      <c r="M599">
        <v>16</v>
      </c>
    </row>
    <row r="600" spans="9:14" x14ac:dyDescent="0.3">
      <c r="I600">
        <v>19</v>
      </c>
      <c r="J600">
        <v>21</v>
      </c>
      <c r="K600">
        <v>21</v>
      </c>
      <c r="L600">
        <v>19</v>
      </c>
      <c r="M600">
        <v>21</v>
      </c>
    </row>
    <row r="601" spans="9:14" x14ac:dyDescent="0.3">
      <c r="I601">
        <v>22</v>
      </c>
      <c r="J601">
        <v>20</v>
      </c>
      <c r="K601">
        <v>20</v>
      </c>
      <c r="L601">
        <v>22</v>
      </c>
      <c r="M601">
        <v>19</v>
      </c>
    </row>
    <row r="602" spans="9:14" x14ac:dyDescent="0.3">
      <c r="I602">
        <v>18</v>
      </c>
      <c r="J602">
        <v>16</v>
      </c>
      <c r="K602">
        <v>16</v>
      </c>
      <c r="L602">
        <v>18</v>
      </c>
      <c r="M602">
        <v>17</v>
      </c>
    </row>
    <row r="606" spans="9:14" x14ac:dyDescent="0.3">
      <c r="J606" t="s">
        <v>3</v>
      </c>
    </row>
    <row r="607" spans="9:14" x14ac:dyDescent="0.3">
      <c r="J607">
        <v>40</v>
      </c>
      <c r="K607">
        <v>135</v>
      </c>
      <c r="L607">
        <v>255</v>
      </c>
      <c r="M607">
        <v>375</v>
      </c>
      <c r="N607">
        <v>495</v>
      </c>
    </row>
    <row r="608" spans="9:14" x14ac:dyDescent="0.3">
      <c r="J608">
        <v>45</v>
      </c>
      <c r="K608">
        <v>140</v>
      </c>
      <c r="L608">
        <v>260</v>
      </c>
      <c r="M608">
        <v>380</v>
      </c>
      <c r="N608">
        <v>500</v>
      </c>
    </row>
    <row r="609" spans="10:13" x14ac:dyDescent="0.3">
      <c r="J609">
        <v>50</v>
      </c>
      <c r="K609">
        <v>145</v>
      </c>
      <c r="L609">
        <v>265</v>
      </c>
      <c r="M609">
        <v>385</v>
      </c>
    </row>
    <row r="610" spans="10:13" x14ac:dyDescent="0.3">
      <c r="J610">
        <v>55</v>
      </c>
      <c r="K610">
        <v>150</v>
      </c>
      <c r="L610">
        <v>270</v>
      </c>
      <c r="M610">
        <v>390</v>
      </c>
    </row>
    <row r="611" spans="10:13" x14ac:dyDescent="0.3">
      <c r="J611">
        <v>60</v>
      </c>
      <c r="K611">
        <v>155</v>
      </c>
      <c r="L611">
        <v>275</v>
      </c>
      <c r="M611">
        <v>395</v>
      </c>
    </row>
    <row r="612" spans="10:13" x14ac:dyDescent="0.3">
      <c r="J612">
        <v>62</v>
      </c>
      <c r="K612">
        <v>160</v>
      </c>
      <c r="L612">
        <v>280</v>
      </c>
      <c r="M612">
        <v>400</v>
      </c>
    </row>
    <row r="613" spans="10:13" x14ac:dyDescent="0.3">
      <c r="J613">
        <v>68</v>
      </c>
      <c r="K613">
        <v>165</v>
      </c>
      <c r="L613">
        <v>285</v>
      </c>
      <c r="M613">
        <v>405</v>
      </c>
    </row>
    <row r="614" spans="10:13" x14ac:dyDescent="0.3">
      <c r="J614">
        <v>70</v>
      </c>
      <c r="K614">
        <v>170</v>
      </c>
      <c r="L614">
        <v>290</v>
      </c>
      <c r="M614">
        <v>410</v>
      </c>
    </row>
    <row r="615" spans="10:13" x14ac:dyDescent="0.3">
      <c r="J615">
        <v>72</v>
      </c>
      <c r="K615">
        <v>175</v>
      </c>
      <c r="L615">
        <v>295</v>
      </c>
      <c r="M615">
        <v>415</v>
      </c>
    </row>
    <row r="616" spans="10:13" x14ac:dyDescent="0.3">
      <c r="J616">
        <v>75</v>
      </c>
      <c r="K616">
        <v>180</v>
      </c>
      <c r="L616">
        <v>300</v>
      </c>
      <c r="M616">
        <v>420</v>
      </c>
    </row>
    <row r="617" spans="10:13" x14ac:dyDescent="0.3">
      <c r="J617">
        <v>78</v>
      </c>
      <c r="K617">
        <v>185</v>
      </c>
      <c r="L617">
        <v>305</v>
      </c>
      <c r="M617">
        <v>425</v>
      </c>
    </row>
    <row r="618" spans="10:13" x14ac:dyDescent="0.3">
      <c r="J618">
        <v>80</v>
      </c>
      <c r="K618">
        <v>190</v>
      </c>
      <c r="L618">
        <v>310</v>
      </c>
      <c r="M618">
        <v>430</v>
      </c>
    </row>
    <row r="619" spans="10:13" x14ac:dyDescent="0.3">
      <c r="J619">
        <v>82</v>
      </c>
      <c r="K619">
        <v>195</v>
      </c>
      <c r="L619">
        <v>315</v>
      </c>
      <c r="M619">
        <v>435</v>
      </c>
    </row>
    <row r="620" spans="10:13" x14ac:dyDescent="0.3">
      <c r="J620">
        <v>88</v>
      </c>
      <c r="K620">
        <v>200</v>
      </c>
      <c r="L620">
        <v>320</v>
      </c>
      <c r="M620">
        <v>440</v>
      </c>
    </row>
    <row r="621" spans="10:13" x14ac:dyDescent="0.3">
      <c r="J621">
        <v>90</v>
      </c>
      <c r="K621">
        <v>205</v>
      </c>
      <c r="L621">
        <v>325</v>
      </c>
      <c r="M621">
        <v>445</v>
      </c>
    </row>
    <row r="622" spans="10:13" x14ac:dyDescent="0.3">
      <c r="J622">
        <v>92</v>
      </c>
      <c r="K622">
        <v>210</v>
      </c>
      <c r="L622">
        <v>330</v>
      </c>
      <c r="M622">
        <v>450</v>
      </c>
    </row>
    <row r="623" spans="10:13" x14ac:dyDescent="0.3">
      <c r="J623">
        <v>95</v>
      </c>
      <c r="K623">
        <v>215</v>
      </c>
      <c r="L623">
        <v>335</v>
      </c>
      <c r="M623">
        <v>455</v>
      </c>
    </row>
    <row r="624" spans="10:13" x14ac:dyDescent="0.3">
      <c r="J624">
        <v>100</v>
      </c>
      <c r="K624">
        <v>220</v>
      </c>
      <c r="L624">
        <v>340</v>
      </c>
      <c r="M624">
        <v>460</v>
      </c>
    </row>
    <row r="625" spans="10:13" x14ac:dyDescent="0.3">
      <c r="J625">
        <v>105</v>
      </c>
      <c r="K625">
        <v>225</v>
      </c>
      <c r="L625">
        <v>345</v>
      </c>
      <c r="M625">
        <v>465</v>
      </c>
    </row>
    <row r="626" spans="10:13" x14ac:dyDescent="0.3">
      <c r="J626">
        <v>110</v>
      </c>
      <c r="K626">
        <v>230</v>
      </c>
      <c r="L626">
        <v>350</v>
      </c>
      <c r="M626">
        <v>470</v>
      </c>
    </row>
    <row r="627" spans="10:13" x14ac:dyDescent="0.3">
      <c r="J627">
        <v>115</v>
      </c>
      <c r="K627">
        <v>235</v>
      </c>
      <c r="L627">
        <v>355</v>
      </c>
      <c r="M627">
        <v>475</v>
      </c>
    </row>
    <row r="628" spans="10:13" x14ac:dyDescent="0.3">
      <c r="J628">
        <v>120</v>
      </c>
      <c r="K628">
        <v>240</v>
      </c>
      <c r="L628">
        <v>360</v>
      </c>
      <c r="M628">
        <v>480</v>
      </c>
    </row>
    <row r="629" spans="10:13" x14ac:dyDescent="0.3">
      <c r="J629">
        <v>125</v>
      </c>
      <c r="K629">
        <v>245</v>
      </c>
      <c r="L629">
        <v>365</v>
      </c>
      <c r="M629">
        <v>485</v>
      </c>
    </row>
    <row r="630" spans="10:13" x14ac:dyDescent="0.3">
      <c r="J630">
        <v>130</v>
      </c>
      <c r="K630">
        <v>250</v>
      </c>
      <c r="L630">
        <v>370</v>
      </c>
      <c r="M630">
        <v>490</v>
      </c>
    </row>
    <row r="632" spans="10:13" x14ac:dyDescent="0.3">
      <c r="J632" t="s">
        <v>4</v>
      </c>
    </row>
    <row r="633" spans="10:13" x14ac:dyDescent="0.3">
      <c r="J633">
        <v>55</v>
      </c>
      <c r="K633">
        <v>145</v>
      </c>
      <c r="L633">
        <v>270</v>
      </c>
      <c r="M633">
        <v>400</v>
      </c>
    </row>
    <row r="634" spans="10:13" x14ac:dyDescent="0.3">
      <c r="J634">
        <v>60</v>
      </c>
      <c r="K634">
        <v>150</v>
      </c>
      <c r="L634">
        <v>275</v>
      </c>
      <c r="M634">
        <v>405</v>
      </c>
    </row>
    <row r="635" spans="10:13" x14ac:dyDescent="0.3">
      <c r="J635">
        <v>62</v>
      </c>
      <c r="K635">
        <v>155</v>
      </c>
      <c r="L635">
        <v>280</v>
      </c>
      <c r="M635">
        <v>410</v>
      </c>
    </row>
    <row r="636" spans="10:13" x14ac:dyDescent="0.3">
      <c r="J636">
        <v>65</v>
      </c>
      <c r="K636">
        <v>160</v>
      </c>
      <c r="L636">
        <v>285</v>
      </c>
      <c r="M636">
        <v>415</v>
      </c>
    </row>
    <row r="637" spans="10:13" x14ac:dyDescent="0.3">
      <c r="J637">
        <v>68</v>
      </c>
      <c r="K637">
        <v>165</v>
      </c>
      <c r="L637">
        <v>290</v>
      </c>
      <c r="M637">
        <v>420</v>
      </c>
    </row>
    <row r="638" spans="10:13" x14ac:dyDescent="0.3">
      <c r="J638">
        <v>70</v>
      </c>
      <c r="K638">
        <v>170</v>
      </c>
      <c r="L638">
        <v>300</v>
      </c>
      <c r="M638">
        <v>425</v>
      </c>
    </row>
    <row r="639" spans="10:13" x14ac:dyDescent="0.3">
      <c r="J639">
        <v>72</v>
      </c>
      <c r="K639">
        <v>175</v>
      </c>
      <c r="L639">
        <v>305</v>
      </c>
      <c r="M639">
        <v>430</v>
      </c>
    </row>
    <row r="640" spans="10:13" x14ac:dyDescent="0.3">
      <c r="J640">
        <v>75</v>
      </c>
      <c r="K640">
        <v>180</v>
      </c>
      <c r="L640">
        <v>310</v>
      </c>
      <c r="M640">
        <v>435</v>
      </c>
    </row>
    <row r="641" spans="10:13" x14ac:dyDescent="0.3">
      <c r="J641">
        <v>78</v>
      </c>
      <c r="K641">
        <v>185</v>
      </c>
      <c r="L641">
        <v>315</v>
      </c>
      <c r="M641">
        <v>440</v>
      </c>
    </row>
    <row r="642" spans="10:13" x14ac:dyDescent="0.3">
      <c r="J642">
        <v>80</v>
      </c>
      <c r="K642">
        <v>190</v>
      </c>
      <c r="L642">
        <v>320</v>
      </c>
      <c r="M642">
        <v>445</v>
      </c>
    </row>
    <row r="643" spans="10:13" x14ac:dyDescent="0.3">
      <c r="J643">
        <v>82</v>
      </c>
      <c r="K643">
        <v>195</v>
      </c>
      <c r="L643">
        <v>325</v>
      </c>
      <c r="M643">
        <v>450</v>
      </c>
    </row>
    <row r="644" spans="10:13" x14ac:dyDescent="0.3">
      <c r="J644">
        <v>85</v>
      </c>
      <c r="K644">
        <v>200</v>
      </c>
      <c r="L644">
        <v>330</v>
      </c>
      <c r="M644">
        <v>455</v>
      </c>
    </row>
    <row r="645" spans="10:13" x14ac:dyDescent="0.3">
      <c r="J645">
        <v>88</v>
      </c>
      <c r="K645">
        <v>205</v>
      </c>
      <c r="L645">
        <v>335</v>
      </c>
      <c r="M645">
        <v>460</v>
      </c>
    </row>
    <row r="646" spans="10:13" x14ac:dyDescent="0.3">
      <c r="J646">
        <v>90</v>
      </c>
      <c r="K646">
        <v>210</v>
      </c>
      <c r="L646">
        <v>340</v>
      </c>
      <c r="M646">
        <v>465</v>
      </c>
    </row>
    <row r="647" spans="10:13" x14ac:dyDescent="0.3">
      <c r="J647">
        <v>92</v>
      </c>
      <c r="K647">
        <v>215</v>
      </c>
      <c r="L647">
        <v>345</v>
      </c>
      <c r="M647">
        <v>470</v>
      </c>
    </row>
    <row r="648" spans="10:13" x14ac:dyDescent="0.3">
      <c r="J648">
        <v>95</v>
      </c>
      <c r="K648">
        <v>220</v>
      </c>
      <c r="L648">
        <v>350</v>
      </c>
      <c r="M648">
        <v>475</v>
      </c>
    </row>
    <row r="649" spans="10:13" x14ac:dyDescent="0.3">
      <c r="J649">
        <v>100</v>
      </c>
      <c r="K649">
        <v>225</v>
      </c>
      <c r="L649">
        <v>355</v>
      </c>
      <c r="M649">
        <v>480</v>
      </c>
    </row>
    <row r="650" spans="10:13" x14ac:dyDescent="0.3">
      <c r="J650">
        <v>105</v>
      </c>
      <c r="K650">
        <v>230</v>
      </c>
      <c r="L650">
        <v>360</v>
      </c>
      <c r="M650">
        <v>485</v>
      </c>
    </row>
    <row r="651" spans="10:13" x14ac:dyDescent="0.3">
      <c r="J651">
        <v>110</v>
      </c>
      <c r="K651">
        <v>235</v>
      </c>
      <c r="L651">
        <v>365</v>
      </c>
      <c r="M651">
        <v>490</v>
      </c>
    </row>
    <row r="652" spans="10:13" x14ac:dyDescent="0.3">
      <c r="J652">
        <v>115</v>
      </c>
      <c r="K652">
        <v>240</v>
      </c>
      <c r="L652">
        <v>370</v>
      </c>
      <c r="M652">
        <v>495</v>
      </c>
    </row>
    <row r="653" spans="10:13" x14ac:dyDescent="0.3">
      <c r="J653">
        <v>120</v>
      </c>
      <c r="K653">
        <v>245</v>
      </c>
      <c r="L653">
        <v>375</v>
      </c>
      <c r="M653">
        <v>500</v>
      </c>
    </row>
    <row r="654" spans="10:13" x14ac:dyDescent="0.3">
      <c r="J654">
        <v>125</v>
      </c>
      <c r="K654">
        <v>250</v>
      </c>
      <c r="L654">
        <v>380</v>
      </c>
      <c r="M654">
        <v>505</v>
      </c>
    </row>
    <row r="655" spans="10:13" x14ac:dyDescent="0.3">
      <c r="J655">
        <v>130</v>
      </c>
      <c r="K655">
        <v>255</v>
      </c>
      <c r="L655">
        <v>385</v>
      </c>
      <c r="M655">
        <v>510</v>
      </c>
    </row>
    <row r="656" spans="10:13" x14ac:dyDescent="0.3">
      <c r="J656">
        <v>135</v>
      </c>
      <c r="K656">
        <v>260</v>
      </c>
      <c r="L656">
        <v>390</v>
      </c>
      <c r="M656">
        <v>515</v>
      </c>
    </row>
    <row r="657" spans="10:14" x14ac:dyDescent="0.3">
      <c r="J657">
        <v>140</v>
      </c>
      <c r="K657">
        <v>265</v>
      </c>
      <c r="L657">
        <v>395</v>
      </c>
    </row>
    <row r="658" spans="10:14" x14ac:dyDescent="0.3">
      <c r="J658" t="s">
        <v>49</v>
      </c>
    </row>
    <row r="659" spans="10:14" x14ac:dyDescent="0.3">
      <c r="J659">
        <v>20</v>
      </c>
      <c r="K659">
        <v>130</v>
      </c>
      <c r="L659">
        <v>240</v>
      </c>
      <c r="M659">
        <v>350</v>
      </c>
      <c r="N659">
        <v>460</v>
      </c>
    </row>
    <row r="660" spans="10:14" x14ac:dyDescent="0.3">
      <c r="J660">
        <v>25</v>
      </c>
      <c r="K660">
        <v>135</v>
      </c>
      <c r="L660">
        <v>245</v>
      </c>
      <c r="M660">
        <v>355</v>
      </c>
      <c r="N660">
        <v>465</v>
      </c>
    </row>
    <row r="661" spans="10:14" x14ac:dyDescent="0.3">
      <c r="J661">
        <v>30</v>
      </c>
      <c r="K661">
        <v>140</v>
      </c>
      <c r="L661">
        <v>250</v>
      </c>
      <c r="M661">
        <v>360</v>
      </c>
      <c r="N661">
        <v>470</v>
      </c>
    </row>
    <row r="662" spans="10:14" x14ac:dyDescent="0.3">
      <c r="J662">
        <v>35</v>
      </c>
      <c r="K662">
        <v>145</v>
      </c>
      <c r="L662">
        <v>255</v>
      </c>
      <c r="M662">
        <v>365</v>
      </c>
      <c r="N662">
        <v>475</v>
      </c>
    </row>
    <row r="663" spans="10:14" x14ac:dyDescent="0.3">
      <c r="J663">
        <v>40</v>
      </c>
      <c r="K663">
        <v>150</v>
      </c>
      <c r="L663">
        <v>260</v>
      </c>
      <c r="M663">
        <v>370</v>
      </c>
      <c r="N663">
        <v>480</v>
      </c>
    </row>
    <row r="664" spans="10:14" x14ac:dyDescent="0.3">
      <c r="J664">
        <v>45</v>
      </c>
      <c r="K664">
        <v>155</v>
      </c>
      <c r="L664">
        <v>265</v>
      </c>
      <c r="M664">
        <v>375</v>
      </c>
      <c r="N664">
        <v>485</v>
      </c>
    </row>
    <row r="665" spans="10:14" x14ac:dyDescent="0.3">
      <c r="J665">
        <v>50</v>
      </c>
      <c r="K665">
        <v>160</v>
      </c>
      <c r="L665">
        <v>270</v>
      </c>
      <c r="M665">
        <v>380</v>
      </c>
      <c r="N665">
        <v>490</v>
      </c>
    </row>
    <row r="666" spans="10:14" x14ac:dyDescent="0.3">
      <c r="J666">
        <v>55</v>
      </c>
      <c r="K666">
        <v>165</v>
      </c>
      <c r="L666">
        <v>275</v>
      </c>
      <c r="M666">
        <v>385</v>
      </c>
      <c r="N666">
        <v>495</v>
      </c>
    </row>
    <row r="667" spans="10:14" x14ac:dyDescent="0.3">
      <c r="J667">
        <v>60</v>
      </c>
      <c r="K667">
        <v>170</v>
      </c>
      <c r="L667">
        <v>280</v>
      </c>
      <c r="M667">
        <v>390</v>
      </c>
      <c r="N667">
        <v>500</v>
      </c>
    </row>
    <row r="668" spans="10:14" x14ac:dyDescent="0.3">
      <c r="J668">
        <v>65</v>
      </c>
      <c r="K668">
        <v>175</v>
      </c>
      <c r="L668">
        <v>285</v>
      </c>
      <c r="M668">
        <v>395</v>
      </c>
      <c r="N668">
        <v>505</v>
      </c>
    </row>
    <row r="669" spans="10:14" x14ac:dyDescent="0.3">
      <c r="J669">
        <v>70</v>
      </c>
      <c r="K669">
        <v>180</v>
      </c>
      <c r="L669">
        <v>290</v>
      </c>
      <c r="M669">
        <v>400</v>
      </c>
      <c r="N669">
        <v>510</v>
      </c>
    </row>
    <row r="670" spans="10:14" x14ac:dyDescent="0.3">
      <c r="J670">
        <v>75</v>
      </c>
      <c r="K670">
        <v>185</v>
      </c>
      <c r="L670">
        <v>295</v>
      </c>
      <c r="M670">
        <v>405</v>
      </c>
      <c r="N670">
        <v>515</v>
      </c>
    </row>
    <row r="671" spans="10:14" x14ac:dyDescent="0.3">
      <c r="J671">
        <v>80</v>
      </c>
      <c r="K671">
        <v>190</v>
      </c>
      <c r="L671">
        <v>300</v>
      </c>
      <c r="M671">
        <v>410</v>
      </c>
      <c r="N671">
        <v>520</v>
      </c>
    </row>
    <row r="672" spans="10:14" x14ac:dyDescent="0.3">
      <c r="J672">
        <v>85</v>
      </c>
      <c r="K672">
        <v>195</v>
      </c>
      <c r="L672">
        <v>305</v>
      </c>
      <c r="M672">
        <v>415</v>
      </c>
      <c r="N672">
        <v>525</v>
      </c>
    </row>
    <row r="673" spans="9:14" x14ac:dyDescent="0.3">
      <c r="J673">
        <v>90</v>
      </c>
      <c r="K673">
        <v>200</v>
      </c>
      <c r="L673">
        <v>310</v>
      </c>
      <c r="M673">
        <v>420</v>
      </c>
      <c r="N673">
        <v>530</v>
      </c>
    </row>
    <row r="674" spans="9:14" x14ac:dyDescent="0.3">
      <c r="J674">
        <v>95</v>
      </c>
      <c r="K674">
        <v>205</v>
      </c>
      <c r="L674">
        <v>315</v>
      </c>
      <c r="M674">
        <v>425</v>
      </c>
      <c r="N674">
        <v>535</v>
      </c>
    </row>
    <row r="675" spans="9:14" x14ac:dyDescent="0.3">
      <c r="J675">
        <v>100</v>
      </c>
      <c r="K675">
        <v>210</v>
      </c>
      <c r="L675">
        <v>320</v>
      </c>
      <c r="M675">
        <v>430</v>
      </c>
      <c r="N675">
        <v>540</v>
      </c>
    </row>
    <row r="676" spans="9:14" x14ac:dyDescent="0.3">
      <c r="J676">
        <v>105</v>
      </c>
      <c r="K676">
        <v>215</v>
      </c>
      <c r="L676">
        <v>325</v>
      </c>
      <c r="M676">
        <v>435</v>
      </c>
      <c r="N676">
        <v>545</v>
      </c>
    </row>
    <row r="677" spans="9:14" x14ac:dyDescent="0.3">
      <c r="J677">
        <v>110</v>
      </c>
      <c r="K677">
        <v>220</v>
      </c>
      <c r="L677">
        <v>330</v>
      </c>
      <c r="M677">
        <v>440</v>
      </c>
      <c r="N677">
        <v>550</v>
      </c>
    </row>
    <row r="678" spans="9:14" x14ac:dyDescent="0.3">
      <c r="J678">
        <v>115</v>
      </c>
      <c r="K678">
        <v>225</v>
      </c>
      <c r="L678">
        <v>335</v>
      </c>
      <c r="M678">
        <v>445</v>
      </c>
      <c r="N678">
        <v>555</v>
      </c>
    </row>
    <row r="679" spans="9:14" x14ac:dyDescent="0.3">
      <c r="J679">
        <v>120</v>
      </c>
      <c r="K679">
        <v>230</v>
      </c>
      <c r="L679">
        <v>340</v>
      </c>
      <c r="M679">
        <v>450</v>
      </c>
      <c r="N679">
        <v>560</v>
      </c>
    </row>
    <row r="680" spans="9:14" x14ac:dyDescent="0.3">
      <c r="J680">
        <v>125</v>
      </c>
      <c r="K680">
        <v>235</v>
      </c>
      <c r="L680">
        <v>345</v>
      </c>
      <c r="M680">
        <v>455</v>
      </c>
      <c r="N680">
        <v>565</v>
      </c>
    </row>
    <row r="682" spans="9:14" x14ac:dyDescent="0.3">
      <c r="I682" t="s">
        <v>12</v>
      </c>
    </row>
    <row r="683" spans="9:14" x14ac:dyDescent="0.3">
      <c r="I683">
        <v>15</v>
      </c>
      <c r="J683">
        <v>140</v>
      </c>
      <c r="K683">
        <v>265</v>
      </c>
      <c r="L683">
        <v>390</v>
      </c>
      <c r="M683">
        <v>515</v>
      </c>
    </row>
    <row r="684" spans="9:14" x14ac:dyDescent="0.3">
      <c r="I684">
        <v>20</v>
      </c>
      <c r="J684">
        <v>145</v>
      </c>
      <c r="K684">
        <v>270</v>
      </c>
      <c r="L684">
        <v>395</v>
      </c>
      <c r="M684">
        <v>520</v>
      </c>
    </row>
    <row r="685" spans="9:14" x14ac:dyDescent="0.3">
      <c r="I685">
        <v>25</v>
      </c>
      <c r="J685">
        <v>150</v>
      </c>
      <c r="K685">
        <v>275</v>
      </c>
      <c r="L685">
        <v>400</v>
      </c>
      <c r="M685">
        <v>525</v>
      </c>
    </row>
    <row r="686" spans="9:14" x14ac:dyDescent="0.3">
      <c r="I686">
        <v>30</v>
      </c>
      <c r="J686">
        <v>155</v>
      </c>
      <c r="K686">
        <v>280</v>
      </c>
      <c r="L686">
        <v>405</v>
      </c>
      <c r="M686">
        <v>530</v>
      </c>
    </row>
    <row r="687" spans="9:14" x14ac:dyDescent="0.3">
      <c r="I687">
        <v>35</v>
      </c>
      <c r="J687">
        <v>160</v>
      </c>
      <c r="K687">
        <v>285</v>
      </c>
      <c r="L687">
        <v>410</v>
      </c>
      <c r="M687">
        <v>535</v>
      </c>
    </row>
    <row r="688" spans="9:14" x14ac:dyDescent="0.3">
      <c r="I688">
        <v>40</v>
      </c>
      <c r="J688">
        <v>165</v>
      </c>
      <c r="K688">
        <v>290</v>
      </c>
      <c r="L688">
        <v>415</v>
      </c>
      <c r="M688">
        <v>540</v>
      </c>
    </row>
    <row r="689" spans="9:13" x14ac:dyDescent="0.3">
      <c r="I689">
        <v>45</v>
      </c>
      <c r="J689">
        <v>170</v>
      </c>
      <c r="K689">
        <v>295</v>
      </c>
      <c r="L689">
        <v>420</v>
      </c>
      <c r="M689">
        <v>545</v>
      </c>
    </row>
    <row r="690" spans="9:13" x14ac:dyDescent="0.3">
      <c r="I690">
        <v>50</v>
      </c>
      <c r="J690">
        <v>175</v>
      </c>
      <c r="K690">
        <v>300</v>
      </c>
      <c r="L690">
        <v>425</v>
      </c>
      <c r="M690">
        <v>550</v>
      </c>
    </row>
    <row r="691" spans="9:13" x14ac:dyDescent="0.3">
      <c r="I691">
        <v>55</v>
      </c>
      <c r="J691">
        <v>180</v>
      </c>
      <c r="K691">
        <v>305</v>
      </c>
      <c r="L691">
        <v>430</v>
      </c>
      <c r="M691">
        <v>555</v>
      </c>
    </row>
    <row r="692" spans="9:13" x14ac:dyDescent="0.3">
      <c r="I692">
        <v>60</v>
      </c>
      <c r="J692">
        <v>185</v>
      </c>
      <c r="K692">
        <v>310</v>
      </c>
      <c r="L692">
        <v>435</v>
      </c>
      <c r="M692">
        <v>560</v>
      </c>
    </row>
    <row r="693" spans="9:13" x14ac:dyDescent="0.3">
      <c r="I693">
        <v>65</v>
      </c>
      <c r="J693">
        <v>190</v>
      </c>
      <c r="K693">
        <v>315</v>
      </c>
      <c r="L693">
        <v>440</v>
      </c>
      <c r="M693">
        <v>565</v>
      </c>
    </row>
    <row r="694" spans="9:13" x14ac:dyDescent="0.3">
      <c r="I694">
        <v>70</v>
      </c>
      <c r="J694">
        <v>195</v>
      </c>
      <c r="K694">
        <v>320</v>
      </c>
      <c r="L694">
        <v>445</v>
      </c>
      <c r="M694">
        <v>570</v>
      </c>
    </row>
    <row r="695" spans="9:13" x14ac:dyDescent="0.3">
      <c r="I695">
        <v>75</v>
      </c>
      <c r="J695">
        <v>200</v>
      </c>
      <c r="K695">
        <v>325</v>
      </c>
      <c r="L695">
        <v>450</v>
      </c>
      <c r="M695">
        <v>575</v>
      </c>
    </row>
    <row r="696" spans="9:13" x14ac:dyDescent="0.3">
      <c r="I696">
        <v>80</v>
      </c>
      <c r="J696">
        <v>205</v>
      </c>
      <c r="K696">
        <v>330</v>
      </c>
      <c r="L696">
        <v>455</v>
      </c>
      <c r="M696">
        <v>580</v>
      </c>
    </row>
    <row r="697" spans="9:13" x14ac:dyDescent="0.3">
      <c r="I697">
        <v>85</v>
      </c>
      <c r="J697">
        <v>210</v>
      </c>
      <c r="K697">
        <v>335</v>
      </c>
      <c r="L697">
        <v>460</v>
      </c>
      <c r="M697">
        <v>585</v>
      </c>
    </row>
    <row r="698" spans="9:13" x14ac:dyDescent="0.3">
      <c r="I698">
        <v>90</v>
      </c>
      <c r="J698">
        <v>215</v>
      </c>
      <c r="K698">
        <v>340</v>
      </c>
      <c r="L698">
        <v>465</v>
      </c>
      <c r="M698">
        <v>590</v>
      </c>
    </row>
    <row r="699" spans="9:13" x14ac:dyDescent="0.3">
      <c r="I699">
        <v>95</v>
      </c>
      <c r="J699">
        <v>220</v>
      </c>
      <c r="K699">
        <v>345</v>
      </c>
      <c r="L699">
        <v>470</v>
      </c>
      <c r="M699">
        <v>595</v>
      </c>
    </row>
    <row r="700" spans="9:13" x14ac:dyDescent="0.3">
      <c r="I700">
        <v>100</v>
      </c>
      <c r="J700">
        <v>225</v>
      </c>
      <c r="K700">
        <v>350</v>
      </c>
      <c r="L700">
        <v>475</v>
      </c>
      <c r="M700">
        <v>600</v>
      </c>
    </row>
    <row r="701" spans="9:13" x14ac:dyDescent="0.3">
      <c r="I701">
        <v>105</v>
      </c>
      <c r="J701">
        <v>230</v>
      </c>
      <c r="K701">
        <v>355</v>
      </c>
      <c r="L701">
        <v>480</v>
      </c>
      <c r="M701">
        <v>605</v>
      </c>
    </row>
    <row r="702" spans="9:13" x14ac:dyDescent="0.3">
      <c r="I702">
        <v>110</v>
      </c>
      <c r="J702">
        <v>235</v>
      </c>
      <c r="K702">
        <v>360</v>
      </c>
      <c r="L702">
        <v>485</v>
      </c>
      <c r="M702">
        <v>610</v>
      </c>
    </row>
    <row r="703" spans="9:13" x14ac:dyDescent="0.3">
      <c r="I703">
        <v>115</v>
      </c>
      <c r="J703">
        <v>240</v>
      </c>
      <c r="K703">
        <v>365</v>
      </c>
      <c r="L703">
        <v>490</v>
      </c>
    </row>
    <row r="704" spans="9:13" x14ac:dyDescent="0.3">
      <c r="I704">
        <v>120</v>
      </c>
      <c r="J704">
        <v>245</v>
      </c>
      <c r="K704">
        <v>370</v>
      </c>
      <c r="L704">
        <v>495</v>
      </c>
    </row>
    <row r="705" spans="9:12" x14ac:dyDescent="0.3">
      <c r="I705">
        <v>125</v>
      </c>
      <c r="J705">
        <v>250</v>
      </c>
      <c r="K705">
        <v>375</v>
      </c>
      <c r="L705">
        <v>500</v>
      </c>
    </row>
    <row r="706" spans="9:12" x14ac:dyDescent="0.3">
      <c r="I706">
        <v>130</v>
      </c>
      <c r="J706">
        <v>255</v>
      </c>
      <c r="K706">
        <v>380</v>
      </c>
      <c r="L706">
        <v>505</v>
      </c>
    </row>
    <row r="707" spans="9:12" x14ac:dyDescent="0.3">
      <c r="I707">
        <v>135</v>
      </c>
      <c r="J707">
        <v>260</v>
      </c>
      <c r="K707">
        <v>385</v>
      </c>
      <c r="L707">
        <v>510</v>
      </c>
    </row>
  </sheetData>
  <sortState xmlns:xlrd2="http://schemas.microsoft.com/office/spreadsheetml/2017/richdata2" ref="Q450:R455">
    <sortCondition descending="1" ref="R450"/>
  </sortState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chaudhary pravin</dc:creator>
  <cp:lastModifiedBy>chaudhary pravin</cp:lastModifiedBy>
  <dcterms:created xsi:type="dcterms:W3CDTF">2024-06-20T05:23:34Z</dcterms:created>
  <dcterms:modified xsi:type="dcterms:W3CDTF">2024-06-26T12:28:04Z</dcterms:modified>
</cp:coreProperties>
</file>