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hailinfile\sfit\Placement\edx\DAT222x_Labfiles\Quiz files\Module 4\"/>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1" l="1"/>
  <c r="I21" i="1"/>
  <c r="H21" i="1"/>
  <c r="G21" i="1"/>
  <c r="F21" i="1"/>
  <c r="D4" i="1"/>
  <c r="F4" i="1"/>
  <c r="D2" i="1" l="1"/>
  <c r="C2" i="1"/>
  <c r="C4" i="1"/>
  <c r="F17" i="1" l="1"/>
  <c r="E17" i="1"/>
  <c r="I12" i="1"/>
  <c r="G12" i="1"/>
  <c r="H12" i="1" s="1"/>
  <c r="C12" i="1"/>
  <c r="E14" i="1"/>
  <c r="D10" i="1"/>
  <c r="E10" i="1" s="1"/>
  <c r="E9" i="1"/>
  <c r="F9" i="1"/>
  <c r="C10" i="1"/>
  <c r="E8" i="1"/>
  <c r="F8" i="1"/>
  <c r="F10" i="1" l="1"/>
  <c r="D12" i="1"/>
  <c r="F12" i="1" s="1"/>
  <c r="E12" i="1" l="1"/>
</calcChain>
</file>

<file path=xl/sharedStrings.xml><?xml version="1.0" encoding="utf-8"?>
<sst xmlns="http://schemas.openxmlformats.org/spreadsheetml/2006/main" count="36" uniqueCount="24">
  <si>
    <t>An auditor is trying to estimate the average size of an invoice. A sample of 64 invoices from a large population of invoices yields a mean of $300 with a standard deviation of $40. What is the 99% confidence interval?</t>
  </si>
  <si>
    <t>XBAR</t>
  </si>
  <si>
    <t>SD</t>
  </si>
  <si>
    <t>Your company manufacturers Bluetooth chips. To estimate the fraction of defective chips, you sample 100 chips, and find 4 are defective. You are 95% sure the actual percentage of defective Bluetooth chips is within which of the following ranges?</t>
  </si>
  <si>
    <t>We are trying to estimate the average salary of employees at a company. Assume the standard deviation of employee salaries is $20,000, and we want to be 95% sure our estimate is accurate within $3000. What size sample is needed?</t>
  </si>
  <si>
    <t>N</t>
  </si>
  <si>
    <t>A company with 500 employees wants to estimate the fraction of employees whose commute to work exceeds 60 minutes. They survey 200 employees and find 60% of those surveyed have a commute exceeding 60 minutes. They are 95% confident that the actual fraction of employees whose commute exceeds 60 minutes is within which of the following ranges? Apply the finite correction factor to your answer.</t>
  </si>
  <si>
    <t>Phat</t>
  </si>
  <si>
    <t>CORRECTION</t>
  </si>
  <si>
    <t>L</t>
  </si>
  <si>
    <t>H</t>
  </si>
  <si>
    <t>fcf</t>
  </si>
  <si>
    <t>A company with 400 employees wants to estimate the average commuting time for its employees. They believe the standard deviation of the commuting time of employees is 10 minutes. If they want to be 95% confident that there estimate of mean commuting time is accurate within 5 minutes, what sample size is needed? Apply the finite correction factor to obtain your answer.</t>
  </si>
  <si>
    <t>n</t>
  </si>
  <si>
    <t>Correction</t>
  </si>
  <si>
    <t>One 16-ounce bottle of an energy drink has an average of 400 mg of caffeine with a standard deviation of 20 mg. What is the probability that the average caffeine in a sample of 25 bottles is no more than 395 milligrams?</t>
  </si>
  <si>
    <t>z</t>
  </si>
  <si>
    <t>Assume that 8% of all Americans have diabetes. In a random sample of 50 Americans, what is the standard deviation of the proportion of people in the sample that have diabetes?</t>
  </si>
  <si>
    <t>phat</t>
  </si>
  <si>
    <t>sd</t>
  </si>
  <si>
    <t>u</t>
  </si>
  <si>
    <t xml:space="preserve">L </t>
  </si>
  <si>
    <t xml:space="preserve">H </t>
  </si>
  <si>
    <t>Final Exam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</si>
</sst>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sz val="11"/>
      <color theme="1"/>
      <name val="Calibri"/>
      <family val="2"/>
      <scheme val="minor"/>
    </font>
    <font>
      <sz val="12"/>
      <color rgb="FF222222"/>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2" borderId="0" xfId="0" applyFont="1" applyFill="1" applyAlignment="1">
      <alignment wrapText="1"/>
    </xf>
    <xf numFmtId="0" fontId="0" fillId="2" borderId="0" xfId="0" applyFill="1" applyAlignment="1">
      <alignment horizontal="center"/>
    </xf>
    <xf numFmtId="0" fontId="0" fillId="2" borderId="0" xfId="0" applyFill="1" applyAlignment="1">
      <alignment horizontal="center"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4" fontId="0" fillId="0" borderId="3" xfId="1" applyNumberFormat="1" applyFont="1" applyBorder="1"/>
    <xf numFmtId="164" fontId="0" fillId="0" borderId="2" xfId="1" applyNumberFormat="1" applyFont="1" applyBorder="1"/>
    <xf numFmtId="0" fontId="0" fillId="0" borderId="1" xfId="0" applyBorder="1"/>
    <xf numFmtId="0" fontId="0" fillId="0" borderId="10" xfId="0" applyBorder="1"/>
    <xf numFmtId="0" fontId="0" fillId="0" borderId="11" xfId="0" applyBorder="1"/>
    <xf numFmtId="0" fontId="0" fillId="0" borderId="0" xfId="0" applyAlignment="1">
      <alignment horizontal="center"/>
    </xf>
    <xf numFmtId="0" fontId="0" fillId="2" borderId="0" xfId="0" applyFill="1" applyAlignment="1">
      <alignment horizontal="center"/>
    </xf>
    <xf numFmtId="0" fontId="0" fillId="3"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topLeftCell="A13" workbookViewId="0">
      <selection activeCell="D18" sqref="D18"/>
    </sheetView>
  </sheetViews>
  <sheetFormatPr defaultRowHeight="15" x14ac:dyDescent="0.25"/>
  <cols>
    <col min="1" max="1" width="67" customWidth="1"/>
    <col min="6" max="6" width="10.42578125" customWidth="1"/>
  </cols>
  <sheetData>
    <row r="1" spans="1:9" x14ac:dyDescent="0.25">
      <c r="C1" t="s">
        <v>18</v>
      </c>
    </row>
    <row r="2" spans="1:9" ht="45.75" x14ac:dyDescent="0.25">
      <c r="A2" s="1" t="s">
        <v>17</v>
      </c>
      <c r="C2">
        <f>0.08</f>
        <v>0.08</v>
      </c>
      <c r="D2">
        <f>SQRT((C2*(1-C2))/50)</f>
        <v>3.836665218650176E-2</v>
      </c>
    </row>
    <row r="3" spans="1:9" x14ac:dyDescent="0.25">
      <c r="C3" s="15" t="s">
        <v>16</v>
      </c>
    </row>
    <row r="4" spans="1:9" ht="82.5" customHeight="1" x14ac:dyDescent="0.25">
      <c r="A4" s="1" t="s">
        <v>15</v>
      </c>
      <c r="C4">
        <f>(395-400)/4</f>
        <v>-1.25</v>
      </c>
      <c r="D4">
        <f>_xlfn.NORM.S.DIST(F4,TRUE)</f>
        <v>6.2096653257761331E-3</v>
      </c>
      <c r="F4">
        <f>(390-400)/4</f>
        <v>-2.5</v>
      </c>
    </row>
    <row r="7" spans="1:9" ht="15.75" thickBot="1" x14ac:dyDescent="0.3">
      <c r="C7" s="3" t="s">
        <v>1</v>
      </c>
      <c r="D7" s="3" t="s">
        <v>2</v>
      </c>
      <c r="E7" s="3" t="s">
        <v>9</v>
      </c>
      <c r="F7" s="3" t="s">
        <v>10</v>
      </c>
    </row>
    <row r="8" spans="1:9" ht="60.75" x14ac:dyDescent="0.25">
      <c r="A8" s="1" t="s">
        <v>0</v>
      </c>
      <c r="C8">
        <v>300</v>
      </c>
      <c r="D8">
        <v>40</v>
      </c>
      <c r="E8" s="4">
        <f>C8-2.576*D8/SQRT(64)</f>
        <v>287.12</v>
      </c>
      <c r="F8" s="5">
        <f>C8+2.576*(D8/SQRT(64))</f>
        <v>312.88</v>
      </c>
    </row>
    <row r="9" spans="1:9" x14ac:dyDescent="0.25">
      <c r="E9" s="6">
        <f t="shared" ref="E9" si="0">C9-2.576*D9/SQRT(64)</f>
        <v>0</v>
      </c>
      <c r="F9" s="7">
        <f t="shared" ref="F9" si="1">C9+2.576*(D9/SQRT(64))</f>
        <v>0</v>
      </c>
    </row>
    <row r="10" spans="1:9" ht="61.5" thickBot="1" x14ac:dyDescent="0.3">
      <c r="A10" s="1" t="s">
        <v>3</v>
      </c>
      <c r="C10">
        <f>4/100</f>
        <v>0.04</v>
      </c>
      <c r="D10">
        <f>SQRT((C10*(1-C10))/100)</f>
        <v>1.9595917942265423E-2</v>
      </c>
      <c r="E10" s="8">
        <f>C10-1.96*D10</f>
        <v>1.5920008331597735E-3</v>
      </c>
      <c r="F10" s="9">
        <f>C10+1.96*D10</f>
        <v>7.8407999166840228E-2</v>
      </c>
    </row>
    <row r="11" spans="1:9" ht="15.75" thickBot="1" x14ac:dyDescent="0.3">
      <c r="C11" s="2" t="s">
        <v>7</v>
      </c>
      <c r="D11" s="2" t="s">
        <v>2</v>
      </c>
      <c r="E11" s="2" t="s">
        <v>9</v>
      </c>
      <c r="F11" s="2" t="s">
        <v>10</v>
      </c>
      <c r="G11" s="2" t="s">
        <v>11</v>
      </c>
      <c r="H11" s="16" t="s">
        <v>8</v>
      </c>
      <c r="I11" s="16"/>
    </row>
    <row r="12" spans="1:9" ht="106.5" thickBot="1" x14ac:dyDescent="0.3">
      <c r="A12" s="1" t="s">
        <v>6</v>
      </c>
      <c r="C12">
        <f>(200*0.6)/200</f>
        <v>0.6</v>
      </c>
      <c r="D12">
        <f>SQRT((C12*(1-C12))/200)</f>
        <v>3.4641016151377546E-2</v>
      </c>
      <c r="E12">
        <f>C12-1.96*D12</f>
        <v>0.53210360834329995</v>
      </c>
      <c r="F12">
        <f>C12+1.96*D12</f>
        <v>0.66789639165670001</v>
      </c>
      <c r="G12">
        <f>SQRT((500-200)/(500-1))</f>
        <v>0.77537242974561538</v>
      </c>
      <c r="H12" s="11">
        <f>C12-1.96*G12*D12</f>
        <v>0.54735500983018459</v>
      </c>
      <c r="I12" s="10">
        <f>C12+1.96*G12*D12</f>
        <v>0.65264499016981536</v>
      </c>
    </row>
    <row r="13" spans="1:9" ht="15.75" thickBot="1" x14ac:dyDescent="0.3">
      <c r="D13" t="s">
        <v>2</v>
      </c>
      <c r="E13" s="13" t="s">
        <v>13</v>
      </c>
    </row>
    <row r="14" spans="1:9" ht="61.5" thickBot="1" x14ac:dyDescent="0.3">
      <c r="A14" s="1" t="s">
        <v>4</v>
      </c>
      <c r="D14">
        <v>20000</v>
      </c>
      <c r="E14" s="12">
        <f>(1.96*D14/3000)^2</f>
        <v>170.73777777777778</v>
      </c>
    </row>
    <row r="15" spans="1:9" ht="15.75" thickBot="1" x14ac:dyDescent="0.3"/>
    <row r="16" spans="1:9" x14ac:dyDescent="0.25">
      <c r="C16" t="s">
        <v>5</v>
      </c>
      <c r="D16" t="s">
        <v>2</v>
      </c>
      <c r="E16" t="s">
        <v>13</v>
      </c>
      <c r="F16" s="13" t="s">
        <v>14</v>
      </c>
    </row>
    <row r="17" spans="1:9" ht="91.5" thickBot="1" x14ac:dyDescent="0.3">
      <c r="A17" s="1" t="s">
        <v>12</v>
      </c>
      <c r="C17">
        <v>400</v>
      </c>
      <c r="D17">
        <v>30</v>
      </c>
      <c r="E17">
        <f>(1.96*D17/5)^2</f>
        <v>138.29759999999999</v>
      </c>
      <c r="F17" s="14">
        <f>E17*C17/(E17+C17-1)</f>
        <v>102.95791382652742</v>
      </c>
    </row>
    <row r="19" spans="1:9" x14ac:dyDescent="0.25">
      <c r="A19" s="17" t="s">
        <v>23</v>
      </c>
    </row>
    <row r="20" spans="1:9" x14ac:dyDescent="0.25">
      <c r="B20" t="s">
        <v>5</v>
      </c>
      <c r="C20" t="s">
        <v>13</v>
      </c>
      <c r="D20" t="s">
        <v>20</v>
      </c>
      <c r="E20" t="s">
        <v>19</v>
      </c>
      <c r="F20" t="s">
        <v>21</v>
      </c>
      <c r="G20" t="s">
        <v>22</v>
      </c>
      <c r="H20" t="s">
        <v>11</v>
      </c>
      <c r="I20" t="s">
        <v>9</v>
      </c>
    </row>
    <row r="21" spans="1:9" x14ac:dyDescent="0.25">
      <c r="B21">
        <v>40000</v>
      </c>
      <c r="C21">
        <v>200</v>
      </c>
      <c r="D21">
        <v>35</v>
      </c>
      <c r="E21">
        <v>10</v>
      </c>
      <c r="F21">
        <f>D21-2.576*E21/SQRT(C21)</f>
        <v>33.178492931663456</v>
      </c>
      <c r="G21">
        <f>D21+2.576*E21/SQRT(C21)</f>
        <v>36.821507068336544</v>
      </c>
      <c r="H21">
        <f>SQRT((B21-C21)/(B21-1))</f>
        <v>0.99750933610763293</v>
      </c>
      <c r="I21">
        <f>D21-2.576*H21*E21/SQRT(C21)</f>
        <v>33.183029693548249</v>
      </c>
    </row>
    <row r="23" spans="1:9" x14ac:dyDescent="0.25">
      <c r="E23" t="s">
        <v>19</v>
      </c>
      <c r="F23" t="s">
        <v>13</v>
      </c>
    </row>
    <row r="24" spans="1:9" x14ac:dyDescent="0.25">
      <c r="E24">
        <v>20000</v>
      </c>
      <c r="F24">
        <f>(1.96*E24/5000)^2</f>
        <v>61.465599999999995</v>
      </c>
    </row>
  </sheetData>
  <mergeCells count="1">
    <mergeCell ref="H11:I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2018-06-15T09:23:24Z</dcterms:created>
  <dcterms:modified xsi:type="dcterms:W3CDTF">2018-06-16T19:42:58Z</dcterms:modified>
</cp:coreProperties>
</file>