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weler-profit\public\sheets\DavidSheets\"/>
    </mc:Choice>
  </mc:AlternateContent>
  <xr:revisionPtr revIDLastSave="0" documentId="13_ncr:1_{FD6629B2-302E-4610-A29C-FD1F9F4734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3" i="1" l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W196" i="1"/>
  <c r="B200" i="1"/>
  <c r="B199" i="1" s="1"/>
  <c r="W197" i="1"/>
  <c r="W195" i="1"/>
  <c r="B195" i="1"/>
  <c r="B194" i="1"/>
  <c r="B204" i="1" s="1"/>
  <c r="B203" i="1" s="1"/>
  <c r="B193" i="1"/>
  <c r="B196" i="1" s="1"/>
  <c r="B197" i="1" l="1"/>
  <c r="B202" i="1"/>
  <c r="B201" i="1" s="1"/>
  <c r="B21" i="1"/>
  <c r="B20" i="1"/>
  <c r="B19" i="1"/>
  <c r="B18" i="1"/>
  <c r="B17" i="1"/>
  <c r="B16" i="1"/>
  <c r="B14" i="1"/>
  <c r="B15" i="1" s="1"/>
  <c r="B12" i="1"/>
  <c r="B11" i="1"/>
  <c r="B9" i="1"/>
  <c r="B8" i="1"/>
  <c r="B5" i="1"/>
  <c r="B4" i="1"/>
  <c r="B3" i="1"/>
  <c r="B7" i="1" s="1"/>
  <c r="B10" i="1" l="1"/>
  <c r="B6" i="1"/>
</calcChain>
</file>

<file path=xl/sharedStrings.xml><?xml version="1.0" encoding="utf-8"?>
<sst xmlns="http://schemas.openxmlformats.org/spreadsheetml/2006/main" count="1114" uniqueCount="379">
  <si>
    <t>major_item</t>
  </si>
  <si>
    <t>Appraisals</t>
  </si>
  <si>
    <t>Appraisal Minimum</t>
  </si>
  <si>
    <t>First Appraisals</t>
  </si>
  <si>
    <t>Charms Listed Separately</t>
  </si>
  <si>
    <t>Simply Gold Items (after min charge)</t>
  </si>
  <si>
    <t>Mapping</t>
  </si>
  <si>
    <t>Digital Photo</t>
  </si>
  <si>
    <t>Estate Jewelry Take In Fee, Minimum</t>
  </si>
  <si>
    <t>Fee for anything valued over $400.00</t>
  </si>
  <si>
    <t>Fee for anything valued over $400.00 Wholesale</t>
  </si>
  <si>
    <t>Jumbo Item (Valued Over $5000.00</t>
  </si>
  <si>
    <t>Estate Take-in</t>
  </si>
  <si>
    <t>Enameling</t>
  </si>
  <si>
    <t>One Small Area-Size of a nickle</t>
  </si>
  <si>
    <t>Two Small Areas-Size nickle to a quarter</t>
  </si>
  <si>
    <t>One Larger Area-Size of a Half  Dollar Plus</t>
  </si>
  <si>
    <t>Two Larger Areas-Size of a Half Dollar Plus</t>
  </si>
  <si>
    <t>Ceramit</t>
  </si>
  <si>
    <t>When user picks the "Major_Item" a pop up should appear and say "Ceramit is an Epoxy Based/Faux Enamel; using no heat"</t>
  </si>
  <si>
    <t>Ceramit-Small Area-One color</t>
  </si>
  <si>
    <t>Sides or a man's ring or Bangle Bracelet</t>
  </si>
  <si>
    <t>Ceramit-Medium Area-Two or More Colors</t>
  </si>
  <si>
    <t>Ceramit-Larger Area-Two or More Colors</t>
  </si>
  <si>
    <t>Ceramit-Man's ring or Bangle Bracelet</t>
  </si>
  <si>
    <t>Jump Ring With Solder</t>
  </si>
  <si>
    <t>2.5mm</t>
  </si>
  <si>
    <t>3.0mm</t>
  </si>
  <si>
    <t>4.0mm</t>
  </si>
  <si>
    <t>14k</t>
  </si>
  <si>
    <t>Yellow</t>
  </si>
  <si>
    <t>JR30:6501:S</t>
  </si>
  <si>
    <t>JR35:6501:S</t>
  </si>
  <si>
    <t>3.5mm</t>
  </si>
  <si>
    <t>JR40:6501:S</t>
  </si>
  <si>
    <t>JR45:8001:S</t>
  </si>
  <si>
    <t>4.5mm</t>
  </si>
  <si>
    <t>5.5mm</t>
  </si>
  <si>
    <t>JR55:6501:S</t>
  </si>
  <si>
    <t>6.5mm</t>
  </si>
  <si>
    <t>JR65:8001:S</t>
  </si>
  <si>
    <t>7.0mm</t>
  </si>
  <si>
    <t>JR70:1301:S</t>
  </si>
  <si>
    <t>18kt</t>
  </si>
  <si>
    <t>White</t>
  </si>
  <si>
    <t>18k</t>
  </si>
  <si>
    <t>Platinum</t>
  </si>
  <si>
    <t>Silver</t>
  </si>
  <si>
    <t>JR25:5002:S</t>
  </si>
  <si>
    <t> JR25:5001:S</t>
  </si>
  <si>
    <t>JR30:6502:S</t>
  </si>
  <si>
    <t>JR30:6505:S</t>
  </si>
  <si>
    <t>JR30:6507:S</t>
  </si>
  <si>
    <t>JR30:6508:S</t>
  </si>
  <si>
    <t>JR30:65030:S</t>
  </si>
  <si>
    <t>JR25:5006:S</t>
  </si>
  <si>
    <t>JR25:5007:S</t>
  </si>
  <si>
    <t>JR25:5008:S</t>
  </si>
  <si>
    <t>JR25:500300:S</t>
  </si>
  <si>
    <t>JR35:6502:S</t>
  </si>
  <si>
    <t>JR35:6506:S</t>
  </si>
  <si>
    <t>JR35:6507:S</t>
  </si>
  <si>
    <t>JR35:6508:S</t>
  </si>
  <si>
    <t>JR35:80030:S</t>
  </si>
  <si>
    <t>JR40:6502:S</t>
  </si>
  <si>
    <t>JR40:8003:S</t>
  </si>
  <si>
    <t>JR40:6506:S</t>
  </si>
  <si>
    <t> JR40:6507:S</t>
  </si>
  <si>
    <t>JR40:65030:S</t>
  </si>
  <si>
    <t>JR45:8002:S</t>
  </si>
  <si>
    <t>JR45:8006:S</t>
  </si>
  <si>
    <t>JR45:8007:S</t>
  </si>
  <si>
    <t>JR45:8008:S</t>
  </si>
  <si>
    <t>JR55:6502:S</t>
  </si>
  <si>
    <t>JR65:8002:S</t>
  </si>
  <si>
    <t>JR70:8002:S</t>
  </si>
  <si>
    <t>JR50:8008:S</t>
  </si>
  <si>
    <t>5.0mm</t>
  </si>
  <si>
    <t>JR50:8006:S</t>
  </si>
  <si>
    <t>JR50:8007:S</t>
  </si>
  <si>
    <t>6.0mm</t>
  </si>
  <si>
    <t>JR60:103:S</t>
  </si>
  <si>
    <t>JR60:6503:S</t>
  </si>
  <si>
    <t>Safety Chain</t>
  </si>
  <si>
    <t>14kt</t>
  </si>
  <si>
    <t>2208:91988:P</t>
  </si>
  <si>
    <t>2208:221276:P</t>
  </si>
  <si>
    <t>Gold Filled</t>
  </si>
  <si>
    <t>18:4068:S</t>
  </si>
  <si>
    <t>18:4069:S</t>
  </si>
  <si>
    <t>21431:222157:S</t>
  </si>
  <si>
    <t>Complete With the 2.5" chain &amp; 4 jump rings, soldered</t>
  </si>
  <si>
    <t>Complete With the 3.0" chain &amp; 4 jump rings, soldered</t>
  </si>
  <si>
    <t>Complete With the chain &amp; 3 jump rings &amp; Spring Ring, soldered</t>
  </si>
  <si>
    <t xml:space="preserve">Replacement Chain With 2 Jump Rings, Soldered </t>
  </si>
  <si>
    <t>Popup: "The bracelet has two jumps on it"</t>
  </si>
  <si>
    <t>Bangle Bracelet Bars</t>
  </si>
  <si>
    <t>Retrieve &amp; Re-Solder Bar back To Bracelet</t>
  </si>
  <si>
    <t>Furnish Flat Bracelet Bar &amp; Solder</t>
  </si>
  <si>
    <t>Replace Flat Bar &amp; Catch Assembly</t>
  </si>
  <si>
    <t>San Marcos Bracelet</t>
  </si>
  <si>
    <t>Furnish Rivet Wire &amp; 2 Solders</t>
  </si>
  <si>
    <t>Hinge</t>
  </si>
  <si>
    <t>Chain</t>
  </si>
  <si>
    <t>Bangle Bracelet - One</t>
  </si>
  <si>
    <t>954:64779:S</t>
  </si>
  <si>
    <t>954:64781:S</t>
  </si>
  <si>
    <t>6mm Wide</t>
  </si>
  <si>
    <t>5mm Wide</t>
  </si>
  <si>
    <t>7.25mm Wide</t>
  </si>
  <si>
    <t>9.0mm Wide</t>
  </si>
  <si>
    <t>12mm Wide</t>
  </si>
  <si>
    <t>954:64786:S</t>
  </si>
  <si>
    <t>954:64783:S</t>
  </si>
  <si>
    <t>954:64784:S</t>
  </si>
  <si>
    <t>Twisted Wire For Pearl</t>
  </si>
  <si>
    <t>Rivets</t>
  </si>
  <si>
    <t>Wire &amp; Hammered</t>
  </si>
  <si>
    <t>Soldered</t>
  </si>
  <si>
    <t>Watch Bands-Shortened-Per Side</t>
  </si>
  <si>
    <t>Plated/Silver</t>
  </si>
  <si>
    <t>This can only have a qty of 1 or 2</t>
  </si>
  <si>
    <t>Watch Pin</t>
  </si>
  <si>
    <t>1 to 4 pins, each</t>
  </si>
  <si>
    <t>5 or more pins, each</t>
  </si>
  <si>
    <t>Steel</t>
  </si>
  <si>
    <t>Gold</t>
  </si>
  <si>
    <t>Broken Peg in a Pearl Ring</t>
  </si>
  <si>
    <t>Torch</t>
  </si>
  <si>
    <t>Laser</t>
  </si>
  <si>
    <t>Refinish</t>
  </si>
  <si>
    <t>Rolex Watch Band &amp; Case</t>
  </si>
  <si>
    <t>Stainless Steel</t>
  </si>
  <si>
    <t>18kt Gold</t>
  </si>
  <si>
    <t>Tennis Bracelet Repair</t>
  </si>
  <si>
    <t>Replace wire through hinge, 2 solders</t>
  </si>
  <si>
    <t>Replace Tubing Only</t>
  </si>
  <si>
    <t>Tongues</t>
  </si>
  <si>
    <t>"A" Style, 9.5x5.5mm</t>
  </si>
  <si>
    <t>"B" Style 6.5x6.0mm</t>
  </si>
  <si>
    <t>"B" Style 7x10.5mm</t>
  </si>
  <si>
    <t>"C" Style 10.5x11.0mm</t>
  </si>
  <si>
    <t>"D" Style 12.5x17.0mm</t>
  </si>
  <si>
    <t>Pair of pads that go on the ends, handmade</t>
  </si>
  <si>
    <t>Cuff links</t>
  </si>
  <si>
    <t>Plain Top, Soldered stiff to item</t>
  </si>
  <si>
    <t>Torpedo top with flexible hinges</t>
  </si>
  <si>
    <t>443A:2781:S</t>
  </si>
  <si>
    <t>443A:2780:S</t>
  </si>
  <si>
    <t>443A:271245:S</t>
  </si>
  <si>
    <t>443A:3740:S</t>
  </si>
  <si>
    <t>2565:117648:S</t>
  </si>
  <si>
    <t>2565:115099:S</t>
  </si>
  <si>
    <t>2567:117650:S</t>
  </si>
  <si>
    <t>2567:115097:S</t>
  </si>
  <si>
    <t>22761:289621:S</t>
  </si>
  <si>
    <t>22761:289622:S</t>
  </si>
  <si>
    <t>Tie Tac Back</t>
  </si>
  <si>
    <t>998:69256:S</t>
  </si>
  <si>
    <t>1998:114974:S</t>
  </si>
  <si>
    <t>14kt Post, gold plated back</t>
  </si>
  <si>
    <t>Silver Post, gold plated back</t>
  </si>
  <si>
    <t>1998:115385:S</t>
  </si>
  <si>
    <t>498:3741:S</t>
  </si>
  <si>
    <t> 498:3742:S</t>
  </si>
  <si>
    <t>Clean &amp; Ultrasonic Jewelry Only-No Check/Tighten/Polish</t>
  </si>
  <si>
    <t>Oxidize/Blacken/Antiquing. Done after Repair has Been Done</t>
  </si>
  <si>
    <t>Sandblast</t>
  </si>
  <si>
    <t>Simple Masking</t>
  </si>
  <si>
    <t>Complex Masking</t>
  </si>
  <si>
    <t>Satin or Needle Finish, with complex masking</t>
  </si>
  <si>
    <t>Hammer Finish</t>
  </si>
  <si>
    <t>Florentine by hand, small area 10:00 to 2:00</t>
  </si>
  <si>
    <t>Florentine by hand, medium area  9:00 to 3:00</t>
  </si>
  <si>
    <t>Florentine by hand,  larger area , all the way around</t>
  </si>
  <si>
    <t>Rhodium Plate whole item after repair is done</t>
  </si>
  <si>
    <t>Gold Plate whole item after repair is done</t>
  </si>
  <si>
    <t>Rhodium Plate complete chain or bracelet, after item has been repaired or polished</t>
  </si>
  <si>
    <t>Rhodium Plate on item After repair is done, with two colors-masking</t>
  </si>
  <si>
    <t>Gold Plate an item AFTER the repair has been done,  with two colors-masking</t>
  </si>
  <si>
    <t>Ring</t>
  </si>
  <si>
    <t>Pendant</t>
  </si>
  <si>
    <t>Each Additional Stone over 50</t>
  </si>
  <si>
    <t>Back To Factory Specs-Completely Refinish Bracelet, includes Rhodium Plating</t>
  </si>
  <si>
    <t>Stringing</t>
  </si>
  <si>
    <t>Add-A-Pearl Necklace, up to first 5"</t>
  </si>
  <si>
    <t>Gold Beads On A Chain</t>
  </si>
  <si>
    <t>No Solder, Attach Ends</t>
  </si>
  <si>
    <t>2 Solders to Attach</t>
  </si>
  <si>
    <t>Small Pearls Around A Center Stone</t>
  </si>
  <si>
    <t>Includes gold wire or string</t>
  </si>
  <si>
    <t>Separator Bars</t>
  </si>
  <si>
    <t>For 5mm Pearls, 2 Strand</t>
  </si>
  <si>
    <t>For 5mm Pearls, 3 Strand</t>
  </si>
  <si>
    <t>For 5mm Pearls, 4 Strand</t>
  </si>
  <si>
    <t>For 6mm Pearls, 2 Strand</t>
  </si>
  <si>
    <t>For 6mm Pearls, 3 Strand</t>
  </si>
  <si>
    <t>1841:39160:S</t>
  </si>
  <si>
    <t>1841:39161:S</t>
  </si>
  <si>
    <t>1349:39951:S</t>
  </si>
  <si>
    <t>1348:39950:S</t>
  </si>
  <si>
    <t>This should be noted that this Catch is Hand made by jeweler. But for part COST use this cost only, do not ORDER:   SIZING STOCK:45613:P</t>
  </si>
  <si>
    <t>23805:60001:S</t>
  </si>
  <si>
    <t>1321:48319:S</t>
  </si>
  <si>
    <t>1322:48320:S</t>
  </si>
  <si>
    <t>162:48323:S</t>
  </si>
  <si>
    <t>3000:48321:S</t>
  </si>
  <si>
    <t>This is the cost of rhodium, do not order the materail, Figure cost of rhodium as 150th of this material: 45-4143:300816:T</t>
  </si>
  <si>
    <t>This is the cost of gold plating , do not order the materail, Figure cost of gold plating  as 150th of this material: 45-4143:300816:T</t>
  </si>
  <si>
    <t>This is the cost of gold plating , do not order the materail, Figure cost of Rhodium  plating  as 2% of this material: 45-4143:300816:T</t>
  </si>
  <si>
    <t>This is the cost of gold plating , do not order the materail, Figure cost of gold plating  as 2% of this material: 45-4143:300816:T</t>
  </si>
  <si>
    <t>This is the cost of rhodium  plating , do not order the materail, Figure cost of rhodium  plating  as 2% of this material: 45-4143:300816:T</t>
  </si>
  <si>
    <t>This is the cost of rhodium  plating , do not order the materail, Figure cost of rhodium  plating  as 150th of this material: 45-4143:300816:T</t>
  </si>
  <si>
    <t>Replacement Chain-One soldered jump ring on one side and a spring ring on the other</t>
  </si>
  <si>
    <t>SR5F:19532:S</t>
  </si>
  <si>
    <t>SR5:10651:S</t>
  </si>
  <si>
    <t>Pair  Hinges-Attached chain to a pendant</t>
  </si>
  <si>
    <t>3.5mm wide</t>
  </si>
  <si>
    <t>4.7mm wide</t>
  </si>
  <si>
    <t>4.8mm wide</t>
  </si>
  <si>
    <t>6.5mm wide</t>
  </si>
  <si>
    <t>953:64771:S</t>
  </si>
  <si>
    <t>953:64772:S</t>
  </si>
  <si>
    <t>953:64774:S</t>
  </si>
  <si>
    <t>953:64775:S</t>
  </si>
  <si>
    <t>SIZING STOCK:116863:P</t>
  </si>
  <si>
    <t>Pins Or Just Cut, per side</t>
  </si>
  <si>
    <t>Cut &amp; Solder, per side</t>
  </si>
  <si>
    <t>add Rhodium 91013</t>
  </si>
  <si>
    <t>Add gold plating #91014</t>
  </si>
  <si>
    <t>Jeweler orders from Stuller 26 gauge, dead soft, round wire and sens with job, Stuller # WIRE:76750:P for 14kt yg and Stuller # WIRE:76758:P for 14kt wg</t>
  </si>
  <si>
    <t>Will provide vendor later-hard to find</t>
  </si>
  <si>
    <t>Mystery Clasp installed, restriging pearls are in ADDITION to installing mystery clasp.</t>
  </si>
  <si>
    <t>Replace Tubing &amp; Wire Combo Installed</t>
  </si>
  <si>
    <t>type</t>
  </si>
  <si>
    <t>geller_sku</t>
  </si>
  <si>
    <t>retail_price</t>
  </si>
  <si>
    <t>id</t>
  </si>
  <si>
    <t>size</t>
  </si>
  <si>
    <t>each_additional</t>
  </si>
  <si>
    <t>karats</t>
  </si>
  <si>
    <t>color</t>
  </si>
  <si>
    <t>required_interlink_quantity</t>
  </si>
  <si>
    <t>first_service</t>
  </si>
  <si>
    <t>stuller_sku</t>
  </si>
  <si>
    <t>vendor_cost</t>
  </si>
  <si>
    <t>qty_to_solder</t>
  </si>
  <si>
    <t>soldering_sku</t>
  </si>
  <si>
    <t>handmade_piece_weight_14kt</t>
  </si>
  <si>
    <t>handmade_piece_weight_18kt</t>
  </si>
  <si>
    <t>stuller_additional_part_1</t>
  </si>
  <si>
    <t>sizing_stock_amount</t>
  </si>
  <si>
    <t>stuller_additional_part_2</t>
  </si>
  <si>
    <t>qty_of_additional_part_1</t>
  </si>
  <si>
    <t>qty_of_additional_part_2</t>
  </si>
  <si>
    <t>picklist_quantity_if_needed</t>
  </si>
  <si>
    <t>picklist_stuller_if_needed</t>
  </si>
  <si>
    <t>picklist_item_if_needed</t>
  </si>
  <si>
    <t>Jump Rings</t>
  </si>
  <si>
    <t>orderable</t>
  </si>
  <si>
    <t>part_cost_note</t>
  </si>
  <si>
    <t>description</t>
  </si>
  <si>
    <t>note</t>
  </si>
  <si>
    <t>1841:39159:S</t>
  </si>
  <si>
    <t>interlinked_options</t>
  </si>
  <si>
    <t>main_quantity</t>
  </si>
  <si>
    <t>chapter1200SKUs</t>
  </si>
  <si>
    <t>setting_sku</t>
  </si>
  <si>
    <t>91023+91019</t>
  </si>
  <si>
    <t>minimum_no_of_items_to_charge</t>
  </si>
  <si>
    <t>optionable</t>
  </si>
  <si>
    <t>WIRE:76750:P</t>
  </si>
  <si>
    <t>WIRE:76758:P</t>
  </si>
  <si>
    <t>price_criteria_item</t>
  </si>
  <si>
    <t>station</t>
  </si>
  <si>
    <t>question</t>
  </si>
  <si>
    <t>should be we the cost of stuller wire as a cost?</t>
  </si>
  <si>
    <t>conditional_stuller_sku</t>
  </si>
  <si>
    <t>inch</t>
  </si>
  <si>
    <t>Pearl &amp; Bead Bracelets, Occasional Knots-Up To 8"</t>
  </si>
  <si>
    <t xml:space="preserve"> 3.5mm and larger</t>
  </si>
  <si>
    <t>3.0mm and smaller</t>
  </si>
  <si>
    <t>3.5mm and larger</t>
  </si>
  <si>
    <t>Pearl &amp; Bead Bracelets, No Knots-Up To 8"</t>
  </si>
  <si>
    <t>Pearl &amp; Bead Bracelets, Knotted-Up To 8"</t>
  </si>
  <si>
    <t>Pearl &amp; Bead Necklaces, Knotted, Pearls</t>
  </si>
  <si>
    <t>Pearl &amp; Bead Necklaces, No Knots</t>
  </si>
  <si>
    <t>Pearl &amp; Bead Necklaces, Occasional Knots</t>
  </si>
  <si>
    <t>3mm and smaller</t>
  </si>
  <si>
    <t>21-35</t>
  </si>
  <si>
    <t>36-50</t>
  </si>
  <si>
    <t>&gt;50</t>
  </si>
  <si>
    <t>x/150</t>
  </si>
  <si>
    <t>x/151</t>
  </si>
  <si>
    <t>x/152</t>
  </si>
  <si>
    <t>x/153</t>
  </si>
  <si>
    <t>2%x</t>
  </si>
  <si>
    <t>45-4143:300816:T</t>
  </si>
  <si>
    <t xml:space="preserve"> </t>
  </si>
  <si>
    <t>welding_technology</t>
  </si>
  <si>
    <t>info_popup</t>
  </si>
  <si>
    <t>Ceramit is an Epoxy Based/Faux Enamel; using no heat</t>
  </si>
  <si>
    <t>GRAIN:68174:P</t>
  </si>
  <si>
    <t>50%x</t>
  </si>
  <si>
    <t>30%x</t>
  </si>
  <si>
    <t>150%x</t>
  </si>
  <si>
    <t>100%x</t>
  </si>
  <si>
    <t>x</t>
  </si>
  <si>
    <t>Stone Repair</t>
  </si>
  <si>
    <t>Diamond</t>
  </si>
  <si>
    <t>Minimum Charge, polish, add a few unconventional facets to polish out a chip or broken part of a Diamond-Silver Service-7 to 10 days</t>
  </si>
  <si>
    <t>Charge Per carat, polish, add a few unconventional facets to polish out a chip or broken part of a Diamond-Silver Service-7 to 10 days</t>
  </si>
  <si>
    <t>Minimum Charge, polish, add a few unconventional facets to polish out a chip or broken part of a Diamond-Gold Service-2-3 days</t>
  </si>
  <si>
    <t>Charge Per carat, polish, add a few unconventional facets to polish out a chip or broken part of a Diamond-Gold Service-2-3 Days</t>
  </si>
  <si>
    <t>Minimum Charge, polish, add a few unconventional facets to polish out a chip or broken part of a Diamond-Platinum Service-48 Hours</t>
  </si>
  <si>
    <t>Charge Per carat, polish, add a few unconventional facets to polish out a chip or broken part of a Platinum Service-48 Hours</t>
  </si>
  <si>
    <t>Recut Brilliant-Round Diamond-Full Recut-Minimum Charge-Regular Service</t>
  </si>
  <si>
    <t>Recut Brilliant-Round Diamond-Full Recut-Charge Per Carat-Regular Service</t>
  </si>
  <si>
    <t>Recut Brilliant-Round Diamond-Full Recut-Minimum Charge-Head of the line service</t>
  </si>
  <si>
    <t>Recut Brilliant-Round Diamond-Full Recut-Charge Per Carat-Head of the line service</t>
  </si>
  <si>
    <t>Recut A Broken Diamond, Including Recutting an old mine cut into a fancy shape-Full Recut-Minimum Charge-Regular Service</t>
  </si>
  <si>
    <t>Recut A Broken Diamond, Including Recutting an old mine cut into a fancy shape-Full Recut-Charge Per carat-Regular Service</t>
  </si>
  <si>
    <t>Recut A Broken Diamond, Including Recutting an old mine cut into a fancy shape-Full Recut-Minimum Charge-Head of the line service</t>
  </si>
  <si>
    <t>Recut A Broken Diamond, Including Recutting an old mine cut into a fancy shape-Full Recut-Charge Per carat-Head of the line service</t>
  </si>
  <si>
    <t>GRAIN:60025:P</t>
  </si>
  <si>
    <t>PictureFile</t>
  </si>
  <si>
    <t>Appraisal</t>
  </si>
  <si>
    <t>extra_work_per_appraisal</t>
  </si>
  <si>
    <t>m</t>
  </si>
  <si>
    <t>New Appraisals</t>
  </si>
  <si>
    <t>Update Existing Appraisal, No Changes</t>
  </si>
  <si>
    <t>interlinked_option</t>
  </si>
  <si>
    <t>Jewelry Piece</t>
  </si>
  <si>
    <t>no_of_price_criteria_item</t>
  </si>
  <si>
    <t>1-4</t>
  </si>
  <si>
    <t>&gt;=5</t>
  </si>
  <si>
    <t>pin</t>
  </si>
  <si>
    <t>Rolex Watch Pin in band</t>
  </si>
  <si>
    <t>Rolex Watch Screw in band</t>
  </si>
  <si>
    <t>screw</t>
  </si>
  <si>
    <t>`</t>
  </si>
  <si>
    <t>Budget Buff-Just polish &amp; clean, no check &amp; tighten stones, yelllow gold</t>
  </si>
  <si>
    <t>Budget Buff-Just polish &amp; clean, no check &amp; tighten stones, white gold, includes Rhodium Plating</t>
  </si>
  <si>
    <t>Back To Factory Specs-No Stones. Completely Refinish Ring W/No Stones</t>
  </si>
  <si>
    <t>Back To Factory Specs-No Stones. Completely Refinish Ring W/No Stones; Includes Rhodium Plating</t>
  </si>
  <si>
    <t>Back To Factory Specs-Completely Refinish Ring</t>
  </si>
  <si>
    <t>Back To Factory Specs-Completely Refinish Ring, includes Rhodium Plating</t>
  </si>
  <si>
    <t>Back To Factory Specs-Completely Refinish Pendant</t>
  </si>
  <si>
    <t>Back To Factory Specs-Completely Refinish Pendant, includes Rhodium Plating</t>
  </si>
  <si>
    <t>Back To Factory Specs-Completely Refinish Bracelet</t>
  </si>
  <si>
    <t>Budget Buff-Just polish &amp; clean, no check &amp; tighten stones, yellow gold</t>
  </si>
  <si>
    <t>quantity</t>
  </si>
  <si>
    <t>stone</t>
  </si>
  <si>
    <t>Plated or Silver Replacing a lost watch pin</t>
  </si>
  <si>
    <t>Station or Tin Cup Assembly</t>
  </si>
  <si>
    <t>carat</t>
  </si>
  <si>
    <t>minimum_quantity</t>
  </si>
  <si>
    <t>flat_fee</t>
  </si>
  <si>
    <t>0</t>
  </si>
  <si>
    <t>side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</si>
  <si>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</si>
  <si>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</si>
  <si>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</si>
  <si>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</si>
  <si>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</si>
  <si>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</si>
  <si>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</si>
  <si>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</si>
  <si>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</si>
  <si>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</si>
  <si>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</si>
  <si>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</si>
  <si>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</si>
  <si>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</si>
  <si>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21-50</t>
  </si>
  <si>
    <t>21-51</t>
  </si>
  <si>
    <t>21-52</t>
  </si>
  <si>
    <t>21-53</t>
  </si>
  <si>
    <t>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</si>
</sst>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\-d"/>
  </numFmts>
  <fonts count="17" x14ac:knownFonts="1">
    <font>
      <sz val="16"/>
      <color theme="1"/>
      <name val="Times New Roman"/>
      <family val="2"/>
    </font>
    <font>
      <sz val="14"/>
      <color theme="1"/>
      <name val="Times New Roman"/>
      <family val="2"/>
    </font>
    <font>
      <sz val="8"/>
      <name val="Times New Roman"/>
      <family val="2"/>
    </font>
    <font>
      <sz val="12"/>
      <name val="Arial"/>
      <family val="2"/>
    </font>
    <font>
      <sz val="11"/>
      <color rgb="FF555555"/>
      <name val="Roboto"/>
    </font>
    <font>
      <b/>
      <sz val="16"/>
      <color theme="1"/>
      <name val="Times New Roman"/>
      <family val="1"/>
    </font>
    <font>
      <sz val="20"/>
      <color theme="1"/>
      <name val="Times New Roman"/>
      <family val="2"/>
    </font>
    <font>
      <sz val="20"/>
      <color rgb="FF555555"/>
      <name val="Roboto"/>
    </font>
    <font>
      <b/>
      <sz val="12"/>
      <name val="Arial"/>
      <family val="2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name val="Times New Roman"/>
      <family val="1"/>
    </font>
    <font>
      <sz val="12"/>
      <color rgb="FF555555"/>
      <name val="Roboto"/>
    </font>
    <font>
      <sz val="18"/>
      <color theme="1"/>
      <name val="Times New Roman"/>
      <family val="2"/>
    </font>
    <font>
      <sz val="11"/>
      <color rgb="FF555555"/>
      <name val="System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6" fillId="0" borderId="0"/>
  </cellStyleXfs>
  <cellXfs count="46">
    <xf numFmtId="0" fontId="0" fillId="0" borderId="0" xfId="0"/>
    <xf numFmtId="164" fontId="0" fillId="0" borderId="0" xfId="0" applyNumberFormat="1"/>
    <xf numFmtId="164" fontId="3" fillId="0" borderId="0" xfId="1" applyNumberFormat="1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64" fontId="5" fillId="0" borderId="0" xfId="0" applyNumberFormat="1" applyFont="1"/>
    <xf numFmtId="164" fontId="4" fillId="0" borderId="0" xfId="0" applyNumberFormat="1" applyFont="1"/>
    <xf numFmtId="0" fontId="0" fillId="2" borderId="2" xfId="0" applyFill="1" applyBorder="1"/>
    <xf numFmtId="0" fontId="6" fillId="0" borderId="1" xfId="0" applyFont="1" applyBorder="1"/>
    <xf numFmtId="0" fontId="7" fillId="0" borderId="1" xfId="0" applyFont="1" applyBorder="1"/>
    <xf numFmtId="0" fontId="6" fillId="0" borderId="0" xfId="0" applyFont="1"/>
    <xf numFmtId="0" fontId="7" fillId="0" borderId="0" xfId="0" applyFont="1"/>
    <xf numFmtId="164" fontId="8" fillId="0" borderId="0" xfId="1" applyNumberFormat="1" applyFont="1"/>
    <xf numFmtId="164" fontId="9" fillId="0" borderId="0" xfId="0" applyNumberFormat="1" applyFont="1"/>
    <xf numFmtId="0" fontId="6" fillId="2" borderId="1" xfId="0" applyFont="1" applyFill="1" applyBorder="1"/>
    <xf numFmtId="0" fontId="6" fillId="2" borderId="0" xfId="0" applyFont="1" applyFill="1"/>
    <xf numFmtId="164" fontId="10" fillId="0" borderId="0" xfId="0" applyNumberFormat="1" applyFont="1"/>
    <xf numFmtId="0" fontId="11" fillId="0" borderId="1" xfId="0" applyFont="1" applyBorder="1"/>
    <xf numFmtId="0" fontId="11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49" fontId="12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12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3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5" fillId="0" borderId="0" xfId="0" applyNumberFormat="1" applyFont="1"/>
    <xf numFmtId="165" fontId="12" fillId="0" borderId="0" xfId="0" applyNumberFormat="1" applyFont="1" applyAlignment="1">
      <alignment horizontal="left" wrapText="1"/>
    </xf>
    <xf numFmtId="10" fontId="14" fillId="3" borderId="3" xfId="0" applyNumberFormat="1" applyFont="1" applyFill="1" applyBorder="1"/>
    <xf numFmtId="0" fontId="14" fillId="0" borderId="0" xfId="0" applyFont="1"/>
    <xf numFmtId="0" fontId="16" fillId="0" borderId="0" xfId="2" applyAlignment="1">
      <alignment horizontal="center" vertical="center"/>
    </xf>
    <xf numFmtId="0" fontId="4" fillId="0" borderId="4" xfId="0" applyFont="1" applyBorder="1"/>
    <xf numFmtId="0" fontId="14" fillId="3" borderId="5" xfId="0" applyFont="1" applyFill="1" applyBorder="1"/>
    <xf numFmtId="0" fontId="15" fillId="0" borderId="0" xfId="0" applyFont="1"/>
    <xf numFmtId="9" fontId="14" fillId="3" borderId="3" xfId="0" applyNumberFormat="1" applyFont="1" applyFill="1" applyBorder="1"/>
  </cellXfs>
  <cellStyles count="3">
    <cellStyle name="Normal" xfId="0" builtinId="0"/>
    <cellStyle name="Normal 2" xfId="1" xr:uid="{00000000-0005-0000-0000-000001000000}"/>
    <cellStyle name="Normal 3" xfId="2" xr:uid="{A1372AF5-7CDA-4F2E-A009-93296B61A6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9"/>
  <sheetViews>
    <sheetView tabSelected="1" zoomScale="55" zoomScaleNormal="55" workbookViewId="0">
      <pane ySplit="1" topLeftCell="A57" activePane="bottomLeft" state="frozen"/>
      <selection pane="bottomLeft" activeCell="M60" sqref="M60"/>
    </sheetView>
  </sheetViews>
  <sheetFormatPr defaultRowHeight="55.5" customHeight="1" x14ac:dyDescent="0.4"/>
  <cols>
    <col min="1" max="1" width="4.6328125" customWidth="1"/>
    <col min="2" max="2" width="9.453125" style="1" customWidth="1"/>
    <col min="3" max="3" width="15" customWidth="1"/>
    <col min="4" max="4" width="11.6328125" customWidth="1"/>
    <col min="5" max="5" width="4.90625" customWidth="1"/>
    <col min="6" max="6" width="32.90625" style="22" customWidth="1"/>
    <col min="7" max="7" width="7" style="22" customWidth="1"/>
    <col min="8" max="8" width="6.6328125" style="22" customWidth="1"/>
    <col min="9" max="9" width="7.36328125" style="22" customWidth="1"/>
    <col min="10" max="10" width="4.90625" style="22" customWidth="1"/>
    <col min="11" max="11" width="4.6328125" style="22" customWidth="1"/>
    <col min="12" max="12" width="4.08984375" style="22" customWidth="1"/>
    <col min="13" max="13" width="2.6328125" style="22" customWidth="1"/>
    <col min="14" max="14" width="5" style="22" customWidth="1"/>
    <col min="15" max="15" width="3.453125" style="22" customWidth="1"/>
    <col min="16" max="16" width="25.6328125" style="22" customWidth="1"/>
    <col min="17" max="17" width="4.1796875" style="36" customWidth="1"/>
    <col min="18" max="18" width="3.26953125" customWidth="1"/>
    <col min="19" max="19" width="14.54296875" customWidth="1"/>
    <col min="20" max="20" width="6.26953125" customWidth="1"/>
    <col min="21" max="22" width="9.54296875" customWidth="1"/>
    <col min="23" max="23" width="9.7265625" style="1" customWidth="1"/>
    <col min="24" max="24" width="6.36328125" style="22" customWidth="1"/>
    <col min="25" max="25" width="9" style="22" customWidth="1"/>
    <col min="26" max="26" width="7.453125" customWidth="1"/>
    <col min="27" max="27" width="8.90625" customWidth="1"/>
    <col min="28" max="28" width="8.7265625" customWidth="1"/>
    <col min="29" max="29" width="17.453125" style="1" customWidth="1"/>
    <col min="30" max="30" width="18.6328125" style="10" customWidth="1"/>
    <col min="31" max="31" width="22.7265625" style="12" customWidth="1"/>
    <col min="32" max="32" width="17.90625" style="12" customWidth="1"/>
    <col min="33" max="33" width="15.1796875" style="12" customWidth="1"/>
    <col min="34" max="36" width="7.7265625" style="12" customWidth="1"/>
    <col min="37" max="37" width="5.08984375" customWidth="1"/>
    <col min="38" max="38" width="5.36328125" customWidth="1"/>
    <col min="39" max="39" width="8.81640625" customWidth="1"/>
    <col min="40" max="40" width="36.81640625" customWidth="1"/>
    <col min="41" max="41" width="29.7265625" style="4" customWidth="1"/>
    <col min="42" max="42" width="11.81640625" customWidth="1"/>
    <col min="43" max="44" width="10.1796875" style="4" customWidth="1"/>
    <col min="45" max="45" width="10.81640625" style="4" customWidth="1"/>
    <col min="46" max="46" width="12.26953125" style="4" customWidth="1"/>
    <col min="47" max="47" width="7.36328125" style="4" customWidth="1"/>
    <col min="48" max="48" width="36.6328125" customWidth="1"/>
  </cols>
  <sheetData>
    <row r="1" spans="1:49" s="27" customFormat="1" ht="55.5" customHeight="1" x14ac:dyDescent="0.4">
      <c r="A1" s="27" t="s">
        <v>237</v>
      </c>
      <c r="B1" s="28" t="s">
        <v>236</v>
      </c>
      <c r="C1" s="27" t="s">
        <v>235</v>
      </c>
      <c r="D1" s="27" t="s">
        <v>0</v>
      </c>
      <c r="E1" s="27" t="s">
        <v>270</v>
      </c>
      <c r="F1" s="29" t="s">
        <v>234</v>
      </c>
      <c r="G1" s="29" t="s">
        <v>327</v>
      </c>
      <c r="H1" s="29" t="s">
        <v>299</v>
      </c>
      <c r="I1" s="29" t="s">
        <v>269</v>
      </c>
      <c r="J1" s="29" t="s">
        <v>356</v>
      </c>
      <c r="K1" s="29" t="s">
        <v>243</v>
      </c>
      <c r="L1" s="29" t="s">
        <v>331</v>
      </c>
      <c r="M1" s="29" t="s">
        <v>357</v>
      </c>
      <c r="N1" s="29" t="s">
        <v>273</v>
      </c>
      <c r="O1" s="29" t="s">
        <v>261</v>
      </c>
      <c r="P1" s="29" t="s">
        <v>333</v>
      </c>
      <c r="Q1" s="35" t="s">
        <v>238</v>
      </c>
      <c r="R1" s="27" t="s">
        <v>243</v>
      </c>
      <c r="S1" s="27" t="s">
        <v>244</v>
      </c>
      <c r="T1" s="27" t="s">
        <v>275</v>
      </c>
      <c r="U1" s="27" t="s">
        <v>265</v>
      </c>
      <c r="V1" s="27" t="s">
        <v>351</v>
      </c>
      <c r="W1" s="30" t="s">
        <v>239</v>
      </c>
      <c r="X1" s="31" t="s">
        <v>264</v>
      </c>
      <c r="Y1" s="31" t="s">
        <v>242</v>
      </c>
      <c r="Z1" s="27" t="s">
        <v>240</v>
      </c>
      <c r="AA1" s="27" t="s">
        <v>241</v>
      </c>
      <c r="AB1" s="27" t="s">
        <v>277</v>
      </c>
      <c r="AC1" s="30" t="s">
        <v>245</v>
      </c>
      <c r="AD1" s="32" t="s">
        <v>247</v>
      </c>
      <c r="AE1" s="33" t="s">
        <v>266</v>
      </c>
      <c r="AF1" s="33" t="s">
        <v>267</v>
      </c>
      <c r="AG1" s="33" t="s">
        <v>246</v>
      </c>
      <c r="AH1" s="33" t="s">
        <v>255</v>
      </c>
      <c r="AI1" s="33" t="s">
        <v>256</v>
      </c>
      <c r="AJ1" s="33" t="s">
        <v>257</v>
      </c>
      <c r="AK1" s="27" t="s">
        <v>248</v>
      </c>
      <c r="AL1" s="27" t="s">
        <v>249</v>
      </c>
      <c r="AM1" s="27" t="s">
        <v>250</v>
      </c>
      <c r="AN1" s="27" t="s">
        <v>251</v>
      </c>
      <c r="AO1" s="27" t="s">
        <v>253</v>
      </c>
      <c r="AP1" s="27" t="s">
        <v>252</v>
      </c>
      <c r="AQ1" s="27" t="s">
        <v>254</v>
      </c>
      <c r="AR1" s="27" t="s">
        <v>259</v>
      </c>
      <c r="AS1" s="27" t="s">
        <v>260</v>
      </c>
      <c r="AU1" s="27" t="s">
        <v>300</v>
      </c>
      <c r="AV1" s="27" t="s">
        <v>262</v>
      </c>
      <c r="AW1" s="27" t="s">
        <v>325</v>
      </c>
    </row>
    <row r="2" spans="1:49" ht="55.5" customHeight="1" x14ac:dyDescent="0.4">
      <c r="A2">
        <v>1</v>
      </c>
      <c r="B2" s="14">
        <v>150</v>
      </c>
      <c r="C2">
        <v>120000</v>
      </c>
      <c r="D2" t="s">
        <v>1</v>
      </c>
      <c r="E2">
        <v>1</v>
      </c>
      <c r="F2" s="22" t="s">
        <v>2</v>
      </c>
      <c r="I2" s="22">
        <v>1</v>
      </c>
      <c r="L2" s="22" t="s">
        <v>332</v>
      </c>
      <c r="U2">
        <v>1</v>
      </c>
      <c r="W2" s="1">
        <v>100</v>
      </c>
      <c r="X2" s="24"/>
      <c r="Y2" s="24"/>
    </row>
    <row r="3" spans="1:49" ht="55.5" customHeight="1" x14ac:dyDescent="0.4">
      <c r="A3">
        <v>2</v>
      </c>
      <c r="B3" s="2">
        <f>B2</f>
        <v>150</v>
      </c>
      <c r="C3">
        <v>120001</v>
      </c>
      <c r="D3" t="s">
        <v>1</v>
      </c>
      <c r="E3">
        <v>1</v>
      </c>
      <c r="F3" s="22" t="s">
        <v>3</v>
      </c>
      <c r="I3" s="22">
        <v>1</v>
      </c>
      <c r="L3" s="22" t="s">
        <v>332</v>
      </c>
      <c r="U3">
        <v>1</v>
      </c>
      <c r="W3" s="1">
        <v>100</v>
      </c>
    </row>
    <row r="4" spans="1:49" ht="55.5" customHeight="1" x14ac:dyDescent="0.4">
      <c r="A4">
        <v>3</v>
      </c>
      <c r="B4" s="2">
        <f>ROUND(B2*0.1,0)</f>
        <v>15</v>
      </c>
      <c r="C4">
        <v>120002</v>
      </c>
      <c r="D4" t="s">
        <v>1</v>
      </c>
      <c r="E4">
        <v>1</v>
      </c>
      <c r="F4" t="s">
        <v>329</v>
      </c>
      <c r="G4" s="22" t="s">
        <v>4</v>
      </c>
      <c r="L4" s="22" t="s">
        <v>332</v>
      </c>
      <c r="R4">
        <v>120001</v>
      </c>
      <c r="U4">
        <v>1</v>
      </c>
      <c r="X4" s="25" t="s">
        <v>234</v>
      </c>
      <c r="Y4" s="25">
        <v>1</v>
      </c>
    </row>
    <row r="5" spans="1:49" ht="55.5" customHeight="1" x14ac:dyDescent="0.4">
      <c r="A5">
        <v>4</v>
      </c>
      <c r="B5" s="2">
        <f>ROUND(B2*0.33,0)</f>
        <v>50</v>
      </c>
      <c r="C5">
        <v>120003</v>
      </c>
      <c r="D5" t="s">
        <v>1</v>
      </c>
      <c r="E5">
        <v>1</v>
      </c>
      <c r="F5" t="s">
        <v>329</v>
      </c>
      <c r="G5" s="22" t="s">
        <v>5</v>
      </c>
      <c r="L5" s="22" t="s">
        <v>332</v>
      </c>
      <c r="R5">
        <v>120001</v>
      </c>
      <c r="U5">
        <v>1</v>
      </c>
      <c r="X5" s="25" t="s">
        <v>234</v>
      </c>
      <c r="Y5" s="25">
        <v>1</v>
      </c>
    </row>
    <row r="6" spans="1:49" ht="55.5" customHeight="1" x14ac:dyDescent="0.4">
      <c r="A6">
        <v>5</v>
      </c>
      <c r="B6" s="2">
        <f>ROUND(B3*0.33,0)</f>
        <v>50</v>
      </c>
      <c r="C6">
        <v>120004</v>
      </c>
      <c r="D6" t="s">
        <v>1</v>
      </c>
      <c r="E6">
        <v>1</v>
      </c>
      <c r="F6" t="s">
        <v>329</v>
      </c>
      <c r="G6" s="22" t="s">
        <v>6</v>
      </c>
      <c r="L6" s="22" t="s">
        <v>332</v>
      </c>
      <c r="R6">
        <v>120001</v>
      </c>
      <c r="U6">
        <v>1</v>
      </c>
      <c r="X6" s="25" t="s">
        <v>234</v>
      </c>
      <c r="Y6" s="25"/>
    </row>
    <row r="7" spans="1:49" ht="55.5" customHeight="1" x14ac:dyDescent="0.4">
      <c r="A7">
        <v>6</v>
      </c>
      <c r="B7" s="2">
        <f>ROUND(B3*0.16,0)</f>
        <v>24</v>
      </c>
      <c r="C7">
        <v>120005</v>
      </c>
      <c r="D7" t="s">
        <v>1</v>
      </c>
      <c r="E7">
        <v>1</v>
      </c>
      <c r="F7" t="s">
        <v>329</v>
      </c>
      <c r="G7" s="22" t="s">
        <v>7</v>
      </c>
      <c r="L7" s="22" t="s">
        <v>332</v>
      </c>
      <c r="R7">
        <v>120001</v>
      </c>
      <c r="U7">
        <v>1</v>
      </c>
      <c r="X7" s="25" t="s">
        <v>234</v>
      </c>
      <c r="Y7" s="25"/>
    </row>
    <row r="8" spans="1:49" ht="55.5" customHeight="1" x14ac:dyDescent="0.4">
      <c r="A8" t="s">
        <v>328</v>
      </c>
      <c r="B8" s="2">
        <f>ROUND(B2*0.33,0)</f>
        <v>50</v>
      </c>
      <c r="C8">
        <v>120006</v>
      </c>
      <c r="D8" t="s">
        <v>1</v>
      </c>
      <c r="E8">
        <v>1</v>
      </c>
      <c r="F8" s="22" t="s">
        <v>330</v>
      </c>
      <c r="I8" s="22">
        <v>1</v>
      </c>
      <c r="L8" s="22" t="s">
        <v>326</v>
      </c>
      <c r="U8">
        <v>1</v>
      </c>
      <c r="W8" s="1">
        <v>35</v>
      </c>
      <c r="X8" s="25" t="s">
        <v>234</v>
      </c>
      <c r="Y8" s="24"/>
    </row>
    <row r="9" spans="1:49" ht="55.5" customHeight="1" x14ac:dyDescent="0.4">
      <c r="A9">
        <v>8</v>
      </c>
      <c r="B9" s="2">
        <f>ROUND(B2*0.6,0)</f>
        <v>90</v>
      </c>
      <c r="C9">
        <v>120007</v>
      </c>
      <c r="D9" t="s">
        <v>12</v>
      </c>
      <c r="E9">
        <v>1</v>
      </c>
      <c r="F9" s="22" t="s">
        <v>8</v>
      </c>
      <c r="X9" s="25"/>
      <c r="Y9" s="25"/>
    </row>
    <row r="10" spans="1:49" ht="55.5" customHeight="1" x14ac:dyDescent="0.4">
      <c r="A10">
        <v>9</v>
      </c>
      <c r="B10" s="2">
        <f>ROUND(B3*0.6,0)</f>
        <v>90</v>
      </c>
      <c r="C10">
        <v>120008</v>
      </c>
      <c r="D10" t="s">
        <v>12</v>
      </c>
      <c r="E10">
        <v>1</v>
      </c>
      <c r="F10" s="22" t="s">
        <v>9</v>
      </c>
      <c r="X10" s="25"/>
      <c r="Y10" s="25"/>
    </row>
    <row r="11" spans="1:49" ht="55.5" customHeight="1" x14ac:dyDescent="0.4">
      <c r="A11">
        <v>10</v>
      </c>
      <c r="B11" s="2">
        <f>ROUND(B2*0.3,0)</f>
        <v>45</v>
      </c>
      <c r="C11">
        <v>120009</v>
      </c>
      <c r="D11" t="s">
        <v>12</v>
      </c>
      <c r="E11">
        <v>1</v>
      </c>
      <c r="F11" s="22" t="s">
        <v>10</v>
      </c>
      <c r="X11" s="25"/>
      <c r="Y11" s="25"/>
    </row>
    <row r="12" spans="1:49" ht="55.5" customHeight="1" x14ac:dyDescent="0.4">
      <c r="A12">
        <v>11</v>
      </c>
      <c r="B12" s="2">
        <f>ROUND(B2*0.76,0)</f>
        <v>114</v>
      </c>
      <c r="C12">
        <v>120010</v>
      </c>
      <c r="D12" t="s">
        <v>12</v>
      </c>
      <c r="E12">
        <v>1</v>
      </c>
      <c r="F12" s="22" t="s">
        <v>11</v>
      </c>
      <c r="X12" s="24"/>
      <c r="Y12" s="24"/>
    </row>
    <row r="13" spans="1:49" s="6" customFormat="1" ht="55.5" customHeight="1" x14ac:dyDescent="0.35">
      <c r="A13">
        <v>12</v>
      </c>
      <c r="B13" s="15">
        <v>315</v>
      </c>
      <c r="C13">
        <v>120011</v>
      </c>
      <c r="D13" s="6" t="s">
        <v>13</v>
      </c>
      <c r="E13">
        <v>1</v>
      </c>
      <c r="F13" s="23" t="s">
        <v>14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37"/>
      <c r="W13" s="7"/>
      <c r="X13" s="24"/>
      <c r="Y13" s="24"/>
      <c r="AC13" s="7"/>
      <c r="AD13" s="19"/>
      <c r="AE13" s="20"/>
      <c r="AF13" s="20"/>
      <c r="AG13" s="20"/>
      <c r="AH13" s="20"/>
      <c r="AI13" s="20"/>
      <c r="AJ13" s="20"/>
      <c r="AO13" s="21"/>
      <c r="AQ13" s="21"/>
      <c r="AR13" s="21"/>
      <c r="AS13" s="21"/>
      <c r="AT13" s="21"/>
      <c r="AU13" s="21"/>
    </row>
    <row r="14" spans="1:49" s="6" customFormat="1" ht="55.5" customHeight="1" x14ac:dyDescent="0.35">
      <c r="A14">
        <v>13</v>
      </c>
      <c r="B14" s="15">
        <f>ROUND(B13*1.223,0)</f>
        <v>385</v>
      </c>
      <c r="C14">
        <v>120012</v>
      </c>
      <c r="D14" s="6" t="s">
        <v>13</v>
      </c>
      <c r="E14">
        <v>1</v>
      </c>
      <c r="F14" s="23" t="s">
        <v>15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37"/>
      <c r="W14" s="7"/>
      <c r="X14" s="24"/>
      <c r="Y14" s="24"/>
      <c r="AC14" s="7"/>
      <c r="AD14" s="19"/>
      <c r="AE14" s="20"/>
      <c r="AF14" s="20"/>
      <c r="AG14" s="20"/>
      <c r="AH14" s="20"/>
      <c r="AI14" s="20"/>
      <c r="AJ14" s="20"/>
      <c r="AO14" s="21"/>
      <c r="AQ14" s="21"/>
      <c r="AR14" s="21"/>
      <c r="AS14" s="21"/>
      <c r="AT14" s="21"/>
      <c r="AU14" s="21"/>
    </row>
    <row r="15" spans="1:49" s="6" customFormat="1" ht="55.5" customHeight="1" x14ac:dyDescent="0.35">
      <c r="A15">
        <v>14</v>
      </c>
      <c r="B15" s="15">
        <f>ROUND(B14*1.223,0)</f>
        <v>471</v>
      </c>
      <c r="C15">
        <v>120013</v>
      </c>
      <c r="D15" s="6" t="s">
        <v>13</v>
      </c>
      <c r="E15">
        <v>1</v>
      </c>
      <c r="F15" s="23" t="s">
        <v>16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37"/>
      <c r="W15" s="7"/>
      <c r="X15" s="24"/>
      <c r="Y15" s="24"/>
      <c r="AC15" s="7"/>
      <c r="AD15" s="19"/>
      <c r="AE15" s="20"/>
      <c r="AF15" s="20"/>
      <c r="AG15" s="20"/>
      <c r="AH15" s="20"/>
      <c r="AI15" s="20"/>
      <c r="AJ15" s="20"/>
      <c r="AO15" s="21"/>
      <c r="AQ15" s="21"/>
      <c r="AR15" s="21"/>
      <c r="AS15" s="21"/>
      <c r="AT15" s="21"/>
      <c r="AU15" s="21"/>
    </row>
    <row r="16" spans="1:49" s="6" customFormat="1" ht="55.5" customHeight="1" x14ac:dyDescent="0.35">
      <c r="A16">
        <v>15</v>
      </c>
      <c r="B16" s="15">
        <f>ROUND(B13*1.475,0)</f>
        <v>465</v>
      </c>
      <c r="C16">
        <v>120014</v>
      </c>
      <c r="D16" s="6" t="s">
        <v>13</v>
      </c>
      <c r="E16">
        <v>1</v>
      </c>
      <c r="F16" s="23" t="s">
        <v>17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37"/>
      <c r="W16" s="7"/>
      <c r="X16" s="24"/>
      <c r="Y16" s="24"/>
      <c r="AC16" s="7"/>
      <c r="AD16" s="19"/>
      <c r="AE16" s="20"/>
      <c r="AF16" s="20"/>
      <c r="AG16" s="20"/>
      <c r="AH16" s="20"/>
      <c r="AI16" s="20"/>
      <c r="AJ16" s="20"/>
      <c r="AO16" s="21"/>
      <c r="AQ16" s="21"/>
      <c r="AR16" s="21"/>
      <c r="AS16" s="21"/>
      <c r="AT16" s="21"/>
      <c r="AU16" s="21"/>
    </row>
    <row r="17" spans="1:48" s="6" customFormat="1" ht="55.5" customHeight="1" x14ac:dyDescent="0.35">
      <c r="A17">
        <v>16</v>
      </c>
      <c r="B17" s="15">
        <f>ROUND(B13*1.634,0)</f>
        <v>515</v>
      </c>
      <c r="C17">
        <v>120015</v>
      </c>
      <c r="D17" s="6" t="s">
        <v>13</v>
      </c>
      <c r="E17">
        <v>1</v>
      </c>
      <c r="F17" s="23" t="s">
        <v>21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37"/>
      <c r="W17" s="7"/>
      <c r="X17" s="24"/>
      <c r="Y17" s="24"/>
      <c r="AC17" s="7"/>
      <c r="AD17" s="19"/>
      <c r="AE17" s="20"/>
      <c r="AF17" s="20"/>
      <c r="AG17" s="20"/>
      <c r="AH17" s="20"/>
      <c r="AI17" s="20"/>
      <c r="AJ17" s="20"/>
      <c r="AO17" s="21"/>
      <c r="AQ17" s="21"/>
      <c r="AR17" s="21"/>
      <c r="AS17" s="21"/>
      <c r="AT17" s="21"/>
      <c r="AU17" s="21"/>
    </row>
    <row r="18" spans="1:48" s="6" customFormat="1" ht="55.5" customHeight="1" x14ac:dyDescent="0.35">
      <c r="A18">
        <v>17</v>
      </c>
      <c r="B18" s="15">
        <f>ROUND(B13*0.666,0)</f>
        <v>210</v>
      </c>
      <c r="C18">
        <v>120016</v>
      </c>
      <c r="D18" s="6" t="s">
        <v>18</v>
      </c>
      <c r="E18">
        <v>1</v>
      </c>
      <c r="F18" s="23" t="s">
        <v>20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37"/>
      <c r="W18" s="7"/>
      <c r="X18" s="24"/>
      <c r="Y18" s="24"/>
      <c r="AC18" s="7"/>
      <c r="AD18" s="19"/>
      <c r="AE18" s="20"/>
      <c r="AF18" s="20"/>
      <c r="AG18" s="20"/>
      <c r="AH18" s="20"/>
      <c r="AI18" s="20"/>
      <c r="AJ18" s="20"/>
      <c r="AO18" s="21"/>
      <c r="AQ18" s="21"/>
      <c r="AR18" s="21"/>
      <c r="AS18" s="21"/>
      <c r="AT18" s="21"/>
      <c r="AU18" s="21" t="s">
        <v>301</v>
      </c>
      <c r="AV18" s="6" t="s">
        <v>19</v>
      </c>
    </row>
    <row r="19" spans="1:48" s="6" customFormat="1" ht="55.5" customHeight="1" x14ac:dyDescent="0.35">
      <c r="A19">
        <v>18</v>
      </c>
      <c r="B19" s="15">
        <f>ROUND(B13*0.7475,0)</f>
        <v>235</v>
      </c>
      <c r="C19">
        <v>120017</v>
      </c>
      <c r="D19" s="6" t="s">
        <v>18</v>
      </c>
      <c r="E19">
        <v>1</v>
      </c>
      <c r="F19" s="23" t="s">
        <v>22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37"/>
      <c r="W19" s="7"/>
      <c r="X19" s="24"/>
      <c r="Y19" s="24"/>
      <c r="AC19" s="7"/>
      <c r="AD19" s="19"/>
      <c r="AE19" s="20"/>
      <c r="AF19" s="20"/>
      <c r="AG19" s="20"/>
      <c r="AH19" s="20"/>
      <c r="AI19" s="20"/>
      <c r="AJ19" s="20"/>
      <c r="AO19" s="21"/>
      <c r="AQ19" s="21"/>
      <c r="AR19" s="21"/>
      <c r="AS19" s="21"/>
      <c r="AT19" s="21"/>
      <c r="AU19" s="21"/>
    </row>
    <row r="20" spans="1:48" s="6" customFormat="1" ht="55.5" customHeight="1" x14ac:dyDescent="0.35">
      <c r="A20">
        <v>19</v>
      </c>
      <c r="B20" s="15">
        <f>ROUND(B13*0.92,0)</f>
        <v>290</v>
      </c>
      <c r="C20">
        <v>120018</v>
      </c>
      <c r="D20" s="6" t="s">
        <v>18</v>
      </c>
      <c r="E20">
        <v>1</v>
      </c>
      <c r="F20" s="23" t="s">
        <v>23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37"/>
      <c r="W20" s="7"/>
      <c r="X20" s="24"/>
      <c r="Y20" s="24"/>
      <c r="AC20" s="7"/>
      <c r="AD20" s="19"/>
      <c r="AE20" s="20"/>
      <c r="AF20" s="20"/>
      <c r="AG20" s="20"/>
      <c r="AH20" s="20"/>
      <c r="AI20" s="20"/>
      <c r="AJ20" s="20"/>
      <c r="AO20" s="21"/>
      <c r="AQ20" s="21"/>
      <c r="AR20" s="21"/>
      <c r="AS20" s="21"/>
      <c r="AT20" s="21"/>
      <c r="AU20" s="21"/>
    </row>
    <row r="21" spans="1:48" s="6" customFormat="1" ht="55.5" customHeight="1" x14ac:dyDescent="0.35">
      <c r="A21">
        <v>20</v>
      </c>
      <c r="B21" s="15">
        <f>ROUND(B13*1.01587,0)</f>
        <v>320</v>
      </c>
      <c r="C21">
        <v>120019</v>
      </c>
      <c r="D21" s="6" t="s">
        <v>18</v>
      </c>
      <c r="E21">
        <v>1</v>
      </c>
      <c r="F21" s="23" t="s">
        <v>24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37"/>
      <c r="W21" s="7"/>
      <c r="X21" s="24"/>
      <c r="Y21" s="24"/>
      <c r="AC21" s="7"/>
      <c r="AD21" s="19"/>
      <c r="AE21" s="20"/>
      <c r="AF21" s="20"/>
      <c r="AG21" s="20"/>
      <c r="AH21" s="20"/>
      <c r="AI21" s="20"/>
      <c r="AJ21" s="20"/>
      <c r="AO21" s="21"/>
      <c r="AQ21" s="21"/>
      <c r="AR21" s="21"/>
      <c r="AS21" s="21"/>
      <c r="AT21" s="21"/>
      <c r="AU21" s="21"/>
    </row>
    <row r="22" spans="1:48" ht="55.5" customHeight="1" x14ac:dyDescent="0.35">
      <c r="A22">
        <v>21</v>
      </c>
      <c r="B22" s="8"/>
      <c r="C22">
        <v>120020</v>
      </c>
      <c r="D22" t="s">
        <v>25</v>
      </c>
      <c r="E22">
        <v>1</v>
      </c>
      <c r="F22" s="22" t="s">
        <v>26</v>
      </c>
      <c r="S22" s="3" t="s">
        <v>49</v>
      </c>
      <c r="X22" s="24"/>
      <c r="Y22" s="24"/>
      <c r="Z22" t="s">
        <v>29</v>
      </c>
      <c r="AA22" t="s">
        <v>30</v>
      </c>
      <c r="AB22" s="3"/>
      <c r="AC22" s="8"/>
      <c r="AD22" s="11">
        <v>91014</v>
      </c>
      <c r="AE22" s="13"/>
      <c r="AF22" s="13"/>
      <c r="AG22" s="13">
        <v>1</v>
      </c>
      <c r="AH22" s="13"/>
      <c r="AI22" s="13"/>
      <c r="AJ22" s="13"/>
      <c r="AK22" s="3"/>
      <c r="AL22" s="3"/>
      <c r="AM22" s="3"/>
      <c r="AN22" s="3"/>
      <c r="AO22" s="5"/>
      <c r="AP22" s="3"/>
      <c r="AQ22" s="5"/>
      <c r="AR22" s="5"/>
      <c r="AS22" s="5"/>
      <c r="AT22" s="5"/>
      <c r="AU22" s="5"/>
    </row>
    <row r="23" spans="1:48" ht="55.5" customHeight="1" x14ac:dyDescent="0.35">
      <c r="A23">
        <v>22</v>
      </c>
      <c r="B23" s="8"/>
      <c r="C23">
        <v>120021</v>
      </c>
      <c r="D23" t="s">
        <v>25</v>
      </c>
      <c r="E23">
        <v>1</v>
      </c>
      <c r="F23" s="22" t="s">
        <v>27</v>
      </c>
      <c r="S23" s="3" t="s">
        <v>31</v>
      </c>
      <c r="X23" s="24"/>
      <c r="Y23" s="24"/>
      <c r="Z23" t="s">
        <v>29</v>
      </c>
      <c r="AA23" t="s">
        <v>30</v>
      </c>
      <c r="AB23" s="3"/>
      <c r="AC23" s="8"/>
      <c r="AD23" s="11">
        <v>91014</v>
      </c>
      <c r="AE23" s="13"/>
      <c r="AF23" s="13"/>
      <c r="AG23" s="13">
        <v>1</v>
      </c>
      <c r="AH23" s="13"/>
      <c r="AI23" s="13"/>
      <c r="AJ23" s="13"/>
      <c r="AK23" s="3"/>
      <c r="AL23" s="3"/>
      <c r="AM23" s="3"/>
      <c r="AN23" s="3"/>
      <c r="AO23" s="5"/>
      <c r="AP23" s="3"/>
      <c r="AQ23" s="5"/>
      <c r="AR23" s="5"/>
      <c r="AS23" s="5"/>
      <c r="AT23" s="5"/>
      <c r="AU23" s="5"/>
    </row>
    <row r="24" spans="1:48" ht="55.5" customHeight="1" x14ac:dyDescent="0.35">
      <c r="A24">
        <v>23</v>
      </c>
      <c r="C24">
        <v>120022</v>
      </c>
      <c r="D24" t="s">
        <v>25</v>
      </c>
      <c r="E24">
        <v>1</v>
      </c>
      <c r="F24" s="22" t="s">
        <v>33</v>
      </c>
      <c r="S24" s="3" t="s">
        <v>32</v>
      </c>
      <c r="X24" s="24"/>
      <c r="Y24" s="24"/>
      <c r="Z24" t="s">
        <v>29</v>
      </c>
      <c r="AA24" t="s">
        <v>30</v>
      </c>
      <c r="AB24" s="3"/>
      <c r="AC24" s="8"/>
      <c r="AD24" s="11">
        <v>91014</v>
      </c>
      <c r="AE24" s="13"/>
      <c r="AF24" s="13"/>
      <c r="AG24" s="13">
        <v>1</v>
      </c>
      <c r="AH24" s="13"/>
      <c r="AI24" s="13"/>
      <c r="AJ24" s="13"/>
      <c r="AK24" s="3"/>
      <c r="AL24" s="3"/>
    </row>
    <row r="25" spans="1:48" ht="55.5" customHeight="1" x14ac:dyDescent="0.35">
      <c r="A25">
        <v>24</v>
      </c>
      <c r="B25" s="8"/>
      <c r="C25">
        <v>120023</v>
      </c>
      <c r="D25" t="s">
        <v>25</v>
      </c>
      <c r="E25">
        <v>1</v>
      </c>
      <c r="F25" s="22" t="s">
        <v>28</v>
      </c>
      <c r="S25" s="3" t="s">
        <v>34</v>
      </c>
      <c r="X25" s="24"/>
      <c r="Y25" s="24"/>
      <c r="Z25" t="s">
        <v>29</v>
      </c>
      <c r="AA25" t="s">
        <v>30</v>
      </c>
      <c r="AB25" s="3"/>
      <c r="AC25" s="8"/>
      <c r="AD25" s="11">
        <v>91014</v>
      </c>
      <c r="AE25" s="13"/>
      <c r="AF25" s="13"/>
      <c r="AG25" s="13">
        <v>1</v>
      </c>
      <c r="AH25" s="13"/>
      <c r="AI25" s="13"/>
      <c r="AJ25" s="13"/>
      <c r="AK25" s="3"/>
      <c r="AL25" s="3"/>
      <c r="AM25" s="3"/>
      <c r="AN25" s="3"/>
      <c r="AO25" s="5"/>
      <c r="AP25" s="3"/>
      <c r="AQ25" s="5"/>
      <c r="AR25" s="5"/>
      <c r="AS25" s="5"/>
      <c r="AT25" s="5"/>
      <c r="AU25" s="5"/>
    </row>
    <row r="26" spans="1:48" ht="55.5" customHeight="1" x14ac:dyDescent="0.35">
      <c r="A26">
        <v>25</v>
      </c>
      <c r="B26" s="8"/>
      <c r="C26">
        <v>120024</v>
      </c>
      <c r="D26" t="s">
        <v>25</v>
      </c>
      <c r="E26">
        <v>1</v>
      </c>
      <c r="F26" s="22" t="s">
        <v>36</v>
      </c>
      <c r="S26" s="3" t="s">
        <v>35</v>
      </c>
      <c r="X26" s="24"/>
      <c r="Y26" s="24"/>
      <c r="Z26" t="s">
        <v>29</v>
      </c>
      <c r="AA26" t="s">
        <v>30</v>
      </c>
      <c r="AB26" s="3"/>
      <c r="AC26" s="8"/>
      <c r="AD26" s="11">
        <v>91014</v>
      </c>
      <c r="AE26" s="13"/>
      <c r="AF26" s="13"/>
      <c r="AG26" s="13">
        <v>1</v>
      </c>
      <c r="AH26" s="13"/>
      <c r="AI26" s="13"/>
      <c r="AJ26" s="13"/>
      <c r="AK26" s="3"/>
      <c r="AL26" s="3"/>
      <c r="AM26" s="3"/>
      <c r="AN26" s="3"/>
      <c r="AO26" s="5"/>
      <c r="AP26" s="3"/>
      <c r="AQ26" s="5"/>
      <c r="AR26" s="5"/>
      <c r="AS26" s="5"/>
      <c r="AT26" s="5"/>
      <c r="AU26" s="5"/>
    </row>
    <row r="27" spans="1:48" ht="55.5" customHeight="1" x14ac:dyDescent="0.35">
      <c r="A27">
        <v>26</v>
      </c>
      <c r="B27" s="8"/>
      <c r="C27">
        <v>120025</v>
      </c>
      <c r="D27" t="s">
        <v>25</v>
      </c>
      <c r="E27">
        <v>1</v>
      </c>
      <c r="F27" s="22" t="s">
        <v>37</v>
      </c>
      <c r="S27" s="3" t="s">
        <v>38</v>
      </c>
      <c r="X27" s="24"/>
      <c r="Y27" s="24"/>
      <c r="Z27" t="s">
        <v>29</v>
      </c>
      <c r="AA27" t="s">
        <v>30</v>
      </c>
      <c r="AB27" s="3"/>
      <c r="AC27" s="8"/>
      <c r="AD27" s="11">
        <v>91014</v>
      </c>
      <c r="AE27" s="13"/>
      <c r="AF27" s="13"/>
      <c r="AG27" s="13">
        <v>1</v>
      </c>
      <c r="AH27" s="13"/>
      <c r="AI27" s="13"/>
      <c r="AJ27" s="13"/>
      <c r="AK27" s="3"/>
      <c r="AL27" s="3"/>
      <c r="AM27" s="3"/>
      <c r="AN27" s="3"/>
      <c r="AO27" s="5"/>
      <c r="AP27" s="3"/>
      <c r="AQ27" s="5"/>
      <c r="AR27" s="5"/>
      <c r="AS27" s="5"/>
      <c r="AT27" s="5"/>
      <c r="AU27" s="5"/>
    </row>
    <row r="28" spans="1:48" ht="55.5" customHeight="1" x14ac:dyDescent="0.35">
      <c r="A28">
        <v>27</v>
      </c>
      <c r="B28" s="8"/>
      <c r="C28">
        <v>120026</v>
      </c>
      <c r="D28" t="s">
        <v>25</v>
      </c>
      <c r="E28">
        <v>1</v>
      </c>
      <c r="F28" s="22" t="s">
        <v>39</v>
      </c>
      <c r="S28" s="3" t="s">
        <v>40</v>
      </c>
      <c r="X28" s="24"/>
      <c r="Y28" s="24"/>
      <c r="Z28" t="s">
        <v>29</v>
      </c>
      <c r="AA28" t="s">
        <v>30</v>
      </c>
      <c r="AB28" s="3"/>
      <c r="AC28" s="8"/>
      <c r="AD28" s="11">
        <v>91014</v>
      </c>
      <c r="AE28" s="13"/>
      <c r="AF28" s="13"/>
      <c r="AG28" s="13">
        <v>1</v>
      </c>
      <c r="AH28" s="13"/>
      <c r="AI28" s="13"/>
      <c r="AJ28" s="13"/>
      <c r="AK28" s="3"/>
      <c r="AL28" s="3"/>
      <c r="AM28" s="3"/>
      <c r="AN28" s="3"/>
      <c r="AO28" s="5"/>
      <c r="AP28" s="3"/>
      <c r="AQ28" s="5"/>
      <c r="AR28" s="5"/>
      <c r="AS28" s="5"/>
      <c r="AT28" s="5"/>
      <c r="AU28" s="5"/>
    </row>
    <row r="29" spans="1:48" ht="55.5" customHeight="1" x14ac:dyDescent="0.35">
      <c r="A29">
        <v>28</v>
      </c>
      <c r="B29" s="8"/>
      <c r="C29">
        <v>120027</v>
      </c>
      <c r="D29" t="s">
        <v>25</v>
      </c>
      <c r="E29">
        <v>1</v>
      </c>
      <c r="F29" s="22" t="s">
        <v>41</v>
      </c>
      <c r="S29" s="3" t="s">
        <v>42</v>
      </c>
      <c r="X29" s="24"/>
      <c r="Y29" s="24"/>
      <c r="Z29" t="s">
        <v>29</v>
      </c>
      <c r="AA29" t="s">
        <v>30</v>
      </c>
      <c r="AB29" s="3"/>
      <c r="AC29" s="8"/>
      <c r="AD29" s="11">
        <v>91014</v>
      </c>
      <c r="AE29" s="13"/>
      <c r="AF29" s="13"/>
      <c r="AG29" s="13">
        <v>1</v>
      </c>
      <c r="AH29" s="13"/>
      <c r="AI29" s="13"/>
      <c r="AJ29" s="13"/>
      <c r="AK29" s="3"/>
      <c r="AL29" s="3"/>
      <c r="AM29" s="3"/>
      <c r="AN29" s="3"/>
      <c r="AO29" s="5"/>
      <c r="AP29" s="3"/>
      <c r="AQ29" s="5"/>
      <c r="AR29" s="5"/>
      <c r="AS29" s="5"/>
      <c r="AT29" s="5"/>
      <c r="AU29" s="5"/>
    </row>
    <row r="30" spans="1:48" ht="55.5" customHeight="1" x14ac:dyDescent="0.35">
      <c r="A30">
        <v>29</v>
      </c>
      <c r="B30" s="8"/>
      <c r="C30">
        <v>120028</v>
      </c>
      <c r="D30" t="s">
        <v>25</v>
      </c>
      <c r="E30">
        <v>1</v>
      </c>
      <c r="F30" s="22" t="s">
        <v>26</v>
      </c>
      <c r="S30" s="3" t="s">
        <v>48</v>
      </c>
      <c r="X30" s="24"/>
      <c r="Y30" s="24"/>
      <c r="Z30" t="s">
        <v>29</v>
      </c>
      <c r="AA30" t="s">
        <v>44</v>
      </c>
      <c r="AB30" s="3"/>
      <c r="AC30" s="8"/>
      <c r="AD30" s="11">
        <v>91014</v>
      </c>
      <c r="AE30" s="13"/>
      <c r="AF30" s="13"/>
      <c r="AG30" s="13">
        <v>1</v>
      </c>
      <c r="AH30" s="13"/>
      <c r="AI30" s="13"/>
      <c r="AJ30" s="13"/>
      <c r="AK30" s="3"/>
      <c r="AL30" s="3"/>
      <c r="AM30" s="3"/>
      <c r="AN30" s="3"/>
      <c r="AO30" s="5"/>
      <c r="AP30" s="3"/>
      <c r="AQ30" s="5"/>
      <c r="AR30" s="5"/>
      <c r="AS30" s="5"/>
      <c r="AT30" s="5"/>
      <c r="AU30" s="5"/>
    </row>
    <row r="31" spans="1:48" ht="55.5" customHeight="1" x14ac:dyDescent="0.35">
      <c r="A31">
        <v>30</v>
      </c>
      <c r="B31" s="8"/>
      <c r="C31">
        <v>120029</v>
      </c>
      <c r="D31" t="s">
        <v>25</v>
      </c>
      <c r="E31">
        <v>1</v>
      </c>
      <c r="F31" s="22" t="s">
        <v>27</v>
      </c>
      <c r="S31" s="3" t="s">
        <v>50</v>
      </c>
      <c r="X31" s="24"/>
      <c r="Y31" s="24"/>
      <c r="Z31" t="s">
        <v>29</v>
      </c>
      <c r="AA31" t="s">
        <v>44</v>
      </c>
      <c r="AB31" s="3"/>
      <c r="AC31" s="8"/>
      <c r="AD31" s="11">
        <v>91014</v>
      </c>
      <c r="AE31" s="13"/>
      <c r="AF31" s="13"/>
      <c r="AG31" s="13">
        <v>1</v>
      </c>
      <c r="AH31" s="13"/>
      <c r="AI31" s="13"/>
      <c r="AJ31" s="13"/>
      <c r="AK31" s="3"/>
      <c r="AL31" s="3"/>
      <c r="AM31" s="3"/>
      <c r="AN31" s="3"/>
      <c r="AO31" s="5"/>
      <c r="AP31" s="3"/>
      <c r="AQ31" s="5"/>
      <c r="AR31" s="5"/>
      <c r="AS31" s="5"/>
      <c r="AT31" s="5"/>
      <c r="AU31" s="5"/>
    </row>
    <row r="32" spans="1:48" ht="55.5" customHeight="1" x14ac:dyDescent="0.35">
      <c r="A32">
        <v>31</v>
      </c>
      <c r="B32" s="8"/>
      <c r="C32">
        <v>120030</v>
      </c>
      <c r="D32" t="s">
        <v>25</v>
      </c>
      <c r="E32">
        <v>1</v>
      </c>
      <c r="F32" s="22" t="s">
        <v>33</v>
      </c>
      <c r="S32" s="3" t="s">
        <v>59</v>
      </c>
      <c r="X32" s="24"/>
      <c r="Y32" s="24"/>
      <c r="Z32" t="s">
        <v>29</v>
      </c>
      <c r="AA32" t="s">
        <v>44</v>
      </c>
      <c r="AB32" s="3"/>
      <c r="AC32" s="8"/>
      <c r="AD32" s="11">
        <v>91014</v>
      </c>
      <c r="AE32" s="13"/>
      <c r="AF32" s="13"/>
      <c r="AG32" s="13">
        <v>1</v>
      </c>
      <c r="AH32" s="13"/>
      <c r="AI32" s="13"/>
      <c r="AJ32" s="13"/>
      <c r="AK32" s="3"/>
      <c r="AL32" s="3"/>
      <c r="AM32" s="3"/>
      <c r="AN32" s="3"/>
      <c r="AO32" s="5"/>
      <c r="AP32" s="3"/>
      <c r="AQ32" s="5"/>
      <c r="AR32" s="5"/>
      <c r="AS32" s="5"/>
      <c r="AT32" s="5"/>
      <c r="AU32" s="5"/>
    </row>
    <row r="33" spans="1:47" ht="55.5" customHeight="1" x14ac:dyDescent="0.35">
      <c r="A33">
        <v>32</v>
      </c>
      <c r="B33" s="8"/>
      <c r="C33">
        <v>120031</v>
      </c>
      <c r="D33" t="s">
        <v>25</v>
      </c>
      <c r="E33">
        <v>1</v>
      </c>
      <c r="F33" s="22" t="s">
        <v>28</v>
      </c>
      <c r="S33" s="3" t="s">
        <v>64</v>
      </c>
      <c r="X33" s="24"/>
      <c r="Y33" s="24"/>
      <c r="Z33" t="s">
        <v>29</v>
      </c>
      <c r="AA33" t="s">
        <v>44</v>
      </c>
      <c r="AB33" s="3"/>
      <c r="AC33" s="8"/>
      <c r="AD33" s="11">
        <v>91014</v>
      </c>
      <c r="AE33" s="13"/>
      <c r="AF33" s="13"/>
      <c r="AG33" s="13">
        <v>1</v>
      </c>
      <c r="AH33" s="13"/>
      <c r="AI33" s="13"/>
      <c r="AJ33" s="13"/>
      <c r="AK33" s="3"/>
      <c r="AL33" s="3"/>
      <c r="AM33" s="3"/>
      <c r="AN33" s="3"/>
      <c r="AO33" s="5"/>
      <c r="AP33" s="3"/>
      <c r="AQ33" s="5"/>
      <c r="AR33" s="5"/>
      <c r="AS33" s="5"/>
      <c r="AT33" s="5"/>
      <c r="AU33" s="5"/>
    </row>
    <row r="34" spans="1:47" ht="55.5" customHeight="1" x14ac:dyDescent="0.35">
      <c r="A34">
        <v>33</v>
      </c>
      <c r="B34" s="8"/>
      <c r="C34">
        <v>120032</v>
      </c>
      <c r="D34" t="s">
        <v>25</v>
      </c>
      <c r="E34">
        <v>1</v>
      </c>
      <c r="F34" s="22" t="s">
        <v>36</v>
      </c>
      <c r="S34" s="3" t="s">
        <v>69</v>
      </c>
      <c r="X34" s="24"/>
      <c r="Y34" s="24"/>
      <c r="Z34" t="s">
        <v>29</v>
      </c>
      <c r="AA34" t="s">
        <v>44</v>
      </c>
      <c r="AB34" s="3"/>
      <c r="AC34" s="8"/>
      <c r="AD34" s="11">
        <v>91014</v>
      </c>
      <c r="AE34" s="13"/>
      <c r="AF34" s="13"/>
      <c r="AG34" s="13">
        <v>1</v>
      </c>
      <c r="AH34" s="13"/>
      <c r="AI34" s="13"/>
      <c r="AJ34" s="13"/>
      <c r="AK34" s="3"/>
      <c r="AL34" s="3"/>
      <c r="AM34" s="3"/>
      <c r="AN34" s="3"/>
      <c r="AO34" s="5"/>
      <c r="AP34" s="3"/>
      <c r="AQ34" s="5"/>
      <c r="AR34" s="5"/>
      <c r="AS34" s="5"/>
      <c r="AT34" s="5"/>
      <c r="AU34" s="5"/>
    </row>
    <row r="35" spans="1:47" ht="55.5" customHeight="1" x14ac:dyDescent="0.35">
      <c r="A35">
        <v>34</v>
      </c>
      <c r="B35" s="8"/>
      <c r="C35">
        <v>120033</v>
      </c>
      <c r="D35" t="s">
        <v>25</v>
      </c>
      <c r="E35">
        <v>1</v>
      </c>
      <c r="F35" s="22" t="s">
        <v>37</v>
      </c>
      <c r="S35" s="3" t="s">
        <v>73</v>
      </c>
      <c r="X35" s="24"/>
      <c r="Y35" s="24"/>
      <c r="Z35" t="s">
        <v>29</v>
      </c>
      <c r="AA35" t="s">
        <v>44</v>
      </c>
      <c r="AB35" s="3"/>
      <c r="AC35" s="8"/>
      <c r="AD35" s="11">
        <v>91014</v>
      </c>
      <c r="AE35" s="13"/>
      <c r="AF35" s="13"/>
      <c r="AG35" s="13">
        <v>1</v>
      </c>
      <c r="AH35" s="13"/>
      <c r="AI35" s="13"/>
      <c r="AJ35" s="13"/>
      <c r="AK35" s="3"/>
      <c r="AL35" s="3"/>
      <c r="AM35" s="3"/>
      <c r="AN35" s="3"/>
      <c r="AO35" s="5"/>
      <c r="AP35" s="3"/>
      <c r="AQ35" s="5"/>
      <c r="AR35" s="5"/>
      <c r="AS35" s="5"/>
      <c r="AT35" s="5"/>
      <c r="AU35" s="5"/>
    </row>
    <row r="36" spans="1:47" ht="55.5" customHeight="1" x14ac:dyDescent="0.35">
      <c r="A36">
        <v>35</v>
      </c>
      <c r="B36" s="8"/>
      <c r="C36">
        <v>120034</v>
      </c>
      <c r="D36" t="s">
        <v>25</v>
      </c>
      <c r="E36">
        <v>1</v>
      </c>
      <c r="F36" s="22" t="s">
        <v>39</v>
      </c>
      <c r="S36" s="3" t="s">
        <v>74</v>
      </c>
      <c r="X36" s="24"/>
      <c r="Y36" s="24"/>
      <c r="Z36" t="s">
        <v>29</v>
      </c>
      <c r="AA36" t="s">
        <v>44</v>
      </c>
      <c r="AB36" s="3"/>
      <c r="AC36" s="8"/>
      <c r="AD36" s="11">
        <v>91014</v>
      </c>
      <c r="AE36" s="13"/>
      <c r="AF36" s="13"/>
      <c r="AG36" s="13">
        <v>1</v>
      </c>
      <c r="AH36" s="13"/>
      <c r="AI36" s="13"/>
      <c r="AJ36" s="13"/>
      <c r="AK36" s="3"/>
      <c r="AL36" s="3"/>
      <c r="AM36" s="3"/>
      <c r="AN36" s="3"/>
      <c r="AO36" s="5"/>
      <c r="AP36" s="3"/>
      <c r="AQ36" s="5"/>
      <c r="AR36" s="5"/>
      <c r="AS36" s="5"/>
      <c r="AT36" s="5"/>
      <c r="AU36" s="5"/>
    </row>
    <row r="37" spans="1:47" ht="55.5" customHeight="1" x14ac:dyDescent="0.35">
      <c r="A37">
        <v>36</v>
      </c>
      <c r="B37" s="8"/>
      <c r="C37">
        <v>120035</v>
      </c>
      <c r="D37" t="s">
        <v>25</v>
      </c>
      <c r="E37">
        <v>1</v>
      </c>
      <c r="F37" s="22" t="s">
        <v>41</v>
      </c>
      <c r="S37" s="3" t="s">
        <v>75</v>
      </c>
      <c r="X37" s="24"/>
      <c r="Y37" s="24"/>
      <c r="Z37" t="s">
        <v>29</v>
      </c>
      <c r="AA37" t="s">
        <v>44</v>
      </c>
      <c r="AB37" s="3"/>
      <c r="AC37" s="8"/>
      <c r="AD37" s="11">
        <v>91014</v>
      </c>
      <c r="AE37" s="13"/>
      <c r="AF37" s="13"/>
      <c r="AG37" s="13">
        <v>1</v>
      </c>
      <c r="AH37" s="13"/>
      <c r="AI37" s="13"/>
      <c r="AJ37" s="13"/>
      <c r="AK37" s="3"/>
      <c r="AL37" s="3"/>
      <c r="AM37" s="3"/>
      <c r="AN37" s="3"/>
      <c r="AO37" s="5"/>
      <c r="AP37" s="3"/>
      <c r="AQ37" s="5"/>
      <c r="AR37" s="5"/>
      <c r="AS37" s="5"/>
      <c r="AT37" s="5"/>
      <c r="AU37" s="5"/>
    </row>
    <row r="38" spans="1:47" ht="55.5" customHeight="1" x14ac:dyDescent="0.35">
      <c r="A38">
        <v>37</v>
      </c>
      <c r="B38" s="8"/>
      <c r="C38">
        <v>120036</v>
      </c>
      <c r="D38" t="s">
        <v>25</v>
      </c>
      <c r="E38">
        <v>1</v>
      </c>
      <c r="F38" s="22" t="s">
        <v>26</v>
      </c>
      <c r="S38" s="3" t="s">
        <v>55</v>
      </c>
      <c r="X38" s="24"/>
      <c r="Y38" s="24"/>
      <c r="Z38" t="s">
        <v>45</v>
      </c>
      <c r="AA38" t="s">
        <v>30</v>
      </c>
      <c r="AB38" s="3"/>
      <c r="AC38" s="8"/>
      <c r="AD38" s="11">
        <v>91014</v>
      </c>
      <c r="AE38" s="13"/>
      <c r="AF38" s="13"/>
      <c r="AG38" s="13">
        <v>1</v>
      </c>
      <c r="AH38" s="13"/>
      <c r="AI38" s="13"/>
      <c r="AJ38" s="13"/>
      <c r="AK38" s="3"/>
      <c r="AL38" s="3"/>
      <c r="AM38" s="3"/>
      <c r="AN38" s="3"/>
      <c r="AO38" s="5"/>
      <c r="AP38" s="3"/>
      <c r="AQ38" s="5"/>
      <c r="AR38" s="5"/>
      <c r="AS38" s="5"/>
      <c r="AT38" s="5"/>
      <c r="AU38" s="5"/>
    </row>
    <row r="39" spans="1:47" ht="55.5" customHeight="1" x14ac:dyDescent="0.35">
      <c r="A39">
        <v>38</v>
      </c>
      <c r="B39" s="8"/>
      <c r="C39">
        <v>120037</v>
      </c>
      <c r="D39" t="s">
        <v>25</v>
      </c>
      <c r="E39">
        <v>1</v>
      </c>
      <c r="F39" s="22" t="s">
        <v>27</v>
      </c>
      <c r="S39" s="3" t="s">
        <v>51</v>
      </c>
      <c r="X39" s="24"/>
      <c r="Y39" s="24"/>
      <c r="Z39" t="s">
        <v>45</v>
      </c>
      <c r="AA39" t="s">
        <v>30</v>
      </c>
      <c r="AB39" s="3"/>
      <c r="AC39" s="8"/>
      <c r="AD39" s="11">
        <v>91014</v>
      </c>
      <c r="AE39" s="13"/>
      <c r="AF39" s="13"/>
      <c r="AG39" s="13">
        <v>1</v>
      </c>
      <c r="AH39" s="13"/>
      <c r="AI39" s="13"/>
      <c r="AJ39" s="13"/>
      <c r="AK39" s="3"/>
      <c r="AL39" s="3"/>
      <c r="AM39" s="3"/>
      <c r="AN39" s="3"/>
      <c r="AO39" s="5"/>
      <c r="AP39" s="3"/>
      <c r="AQ39" s="5"/>
      <c r="AR39" s="5"/>
      <c r="AS39" s="5"/>
      <c r="AT39" s="5"/>
      <c r="AU39" s="5"/>
    </row>
    <row r="40" spans="1:47" ht="55.5" customHeight="1" x14ac:dyDescent="0.35">
      <c r="A40">
        <v>39</v>
      </c>
      <c r="B40" s="8"/>
      <c r="C40">
        <v>120038</v>
      </c>
      <c r="D40" t="s">
        <v>25</v>
      </c>
      <c r="E40">
        <v>1</v>
      </c>
      <c r="F40" s="22" t="s">
        <v>33</v>
      </c>
      <c r="S40" s="3" t="s">
        <v>60</v>
      </c>
      <c r="X40" s="24"/>
      <c r="Y40" s="24"/>
      <c r="Z40" t="s">
        <v>45</v>
      </c>
      <c r="AA40" t="s">
        <v>30</v>
      </c>
      <c r="AB40" s="3"/>
      <c r="AC40" s="8"/>
      <c r="AD40" s="11">
        <v>91014</v>
      </c>
      <c r="AE40" s="13"/>
      <c r="AF40" s="13"/>
      <c r="AG40" s="13">
        <v>1</v>
      </c>
      <c r="AH40" s="13"/>
      <c r="AI40" s="13"/>
      <c r="AJ40" s="13"/>
      <c r="AK40" s="3"/>
      <c r="AL40" s="3"/>
      <c r="AM40" s="3"/>
      <c r="AN40" s="3"/>
      <c r="AO40" s="5"/>
      <c r="AP40" s="3"/>
      <c r="AQ40" s="5"/>
      <c r="AR40" s="5"/>
      <c r="AS40" s="5"/>
      <c r="AT40" s="5"/>
      <c r="AU40" s="5"/>
    </row>
    <row r="41" spans="1:47" ht="55.5" customHeight="1" x14ac:dyDescent="0.35">
      <c r="A41">
        <v>40</v>
      </c>
      <c r="C41">
        <v>120039</v>
      </c>
      <c r="D41" t="s">
        <v>25</v>
      </c>
      <c r="E41">
        <v>1</v>
      </c>
      <c r="F41" s="22" t="s">
        <v>28</v>
      </c>
      <c r="S41" s="3" t="s">
        <v>65</v>
      </c>
      <c r="X41" s="24"/>
      <c r="Y41" s="24"/>
      <c r="Z41" t="s">
        <v>45</v>
      </c>
      <c r="AA41" t="s">
        <v>30</v>
      </c>
      <c r="AB41" s="3"/>
      <c r="AC41" s="8"/>
      <c r="AD41" s="11">
        <v>91014</v>
      </c>
      <c r="AE41" s="13"/>
      <c r="AF41" s="13"/>
      <c r="AG41" s="13">
        <v>1</v>
      </c>
      <c r="AH41" s="13"/>
      <c r="AI41" s="13"/>
      <c r="AJ41" s="13"/>
      <c r="AK41" s="3"/>
      <c r="AL41" s="3"/>
    </row>
    <row r="42" spans="1:47" ht="55.5" customHeight="1" x14ac:dyDescent="0.35">
      <c r="A42">
        <v>41</v>
      </c>
      <c r="B42" s="8"/>
      <c r="C42">
        <v>120040</v>
      </c>
      <c r="D42" t="s">
        <v>25</v>
      </c>
      <c r="E42">
        <v>1</v>
      </c>
      <c r="F42" s="22" t="s">
        <v>36</v>
      </c>
      <c r="S42" s="3" t="s">
        <v>70</v>
      </c>
      <c r="X42" s="24"/>
      <c r="Y42" s="24"/>
      <c r="Z42" t="s">
        <v>45</v>
      </c>
      <c r="AA42" t="s">
        <v>30</v>
      </c>
      <c r="AB42" s="3"/>
      <c r="AC42" s="8"/>
      <c r="AD42" s="11">
        <v>91014</v>
      </c>
      <c r="AE42" s="13"/>
      <c r="AF42" s="13"/>
      <c r="AG42" s="13">
        <v>1</v>
      </c>
      <c r="AH42" s="13"/>
      <c r="AI42" s="13"/>
      <c r="AJ42" s="13"/>
      <c r="AK42" s="3"/>
      <c r="AL42" s="3"/>
      <c r="AM42" s="3"/>
      <c r="AN42" s="3"/>
      <c r="AO42" s="5"/>
      <c r="AP42" s="3"/>
      <c r="AQ42" s="5"/>
      <c r="AR42" s="5"/>
      <c r="AS42" s="5"/>
      <c r="AT42" s="5"/>
      <c r="AU42" s="5"/>
    </row>
    <row r="43" spans="1:47" ht="55.5" customHeight="1" x14ac:dyDescent="0.35">
      <c r="A43">
        <v>42</v>
      </c>
      <c r="B43" s="8"/>
      <c r="C43">
        <v>120041</v>
      </c>
      <c r="D43" t="s">
        <v>25</v>
      </c>
      <c r="E43">
        <v>1</v>
      </c>
      <c r="F43" s="22" t="s">
        <v>77</v>
      </c>
      <c r="S43" s="3" t="s">
        <v>78</v>
      </c>
      <c r="X43" s="24"/>
      <c r="Y43" s="24"/>
      <c r="Z43" t="s">
        <v>45</v>
      </c>
      <c r="AA43" t="s">
        <v>30</v>
      </c>
      <c r="AB43" s="3"/>
      <c r="AC43" s="8"/>
      <c r="AD43" s="11">
        <v>91014</v>
      </c>
      <c r="AE43" s="13"/>
      <c r="AF43" s="13"/>
      <c r="AG43" s="13">
        <v>1</v>
      </c>
      <c r="AH43" s="13"/>
      <c r="AI43" s="13"/>
      <c r="AJ43" s="13"/>
      <c r="AK43" s="3"/>
      <c r="AL43" s="3"/>
      <c r="AM43" s="3"/>
      <c r="AN43" s="3"/>
      <c r="AO43" s="5"/>
      <c r="AP43" s="3"/>
      <c r="AQ43" s="5"/>
      <c r="AR43" s="5"/>
      <c r="AS43" s="5"/>
      <c r="AT43" s="5"/>
      <c r="AU43" s="5"/>
    </row>
    <row r="44" spans="1:47" ht="55.5" customHeight="1" x14ac:dyDescent="0.35">
      <c r="A44">
        <v>43</v>
      </c>
      <c r="B44" s="8"/>
      <c r="C44">
        <v>120042</v>
      </c>
      <c r="D44" t="s">
        <v>25</v>
      </c>
      <c r="E44">
        <v>1</v>
      </c>
      <c r="F44" s="22" t="s">
        <v>80</v>
      </c>
      <c r="S44" s="3" t="s">
        <v>81</v>
      </c>
      <c r="X44" s="24"/>
      <c r="Y44" s="24"/>
      <c r="Z44" t="s">
        <v>45</v>
      </c>
      <c r="AA44" t="s">
        <v>30</v>
      </c>
      <c r="AB44" s="3"/>
      <c r="AC44" s="8"/>
      <c r="AD44" s="11">
        <v>91014</v>
      </c>
      <c r="AE44" s="13"/>
      <c r="AF44" s="13"/>
      <c r="AG44" s="13">
        <v>1</v>
      </c>
      <c r="AH44" s="13"/>
      <c r="AI44" s="13"/>
      <c r="AJ44" s="13"/>
      <c r="AK44" s="3"/>
      <c r="AL44" s="3"/>
      <c r="AM44" s="3"/>
      <c r="AN44" s="3"/>
      <c r="AO44" s="5"/>
      <c r="AP44" s="3"/>
      <c r="AQ44" s="5"/>
      <c r="AR44" s="5"/>
      <c r="AS44" s="5"/>
      <c r="AT44" s="5"/>
      <c r="AU44" s="5"/>
    </row>
    <row r="45" spans="1:47" ht="55.5" customHeight="1" x14ac:dyDescent="0.35">
      <c r="A45">
        <v>44</v>
      </c>
      <c r="B45" s="8"/>
      <c r="C45">
        <v>120043</v>
      </c>
      <c r="D45" t="s">
        <v>25</v>
      </c>
      <c r="E45">
        <v>1</v>
      </c>
      <c r="F45" s="22" t="s">
        <v>26</v>
      </c>
      <c r="S45" s="3" t="s">
        <v>56</v>
      </c>
      <c r="X45" s="24"/>
      <c r="Y45" s="24"/>
      <c r="Z45" t="s">
        <v>45</v>
      </c>
      <c r="AA45" t="s">
        <v>44</v>
      </c>
      <c r="AB45" s="3"/>
      <c r="AC45" s="8"/>
      <c r="AD45" s="11">
        <v>91014</v>
      </c>
      <c r="AE45" s="13"/>
      <c r="AF45" s="13"/>
      <c r="AG45" s="13">
        <v>1</v>
      </c>
      <c r="AH45" s="13"/>
      <c r="AI45" s="13"/>
      <c r="AJ45" s="13"/>
      <c r="AK45" s="3"/>
      <c r="AL45" s="3"/>
      <c r="AM45" s="3"/>
      <c r="AN45" s="3"/>
      <c r="AO45" s="5"/>
      <c r="AP45" s="3"/>
      <c r="AQ45" s="5"/>
      <c r="AR45" s="5"/>
      <c r="AS45" s="5"/>
      <c r="AT45" s="5"/>
      <c r="AU45" s="5"/>
    </row>
    <row r="46" spans="1:47" ht="55.5" customHeight="1" x14ac:dyDescent="0.35">
      <c r="A46">
        <v>45</v>
      </c>
      <c r="B46" s="8"/>
      <c r="C46">
        <v>120044</v>
      </c>
      <c r="D46" t="s">
        <v>25</v>
      </c>
      <c r="E46">
        <v>1</v>
      </c>
      <c r="F46" s="22" t="s">
        <v>27</v>
      </c>
      <c r="S46" s="3" t="s">
        <v>52</v>
      </c>
      <c r="X46" s="24"/>
      <c r="Y46" s="24"/>
      <c r="Z46" t="s">
        <v>45</v>
      </c>
      <c r="AA46" t="s">
        <v>44</v>
      </c>
      <c r="AB46" s="3"/>
      <c r="AC46" s="8"/>
      <c r="AD46" s="11">
        <v>91014</v>
      </c>
      <c r="AE46" s="13"/>
      <c r="AF46" s="13"/>
      <c r="AG46" s="13">
        <v>1</v>
      </c>
      <c r="AH46" s="13"/>
      <c r="AI46" s="13"/>
      <c r="AJ46" s="13"/>
      <c r="AK46" s="3"/>
      <c r="AL46" s="3"/>
      <c r="AM46" s="3"/>
      <c r="AN46" s="3"/>
      <c r="AO46" s="5"/>
      <c r="AP46" s="3"/>
      <c r="AQ46" s="5"/>
      <c r="AR46" s="5"/>
      <c r="AS46" s="5"/>
      <c r="AT46" s="5"/>
      <c r="AU46" s="5"/>
    </row>
    <row r="47" spans="1:47" ht="55.5" customHeight="1" x14ac:dyDescent="0.35">
      <c r="A47">
        <v>46</v>
      </c>
      <c r="B47" s="8"/>
      <c r="C47">
        <v>120045</v>
      </c>
      <c r="D47" t="s">
        <v>25</v>
      </c>
      <c r="E47">
        <v>1</v>
      </c>
      <c r="F47" s="22" t="s">
        <v>33</v>
      </c>
      <c r="S47" s="3" t="s">
        <v>61</v>
      </c>
      <c r="X47" s="24"/>
      <c r="Y47" s="24"/>
      <c r="Z47" t="s">
        <v>45</v>
      </c>
      <c r="AA47" t="s">
        <v>44</v>
      </c>
      <c r="AB47" s="3"/>
      <c r="AC47" s="8"/>
      <c r="AD47" s="11">
        <v>91014</v>
      </c>
      <c r="AE47" s="13"/>
      <c r="AF47" s="13"/>
      <c r="AG47" s="13">
        <v>1</v>
      </c>
      <c r="AH47" s="13"/>
      <c r="AI47" s="13"/>
      <c r="AJ47" s="13"/>
      <c r="AK47" s="3"/>
      <c r="AL47" s="3"/>
      <c r="AM47" s="3"/>
      <c r="AN47" s="3"/>
      <c r="AO47" s="5"/>
      <c r="AP47" s="3"/>
      <c r="AQ47" s="5"/>
      <c r="AR47" s="5"/>
      <c r="AS47" s="5"/>
      <c r="AT47" s="5"/>
      <c r="AU47" s="5"/>
    </row>
    <row r="48" spans="1:47" ht="55.5" customHeight="1" x14ac:dyDescent="0.35">
      <c r="A48">
        <v>47</v>
      </c>
      <c r="B48" s="8"/>
      <c r="C48">
        <v>120046</v>
      </c>
      <c r="D48" t="s">
        <v>25</v>
      </c>
      <c r="E48">
        <v>1</v>
      </c>
      <c r="F48" s="22" t="s">
        <v>28</v>
      </c>
      <c r="S48" s="3" t="s">
        <v>66</v>
      </c>
      <c r="X48" s="24"/>
      <c r="Y48" s="24"/>
      <c r="Z48" t="s">
        <v>45</v>
      </c>
      <c r="AA48" t="s">
        <v>44</v>
      </c>
      <c r="AB48" s="3"/>
      <c r="AC48" s="8"/>
      <c r="AD48" s="11">
        <v>91014</v>
      </c>
      <c r="AE48" s="13"/>
      <c r="AF48" s="13"/>
      <c r="AG48" s="13">
        <v>1</v>
      </c>
      <c r="AH48" s="13"/>
      <c r="AI48" s="13"/>
      <c r="AJ48" s="13"/>
      <c r="AK48" s="3"/>
      <c r="AL48" s="3"/>
      <c r="AM48" s="3"/>
      <c r="AN48" s="3"/>
      <c r="AO48" s="5"/>
      <c r="AP48" s="3"/>
      <c r="AQ48" s="5"/>
      <c r="AR48" s="5"/>
      <c r="AS48" s="5"/>
      <c r="AT48" s="5"/>
      <c r="AU48" s="5"/>
    </row>
    <row r="49" spans="1:47" ht="55.5" customHeight="1" x14ac:dyDescent="0.35">
      <c r="A49">
        <v>48</v>
      </c>
      <c r="B49" s="8"/>
      <c r="C49">
        <v>120047</v>
      </c>
      <c r="D49" t="s">
        <v>25</v>
      </c>
      <c r="E49">
        <v>1</v>
      </c>
      <c r="F49" s="22" t="s">
        <v>36</v>
      </c>
      <c r="S49" s="3" t="s">
        <v>71</v>
      </c>
      <c r="X49" s="24"/>
      <c r="Y49" s="24"/>
      <c r="Z49" t="s">
        <v>45</v>
      </c>
      <c r="AA49" t="s">
        <v>44</v>
      </c>
      <c r="AB49" s="3"/>
      <c r="AC49" s="8"/>
      <c r="AD49" s="11">
        <v>91014</v>
      </c>
      <c r="AE49" s="13"/>
      <c r="AF49" s="13"/>
      <c r="AG49" s="13">
        <v>1</v>
      </c>
      <c r="AH49" s="13"/>
      <c r="AI49" s="13"/>
      <c r="AJ49" s="13"/>
      <c r="AK49" s="3"/>
      <c r="AL49" s="3"/>
      <c r="AM49" s="3"/>
      <c r="AN49" s="3"/>
      <c r="AO49" s="5"/>
      <c r="AP49" s="3"/>
      <c r="AQ49" s="5"/>
      <c r="AR49" s="5"/>
      <c r="AS49" s="5"/>
      <c r="AT49" s="5"/>
      <c r="AU49" s="5"/>
    </row>
    <row r="50" spans="1:47" ht="55.5" customHeight="1" x14ac:dyDescent="0.35">
      <c r="A50">
        <v>49</v>
      </c>
      <c r="B50" s="8"/>
      <c r="C50">
        <v>120048</v>
      </c>
      <c r="D50" t="s">
        <v>25</v>
      </c>
      <c r="E50">
        <v>1</v>
      </c>
      <c r="F50" s="22" t="s">
        <v>77</v>
      </c>
      <c r="S50" s="3" t="s">
        <v>79</v>
      </c>
      <c r="X50" s="24"/>
      <c r="Y50" s="24"/>
      <c r="Z50" t="s">
        <v>45</v>
      </c>
      <c r="AA50" t="s">
        <v>44</v>
      </c>
      <c r="AB50" s="3"/>
      <c r="AC50" s="8"/>
      <c r="AD50" s="11">
        <v>91014</v>
      </c>
      <c r="AE50" s="13"/>
      <c r="AF50" s="13"/>
      <c r="AG50" s="13">
        <v>1</v>
      </c>
      <c r="AH50" s="13"/>
      <c r="AI50" s="13"/>
      <c r="AJ50" s="13"/>
      <c r="AK50" s="3"/>
      <c r="AL50" s="3"/>
      <c r="AM50" s="3"/>
      <c r="AN50" s="3"/>
      <c r="AO50" s="5"/>
      <c r="AP50" s="3"/>
      <c r="AQ50" s="5"/>
      <c r="AR50" s="5"/>
      <c r="AS50" s="5"/>
      <c r="AT50" s="5"/>
      <c r="AU50" s="5"/>
    </row>
    <row r="51" spans="1:47" ht="55.5" customHeight="1" x14ac:dyDescent="0.35">
      <c r="A51">
        <v>50</v>
      </c>
      <c r="B51" s="8"/>
      <c r="C51">
        <v>120049</v>
      </c>
      <c r="D51" t="s">
        <v>25</v>
      </c>
      <c r="E51">
        <v>1</v>
      </c>
      <c r="F51" s="22" t="s">
        <v>26</v>
      </c>
      <c r="S51" s="3" t="s">
        <v>57</v>
      </c>
      <c r="X51" s="24"/>
      <c r="Y51" s="24"/>
      <c r="Z51" t="s">
        <v>46</v>
      </c>
      <c r="AB51" s="3"/>
      <c r="AC51" s="8"/>
      <c r="AD51" s="11">
        <v>91016</v>
      </c>
      <c r="AE51" s="13"/>
      <c r="AF51" s="13"/>
      <c r="AG51" s="13">
        <v>1</v>
      </c>
      <c r="AH51" s="13"/>
      <c r="AI51" s="13"/>
      <c r="AJ51" s="13"/>
      <c r="AK51" s="3"/>
      <c r="AL51" s="3"/>
      <c r="AM51" s="3"/>
      <c r="AN51" s="3"/>
      <c r="AO51" s="5"/>
      <c r="AP51" s="3"/>
      <c r="AQ51" s="5"/>
      <c r="AR51" s="5"/>
      <c r="AS51" s="5"/>
      <c r="AT51" s="5"/>
      <c r="AU51" s="5"/>
    </row>
    <row r="52" spans="1:47" ht="55.5" customHeight="1" x14ac:dyDescent="0.35">
      <c r="A52">
        <v>51</v>
      </c>
      <c r="B52" s="8"/>
      <c r="C52">
        <v>120050</v>
      </c>
      <c r="D52" t="s">
        <v>25</v>
      </c>
      <c r="E52">
        <v>1</v>
      </c>
      <c r="F52" s="22" t="s">
        <v>27</v>
      </c>
      <c r="S52" s="3" t="s">
        <v>53</v>
      </c>
      <c r="X52" s="24"/>
      <c r="Y52" s="24"/>
      <c r="Z52" t="s">
        <v>46</v>
      </c>
      <c r="AB52" s="3"/>
      <c r="AC52" s="8"/>
      <c r="AD52" s="11">
        <v>91016</v>
      </c>
      <c r="AE52" s="13"/>
      <c r="AF52" s="13"/>
      <c r="AG52" s="13">
        <v>1</v>
      </c>
      <c r="AH52" s="13"/>
      <c r="AI52" s="13"/>
      <c r="AJ52" s="13"/>
      <c r="AK52" s="3"/>
      <c r="AL52" s="3"/>
      <c r="AM52" s="3"/>
      <c r="AN52" s="3"/>
      <c r="AO52" s="5"/>
      <c r="AP52" s="3"/>
      <c r="AQ52" s="5"/>
      <c r="AR52" s="5"/>
      <c r="AS52" s="5"/>
      <c r="AT52" s="5"/>
      <c r="AU52" s="5"/>
    </row>
    <row r="53" spans="1:47" ht="55.5" customHeight="1" x14ac:dyDescent="0.35">
      <c r="A53">
        <v>52</v>
      </c>
      <c r="B53" s="8"/>
      <c r="C53">
        <v>120051</v>
      </c>
      <c r="D53" t="s">
        <v>25</v>
      </c>
      <c r="E53">
        <v>1</v>
      </c>
      <c r="F53" s="22" t="s">
        <v>33</v>
      </c>
      <c r="S53" s="3" t="s">
        <v>62</v>
      </c>
      <c r="X53" s="24"/>
      <c r="Y53" s="24"/>
      <c r="Z53" t="s">
        <v>46</v>
      </c>
      <c r="AB53" s="3"/>
      <c r="AC53" s="8"/>
      <c r="AD53" s="11">
        <v>91016</v>
      </c>
      <c r="AE53" s="13"/>
      <c r="AF53" s="13"/>
      <c r="AG53" s="13">
        <v>1</v>
      </c>
      <c r="AH53" s="13"/>
      <c r="AI53" s="13"/>
      <c r="AJ53" s="13"/>
      <c r="AK53" s="3"/>
      <c r="AL53" s="3"/>
      <c r="AM53" s="3"/>
      <c r="AN53" s="3"/>
      <c r="AO53" s="5"/>
      <c r="AP53" s="3"/>
      <c r="AQ53" s="5"/>
      <c r="AR53" s="5"/>
      <c r="AS53" s="5"/>
      <c r="AT53" s="5"/>
      <c r="AU53" s="5"/>
    </row>
    <row r="54" spans="1:47" ht="55.5" customHeight="1" x14ac:dyDescent="0.35">
      <c r="A54">
        <v>53</v>
      </c>
      <c r="B54" s="8"/>
      <c r="C54">
        <v>120052</v>
      </c>
      <c r="D54" t="s">
        <v>25</v>
      </c>
      <c r="E54">
        <v>1</v>
      </c>
      <c r="F54" s="22" t="s">
        <v>28</v>
      </c>
      <c r="S54" s="3" t="s">
        <v>67</v>
      </c>
      <c r="X54" s="24"/>
      <c r="Y54" s="24"/>
      <c r="Z54" t="s">
        <v>46</v>
      </c>
      <c r="AB54" s="3"/>
      <c r="AC54" s="8"/>
      <c r="AD54" s="11">
        <v>91016</v>
      </c>
      <c r="AE54" s="13"/>
      <c r="AF54" s="13"/>
      <c r="AG54" s="13">
        <v>1</v>
      </c>
      <c r="AH54" s="13"/>
      <c r="AI54" s="13"/>
      <c r="AJ54" s="13"/>
      <c r="AK54" s="3"/>
      <c r="AL54" s="3"/>
      <c r="AM54" s="3"/>
      <c r="AN54" s="3"/>
      <c r="AO54" s="5"/>
      <c r="AP54" s="3"/>
      <c r="AQ54" s="5"/>
      <c r="AR54" s="5"/>
      <c r="AS54" s="5"/>
      <c r="AT54" s="5"/>
      <c r="AU54" s="5"/>
    </row>
    <row r="55" spans="1:47" ht="55.5" customHeight="1" x14ac:dyDescent="0.35">
      <c r="A55">
        <v>54</v>
      </c>
      <c r="B55" s="8"/>
      <c r="C55">
        <v>120053</v>
      </c>
      <c r="D55" t="s">
        <v>25</v>
      </c>
      <c r="E55">
        <v>1</v>
      </c>
      <c r="F55" s="22" t="s">
        <v>36</v>
      </c>
      <c r="S55" s="3" t="s">
        <v>72</v>
      </c>
      <c r="X55" s="24"/>
      <c r="Y55" s="24"/>
      <c r="Z55" t="s">
        <v>46</v>
      </c>
      <c r="AB55" s="3"/>
      <c r="AC55" s="8"/>
      <c r="AD55" s="11">
        <v>91016</v>
      </c>
      <c r="AE55" s="13"/>
      <c r="AF55" s="13"/>
      <c r="AG55" s="13">
        <v>1</v>
      </c>
      <c r="AH55" s="13"/>
      <c r="AI55" s="13"/>
      <c r="AJ55" s="13"/>
      <c r="AK55" s="3"/>
      <c r="AL55" s="3"/>
      <c r="AM55" s="3"/>
      <c r="AN55" s="3"/>
      <c r="AO55" s="5"/>
      <c r="AP55" s="3"/>
      <c r="AQ55" s="5"/>
      <c r="AR55" s="5"/>
      <c r="AS55" s="5"/>
      <c r="AT55" s="5"/>
      <c r="AU55" s="5"/>
    </row>
    <row r="56" spans="1:47" ht="55.5" customHeight="1" x14ac:dyDescent="0.35">
      <c r="A56">
        <v>55</v>
      </c>
      <c r="B56" s="8"/>
      <c r="C56">
        <v>120054</v>
      </c>
      <c r="D56" t="s">
        <v>25</v>
      </c>
      <c r="E56">
        <v>1</v>
      </c>
      <c r="F56" s="22" t="s">
        <v>77</v>
      </c>
      <c r="S56" s="3" t="s">
        <v>76</v>
      </c>
      <c r="X56" s="24"/>
      <c r="Y56" s="24"/>
      <c r="Z56" t="s">
        <v>46</v>
      </c>
      <c r="AB56" s="3"/>
      <c r="AC56" s="8"/>
      <c r="AD56" s="11">
        <v>91016</v>
      </c>
      <c r="AE56" s="13"/>
      <c r="AF56" s="13"/>
      <c r="AG56" s="13">
        <v>1</v>
      </c>
      <c r="AH56" s="13"/>
      <c r="AI56" s="13"/>
      <c r="AJ56" s="13"/>
      <c r="AK56" s="3"/>
      <c r="AL56" s="3"/>
      <c r="AM56" s="3"/>
      <c r="AN56" s="3"/>
      <c r="AO56" s="5"/>
      <c r="AP56" s="3"/>
      <c r="AQ56" s="5"/>
      <c r="AR56" s="5"/>
      <c r="AS56" s="5"/>
      <c r="AT56" s="5"/>
      <c r="AU56" s="5"/>
    </row>
    <row r="57" spans="1:47" ht="55.5" customHeight="1" x14ac:dyDescent="0.35">
      <c r="A57">
        <v>56</v>
      </c>
      <c r="B57" s="8"/>
      <c r="C57">
        <v>120055</v>
      </c>
      <c r="D57" t="s">
        <v>25</v>
      </c>
      <c r="E57">
        <v>1</v>
      </c>
      <c r="F57" s="22" t="s">
        <v>26</v>
      </c>
      <c r="S57" s="3" t="s">
        <v>58</v>
      </c>
      <c r="X57" s="24"/>
      <c r="Y57" s="24"/>
      <c r="Z57" t="s">
        <v>47</v>
      </c>
      <c r="AB57" s="3"/>
      <c r="AC57" s="8"/>
      <c r="AD57" s="11">
        <v>91014</v>
      </c>
      <c r="AE57" s="13"/>
      <c r="AF57" s="13"/>
      <c r="AG57" s="13">
        <v>1</v>
      </c>
      <c r="AH57" s="13"/>
      <c r="AI57" s="13"/>
      <c r="AJ57" s="13"/>
      <c r="AK57" s="3"/>
      <c r="AL57" s="3"/>
      <c r="AM57" s="3"/>
      <c r="AN57" s="3"/>
      <c r="AO57" s="5"/>
      <c r="AP57" s="3"/>
      <c r="AQ57" s="5"/>
      <c r="AR57" s="5"/>
      <c r="AS57" s="5"/>
      <c r="AT57" s="5"/>
      <c r="AU57" s="5"/>
    </row>
    <row r="58" spans="1:47" ht="55.5" customHeight="1" x14ac:dyDescent="0.35">
      <c r="A58">
        <v>57</v>
      </c>
      <c r="B58" s="8"/>
      <c r="C58">
        <v>120056</v>
      </c>
      <c r="D58" t="s">
        <v>25</v>
      </c>
      <c r="E58">
        <v>1</v>
      </c>
      <c r="F58" s="22" t="s">
        <v>27</v>
      </c>
      <c r="S58" s="3" t="s">
        <v>54</v>
      </c>
      <c r="X58" s="24"/>
      <c r="Y58" s="24"/>
      <c r="Z58" t="s">
        <v>47</v>
      </c>
      <c r="AB58" s="3"/>
      <c r="AC58" s="8"/>
      <c r="AD58" s="11">
        <v>91014</v>
      </c>
      <c r="AE58" s="13"/>
      <c r="AF58" s="13"/>
      <c r="AG58" s="13">
        <v>1</v>
      </c>
      <c r="AH58" s="13"/>
      <c r="AI58" s="13"/>
      <c r="AJ58" s="13"/>
      <c r="AK58" s="3"/>
      <c r="AL58" s="3"/>
      <c r="AM58" s="3"/>
      <c r="AN58" s="3"/>
      <c r="AO58" s="5"/>
      <c r="AP58" s="3"/>
      <c r="AQ58" s="5"/>
      <c r="AR58" s="5"/>
      <c r="AS58" s="5"/>
      <c r="AT58" s="5"/>
      <c r="AU58" s="5"/>
    </row>
    <row r="59" spans="1:47" ht="55.5" customHeight="1" x14ac:dyDescent="0.35">
      <c r="A59">
        <v>58</v>
      </c>
      <c r="B59" s="8"/>
      <c r="C59">
        <v>120057</v>
      </c>
      <c r="D59" t="s">
        <v>25</v>
      </c>
      <c r="E59">
        <v>1</v>
      </c>
      <c r="F59" s="22" t="s">
        <v>33</v>
      </c>
      <c r="S59" s="3" t="s">
        <v>63</v>
      </c>
      <c r="X59" s="24"/>
      <c r="Y59" s="24"/>
      <c r="Z59" t="s">
        <v>47</v>
      </c>
      <c r="AB59" s="3"/>
      <c r="AC59" s="8"/>
      <c r="AD59" s="11">
        <v>91014</v>
      </c>
      <c r="AE59" s="13"/>
      <c r="AF59" s="13"/>
      <c r="AG59" s="13">
        <v>1</v>
      </c>
      <c r="AH59" s="13"/>
      <c r="AI59" s="13"/>
      <c r="AJ59" s="13"/>
      <c r="AK59" s="3"/>
      <c r="AL59" s="3"/>
      <c r="AM59" s="3"/>
      <c r="AN59" s="3"/>
      <c r="AO59" s="5"/>
      <c r="AP59" s="3"/>
      <c r="AQ59" s="5"/>
      <c r="AR59" s="5"/>
      <c r="AS59" s="5"/>
      <c r="AT59" s="5"/>
      <c r="AU59" s="5"/>
    </row>
    <row r="60" spans="1:47" ht="55.5" customHeight="1" x14ac:dyDescent="0.35">
      <c r="A60">
        <v>59</v>
      </c>
      <c r="B60" s="8"/>
      <c r="C60">
        <v>120058</v>
      </c>
      <c r="D60" t="s">
        <v>25</v>
      </c>
      <c r="E60">
        <v>1</v>
      </c>
      <c r="F60" s="22" t="s">
        <v>28</v>
      </c>
      <c r="S60" s="3" t="s">
        <v>68</v>
      </c>
      <c r="X60" s="24"/>
      <c r="Y60" s="24"/>
      <c r="Z60" t="s">
        <v>47</v>
      </c>
      <c r="AB60" s="3"/>
      <c r="AC60" s="8"/>
      <c r="AD60" s="11">
        <v>91014</v>
      </c>
      <c r="AE60" s="13"/>
      <c r="AF60" s="13"/>
      <c r="AG60" s="13">
        <v>1</v>
      </c>
      <c r="AH60" s="13"/>
      <c r="AI60" s="13"/>
      <c r="AJ60" s="13"/>
      <c r="AK60" s="3"/>
      <c r="AL60" s="3"/>
      <c r="AM60" s="3"/>
      <c r="AN60" s="3"/>
      <c r="AO60" s="5"/>
      <c r="AP60" s="3"/>
      <c r="AQ60" s="5"/>
      <c r="AR60" s="5"/>
      <c r="AS60" s="5"/>
      <c r="AT60" s="5"/>
      <c r="AU60" s="5"/>
    </row>
    <row r="61" spans="1:47" ht="55.5" customHeight="1" x14ac:dyDescent="0.35">
      <c r="A61">
        <v>60</v>
      </c>
      <c r="B61" s="8"/>
      <c r="C61">
        <v>120059</v>
      </c>
      <c r="D61" t="s">
        <v>25</v>
      </c>
      <c r="E61">
        <v>1</v>
      </c>
      <c r="F61" s="22" t="s">
        <v>80</v>
      </c>
      <c r="S61" s="3" t="s">
        <v>82</v>
      </c>
      <c r="X61" s="24"/>
      <c r="Y61" s="24"/>
      <c r="Z61" t="s">
        <v>47</v>
      </c>
      <c r="AB61" s="3"/>
      <c r="AC61" s="8"/>
      <c r="AD61" s="11">
        <v>91014</v>
      </c>
      <c r="AE61" s="13"/>
      <c r="AF61" s="13"/>
      <c r="AG61" s="13">
        <v>1</v>
      </c>
      <c r="AH61" s="13"/>
      <c r="AI61" s="13"/>
      <c r="AJ61" s="13"/>
      <c r="AK61" s="3"/>
      <c r="AL61" s="3"/>
      <c r="AM61" s="3"/>
      <c r="AN61" s="3"/>
      <c r="AO61" s="5"/>
      <c r="AP61" s="3"/>
      <c r="AQ61" s="5"/>
      <c r="AR61" s="5"/>
      <c r="AS61" s="5"/>
      <c r="AT61" s="5"/>
      <c r="AU61" s="5"/>
    </row>
    <row r="62" spans="1:47" ht="55.5" customHeight="1" x14ac:dyDescent="0.35">
      <c r="A62">
        <v>61</v>
      </c>
      <c r="B62" s="8"/>
      <c r="C62">
        <v>120060</v>
      </c>
      <c r="D62" t="s">
        <v>83</v>
      </c>
      <c r="E62">
        <v>1</v>
      </c>
      <c r="F62" s="22" t="s">
        <v>91</v>
      </c>
      <c r="S62" s="3" t="s">
        <v>85</v>
      </c>
      <c r="X62" s="24"/>
      <c r="Y62" s="24"/>
      <c r="Z62" t="s">
        <v>84</v>
      </c>
      <c r="AA62" t="s">
        <v>30</v>
      </c>
      <c r="AB62" s="3"/>
      <c r="AC62" s="8"/>
      <c r="AD62" s="11">
        <v>91014</v>
      </c>
      <c r="AE62" s="13"/>
      <c r="AF62" s="13"/>
      <c r="AG62" s="13">
        <v>4</v>
      </c>
      <c r="AH62" s="13"/>
      <c r="AI62" s="13"/>
      <c r="AJ62" s="13"/>
      <c r="AK62" s="3"/>
      <c r="AL62" s="3"/>
      <c r="AM62" s="3" t="s">
        <v>49</v>
      </c>
      <c r="AN62" s="3"/>
      <c r="AO62" s="5">
        <v>2</v>
      </c>
      <c r="AP62" s="3"/>
      <c r="AQ62" s="5"/>
      <c r="AR62" s="5"/>
      <c r="AS62" s="5"/>
      <c r="AT62" s="5"/>
      <c r="AU62" s="5"/>
    </row>
    <row r="63" spans="1:47" ht="55.5" customHeight="1" x14ac:dyDescent="0.35">
      <c r="A63">
        <v>62</v>
      </c>
      <c r="C63">
        <v>120061</v>
      </c>
      <c r="D63" t="s">
        <v>83</v>
      </c>
      <c r="E63">
        <v>1</v>
      </c>
      <c r="F63" s="22" t="s">
        <v>91</v>
      </c>
      <c r="S63" s="3" t="s">
        <v>86</v>
      </c>
      <c r="X63" s="24"/>
      <c r="Y63" s="24"/>
      <c r="Z63" t="s">
        <v>84</v>
      </c>
      <c r="AA63" t="s">
        <v>44</v>
      </c>
      <c r="AB63" s="3"/>
      <c r="AC63" s="8"/>
      <c r="AD63" s="11">
        <v>91014</v>
      </c>
      <c r="AE63" s="13"/>
      <c r="AF63" s="13"/>
      <c r="AG63" s="13">
        <v>4</v>
      </c>
      <c r="AH63" s="13"/>
      <c r="AI63" s="13"/>
      <c r="AJ63" s="13"/>
      <c r="AK63" s="3"/>
      <c r="AL63" s="3"/>
      <c r="AM63" s="3" t="s">
        <v>48</v>
      </c>
      <c r="AN63" s="3"/>
      <c r="AO63" s="4">
        <v>2</v>
      </c>
      <c r="AP63" s="3"/>
    </row>
    <row r="64" spans="1:47" ht="55.5" customHeight="1" x14ac:dyDescent="0.35">
      <c r="A64">
        <v>63</v>
      </c>
      <c r="C64">
        <v>120062</v>
      </c>
      <c r="D64" t="s">
        <v>83</v>
      </c>
      <c r="E64">
        <v>1</v>
      </c>
      <c r="F64" s="22" t="s">
        <v>92</v>
      </c>
      <c r="S64" s="3" t="s">
        <v>88</v>
      </c>
      <c r="X64" s="24"/>
      <c r="Y64" s="24"/>
      <c r="Z64" t="s">
        <v>87</v>
      </c>
      <c r="AA64" t="s">
        <v>30</v>
      </c>
      <c r="AB64" s="3"/>
      <c r="AC64" s="8"/>
      <c r="AD64" s="11">
        <v>91014</v>
      </c>
      <c r="AE64" s="13"/>
      <c r="AF64" s="13"/>
      <c r="AG64" s="13">
        <v>4</v>
      </c>
      <c r="AH64" s="13"/>
      <c r="AI64" s="13"/>
      <c r="AJ64" s="13"/>
      <c r="AK64" s="3"/>
      <c r="AL64" s="3"/>
      <c r="AM64" s="3" t="s">
        <v>49</v>
      </c>
      <c r="AN64" s="3"/>
      <c r="AO64" s="4">
        <v>2</v>
      </c>
      <c r="AP64" s="3"/>
    </row>
    <row r="65" spans="1:48" ht="55.5" customHeight="1" x14ac:dyDescent="0.35">
      <c r="A65">
        <v>64</v>
      </c>
      <c r="C65">
        <v>120063</v>
      </c>
      <c r="D65" t="s">
        <v>83</v>
      </c>
      <c r="E65">
        <v>1</v>
      </c>
      <c r="F65" s="22" t="s">
        <v>92</v>
      </c>
      <c r="S65" s="3" t="s">
        <v>89</v>
      </c>
      <c r="X65" s="24"/>
      <c r="Y65" s="24"/>
      <c r="Z65" t="s">
        <v>87</v>
      </c>
      <c r="AA65" t="s">
        <v>44</v>
      </c>
      <c r="AB65" s="3"/>
      <c r="AC65" s="8"/>
      <c r="AD65" s="11">
        <v>91014</v>
      </c>
      <c r="AE65" s="13"/>
      <c r="AF65" s="13"/>
      <c r="AG65" s="13">
        <v>4</v>
      </c>
      <c r="AH65" s="13"/>
      <c r="AI65" s="13"/>
      <c r="AJ65" s="13"/>
      <c r="AK65" s="3"/>
      <c r="AL65" s="3"/>
      <c r="AM65" s="3" t="s">
        <v>48</v>
      </c>
      <c r="AN65" s="3"/>
      <c r="AO65" s="4">
        <v>2</v>
      </c>
      <c r="AP65" s="3"/>
    </row>
    <row r="66" spans="1:48" ht="55.5" customHeight="1" x14ac:dyDescent="0.35">
      <c r="A66">
        <v>65</v>
      </c>
      <c r="C66">
        <v>120064</v>
      </c>
      <c r="D66" t="s">
        <v>83</v>
      </c>
      <c r="E66">
        <v>1</v>
      </c>
      <c r="F66" s="22" t="s">
        <v>93</v>
      </c>
      <c r="S66" s="3" t="s">
        <v>90</v>
      </c>
      <c r="X66" s="24"/>
      <c r="Y66" s="24"/>
      <c r="Z66" t="s">
        <v>84</v>
      </c>
      <c r="AA66" t="s">
        <v>30</v>
      </c>
      <c r="AB66" s="3"/>
      <c r="AC66" s="8"/>
      <c r="AD66" s="11">
        <v>91014</v>
      </c>
      <c r="AE66" s="13"/>
      <c r="AF66" s="13"/>
      <c r="AG66" s="13">
        <v>3</v>
      </c>
      <c r="AH66" s="13">
        <v>3</v>
      </c>
      <c r="AI66" s="34" t="s">
        <v>31</v>
      </c>
      <c r="AJ66" s="34" t="s">
        <v>258</v>
      </c>
      <c r="AK66" s="3"/>
      <c r="AL66" s="3"/>
      <c r="AM66" s="3" t="s">
        <v>31</v>
      </c>
      <c r="AN66" s="3"/>
      <c r="AO66" s="4">
        <v>3</v>
      </c>
      <c r="AP66" s="3"/>
      <c r="AV66" t="s">
        <v>95</v>
      </c>
    </row>
    <row r="67" spans="1:48" ht="55.5" customHeight="1" x14ac:dyDescent="0.35">
      <c r="A67">
        <v>66</v>
      </c>
      <c r="C67">
        <v>120065</v>
      </c>
      <c r="D67" t="s">
        <v>83</v>
      </c>
      <c r="E67">
        <v>1</v>
      </c>
      <c r="F67" s="22" t="s">
        <v>93</v>
      </c>
      <c r="S67" s="3" t="s">
        <v>86</v>
      </c>
      <c r="X67" s="24"/>
      <c r="Y67" s="24"/>
      <c r="Z67" t="s">
        <v>84</v>
      </c>
      <c r="AA67" t="s">
        <v>44</v>
      </c>
      <c r="AB67" s="3"/>
      <c r="AC67" s="8"/>
      <c r="AD67" s="11">
        <v>91014</v>
      </c>
      <c r="AE67" s="13"/>
      <c r="AF67" s="13"/>
      <c r="AG67" s="13">
        <v>3</v>
      </c>
      <c r="AH67" s="13"/>
      <c r="AI67" s="13"/>
      <c r="AJ67" s="13"/>
      <c r="AK67" s="3"/>
      <c r="AL67" s="3"/>
      <c r="AM67" s="3" t="s">
        <v>50</v>
      </c>
      <c r="AN67" s="3"/>
      <c r="AO67" s="4">
        <v>3</v>
      </c>
      <c r="AP67" s="3" t="s">
        <v>215</v>
      </c>
      <c r="AQ67" s="4">
        <v>1</v>
      </c>
    </row>
    <row r="68" spans="1:48" ht="55.5" customHeight="1" x14ac:dyDescent="0.35">
      <c r="A68">
        <v>67</v>
      </c>
      <c r="C68">
        <v>120066</v>
      </c>
      <c r="D68" t="s">
        <v>83</v>
      </c>
      <c r="E68">
        <v>1</v>
      </c>
      <c r="F68" s="22" t="s">
        <v>94</v>
      </c>
      <c r="S68" s="3" t="s">
        <v>85</v>
      </c>
      <c r="X68" s="24"/>
      <c r="Y68" s="24"/>
      <c r="Z68" t="s">
        <v>84</v>
      </c>
      <c r="AA68" t="s">
        <v>30</v>
      </c>
      <c r="AB68" s="3"/>
      <c r="AC68" s="8"/>
      <c r="AD68" s="11">
        <v>91014</v>
      </c>
      <c r="AE68" s="13"/>
      <c r="AF68" s="13"/>
      <c r="AG68" s="13">
        <v>2</v>
      </c>
      <c r="AH68" s="13">
        <v>3</v>
      </c>
      <c r="AI68" s="34" t="s">
        <v>31</v>
      </c>
      <c r="AJ68" s="34" t="s">
        <v>258</v>
      </c>
      <c r="AK68" s="3"/>
      <c r="AL68" s="3"/>
      <c r="AM68" s="3"/>
      <c r="AN68" s="3"/>
      <c r="AO68" s="4">
        <v>1</v>
      </c>
      <c r="AP68" s="3"/>
      <c r="AV68" t="s">
        <v>95</v>
      </c>
    </row>
    <row r="69" spans="1:48" ht="55.5" customHeight="1" x14ac:dyDescent="0.35">
      <c r="A69">
        <v>68</v>
      </c>
      <c r="C69">
        <v>120067</v>
      </c>
      <c r="D69" t="s">
        <v>83</v>
      </c>
      <c r="E69">
        <v>1</v>
      </c>
      <c r="F69" s="22" t="s">
        <v>94</v>
      </c>
      <c r="S69" s="3" t="s">
        <v>86</v>
      </c>
      <c r="X69" s="24"/>
      <c r="Y69" s="24"/>
      <c r="Z69" t="s">
        <v>84</v>
      </c>
      <c r="AA69" t="s">
        <v>44</v>
      </c>
      <c r="AB69" s="3"/>
      <c r="AC69" s="8"/>
      <c r="AD69" s="11">
        <v>91014</v>
      </c>
      <c r="AE69" s="13"/>
      <c r="AF69" s="13"/>
      <c r="AG69" s="13">
        <v>2</v>
      </c>
      <c r="AH69" s="13"/>
      <c r="AI69" s="13"/>
      <c r="AJ69" s="13"/>
      <c r="AK69" s="3"/>
      <c r="AL69" s="3"/>
      <c r="AM69" s="3"/>
      <c r="AN69" s="3"/>
      <c r="AO69" s="4">
        <v>1</v>
      </c>
      <c r="AP69" s="3"/>
    </row>
    <row r="70" spans="1:48" ht="55.5" customHeight="1" x14ac:dyDescent="0.35">
      <c r="A70">
        <v>69</v>
      </c>
      <c r="C70">
        <v>120068</v>
      </c>
      <c r="D70" t="s">
        <v>83</v>
      </c>
      <c r="E70">
        <v>1</v>
      </c>
      <c r="F70" s="22" t="s">
        <v>213</v>
      </c>
      <c r="S70" s="3" t="s">
        <v>85</v>
      </c>
      <c r="X70" s="24"/>
      <c r="Y70" s="24"/>
      <c r="Z70" t="s">
        <v>84</v>
      </c>
      <c r="AA70" t="s">
        <v>30</v>
      </c>
      <c r="AB70" s="3"/>
      <c r="AC70" s="8"/>
      <c r="AD70" s="11">
        <v>91014</v>
      </c>
      <c r="AE70" s="13"/>
      <c r="AF70" s="13"/>
      <c r="AG70" s="13">
        <v>1</v>
      </c>
      <c r="AH70" s="13"/>
      <c r="AI70" s="13"/>
      <c r="AJ70" s="13"/>
      <c r="AK70" s="3"/>
      <c r="AL70" s="3"/>
      <c r="AM70" s="3"/>
      <c r="AN70" s="3"/>
      <c r="AO70" s="4">
        <v>1</v>
      </c>
      <c r="AP70" s="3" t="s">
        <v>214</v>
      </c>
    </row>
    <row r="71" spans="1:48" ht="55.5" customHeight="1" x14ac:dyDescent="0.35">
      <c r="A71">
        <v>70</v>
      </c>
      <c r="C71">
        <v>120069</v>
      </c>
      <c r="D71" t="s">
        <v>83</v>
      </c>
      <c r="E71">
        <v>1</v>
      </c>
      <c r="F71" s="22" t="s">
        <v>213</v>
      </c>
      <c r="S71" s="3" t="s">
        <v>86</v>
      </c>
      <c r="X71" s="24"/>
      <c r="Y71" s="24"/>
      <c r="Z71" t="s">
        <v>84</v>
      </c>
      <c r="AA71" t="s">
        <v>44</v>
      </c>
      <c r="AB71" s="3"/>
      <c r="AC71" s="8"/>
      <c r="AD71" s="11">
        <v>91014</v>
      </c>
      <c r="AE71" s="13"/>
      <c r="AF71" s="13"/>
      <c r="AG71" s="13">
        <v>1</v>
      </c>
      <c r="AH71" s="13"/>
      <c r="AI71" s="13"/>
      <c r="AJ71" s="13"/>
      <c r="AK71" s="3"/>
      <c r="AL71" s="3"/>
      <c r="AM71" s="3"/>
      <c r="AN71" s="3"/>
      <c r="AO71" s="4">
        <v>1</v>
      </c>
      <c r="AP71" s="3"/>
    </row>
    <row r="72" spans="1:48" ht="55.5" customHeight="1" x14ac:dyDescent="0.35">
      <c r="A72">
        <v>71</v>
      </c>
      <c r="B72" s="1">
        <v>60</v>
      </c>
      <c r="C72">
        <v>120070</v>
      </c>
      <c r="D72" t="s">
        <v>96</v>
      </c>
      <c r="E72">
        <v>1</v>
      </c>
      <c r="F72" s="22" t="s">
        <v>97</v>
      </c>
      <c r="X72" s="24"/>
      <c r="Y72" s="24"/>
      <c r="Z72" t="s">
        <v>84</v>
      </c>
      <c r="AD72" s="11">
        <v>91023</v>
      </c>
      <c r="AE72" s="13"/>
      <c r="AF72" s="13"/>
      <c r="AG72" s="13">
        <v>1</v>
      </c>
      <c r="AH72" s="13"/>
      <c r="AI72" s="13"/>
      <c r="AJ72" s="13"/>
      <c r="AK72" s="3"/>
      <c r="AL72" s="3"/>
    </row>
    <row r="73" spans="1:48" ht="55.5" customHeight="1" x14ac:dyDescent="0.35">
      <c r="A73">
        <v>72</v>
      </c>
      <c r="C73">
        <v>120071</v>
      </c>
      <c r="D73" t="s">
        <v>96</v>
      </c>
      <c r="E73">
        <v>1</v>
      </c>
      <c r="F73" s="22" t="s">
        <v>98</v>
      </c>
      <c r="S73" s="3" t="s">
        <v>225</v>
      </c>
      <c r="X73" s="24"/>
      <c r="Y73" s="24"/>
      <c r="Z73" t="s">
        <v>84</v>
      </c>
      <c r="AA73" t="s">
        <v>30</v>
      </c>
      <c r="AB73" s="3"/>
      <c r="AC73" s="8"/>
      <c r="AD73" s="11">
        <v>91022</v>
      </c>
      <c r="AE73" s="13"/>
      <c r="AF73" s="13"/>
      <c r="AG73" s="13">
        <v>1</v>
      </c>
      <c r="AH73" s="13"/>
      <c r="AI73" s="13"/>
      <c r="AJ73" s="13"/>
      <c r="AN73">
        <v>0.25</v>
      </c>
    </row>
    <row r="74" spans="1:48" ht="55.5" customHeight="1" x14ac:dyDescent="0.35">
      <c r="A74">
        <v>73</v>
      </c>
      <c r="C74">
        <v>120072</v>
      </c>
      <c r="D74" t="s">
        <v>96</v>
      </c>
      <c r="E74">
        <v>1</v>
      </c>
      <c r="F74" s="22" t="s">
        <v>99</v>
      </c>
      <c r="Q74" s="36" t="s">
        <v>217</v>
      </c>
      <c r="S74" s="3" t="s">
        <v>225</v>
      </c>
      <c r="X74" s="24"/>
      <c r="Y74" s="24"/>
      <c r="Z74" t="s">
        <v>84</v>
      </c>
      <c r="AA74" t="s">
        <v>30</v>
      </c>
      <c r="AB74" s="3"/>
      <c r="AC74" s="8"/>
      <c r="AD74" s="11">
        <v>91036</v>
      </c>
      <c r="AE74" s="13"/>
      <c r="AF74" s="13"/>
      <c r="AG74" s="13">
        <v>1</v>
      </c>
      <c r="AH74" s="13"/>
      <c r="AI74" s="13"/>
      <c r="AJ74" s="13"/>
      <c r="AM74" t="s">
        <v>221</v>
      </c>
      <c r="AN74">
        <v>0.25</v>
      </c>
      <c r="AO74" s="4">
        <v>1</v>
      </c>
      <c r="AR74" s="4">
        <v>0</v>
      </c>
      <c r="AV74" t="s">
        <v>201</v>
      </c>
    </row>
    <row r="75" spans="1:48" ht="55.5" customHeight="1" x14ac:dyDescent="0.35">
      <c r="A75">
        <v>74</v>
      </c>
      <c r="C75">
        <v>120073</v>
      </c>
      <c r="D75" t="s">
        <v>96</v>
      </c>
      <c r="E75">
        <v>1</v>
      </c>
      <c r="F75" s="22" t="s">
        <v>99</v>
      </c>
      <c r="Q75" s="36" t="s">
        <v>218</v>
      </c>
      <c r="S75" s="3" t="s">
        <v>225</v>
      </c>
      <c r="X75" s="24"/>
      <c r="Y75" s="24"/>
      <c r="Z75" t="s">
        <v>84</v>
      </c>
      <c r="AA75" t="s">
        <v>30</v>
      </c>
      <c r="AB75" s="3"/>
      <c r="AC75" s="8"/>
      <c r="AD75" s="11">
        <v>91036</v>
      </c>
      <c r="AE75" s="13"/>
      <c r="AF75" s="13"/>
      <c r="AG75" s="13">
        <v>1</v>
      </c>
      <c r="AH75" s="13"/>
      <c r="AI75" s="13"/>
      <c r="AJ75" s="13"/>
      <c r="AM75" s="3" t="s">
        <v>222</v>
      </c>
      <c r="AN75">
        <v>0.25</v>
      </c>
      <c r="AO75" s="4">
        <v>1</v>
      </c>
    </row>
    <row r="76" spans="1:48" ht="55.5" customHeight="1" x14ac:dyDescent="0.35">
      <c r="A76">
        <v>75</v>
      </c>
      <c r="C76">
        <v>120074</v>
      </c>
      <c r="D76" t="s">
        <v>96</v>
      </c>
      <c r="E76">
        <v>1</v>
      </c>
      <c r="F76" s="22" t="s">
        <v>99</v>
      </c>
      <c r="Q76" s="36" t="s">
        <v>219</v>
      </c>
      <c r="S76" s="3" t="s">
        <v>225</v>
      </c>
      <c r="X76" s="24"/>
      <c r="Y76" s="24"/>
      <c r="Z76" t="s">
        <v>84</v>
      </c>
      <c r="AA76" t="s">
        <v>30</v>
      </c>
      <c r="AB76" s="3"/>
      <c r="AC76" s="8"/>
      <c r="AD76" s="11">
        <v>91036</v>
      </c>
      <c r="AE76" s="13"/>
      <c r="AF76" s="13"/>
      <c r="AG76" s="13">
        <v>1</v>
      </c>
      <c r="AH76" s="13"/>
      <c r="AI76" s="13"/>
      <c r="AJ76" s="13"/>
      <c r="AM76" s="3" t="s">
        <v>223</v>
      </c>
      <c r="AN76">
        <v>0.25</v>
      </c>
      <c r="AO76" s="4">
        <v>1</v>
      </c>
    </row>
    <row r="77" spans="1:48" ht="55.5" customHeight="1" x14ac:dyDescent="0.35">
      <c r="A77">
        <v>76</v>
      </c>
      <c r="C77">
        <v>120075</v>
      </c>
      <c r="D77" t="s">
        <v>96</v>
      </c>
      <c r="E77">
        <v>1</v>
      </c>
      <c r="F77" s="22" t="s">
        <v>99</v>
      </c>
      <c r="Q77" s="36" t="s">
        <v>220</v>
      </c>
      <c r="S77" s="3" t="s">
        <v>225</v>
      </c>
      <c r="X77" s="24"/>
      <c r="Y77" s="24"/>
      <c r="Z77" t="s">
        <v>84</v>
      </c>
      <c r="AA77" t="s">
        <v>30</v>
      </c>
      <c r="AB77" s="3"/>
      <c r="AC77" s="8"/>
      <c r="AD77" s="11">
        <v>91036</v>
      </c>
      <c r="AE77" s="13"/>
      <c r="AF77" s="13"/>
      <c r="AG77" s="13">
        <v>1</v>
      </c>
      <c r="AH77" s="13"/>
      <c r="AI77" s="13"/>
      <c r="AJ77" s="13"/>
      <c r="AM77" s="3" t="s">
        <v>224</v>
      </c>
      <c r="AN77">
        <v>0.25</v>
      </c>
      <c r="AO77" s="4">
        <v>1</v>
      </c>
    </row>
    <row r="78" spans="1:48" ht="55.5" customHeight="1" x14ac:dyDescent="0.35">
      <c r="A78">
        <v>77</v>
      </c>
      <c r="C78">
        <v>120076</v>
      </c>
      <c r="D78" t="s">
        <v>100</v>
      </c>
      <c r="E78">
        <v>1</v>
      </c>
      <c r="F78" s="22" t="s">
        <v>101</v>
      </c>
      <c r="S78" s="3" t="s">
        <v>302</v>
      </c>
      <c r="X78" s="24"/>
      <c r="Y78" s="24"/>
      <c r="AB78" s="3"/>
      <c r="AC78" s="8"/>
      <c r="AD78" s="11">
        <v>91025</v>
      </c>
      <c r="AE78" s="13"/>
      <c r="AF78" s="13"/>
      <c r="AG78" s="13"/>
      <c r="AH78" s="13"/>
      <c r="AI78" s="13"/>
      <c r="AJ78" s="13"/>
      <c r="AR78" s="4">
        <v>0</v>
      </c>
      <c r="AS78" s="25" t="s">
        <v>303</v>
      </c>
      <c r="AT78" s="25"/>
      <c r="AU78" s="25"/>
    </row>
    <row r="79" spans="1:48" ht="55.5" customHeight="1" x14ac:dyDescent="0.35">
      <c r="A79">
        <v>78</v>
      </c>
      <c r="C79">
        <v>120077</v>
      </c>
      <c r="D79" t="s">
        <v>102</v>
      </c>
      <c r="E79">
        <v>1</v>
      </c>
      <c r="F79" s="22" t="s">
        <v>104</v>
      </c>
      <c r="Q79" s="36" t="s">
        <v>108</v>
      </c>
      <c r="S79" s="3" t="s">
        <v>105</v>
      </c>
      <c r="X79" s="24"/>
      <c r="Y79" s="24"/>
      <c r="Z79" t="s">
        <v>84</v>
      </c>
      <c r="AA79" t="s">
        <v>30</v>
      </c>
      <c r="AB79" s="3"/>
      <c r="AC79" s="8"/>
      <c r="AD79" s="11">
        <v>91056</v>
      </c>
      <c r="AE79" s="13"/>
      <c r="AF79" s="13"/>
      <c r="AG79" s="13"/>
      <c r="AH79" s="13"/>
      <c r="AI79" s="13"/>
      <c r="AJ79" s="13"/>
      <c r="AK79" s="3"/>
      <c r="AL79" s="3"/>
      <c r="AO79" s="4">
        <v>1</v>
      </c>
    </row>
    <row r="80" spans="1:48" ht="55.5" customHeight="1" x14ac:dyDescent="0.35">
      <c r="A80">
        <v>79</v>
      </c>
      <c r="C80">
        <v>120078</v>
      </c>
      <c r="D80" t="s">
        <v>102</v>
      </c>
      <c r="E80">
        <v>1</v>
      </c>
      <c r="F80" s="22" t="s">
        <v>104</v>
      </c>
      <c r="Q80" s="36" t="s">
        <v>107</v>
      </c>
      <c r="S80" s="3" t="s">
        <v>106</v>
      </c>
      <c r="X80" s="24"/>
      <c r="Y80" s="24"/>
      <c r="Z80" t="s">
        <v>84</v>
      </c>
      <c r="AA80" t="s">
        <v>30</v>
      </c>
      <c r="AB80" s="3"/>
      <c r="AC80" s="8"/>
      <c r="AD80" s="11">
        <v>91056</v>
      </c>
      <c r="AE80" s="13"/>
      <c r="AF80" s="13"/>
      <c r="AG80" s="13"/>
      <c r="AH80" s="13"/>
      <c r="AI80" s="13"/>
      <c r="AJ80" s="13"/>
      <c r="AK80" s="3"/>
      <c r="AL80" s="3"/>
      <c r="AO80" s="4">
        <v>1</v>
      </c>
    </row>
    <row r="81" spans="1:47" ht="55.5" customHeight="1" x14ac:dyDescent="0.35">
      <c r="A81">
        <v>80</v>
      </c>
      <c r="C81">
        <v>120079</v>
      </c>
      <c r="D81" t="s">
        <v>102</v>
      </c>
      <c r="E81">
        <v>1</v>
      </c>
      <c r="F81" s="22" t="s">
        <v>104</v>
      </c>
      <c r="Q81" s="36" t="s">
        <v>109</v>
      </c>
      <c r="S81" s="3" t="s">
        <v>113</v>
      </c>
      <c r="X81" s="24"/>
      <c r="Y81" s="24"/>
      <c r="Z81" t="s">
        <v>84</v>
      </c>
      <c r="AA81" t="s">
        <v>30</v>
      </c>
      <c r="AB81" s="3"/>
      <c r="AC81" s="8"/>
      <c r="AD81" s="11">
        <v>91056</v>
      </c>
      <c r="AE81" s="13"/>
      <c r="AF81" s="13"/>
      <c r="AG81" s="13"/>
      <c r="AH81" s="13"/>
      <c r="AI81" s="13"/>
      <c r="AJ81" s="13"/>
      <c r="AK81" s="3"/>
      <c r="AL81" s="3"/>
      <c r="AO81" s="4">
        <v>1</v>
      </c>
    </row>
    <row r="82" spans="1:47" ht="55.5" customHeight="1" x14ac:dyDescent="0.35">
      <c r="A82">
        <v>81</v>
      </c>
      <c r="C82">
        <v>120080</v>
      </c>
      <c r="D82" t="s">
        <v>102</v>
      </c>
      <c r="E82">
        <v>1</v>
      </c>
      <c r="F82" s="22" t="s">
        <v>104</v>
      </c>
      <c r="Q82" s="36" t="s">
        <v>110</v>
      </c>
      <c r="S82" s="3" t="s">
        <v>114</v>
      </c>
      <c r="X82" s="24"/>
      <c r="Y82" s="24"/>
      <c r="Z82" t="s">
        <v>84</v>
      </c>
      <c r="AA82" t="s">
        <v>30</v>
      </c>
      <c r="AB82" s="3"/>
      <c r="AC82" s="8"/>
      <c r="AD82" s="11">
        <v>91056</v>
      </c>
      <c r="AE82" s="13"/>
      <c r="AF82" s="13"/>
      <c r="AG82" s="13"/>
      <c r="AH82" s="13"/>
      <c r="AI82" s="13"/>
      <c r="AJ82" s="13"/>
      <c r="AK82" s="3"/>
      <c r="AL82" s="3"/>
      <c r="AO82" s="4">
        <v>1</v>
      </c>
    </row>
    <row r="83" spans="1:47" ht="55.5" customHeight="1" x14ac:dyDescent="0.35">
      <c r="A83">
        <v>82</v>
      </c>
      <c r="C83">
        <v>120081</v>
      </c>
      <c r="D83" t="s">
        <v>102</v>
      </c>
      <c r="E83">
        <v>1</v>
      </c>
      <c r="F83" s="22" t="s">
        <v>104</v>
      </c>
      <c r="Q83" s="36" t="s">
        <v>111</v>
      </c>
      <c r="S83" s="3" t="s">
        <v>112</v>
      </c>
      <c r="X83" s="24"/>
      <c r="Y83" s="24"/>
      <c r="Z83" t="s">
        <v>84</v>
      </c>
      <c r="AA83" t="s">
        <v>30</v>
      </c>
      <c r="AB83" s="3"/>
      <c r="AC83" s="8"/>
      <c r="AD83" s="11">
        <v>91057</v>
      </c>
      <c r="AE83" s="13"/>
      <c r="AF83" s="13"/>
      <c r="AG83" s="13"/>
      <c r="AH83" s="13"/>
      <c r="AI83" s="13"/>
      <c r="AJ83" s="13"/>
      <c r="AK83" s="3"/>
      <c r="AL83" s="3"/>
      <c r="AO83" s="4">
        <v>1</v>
      </c>
    </row>
    <row r="84" spans="1:47" ht="55.5" customHeight="1" x14ac:dyDescent="0.35">
      <c r="A84">
        <v>83</v>
      </c>
      <c r="C84">
        <v>120082</v>
      </c>
      <c r="D84" t="s">
        <v>102</v>
      </c>
      <c r="E84">
        <v>1</v>
      </c>
      <c r="F84" s="22" t="s">
        <v>216</v>
      </c>
      <c r="Q84" s="36" t="s">
        <v>108</v>
      </c>
      <c r="S84" s="3" t="s">
        <v>105</v>
      </c>
      <c r="X84" s="24"/>
      <c r="Y84" s="24"/>
      <c r="Z84" t="s">
        <v>84</v>
      </c>
      <c r="AA84" t="s">
        <v>30</v>
      </c>
      <c r="AB84" s="3"/>
      <c r="AC84" s="8"/>
      <c r="AD84" s="11">
        <v>91029</v>
      </c>
      <c r="AE84" s="13"/>
      <c r="AF84" s="13"/>
      <c r="AG84" s="13"/>
      <c r="AH84" s="13"/>
      <c r="AI84" s="13"/>
      <c r="AJ84" s="13"/>
      <c r="AK84" s="3"/>
      <c r="AL84" s="3"/>
      <c r="AO84" s="4">
        <v>2</v>
      </c>
    </row>
    <row r="85" spans="1:47" ht="55.5" customHeight="1" x14ac:dyDescent="0.35">
      <c r="A85">
        <v>84</v>
      </c>
      <c r="C85">
        <v>120083</v>
      </c>
      <c r="D85" t="s">
        <v>102</v>
      </c>
      <c r="E85">
        <v>1</v>
      </c>
      <c r="F85" s="22" t="s">
        <v>216</v>
      </c>
      <c r="Q85" s="36" t="s">
        <v>107</v>
      </c>
      <c r="S85" s="3" t="s">
        <v>106</v>
      </c>
      <c r="X85" s="24"/>
      <c r="Y85" s="24"/>
      <c r="Z85" t="s">
        <v>84</v>
      </c>
      <c r="AA85" t="s">
        <v>30</v>
      </c>
      <c r="AB85" s="3"/>
      <c r="AC85" s="8"/>
      <c r="AD85" s="11">
        <v>91029</v>
      </c>
      <c r="AE85" s="13"/>
      <c r="AF85" s="13"/>
      <c r="AG85" s="13"/>
      <c r="AH85" s="13"/>
      <c r="AI85" s="13"/>
      <c r="AJ85" s="13"/>
      <c r="AK85" s="3"/>
      <c r="AL85" s="3"/>
      <c r="AO85" s="4">
        <v>2</v>
      </c>
    </row>
    <row r="86" spans="1:47" ht="55.5" customHeight="1" x14ac:dyDescent="0.35">
      <c r="A86">
        <v>85</v>
      </c>
      <c r="C86">
        <v>120084</v>
      </c>
      <c r="D86" t="s">
        <v>102</v>
      </c>
      <c r="E86">
        <v>1</v>
      </c>
      <c r="F86" s="22" t="s">
        <v>216</v>
      </c>
      <c r="Q86" s="36" t="s">
        <v>109</v>
      </c>
      <c r="S86" s="3" t="s">
        <v>113</v>
      </c>
      <c r="X86" s="24"/>
      <c r="Y86" s="24"/>
      <c r="Z86" t="s">
        <v>84</v>
      </c>
      <c r="AA86" t="s">
        <v>30</v>
      </c>
      <c r="AB86" s="3"/>
      <c r="AC86" s="8"/>
      <c r="AD86" s="11">
        <v>91029</v>
      </c>
      <c r="AE86" s="13"/>
      <c r="AF86" s="13"/>
      <c r="AG86" s="13"/>
      <c r="AH86" s="13"/>
      <c r="AI86" s="13"/>
      <c r="AJ86" s="13"/>
      <c r="AK86" s="3"/>
      <c r="AL86" s="3"/>
      <c r="AO86" s="4">
        <v>2</v>
      </c>
    </row>
    <row r="87" spans="1:47" ht="55.5" customHeight="1" x14ac:dyDescent="0.35">
      <c r="A87">
        <v>86</v>
      </c>
      <c r="C87">
        <v>120085</v>
      </c>
      <c r="D87" t="s">
        <v>102</v>
      </c>
      <c r="E87">
        <v>1</v>
      </c>
      <c r="F87" s="22" t="s">
        <v>216</v>
      </c>
      <c r="Q87" s="36" t="s">
        <v>110</v>
      </c>
      <c r="S87" s="3" t="s">
        <v>114</v>
      </c>
      <c r="X87" s="24"/>
      <c r="Y87" s="24"/>
      <c r="Z87" t="s">
        <v>84</v>
      </c>
      <c r="AA87" t="s">
        <v>30</v>
      </c>
      <c r="AB87" s="3"/>
      <c r="AC87" s="8"/>
      <c r="AD87" s="11">
        <v>91029</v>
      </c>
      <c r="AE87" s="13"/>
      <c r="AF87" s="13"/>
      <c r="AG87" s="13"/>
      <c r="AH87" s="13"/>
      <c r="AI87" s="13"/>
      <c r="AJ87" s="13"/>
      <c r="AK87" s="3"/>
      <c r="AL87" s="3"/>
      <c r="AO87" s="4">
        <v>2</v>
      </c>
    </row>
    <row r="88" spans="1:47" ht="55.5" customHeight="1" x14ac:dyDescent="0.35">
      <c r="A88">
        <v>87</v>
      </c>
      <c r="C88">
        <v>120086</v>
      </c>
      <c r="D88" t="s">
        <v>102</v>
      </c>
      <c r="E88">
        <v>1</v>
      </c>
      <c r="F88" s="22" t="s">
        <v>216</v>
      </c>
      <c r="Q88" s="36" t="s">
        <v>111</v>
      </c>
      <c r="S88" s="3" t="s">
        <v>112</v>
      </c>
      <c r="X88" s="24"/>
      <c r="Y88" s="24"/>
      <c r="Z88" t="s">
        <v>84</v>
      </c>
      <c r="AA88" t="s">
        <v>30</v>
      </c>
      <c r="AB88" s="3"/>
      <c r="AC88" s="8"/>
      <c r="AD88" s="11">
        <v>91029</v>
      </c>
      <c r="AE88" s="13"/>
      <c r="AF88" s="13"/>
      <c r="AG88" s="13"/>
      <c r="AH88" s="13"/>
      <c r="AI88" s="13"/>
      <c r="AJ88" s="13"/>
      <c r="AK88" s="3"/>
      <c r="AL88" s="3"/>
      <c r="AO88" s="4">
        <v>2</v>
      </c>
    </row>
    <row r="89" spans="1:47" ht="55.5" customHeight="1" x14ac:dyDescent="0.35">
      <c r="A89">
        <v>88</v>
      </c>
      <c r="C89">
        <v>120087</v>
      </c>
      <c r="D89" t="s">
        <v>115</v>
      </c>
      <c r="E89">
        <v>1</v>
      </c>
      <c r="S89" s="42" t="s">
        <v>302</v>
      </c>
      <c r="X89" s="24"/>
      <c r="Y89" s="24"/>
      <c r="Z89" t="s">
        <v>84</v>
      </c>
      <c r="AA89" t="s">
        <v>30</v>
      </c>
      <c r="AB89" s="3"/>
      <c r="AC89" s="8"/>
      <c r="AD89" s="11">
        <v>91015</v>
      </c>
      <c r="AE89" s="13"/>
      <c r="AF89" s="13"/>
      <c r="AG89" s="13"/>
      <c r="AH89" s="13"/>
      <c r="AI89" s="13"/>
      <c r="AJ89" s="13"/>
      <c r="AO89" s="4">
        <v>1</v>
      </c>
      <c r="AR89" s="4">
        <v>0</v>
      </c>
      <c r="AS89" s="25"/>
      <c r="AT89" s="25"/>
      <c r="AU89" s="25"/>
    </row>
    <row r="90" spans="1:47" ht="55.5" customHeight="1" x14ac:dyDescent="0.35">
      <c r="A90">
        <v>89</v>
      </c>
      <c r="C90">
        <v>120088</v>
      </c>
      <c r="D90" t="s">
        <v>115</v>
      </c>
      <c r="E90">
        <v>1</v>
      </c>
      <c r="S90" s="43"/>
      <c r="X90" s="24"/>
      <c r="Y90" s="24"/>
      <c r="Z90" t="s">
        <v>47</v>
      </c>
      <c r="AB90" s="3"/>
      <c r="AC90" s="8"/>
      <c r="AD90" s="11">
        <v>91015</v>
      </c>
      <c r="AE90" s="13"/>
      <c r="AF90" s="13"/>
      <c r="AG90" s="13"/>
      <c r="AH90" s="13"/>
      <c r="AI90" s="13"/>
      <c r="AJ90" s="13"/>
      <c r="AR90" s="4">
        <v>0</v>
      </c>
      <c r="AS90" s="25"/>
      <c r="AT90" s="25"/>
      <c r="AU90" s="25"/>
    </row>
    <row r="91" spans="1:47" ht="55.5" customHeight="1" x14ac:dyDescent="0.35">
      <c r="A91">
        <v>90</v>
      </c>
      <c r="C91">
        <v>120089</v>
      </c>
      <c r="D91" t="s">
        <v>116</v>
      </c>
      <c r="E91">
        <v>1</v>
      </c>
      <c r="F91" s="22" t="s">
        <v>117</v>
      </c>
      <c r="S91" s="42" t="s">
        <v>302</v>
      </c>
      <c r="X91" s="24"/>
      <c r="Y91" s="24"/>
      <c r="Z91" t="s">
        <v>84</v>
      </c>
      <c r="AA91" t="s">
        <v>30</v>
      </c>
      <c r="AB91" s="3"/>
      <c r="AC91" s="8"/>
      <c r="AD91" s="11">
        <v>91015</v>
      </c>
      <c r="AE91" s="13"/>
      <c r="AF91" s="13"/>
      <c r="AG91" s="13"/>
      <c r="AH91" s="13"/>
      <c r="AI91" s="13"/>
      <c r="AJ91" s="13"/>
      <c r="AR91" s="4">
        <v>0</v>
      </c>
      <c r="AS91" s="25"/>
      <c r="AT91" s="25"/>
      <c r="AU91" s="25"/>
    </row>
    <row r="92" spans="1:47" ht="55.5" customHeight="1" x14ac:dyDescent="0.35">
      <c r="A92">
        <v>91</v>
      </c>
      <c r="C92">
        <v>120090</v>
      </c>
      <c r="D92" t="s">
        <v>116</v>
      </c>
      <c r="E92">
        <v>1</v>
      </c>
      <c r="F92" s="22" t="s">
        <v>117</v>
      </c>
      <c r="S92" s="43"/>
      <c r="X92" s="24"/>
      <c r="Y92" s="24"/>
      <c r="Z92" t="s">
        <v>47</v>
      </c>
      <c r="AD92" s="11">
        <v>91015</v>
      </c>
      <c r="AE92" s="13"/>
      <c r="AF92" s="13"/>
      <c r="AG92" s="13"/>
      <c r="AH92" s="13"/>
      <c r="AI92" s="13"/>
      <c r="AJ92" s="13"/>
      <c r="AR92" s="4">
        <v>0</v>
      </c>
      <c r="AS92" s="25"/>
      <c r="AT92" s="25"/>
      <c r="AU92" s="25"/>
    </row>
    <row r="93" spans="1:47" ht="55.5" customHeight="1" x14ac:dyDescent="0.35">
      <c r="A93">
        <v>92</v>
      </c>
      <c r="C93">
        <v>120091</v>
      </c>
      <c r="D93" t="s">
        <v>116</v>
      </c>
      <c r="E93">
        <v>1</v>
      </c>
      <c r="F93" s="22" t="s">
        <v>118</v>
      </c>
      <c r="S93" s="42" t="s">
        <v>302</v>
      </c>
      <c r="X93" s="24"/>
      <c r="Y93" s="24"/>
      <c r="Z93" t="s">
        <v>84</v>
      </c>
      <c r="AA93" t="s">
        <v>30</v>
      </c>
      <c r="AB93" s="3"/>
      <c r="AC93" s="8"/>
      <c r="AD93" s="11">
        <v>91025</v>
      </c>
      <c r="AE93" s="13"/>
      <c r="AF93" s="13"/>
      <c r="AG93" s="13"/>
      <c r="AH93" s="13"/>
      <c r="AI93" s="13"/>
      <c r="AJ93" s="13"/>
      <c r="AN93">
        <v>7.0000000000000007E-2</v>
      </c>
      <c r="AO93" s="4">
        <v>0</v>
      </c>
      <c r="AR93" s="4">
        <v>0</v>
      </c>
      <c r="AS93" s="25"/>
      <c r="AT93" s="25"/>
      <c r="AU93" s="25"/>
    </row>
    <row r="94" spans="1:47" ht="55.5" customHeight="1" x14ac:dyDescent="0.35">
      <c r="A94">
        <v>93</v>
      </c>
      <c r="C94">
        <v>120092</v>
      </c>
      <c r="D94" t="s">
        <v>116</v>
      </c>
      <c r="E94">
        <v>1</v>
      </c>
      <c r="F94" s="22" t="s">
        <v>118</v>
      </c>
      <c r="S94" s="42" t="s">
        <v>302</v>
      </c>
      <c r="X94" s="24"/>
      <c r="Y94" s="24"/>
      <c r="Z94" t="s">
        <v>84</v>
      </c>
      <c r="AA94" t="s">
        <v>44</v>
      </c>
      <c r="AB94" s="3"/>
      <c r="AC94" s="8"/>
      <c r="AD94" s="11">
        <v>91025</v>
      </c>
      <c r="AE94" s="13"/>
      <c r="AF94" s="13"/>
      <c r="AG94" s="13"/>
      <c r="AH94" s="13"/>
      <c r="AI94" s="13"/>
      <c r="AJ94" s="13"/>
      <c r="AN94">
        <v>7.0000000000000007E-2</v>
      </c>
      <c r="AO94" s="4">
        <v>0</v>
      </c>
      <c r="AR94" s="4">
        <v>0</v>
      </c>
      <c r="AS94" s="25"/>
      <c r="AT94" s="25"/>
      <c r="AU94" s="25"/>
    </row>
    <row r="95" spans="1:47" ht="55.5" customHeight="1" x14ac:dyDescent="0.35">
      <c r="A95">
        <v>94</v>
      </c>
      <c r="C95">
        <v>120093</v>
      </c>
      <c r="D95" t="s">
        <v>116</v>
      </c>
      <c r="E95">
        <v>1</v>
      </c>
      <c r="F95" s="22" t="s">
        <v>118</v>
      </c>
      <c r="S95" s="42" t="s">
        <v>302</v>
      </c>
      <c r="X95" s="24"/>
      <c r="Y95" s="24"/>
      <c r="Z95" t="s">
        <v>43</v>
      </c>
      <c r="AA95" t="s">
        <v>30</v>
      </c>
      <c r="AB95" s="3"/>
      <c r="AC95" s="8"/>
      <c r="AD95" s="11">
        <v>91026</v>
      </c>
      <c r="AE95" s="13"/>
      <c r="AF95" s="13"/>
      <c r="AG95" s="13"/>
      <c r="AH95" s="13"/>
      <c r="AI95" s="13"/>
      <c r="AJ95" s="13"/>
      <c r="AN95">
        <v>7.0000000000000007E-2</v>
      </c>
      <c r="AO95" s="4">
        <v>0</v>
      </c>
      <c r="AR95" s="4">
        <v>0</v>
      </c>
      <c r="AS95" s="25"/>
      <c r="AT95" s="25"/>
      <c r="AU95" s="25"/>
    </row>
    <row r="96" spans="1:47" ht="55.5" customHeight="1" x14ac:dyDescent="0.35">
      <c r="A96">
        <v>95</v>
      </c>
      <c r="C96">
        <v>120094</v>
      </c>
      <c r="D96" t="s">
        <v>116</v>
      </c>
      <c r="E96">
        <v>1</v>
      </c>
      <c r="F96" s="22" t="s">
        <v>118</v>
      </c>
      <c r="S96" s="42" t="s">
        <v>302</v>
      </c>
      <c r="X96" s="24"/>
      <c r="Y96" s="24"/>
      <c r="Z96" t="s">
        <v>43</v>
      </c>
      <c r="AA96" t="s">
        <v>44</v>
      </c>
      <c r="AB96" s="3"/>
      <c r="AC96" s="8"/>
      <c r="AD96" s="11">
        <v>91026</v>
      </c>
      <c r="AE96" s="13"/>
      <c r="AF96" s="13"/>
      <c r="AG96" s="13"/>
      <c r="AH96" s="13"/>
      <c r="AI96" s="13"/>
      <c r="AJ96" s="13"/>
      <c r="AN96">
        <v>7.0000000000000007E-2</v>
      </c>
      <c r="AO96" s="4">
        <v>0</v>
      </c>
      <c r="AR96" s="4">
        <v>0</v>
      </c>
      <c r="AS96" s="25"/>
      <c r="AT96" s="25"/>
      <c r="AU96" s="25"/>
    </row>
    <row r="97" spans="1:48" ht="55.5" customHeight="1" thickBot="1" x14ac:dyDescent="0.4">
      <c r="A97">
        <v>96</v>
      </c>
      <c r="C97">
        <v>120095</v>
      </c>
      <c r="D97" t="s">
        <v>116</v>
      </c>
      <c r="E97">
        <v>1</v>
      </c>
      <c r="F97" s="22" t="s">
        <v>118</v>
      </c>
      <c r="S97" s="42" t="s">
        <v>302</v>
      </c>
      <c r="X97" s="24"/>
      <c r="Y97" s="24"/>
      <c r="Z97" t="s">
        <v>47</v>
      </c>
      <c r="AB97" s="3"/>
      <c r="AC97" s="8"/>
      <c r="AD97" s="11">
        <v>91026</v>
      </c>
      <c r="AE97" s="13"/>
      <c r="AF97" s="13"/>
      <c r="AG97" s="13"/>
      <c r="AH97" s="13"/>
      <c r="AI97" s="13"/>
      <c r="AJ97" s="13"/>
      <c r="AN97">
        <v>0.02</v>
      </c>
      <c r="AO97" s="4">
        <v>0</v>
      </c>
      <c r="AR97" s="4">
        <v>0</v>
      </c>
      <c r="AS97" s="25"/>
      <c r="AT97" s="25"/>
      <c r="AU97" s="25"/>
    </row>
    <row r="98" spans="1:48" ht="55.5" customHeight="1" thickTop="1" thickBot="1" x14ac:dyDescent="0.4">
      <c r="A98">
        <v>97</v>
      </c>
      <c r="C98">
        <v>120096</v>
      </c>
      <c r="D98" t="s">
        <v>116</v>
      </c>
      <c r="E98">
        <v>1</v>
      </c>
      <c r="F98" s="22" t="s">
        <v>118</v>
      </c>
      <c r="S98" s="44" t="s">
        <v>324</v>
      </c>
      <c r="X98" s="24"/>
      <c r="Y98" s="24"/>
      <c r="Z98" t="s">
        <v>46</v>
      </c>
      <c r="AB98" s="3"/>
      <c r="AC98" s="8"/>
      <c r="AD98" s="11">
        <v>91035</v>
      </c>
      <c r="AE98" s="11"/>
      <c r="AF98" s="11"/>
      <c r="AG98" s="11"/>
      <c r="AH98" s="11"/>
      <c r="AI98" s="11"/>
      <c r="AJ98" s="11"/>
      <c r="AK98" s="9"/>
      <c r="AN98">
        <v>7.4999999999999997E-2</v>
      </c>
      <c r="AO98" s="4">
        <v>0</v>
      </c>
      <c r="AR98" s="4">
        <v>0</v>
      </c>
      <c r="AS98" s="25"/>
      <c r="AT98" s="25"/>
      <c r="AU98" s="25"/>
    </row>
    <row r="99" spans="1:48" ht="55.5" customHeight="1" thickTop="1" x14ac:dyDescent="0.4">
      <c r="A99">
        <v>98</v>
      </c>
      <c r="C99">
        <v>120097</v>
      </c>
      <c r="D99" t="s">
        <v>119</v>
      </c>
      <c r="E99">
        <v>1</v>
      </c>
      <c r="F99" s="22" t="s">
        <v>226</v>
      </c>
      <c r="N99" s="22" t="s">
        <v>359</v>
      </c>
      <c r="P99" s="22">
        <v>1</v>
      </c>
      <c r="X99" s="24"/>
      <c r="Y99" s="24"/>
      <c r="Z99" t="s">
        <v>120</v>
      </c>
      <c r="AD99" s="10">
        <v>91010</v>
      </c>
      <c r="AS99" s="25"/>
      <c r="AT99" s="25"/>
      <c r="AU99" s="25"/>
      <c r="AV99" t="s">
        <v>121</v>
      </c>
    </row>
    <row r="100" spans="1:48" ht="55.5" customHeight="1" x14ac:dyDescent="0.4">
      <c r="A100">
        <v>99</v>
      </c>
      <c r="C100">
        <v>120098</v>
      </c>
      <c r="D100" t="s">
        <v>119</v>
      </c>
      <c r="E100">
        <v>1</v>
      </c>
      <c r="F100" s="22" t="s">
        <v>227</v>
      </c>
      <c r="N100" s="22" t="s">
        <v>359</v>
      </c>
      <c r="P100" s="22">
        <v>1</v>
      </c>
      <c r="X100" s="24"/>
      <c r="Y100" s="24"/>
      <c r="Z100" t="s">
        <v>84</v>
      </c>
      <c r="AD100" s="10">
        <v>91029</v>
      </c>
    </row>
    <row r="101" spans="1:48" ht="55.5" customHeight="1" x14ac:dyDescent="0.4">
      <c r="A101">
        <v>100</v>
      </c>
      <c r="C101">
        <v>120099</v>
      </c>
      <c r="D101" t="s">
        <v>119</v>
      </c>
      <c r="E101">
        <v>1</v>
      </c>
      <c r="F101" s="22" t="s">
        <v>227</v>
      </c>
      <c r="N101" s="22" t="s">
        <v>359</v>
      </c>
      <c r="P101" s="22">
        <v>1</v>
      </c>
      <c r="X101" s="24"/>
      <c r="Y101" s="24"/>
      <c r="Z101" t="s">
        <v>43</v>
      </c>
      <c r="AD101" s="10">
        <v>91013</v>
      </c>
    </row>
    <row r="102" spans="1:48" ht="55.5" customHeight="1" x14ac:dyDescent="0.4">
      <c r="A102">
        <v>101</v>
      </c>
      <c r="C102">
        <v>120100</v>
      </c>
      <c r="D102" t="s">
        <v>119</v>
      </c>
      <c r="E102">
        <v>1</v>
      </c>
      <c r="F102" s="22" t="s">
        <v>227</v>
      </c>
      <c r="N102" s="22" t="s">
        <v>359</v>
      </c>
      <c r="P102" s="22">
        <v>1</v>
      </c>
      <c r="X102" s="26"/>
      <c r="Y102" s="26"/>
      <c r="Z102" t="s">
        <v>46</v>
      </c>
      <c r="AD102" s="10">
        <v>91038</v>
      </c>
    </row>
    <row r="103" spans="1:48" ht="55.5" customHeight="1" x14ac:dyDescent="0.4">
      <c r="A103">
        <v>102</v>
      </c>
      <c r="C103">
        <v>120101</v>
      </c>
      <c r="D103" t="s">
        <v>122</v>
      </c>
      <c r="E103">
        <v>1</v>
      </c>
      <c r="F103" s="22" t="s">
        <v>353</v>
      </c>
      <c r="I103" s="26"/>
      <c r="J103" s="26"/>
      <c r="K103" s="26"/>
      <c r="L103" s="26"/>
      <c r="M103" s="26" t="s">
        <v>358</v>
      </c>
      <c r="N103" s="26" t="s">
        <v>336</v>
      </c>
      <c r="P103" s="26" t="s">
        <v>334</v>
      </c>
      <c r="R103" s="6"/>
      <c r="T103" s="6"/>
      <c r="U103" s="6"/>
      <c r="V103" s="6"/>
      <c r="W103" s="7"/>
      <c r="X103" s="24"/>
      <c r="Y103" s="24"/>
      <c r="AD103" s="10">
        <v>91006</v>
      </c>
      <c r="AV103" s="6" t="s">
        <v>123</v>
      </c>
    </row>
    <row r="104" spans="1:48" ht="55.5" customHeight="1" x14ac:dyDescent="0.4">
      <c r="A104">
        <v>103</v>
      </c>
      <c r="C104">
        <v>120102</v>
      </c>
      <c r="D104" t="s">
        <v>122</v>
      </c>
      <c r="E104">
        <v>0</v>
      </c>
      <c r="F104" s="22" t="s">
        <v>353</v>
      </c>
      <c r="I104" s="24"/>
      <c r="J104" s="24"/>
      <c r="K104" s="24"/>
      <c r="L104" s="24"/>
      <c r="M104" s="24">
        <v>0</v>
      </c>
      <c r="N104" s="24" t="s">
        <v>336</v>
      </c>
      <c r="P104" s="24" t="s">
        <v>335</v>
      </c>
      <c r="R104" s="6"/>
      <c r="T104" s="6"/>
      <c r="U104" s="6"/>
      <c r="V104" s="6"/>
      <c r="W104" s="7"/>
      <c r="X104" s="24"/>
      <c r="Y104" s="24"/>
      <c r="AD104" s="10">
        <v>91004</v>
      </c>
      <c r="AV104" s="6" t="s">
        <v>124</v>
      </c>
    </row>
    <row r="105" spans="1:48" ht="55.5" customHeight="1" x14ac:dyDescent="0.4">
      <c r="A105">
        <v>104</v>
      </c>
      <c r="C105">
        <v>120103</v>
      </c>
      <c r="D105" t="s">
        <v>122</v>
      </c>
      <c r="E105">
        <v>1</v>
      </c>
      <c r="F105" s="22" t="s">
        <v>337</v>
      </c>
      <c r="N105" s="24" t="s">
        <v>336</v>
      </c>
      <c r="Q105" s="36" t="s">
        <v>125</v>
      </c>
      <c r="X105" s="24"/>
      <c r="Y105" s="24"/>
      <c r="AD105" s="10">
        <v>91035</v>
      </c>
    </row>
    <row r="106" spans="1:48" ht="55.5" customHeight="1" x14ac:dyDescent="0.4">
      <c r="A106">
        <v>105</v>
      </c>
      <c r="C106">
        <v>120104</v>
      </c>
      <c r="D106" t="s">
        <v>122</v>
      </c>
      <c r="E106">
        <v>1</v>
      </c>
      <c r="F106" s="22" t="s">
        <v>337</v>
      </c>
      <c r="N106" s="24" t="s">
        <v>336</v>
      </c>
      <c r="Q106" s="36" t="s">
        <v>126</v>
      </c>
      <c r="X106" s="24"/>
      <c r="Y106" s="24"/>
      <c r="AD106" s="10">
        <v>91057</v>
      </c>
    </row>
    <row r="107" spans="1:48" ht="55.5" customHeight="1" x14ac:dyDescent="0.4">
      <c r="A107">
        <v>106</v>
      </c>
      <c r="C107">
        <v>120105</v>
      </c>
      <c r="D107" t="s">
        <v>122</v>
      </c>
      <c r="E107">
        <v>1</v>
      </c>
      <c r="F107" s="22" t="s">
        <v>338</v>
      </c>
      <c r="N107" s="24" t="s">
        <v>339</v>
      </c>
      <c r="Q107" s="36" t="s">
        <v>125</v>
      </c>
      <c r="X107" s="24"/>
      <c r="Y107" s="24"/>
      <c r="AD107" s="10">
        <v>91015</v>
      </c>
    </row>
    <row r="108" spans="1:48" ht="55.5" customHeight="1" x14ac:dyDescent="0.4">
      <c r="A108">
        <v>107</v>
      </c>
      <c r="C108">
        <v>120106</v>
      </c>
      <c r="D108" t="s">
        <v>122</v>
      </c>
      <c r="E108">
        <v>1</v>
      </c>
      <c r="F108" s="22" t="s">
        <v>338</v>
      </c>
      <c r="K108" s="22" t="s">
        <v>340</v>
      </c>
      <c r="N108" s="24" t="s">
        <v>339</v>
      </c>
      <c r="Q108" s="36" t="s">
        <v>126</v>
      </c>
      <c r="X108" s="24"/>
      <c r="Y108" s="24"/>
      <c r="AD108" s="10">
        <v>91060</v>
      </c>
    </row>
    <row r="109" spans="1:48" ht="55.5" customHeight="1" x14ac:dyDescent="0.4">
      <c r="A109">
        <v>108</v>
      </c>
      <c r="C109">
        <v>120107</v>
      </c>
      <c r="D109" t="s">
        <v>127</v>
      </c>
      <c r="E109">
        <v>1</v>
      </c>
      <c r="H109" s="22" t="s">
        <v>128</v>
      </c>
      <c r="X109" s="24"/>
      <c r="Y109" s="24"/>
      <c r="Z109" t="s">
        <v>84</v>
      </c>
      <c r="AA109" t="s">
        <v>30</v>
      </c>
      <c r="AD109" s="10">
        <v>91030</v>
      </c>
    </row>
    <row r="110" spans="1:48" ht="55.5" customHeight="1" x14ac:dyDescent="0.4">
      <c r="A110">
        <v>109</v>
      </c>
      <c r="C110">
        <v>120108</v>
      </c>
      <c r="D110" t="s">
        <v>127</v>
      </c>
      <c r="E110">
        <v>1</v>
      </c>
      <c r="H110" s="22" t="s">
        <v>128</v>
      </c>
      <c r="X110" s="24"/>
      <c r="Y110" s="24"/>
      <c r="Z110" t="s">
        <v>84</v>
      </c>
      <c r="AA110" t="s">
        <v>44</v>
      </c>
      <c r="AD110" s="10">
        <v>91030</v>
      </c>
    </row>
    <row r="111" spans="1:48" ht="55.5" customHeight="1" x14ac:dyDescent="0.4">
      <c r="A111">
        <v>110</v>
      </c>
      <c r="C111">
        <v>120109</v>
      </c>
      <c r="D111" t="s">
        <v>127</v>
      </c>
      <c r="E111">
        <v>1</v>
      </c>
      <c r="H111" s="22" t="s">
        <v>129</v>
      </c>
      <c r="X111" s="24"/>
      <c r="Y111" s="24"/>
      <c r="Z111" t="s">
        <v>84</v>
      </c>
      <c r="AA111" t="s">
        <v>30</v>
      </c>
      <c r="AD111" s="40">
        <v>91030</v>
      </c>
    </row>
    <row r="112" spans="1:48" ht="55.5" customHeight="1" x14ac:dyDescent="0.4">
      <c r="A112">
        <v>111</v>
      </c>
      <c r="C112">
        <v>120110</v>
      </c>
      <c r="D112" t="s">
        <v>127</v>
      </c>
      <c r="E112">
        <v>1</v>
      </c>
      <c r="H112" s="22" t="s">
        <v>129</v>
      </c>
      <c r="X112" s="24"/>
      <c r="Y112" s="24"/>
      <c r="Z112" t="s">
        <v>84</v>
      </c>
      <c r="AA112" t="s">
        <v>44</v>
      </c>
      <c r="AD112" s="40">
        <v>91030</v>
      </c>
    </row>
    <row r="113" spans="1:45" ht="55.5" customHeight="1" x14ac:dyDescent="0.4">
      <c r="A113">
        <v>112</v>
      </c>
      <c r="C113">
        <v>120111</v>
      </c>
      <c r="D113" t="s">
        <v>130</v>
      </c>
      <c r="E113">
        <v>1</v>
      </c>
      <c r="F113" s="22" t="s">
        <v>131</v>
      </c>
      <c r="Q113" s="36" t="s">
        <v>132</v>
      </c>
      <c r="X113" s="24"/>
      <c r="Y113" s="24"/>
      <c r="AD113" s="10">
        <v>91112</v>
      </c>
    </row>
    <row r="114" spans="1:45" ht="55.5" customHeight="1" x14ac:dyDescent="0.4">
      <c r="A114">
        <v>113</v>
      </c>
      <c r="C114">
        <v>120112</v>
      </c>
      <c r="D114" t="s">
        <v>130</v>
      </c>
      <c r="E114">
        <v>1</v>
      </c>
      <c r="F114" s="22" t="s">
        <v>131</v>
      </c>
      <c r="Q114" s="36" t="s">
        <v>133</v>
      </c>
      <c r="X114" s="24"/>
      <c r="Y114" s="24"/>
      <c r="AD114" s="10">
        <v>91132</v>
      </c>
    </row>
    <row r="115" spans="1:45" ht="55.5" customHeight="1" x14ac:dyDescent="0.4">
      <c r="A115">
        <v>114</v>
      </c>
      <c r="C115">
        <v>120113</v>
      </c>
      <c r="D115" t="s">
        <v>130</v>
      </c>
      <c r="E115">
        <v>1</v>
      </c>
      <c r="F115" s="22" t="s">
        <v>131</v>
      </c>
      <c r="Q115" s="36" t="s">
        <v>46</v>
      </c>
      <c r="X115" s="24"/>
      <c r="Y115" s="24"/>
      <c r="AD115" s="10">
        <v>91222</v>
      </c>
    </row>
    <row r="116" spans="1:45" ht="55.5" customHeight="1" x14ac:dyDescent="0.4">
      <c r="A116">
        <v>115</v>
      </c>
      <c r="C116">
        <v>120114</v>
      </c>
      <c r="D116" t="s">
        <v>134</v>
      </c>
      <c r="E116">
        <v>1</v>
      </c>
      <c r="F116" s="22" t="s">
        <v>135</v>
      </c>
      <c r="S116" s="45" t="s">
        <v>302</v>
      </c>
      <c r="X116" s="24"/>
      <c r="Y116" s="24"/>
      <c r="AD116" s="10">
        <v>91023</v>
      </c>
      <c r="AR116" s="4">
        <v>0</v>
      </c>
      <c r="AS116" s="39" t="s">
        <v>304</v>
      </c>
    </row>
    <row r="117" spans="1:45" ht="55.5" customHeight="1" x14ac:dyDescent="0.4">
      <c r="A117">
        <v>116</v>
      </c>
      <c r="C117">
        <v>120115</v>
      </c>
      <c r="D117" t="s">
        <v>134</v>
      </c>
      <c r="E117">
        <v>1</v>
      </c>
      <c r="F117" s="22" t="s">
        <v>136</v>
      </c>
      <c r="S117" s="45" t="s">
        <v>302</v>
      </c>
      <c r="X117" s="24"/>
      <c r="Y117" s="24"/>
      <c r="AD117" s="10">
        <v>91019</v>
      </c>
      <c r="AR117" s="4">
        <v>0</v>
      </c>
      <c r="AS117" s="39" t="s">
        <v>303</v>
      </c>
    </row>
    <row r="118" spans="1:45" ht="55.5" customHeight="1" x14ac:dyDescent="0.4">
      <c r="A118">
        <v>117</v>
      </c>
      <c r="C118">
        <v>120116</v>
      </c>
      <c r="D118" t="s">
        <v>134</v>
      </c>
      <c r="E118">
        <v>1</v>
      </c>
      <c r="F118" s="22" t="s">
        <v>233</v>
      </c>
      <c r="S118" s="45" t="s">
        <v>302</v>
      </c>
      <c r="X118" s="24"/>
      <c r="Y118" s="24"/>
      <c r="AD118" s="16" t="s">
        <v>268</v>
      </c>
      <c r="AE118" s="17"/>
      <c r="AF118" s="17"/>
      <c r="AR118" s="4">
        <v>0</v>
      </c>
      <c r="AS118" s="39" t="s">
        <v>305</v>
      </c>
    </row>
    <row r="119" spans="1:45" ht="55.5" customHeight="1" x14ac:dyDescent="0.4">
      <c r="A119">
        <v>118</v>
      </c>
      <c r="C119">
        <v>120117</v>
      </c>
      <c r="D119" t="s">
        <v>134</v>
      </c>
      <c r="E119">
        <v>1</v>
      </c>
      <c r="F119" s="22" t="s">
        <v>137</v>
      </c>
      <c r="Q119" s="36" t="s">
        <v>138</v>
      </c>
      <c r="S119" s="3" t="s">
        <v>202</v>
      </c>
      <c r="X119" s="24"/>
      <c r="Y119" s="24"/>
      <c r="AB119" s="3"/>
      <c r="AC119" s="8"/>
      <c r="AD119" s="10">
        <v>91020</v>
      </c>
      <c r="AO119" s="4">
        <v>1</v>
      </c>
    </row>
    <row r="120" spans="1:45" ht="55.5" customHeight="1" x14ac:dyDescent="0.4">
      <c r="A120">
        <v>119</v>
      </c>
      <c r="C120">
        <v>120118</v>
      </c>
      <c r="D120" t="s">
        <v>134</v>
      </c>
      <c r="E120">
        <v>1</v>
      </c>
      <c r="F120" s="22" t="s">
        <v>137</v>
      </c>
      <c r="Q120" s="36" t="s">
        <v>139</v>
      </c>
      <c r="S120" s="3" t="s">
        <v>203</v>
      </c>
      <c r="X120" s="24"/>
      <c r="Y120" s="24"/>
      <c r="AB120" s="3"/>
      <c r="AC120" s="8"/>
      <c r="AD120" s="10">
        <v>91020</v>
      </c>
      <c r="AO120" s="4">
        <v>1</v>
      </c>
    </row>
    <row r="121" spans="1:45" ht="55.5" customHeight="1" x14ac:dyDescent="0.4">
      <c r="A121">
        <v>120</v>
      </c>
      <c r="C121">
        <v>120119</v>
      </c>
      <c r="D121" t="s">
        <v>134</v>
      </c>
      <c r="E121">
        <v>1</v>
      </c>
      <c r="F121" s="22" t="s">
        <v>137</v>
      </c>
      <c r="Q121" s="36" t="s">
        <v>140</v>
      </c>
      <c r="S121" s="3" t="s">
        <v>204</v>
      </c>
      <c r="X121" s="24"/>
      <c r="Y121" s="24"/>
      <c r="AB121" s="3"/>
      <c r="AC121" s="8"/>
      <c r="AD121" s="10">
        <v>91020</v>
      </c>
      <c r="AO121" s="4">
        <v>1</v>
      </c>
    </row>
    <row r="122" spans="1:45" ht="55.5" customHeight="1" x14ac:dyDescent="0.4">
      <c r="A122">
        <v>121</v>
      </c>
      <c r="C122">
        <v>120120</v>
      </c>
      <c r="D122" t="s">
        <v>134</v>
      </c>
      <c r="E122">
        <v>1</v>
      </c>
      <c r="F122" s="22" t="s">
        <v>137</v>
      </c>
      <c r="Q122" s="36" t="s">
        <v>141</v>
      </c>
      <c r="S122" s="3" t="s">
        <v>206</v>
      </c>
      <c r="X122" s="24"/>
      <c r="Y122" s="24"/>
      <c r="AB122" s="3"/>
      <c r="AC122" s="8"/>
      <c r="AD122" s="10">
        <v>91022</v>
      </c>
    </row>
    <row r="123" spans="1:45" ht="55.5" customHeight="1" x14ac:dyDescent="0.4">
      <c r="A123">
        <v>122</v>
      </c>
      <c r="C123">
        <v>120121</v>
      </c>
      <c r="D123" t="s">
        <v>134</v>
      </c>
      <c r="E123">
        <v>1</v>
      </c>
      <c r="F123" s="22" t="s">
        <v>137</v>
      </c>
      <c r="Q123" s="36" t="s">
        <v>142</v>
      </c>
      <c r="S123" s="3" t="s">
        <v>205</v>
      </c>
      <c r="X123" s="24"/>
      <c r="Y123" s="24"/>
      <c r="AB123" s="3"/>
      <c r="AC123" s="8"/>
      <c r="AD123" s="10">
        <v>91022</v>
      </c>
      <c r="AO123" s="4">
        <v>1</v>
      </c>
    </row>
    <row r="124" spans="1:45" ht="55.5" customHeight="1" x14ac:dyDescent="0.4">
      <c r="A124">
        <v>123</v>
      </c>
      <c r="C124">
        <v>120122</v>
      </c>
      <c r="D124" t="s">
        <v>134</v>
      </c>
      <c r="E124">
        <v>1</v>
      </c>
      <c r="F124" s="22" t="s">
        <v>137</v>
      </c>
      <c r="O124" s="22" t="s">
        <v>143</v>
      </c>
      <c r="S124" s="45" t="s">
        <v>302</v>
      </c>
      <c r="X124" s="24"/>
      <c r="Y124" s="24"/>
      <c r="AD124" s="10">
        <v>91027</v>
      </c>
      <c r="AR124" s="4" t="s">
        <v>307</v>
      </c>
      <c r="AS124" s="4" t="s">
        <v>306</v>
      </c>
    </row>
    <row r="125" spans="1:45" ht="55.5" customHeight="1" x14ac:dyDescent="0.35">
      <c r="A125">
        <v>124</v>
      </c>
      <c r="C125">
        <v>120123</v>
      </c>
      <c r="D125" t="s">
        <v>144</v>
      </c>
      <c r="E125">
        <v>1</v>
      </c>
      <c r="F125" s="22" t="s">
        <v>145</v>
      </c>
      <c r="S125" s="3" t="s">
        <v>147</v>
      </c>
      <c r="X125" s="24"/>
      <c r="Y125" s="24"/>
      <c r="Z125" t="s">
        <v>84</v>
      </c>
      <c r="AA125" t="s">
        <v>30</v>
      </c>
      <c r="AB125" s="3"/>
      <c r="AC125" s="8"/>
      <c r="AD125" s="11">
        <v>91020</v>
      </c>
      <c r="AE125" s="13"/>
      <c r="AF125" s="13"/>
      <c r="AG125" s="13">
        <v>2</v>
      </c>
      <c r="AH125" s="13"/>
      <c r="AI125" s="13"/>
      <c r="AJ125" s="13"/>
      <c r="AK125" s="3"/>
      <c r="AL125" s="3"/>
      <c r="AO125" s="4">
        <v>2</v>
      </c>
    </row>
    <row r="126" spans="1:45" ht="55.5" customHeight="1" x14ac:dyDescent="0.35">
      <c r="A126">
        <v>125</v>
      </c>
      <c r="C126">
        <v>120124</v>
      </c>
      <c r="D126" t="s">
        <v>144</v>
      </c>
      <c r="E126">
        <v>1</v>
      </c>
      <c r="F126" s="22" t="s">
        <v>145</v>
      </c>
      <c r="S126" s="3" t="s">
        <v>148</v>
      </c>
      <c r="X126" s="24"/>
      <c r="Y126" s="24"/>
      <c r="Z126" t="s">
        <v>84</v>
      </c>
      <c r="AA126" t="s">
        <v>44</v>
      </c>
      <c r="AB126" s="3"/>
      <c r="AC126" s="8"/>
      <c r="AD126" s="11">
        <v>91020</v>
      </c>
      <c r="AE126" s="13"/>
      <c r="AF126" s="13"/>
      <c r="AG126" s="13">
        <v>2</v>
      </c>
      <c r="AH126" s="13"/>
      <c r="AI126" s="13"/>
      <c r="AJ126" s="13"/>
      <c r="AK126" s="3"/>
      <c r="AL126" s="3"/>
      <c r="AO126" s="4">
        <v>2</v>
      </c>
    </row>
    <row r="127" spans="1:45" ht="55.5" customHeight="1" x14ac:dyDescent="0.35">
      <c r="A127">
        <v>126</v>
      </c>
      <c r="C127">
        <v>120125</v>
      </c>
      <c r="D127" t="s">
        <v>144</v>
      </c>
      <c r="E127">
        <v>1</v>
      </c>
      <c r="F127" s="22" t="s">
        <v>145</v>
      </c>
      <c r="S127" s="3" t="s">
        <v>149</v>
      </c>
      <c r="X127" s="24"/>
      <c r="Y127" s="24"/>
      <c r="Z127" t="s">
        <v>43</v>
      </c>
      <c r="AA127" t="s">
        <v>30</v>
      </c>
      <c r="AB127" s="3"/>
      <c r="AC127" s="8"/>
      <c r="AD127" s="11">
        <v>91020</v>
      </c>
      <c r="AE127" s="13"/>
      <c r="AF127" s="13"/>
      <c r="AG127" s="13">
        <v>2</v>
      </c>
      <c r="AH127" s="13"/>
      <c r="AI127" s="13"/>
      <c r="AJ127" s="13"/>
      <c r="AK127" s="3"/>
      <c r="AL127" s="3"/>
      <c r="AO127" s="4">
        <v>2</v>
      </c>
    </row>
    <row r="128" spans="1:45" ht="55.5" customHeight="1" x14ac:dyDescent="0.35">
      <c r="A128">
        <v>127</v>
      </c>
      <c r="C128">
        <v>120126</v>
      </c>
      <c r="D128" t="s">
        <v>144</v>
      </c>
      <c r="E128">
        <v>1</v>
      </c>
      <c r="F128" s="22" t="s">
        <v>145</v>
      </c>
      <c r="S128" s="3" t="s">
        <v>150</v>
      </c>
      <c r="X128" s="24"/>
      <c r="Y128" s="24"/>
      <c r="Z128" t="s">
        <v>47</v>
      </c>
      <c r="AB128" s="3"/>
      <c r="AC128" s="8"/>
      <c r="AD128" s="11">
        <v>91020</v>
      </c>
      <c r="AE128" s="13"/>
      <c r="AF128" s="13"/>
      <c r="AG128" s="13">
        <v>2</v>
      </c>
      <c r="AH128" s="13"/>
      <c r="AI128" s="13"/>
      <c r="AJ128" s="13"/>
      <c r="AK128" s="3"/>
      <c r="AL128" s="3"/>
      <c r="AO128" s="4">
        <v>2</v>
      </c>
    </row>
    <row r="129" spans="1:48" ht="55.5" customHeight="1" x14ac:dyDescent="0.35">
      <c r="A129">
        <v>128</v>
      </c>
      <c r="C129">
        <v>120127</v>
      </c>
      <c r="D129" t="s">
        <v>144</v>
      </c>
      <c r="E129">
        <v>1</v>
      </c>
      <c r="F129" s="22" t="s">
        <v>146</v>
      </c>
      <c r="S129" s="3" t="s">
        <v>151</v>
      </c>
      <c r="X129" s="24"/>
      <c r="Y129" s="24"/>
      <c r="Z129" t="s">
        <v>84</v>
      </c>
      <c r="AA129" t="s">
        <v>30</v>
      </c>
      <c r="AB129" s="3"/>
      <c r="AC129" s="8"/>
      <c r="AD129" s="11">
        <v>91026</v>
      </c>
      <c r="AE129" s="13"/>
      <c r="AF129" s="13"/>
      <c r="AG129" s="13">
        <v>2</v>
      </c>
      <c r="AH129" s="13"/>
      <c r="AI129" s="13"/>
      <c r="AJ129" s="13"/>
      <c r="AK129" s="3"/>
      <c r="AL129" s="3"/>
      <c r="AM129" s="3" t="s">
        <v>153</v>
      </c>
      <c r="AN129" s="3"/>
      <c r="AO129" s="4">
        <v>2</v>
      </c>
      <c r="AP129" s="3" t="s">
        <v>155</v>
      </c>
      <c r="AQ129" s="4">
        <v>2</v>
      </c>
    </row>
    <row r="130" spans="1:48" ht="55.5" customHeight="1" x14ac:dyDescent="0.35">
      <c r="A130">
        <v>129</v>
      </c>
      <c r="C130">
        <v>120128</v>
      </c>
      <c r="D130" t="s">
        <v>144</v>
      </c>
      <c r="E130">
        <v>1</v>
      </c>
      <c r="F130" s="22" t="s">
        <v>146</v>
      </c>
      <c r="S130" s="3" t="s">
        <v>152</v>
      </c>
      <c r="X130" s="24"/>
      <c r="Y130" s="24"/>
      <c r="Z130" t="s">
        <v>43</v>
      </c>
      <c r="AA130" t="s">
        <v>30</v>
      </c>
      <c r="AB130" s="3"/>
      <c r="AC130" s="8"/>
      <c r="AD130" s="11">
        <v>91026</v>
      </c>
      <c r="AE130" s="13"/>
      <c r="AF130" s="13"/>
      <c r="AG130" s="13">
        <v>2</v>
      </c>
      <c r="AH130" s="13"/>
      <c r="AI130" s="13"/>
      <c r="AJ130" s="13"/>
      <c r="AK130" s="3"/>
      <c r="AL130" s="3"/>
      <c r="AM130" s="3" t="s">
        <v>154</v>
      </c>
      <c r="AN130" s="3"/>
      <c r="AO130" s="4">
        <v>2</v>
      </c>
      <c r="AP130" s="3" t="s">
        <v>156</v>
      </c>
      <c r="AQ130" s="4">
        <v>2</v>
      </c>
    </row>
    <row r="131" spans="1:48" ht="55.5" customHeight="1" x14ac:dyDescent="0.35">
      <c r="A131">
        <v>130</v>
      </c>
      <c r="C131">
        <v>120129</v>
      </c>
      <c r="D131" t="s">
        <v>157</v>
      </c>
      <c r="E131">
        <v>1</v>
      </c>
      <c r="F131" s="22" t="s">
        <v>160</v>
      </c>
      <c r="S131" s="3" t="s">
        <v>158</v>
      </c>
      <c r="X131" s="24"/>
      <c r="Y131" s="24"/>
      <c r="Z131" t="s">
        <v>84</v>
      </c>
      <c r="AA131" t="s">
        <v>30</v>
      </c>
      <c r="AB131" s="3"/>
      <c r="AC131" s="8"/>
      <c r="AD131" s="11">
        <v>91016</v>
      </c>
      <c r="AE131" s="13"/>
      <c r="AF131" s="13"/>
      <c r="AG131" s="13"/>
      <c r="AH131" s="13"/>
      <c r="AI131" s="13"/>
      <c r="AJ131" s="13"/>
      <c r="AK131" s="3"/>
      <c r="AL131" s="3"/>
      <c r="AM131" s="3" t="s">
        <v>163</v>
      </c>
      <c r="AN131" s="3"/>
      <c r="AO131" s="4">
        <v>1</v>
      </c>
      <c r="AQ131" s="4">
        <v>1</v>
      </c>
    </row>
    <row r="132" spans="1:48" ht="55.5" customHeight="1" x14ac:dyDescent="0.35">
      <c r="A132">
        <v>131</v>
      </c>
      <c r="C132">
        <v>120130</v>
      </c>
      <c r="D132" t="s">
        <v>157</v>
      </c>
      <c r="E132">
        <v>1</v>
      </c>
      <c r="F132" s="22" t="s">
        <v>160</v>
      </c>
      <c r="S132" s="3" t="s">
        <v>159</v>
      </c>
      <c r="X132" s="24"/>
      <c r="Y132" s="24"/>
      <c r="Z132" t="s">
        <v>84</v>
      </c>
      <c r="AA132" t="s">
        <v>44</v>
      </c>
      <c r="AB132" s="3"/>
      <c r="AC132" s="8"/>
      <c r="AD132" s="11">
        <v>91016</v>
      </c>
      <c r="AE132" s="13"/>
      <c r="AF132" s="13"/>
      <c r="AG132" s="13"/>
      <c r="AH132" s="13"/>
      <c r="AI132" s="13"/>
      <c r="AJ132" s="13"/>
      <c r="AK132" s="3"/>
      <c r="AL132" s="3"/>
      <c r="AM132" s="3" t="s">
        <v>164</v>
      </c>
      <c r="AN132" s="3"/>
      <c r="AO132" s="4">
        <v>1</v>
      </c>
      <c r="AQ132" s="4">
        <v>1</v>
      </c>
    </row>
    <row r="133" spans="1:48" ht="55.5" customHeight="1" x14ac:dyDescent="0.35">
      <c r="A133">
        <v>132</v>
      </c>
      <c r="C133">
        <v>120131</v>
      </c>
      <c r="D133" t="s">
        <v>157</v>
      </c>
      <c r="E133">
        <v>1</v>
      </c>
      <c r="F133" s="22" t="s">
        <v>161</v>
      </c>
      <c r="S133" s="3" t="s">
        <v>162</v>
      </c>
      <c r="X133" s="24"/>
      <c r="Y133" s="24"/>
      <c r="Z133" t="s">
        <v>47</v>
      </c>
      <c r="AB133" s="3"/>
      <c r="AC133" s="8"/>
      <c r="AD133" s="11">
        <v>91016</v>
      </c>
      <c r="AE133" s="13"/>
      <c r="AF133" s="13"/>
      <c r="AG133" s="13"/>
      <c r="AH133" s="13"/>
      <c r="AI133" s="13"/>
      <c r="AJ133" s="13"/>
      <c r="AK133" s="3"/>
      <c r="AL133" s="3"/>
      <c r="AM133" s="3" t="s">
        <v>164</v>
      </c>
      <c r="AN133" s="3"/>
      <c r="AO133" s="4">
        <v>1</v>
      </c>
      <c r="AQ133" s="4">
        <v>1</v>
      </c>
    </row>
    <row r="134" spans="1:48" ht="55.5" customHeight="1" x14ac:dyDescent="0.4">
      <c r="A134">
        <v>133</v>
      </c>
      <c r="B134" s="1">
        <v>0</v>
      </c>
      <c r="C134">
        <v>120132</v>
      </c>
      <c r="D134" t="s">
        <v>130</v>
      </c>
      <c r="E134">
        <v>1</v>
      </c>
      <c r="F134" s="22" t="s">
        <v>165</v>
      </c>
      <c r="X134" s="24"/>
      <c r="Y134" s="24"/>
    </row>
    <row r="135" spans="1:48" ht="55.5" customHeight="1" x14ac:dyDescent="0.4">
      <c r="A135">
        <v>134</v>
      </c>
      <c r="B135" s="1">
        <v>25</v>
      </c>
      <c r="C135">
        <v>120133</v>
      </c>
      <c r="D135" t="s">
        <v>130</v>
      </c>
      <c r="E135">
        <v>1</v>
      </c>
      <c r="F135" s="22" t="s">
        <v>166</v>
      </c>
      <c r="X135" s="24"/>
      <c r="Y135" s="24"/>
    </row>
    <row r="136" spans="1:48" ht="55.5" customHeight="1" x14ac:dyDescent="0.4">
      <c r="A136">
        <v>135</v>
      </c>
      <c r="B136" s="1">
        <v>60</v>
      </c>
      <c r="C136">
        <v>120134</v>
      </c>
      <c r="D136" t="s">
        <v>130</v>
      </c>
      <c r="E136">
        <v>1</v>
      </c>
      <c r="F136" s="22" t="s">
        <v>167</v>
      </c>
      <c r="Q136" s="36" t="s">
        <v>168</v>
      </c>
      <c r="X136" s="24"/>
      <c r="Y136" s="24"/>
    </row>
    <row r="137" spans="1:48" ht="55.5" customHeight="1" x14ac:dyDescent="0.4">
      <c r="A137">
        <v>136</v>
      </c>
      <c r="B137" s="1">
        <v>95</v>
      </c>
      <c r="C137">
        <v>120135</v>
      </c>
      <c r="D137" t="s">
        <v>130</v>
      </c>
      <c r="E137">
        <v>1</v>
      </c>
      <c r="F137" s="22" t="s">
        <v>167</v>
      </c>
      <c r="Q137" s="36" t="s">
        <v>169</v>
      </c>
      <c r="X137" s="24"/>
      <c r="Y137" s="24"/>
    </row>
    <row r="138" spans="1:48" ht="55.5" customHeight="1" x14ac:dyDescent="0.4">
      <c r="A138">
        <v>137</v>
      </c>
      <c r="B138" s="1">
        <v>75</v>
      </c>
      <c r="C138">
        <v>120136</v>
      </c>
      <c r="D138" t="s">
        <v>130</v>
      </c>
      <c r="E138">
        <v>1</v>
      </c>
      <c r="F138" s="22" t="s">
        <v>170</v>
      </c>
      <c r="X138" s="24"/>
      <c r="Y138" s="24"/>
    </row>
    <row r="139" spans="1:48" ht="55.5" customHeight="1" x14ac:dyDescent="0.4">
      <c r="A139">
        <v>138</v>
      </c>
      <c r="B139" s="1">
        <v>55</v>
      </c>
      <c r="C139">
        <v>120137</v>
      </c>
      <c r="D139" t="s">
        <v>130</v>
      </c>
      <c r="E139">
        <v>1</v>
      </c>
      <c r="F139" s="22" t="s">
        <v>171</v>
      </c>
      <c r="X139" s="24"/>
      <c r="Y139" s="24"/>
    </row>
    <row r="140" spans="1:48" ht="55.5" customHeight="1" x14ac:dyDescent="0.4">
      <c r="A140">
        <v>139</v>
      </c>
      <c r="B140" s="1">
        <v>65</v>
      </c>
      <c r="C140">
        <v>120138</v>
      </c>
      <c r="D140" t="s">
        <v>130</v>
      </c>
      <c r="E140">
        <v>1</v>
      </c>
      <c r="F140" s="22" t="s">
        <v>172</v>
      </c>
      <c r="X140" s="24"/>
      <c r="Y140" s="24"/>
    </row>
    <row r="141" spans="1:48" ht="55.5" customHeight="1" x14ac:dyDescent="0.4">
      <c r="A141">
        <v>140</v>
      </c>
      <c r="B141" s="1">
        <v>80</v>
      </c>
      <c r="C141">
        <v>120139</v>
      </c>
      <c r="D141" t="s">
        <v>130</v>
      </c>
      <c r="E141">
        <v>1</v>
      </c>
      <c r="F141" s="22" t="s">
        <v>173</v>
      </c>
      <c r="X141" s="24"/>
      <c r="Y141" s="24"/>
    </row>
    <row r="142" spans="1:48" ht="55.5" customHeight="1" x14ac:dyDescent="0.4">
      <c r="A142">
        <v>141</v>
      </c>
      <c r="B142" s="1">
        <v>125</v>
      </c>
      <c r="C142">
        <v>120140</v>
      </c>
      <c r="D142" t="s">
        <v>130</v>
      </c>
      <c r="E142">
        <v>1</v>
      </c>
      <c r="F142" s="22" t="s">
        <v>174</v>
      </c>
      <c r="S142" t="s">
        <v>298</v>
      </c>
      <c r="X142" s="24"/>
      <c r="Y142" s="24"/>
    </row>
    <row r="143" spans="1:48" ht="55.5" customHeight="1" x14ac:dyDescent="0.4">
      <c r="A143">
        <v>142</v>
      </c>
      <c r="B143" s="1">
        <v>55</v>
      </c>
      <c r="C143">
        <v>120141</v>
      </c>
      <c r="D143" t="s">
        <v>130</v>
      </c>
      <c r="E143">
        <v>1</v>
      </c>
      <c r="F143" s="22" t="s">
        <v>175</v>
      </c>
      <c r="S143" t="s">
        <v>297</v>
      </c>
      <c r="X143" s="24"/>
      <c r="Y143" s="24"/>
      <c r="AK143" t="s">
        <v>228</v>
      </c>
      <c r="AS143" s="4" t="s">
        <v>292</v>
      </c>
      <c r="AV143" t="s">
        <v>207</v>
      </c>
    </row>
    <row r="144" spans="1:48" ht="55.5" customHeight="1" x14ac:dyDescent="0.4">
      <c r="A144">
        <v>143</v>
      </c>
      <c r="B144" s="1">
        <v>42</v>
      </c>
      <c r="C144">
        <v>120142</v>
      </c>
      <c r="D144" t="s">
        <v>130</v>
      </c>
      <c r="E144">
        <v>1</v>
      </c>
      <c r="F144" s="22" t="s">
        <v>176</v>
      </c>
      <c r="S144" t="s">
        <v>297</v>
      </c>
      <c r="X144" s="24"/>
      <c r="Y144" s="24"/>
      <c r="AD144" s="41">
        <v>91014</v>
      </c>
      <c r="AK144" t="s">
        <v>229</v>
      </c>
      <c r="AS144" s="4" t="s">
        <v>293</v>
      </c>
      <c r="AV144" t="s">
        <v>208</v>
      </c>
    </row>
    <row r="145" spans="1:48" ht="55.5" customHeight="1" x14ac:dyDescent="0.4">
      <c r="A145">
        <v>144</v>
      </c>
      <c r="B145" s="1">
        <v>90</v>
      </c>
      <c r="C145">
        <v>120143</v>
      </c>
      <c r="D145" t="s">
        <v>130</v>
      </c>
      <c r="E145">
        <v>1</v>
      </c>
      <c r="F145" s="22" t="s">
        <v>178</v>
      </c>
      <c r="S145" t="s">
        <v>297</v>
      </c>
      <c r="X145" s="24"/>
      <c r="Y145" s="24"/>
      <c r="AS145" s="4" t="s">
        <v>294</v>
      </c>
      <c r="AV145" t="s">
        <v>208</v>
      </c>
    </row>
    <row r="146" spans="1:48" ht="55.5" customHeight="1" x14ac:dyDescent="0.4">
      <c r="A146">
        <v>145</v>
      </c>
      <c r="B146" s="1">
        <v>62</v>
      </c>
      <c r="C146">
        <v>120144</v>
      </c>
      <c r="D146" t="s">
        <v>130</v>
      </c>
      <c r="E146">
        <v>1</v>
      </c>
      <c r="F146" s="22" t="s">
        <v>179</v>
      </c>
      <c r="S146" t="s">
        <v>297</v>
      </c>
      <c r="X146" s="24"/>
      <c r="Y146" s="24"/>
      <c r="AS146" s="4" t="s">
        <v>295</v>
      </c>
      <c r="AV146" t="s">
        <v>208</v>
      </c>
    </row>
    <row r="147" spans="1:48" ht="55.5" customHeight="1" x14ac:dyDescent="0.4">
      <c r="A147">
        <v>146</v>
      </c>
      <c r="B147" s="1">
        <v>150</v>
      </c>
      <c r="C147">
        <v>120145</v>
      </c>
      <c r="D147" t="s">
        <v>130</v>
      </c>
      <c r="E147">
        <v>1</v>
      </c>
      <c r="F147" s="22" t="s">
        <v>177</v>
      </c>
      <c r="S147" t="s">
        <v>297</v>
      </c>
      <c r="X147" s="24"/>
      <c r="Y147" s="24"/>
      <c r="AS147" s="4" t="s">
        <v>296</v>
      </c>
      <c r="AV147" t="s">
        <v>209</v>
      </c>
    </row>
    <row r="148" spans="1:48" ht="55.5" customHeight="1" x14ac:dyDescent="0.4">
      <c r="A148">
        <v>147</v>
      </c>
      <c r="B148" s="1">
        <v>10</v>
      </c>
      <c r="C148">
        <v>120146</v>
      </c>
      <c r="D148" t="s">
        <v>130</v>
      </c>
      <c r="E148">
        <v>1</v>
      </c>
      <c r="F148" s="22" t="s">
        <v>350</v>
      </c>
      <c r="J148" s="22">
        <v>5</v>
      </c>
      <c r="N148"/>
      <c r="O148" t="s">
        <v>180</v>
      </c>
      <c r="P148"/>
      <c r="V148">
        <v>1</v>
      </c>
      <c r="W148" s="1">
        <v>7</v>
      </c>
      <c r="X148" s="24"/>
      <c r="Y148" s="24"/>
      <c r="AA148" t="s">
        <v>30</v>
      </c>
    </row>
    <row r="149" spans="1:48" ht="55.5" customHeight="1" x14ac:dyDescent="0.4">
      <c r="A149">
        <v>148</v>
      </c>
      <c r="B149" s="1">
        <v>65</v>
      </c>
      <c r="C149">
        <v>120147</v>
      </c>
      <c r="D149" t="s">
        <v>130</v>
      </c>
      <c r="E149">
        <v>1</v>
      </c>
      <c r="F149" s="22" t="s">
        <v>342</v>
      </c>
      <c r="J149" s="22">
        <v>5</v>
      </c>
      <c r="N149"/>
      <c r="O149" t="s">
        <v>180</v>
      </c>
      <c r="P149"/>
      <c r="V149">
        <v>1</v>
      </c>
      <c r="W149" s="1">
        <v>52</v>
      </c>
      <c r="X149" s="24"/>
      <c r="Y149" s="24"/>
      <c r="AA149" t="s">
        <v>44</v>
      </c>
    </row>
    <row r="150" spans="1:48" ht="55.5" customHeight="1" x14ac:dyDescent="0.4">
      <c r="A150">
        <v>149</v>
      </c>
      <c r="B150" s="1">
        <v>10</v>
      </c>
      <c r="C150">
        <v>120148</v>
      </c>
      <c r="D150" t="s">
        <v>130</v>
      </c>
      <c r="E150">
        <v>1</v>
      </c>
      <c r="F150" s="22" t="s">
        <v>341</v>
      </c>
      <c r="J150" s="22">
        <v>5</v>
      </c>
      <c r="N150"/>
      <c r="O150" t="s">
        <v>181</v>
      </c>
      <c r="P150"/>
      <c r="V150">
        <v>1</v>
      </c>
      <c r="W150" s="1">
        <v>7</v>
      </c>
      <c r="X150" s="24"/>
      <c r="Y150" s="24"/>
      <c r="AA150" t="s">
        <v>30</v>
      </c>
    </row>
    <row r="151" spans="1:48" ht="55.5" customHeight="1" x14ac:dyDescent="0.4">
      <c r="A151">
        <v>150</v>
      </c>
      <c r="B151" s="1">
        <v>65</v>
      </c>
      <c r="C151">
        <v>120149</v>
      </c>
      <c r="D151" t="s">
        <v>130</v>
      </c>
      <c r="E151">
        <v>1</v>
      </c>
      <c r="F151" s="22" t="s">
        <v>342</v>
      </c>
      <c r="J151" s="22">
        <v>5</v>
      </c>
      <c r="N151"/>
      <c r="O151" t="s">
        <v>181</v>
      </c>
      <c r="P151"/>
      <c r="S151" t="s">
        <v>297</v>
      </c>
      <c r="V151">
        <v>1</v>
      </c>
      <c r="W151" s="1">
        <v>52</v>
      </c>
      <c r="X151" s="24"/>
      <c r="Y151" s="24"/>
      <c r="AA151" t="s">
        <v>44</v>
      </c>
      <c r="AS151" s="4" t="s">
        <v>292</v>
      </c>
      <c r="AV151" t="s">
        <v>208</v>
      </c>
    </row>
    <row r="152" spans="1:48" ht="55.5" customHeight="1" x14ac:dyDescent="0.4">
      <c r="A152">
        <v>151</v>
      </c>
      <c r="B152" s="1">
        <v>20</v>
      </c>
      <c r="C152">
        <v>120150</v>
      </c>
      <c r="D152" t="s">
        <v>130</v>
      </c>
      <c r="E152">
        <v>1</v>
      </c>
      <c r="F152" s="22" t="s">
        <v>341</v>
      </c>
      <c r="J152" s="22">
        <v>5</v>
      </c>
      <c r="N152"/>
      <c r="O152" t="s">
        <v>103</v>
      </c>
      <c r="P152"/>
      <c r="V152">
        <v>1</v>
      </c>
      <c r="W152" s="1">
        <v>14</v>
      </c>
      <c r="X152" s="24"/>
      <c r="Y152" s="24"/>
      <c r="AA152" t="s">
        <v>30</v>
      </c>
    </row>
    <row r="153" spans="1:48" ht="55.5" customHeight="1" x14ac:dyDescent="0.4">
      <c r="A153">
        <v>152</v>
      </c>
      <c r="B153" s="1">
        <v>150</v>
      </c>
      <c r="C153">
        <v>120151</v>
      </c>
      <c r="D153" t="s">
        <v>130</v>
      </c>
      <c r="E153">
        <v>1</v>
      </c>
      <c r="F153" s="22" t="s">
        <v>342</v>
      </c>
      <c r="J153" s="22">
        <v>5</v>
      </c>
      <c r="N153"/>
      <c r="O153" t="s">
        <v>103</v>
      </c>
      <c r="P153"/>
      <c r="S153" t="s">
        <v>297</v>
      </c>
      <c r="V153">
        <v>1</v>
      </c>
      <c r="W153" s="1">
        <v>120</v>
      </c>
      <c r="X153" s="24"/>
      <c r="Y153" s="24"/>
      <c r="AA153" t="s">
        <v>44</v>
      </c>
      <c r="AE153" s="12">
        <v>120142</v>
      </c>
      <c r="AS153" s="4" t="s">
        <v>296</v>
      </c>
      <c r="AV153" t="s">
        <v>210</v>
      </c>
    </row>
    <row r="154" spans="1:48" ht="55.5" customHeight="1" x14ac:dyDescent="0.4">
      <c r="A154">
        <v>153</v>
      </c>
      <c r="B154" s="1">
        <v>25</v>
      </c>
      <c r="C154">
        <v>120152</v>
      </c>
      <c r="D154" t="s">
        <v>130</v>
      </c>
      <c r="E154">
        <v>1</v>
      </c>
      <c r="F154" s="22" t="s">
        <v>343</v>
      </c>
      <c r="J154" s="22">
        <v>5</v>
      </c>
      <c r="N154"/>
      <c r="P154" s="22">
        <v>0</v>
      </c>
      <c r="V154">
        <v>1</v>
      </c>
      <c r="W154" s="1">
        <v>15</v>
      </c>
      <c r="X154" s="24"/>
      <c r="Y154" s="24"/>
      <c r="AA154" t="s">
        <v>30</v>
      </c>
    </row>
    <row r="155" spans="1:48" ht="55.5" customHeight="1" x14ac:dyDescent="0.4">
      <c r="A155">
        <v>154</v>
      </c>
      <c r="B155" s="1">
        <v>80</v>
      </c>
      <c r="C155">
        <v>120153</v>
      </c>
      <c r="D155" t="s">
        <v>130</v>
      </c>
      <c r="E155">
        <v>1</v>
      </c>
      <c r="F155" s="22" t="s">
        <v>344</v>
      </c>
      <c r="J155" s="22">
        <v>5</v>
      </c>
      <c r="N155"/>
      <c r="P155" s="22">
        <v>0</v>
      </c>
      <c r="S155" t="s">
        <v>297</v>
      </c>
      <c r="V155">
        <v>1</v>
      </c>
      <c r="W155" s="1">
        <v>60</v>
      </c>
      <c r="X155" s="24"/>
      <c r="Y155" s="24"/>
      <c r="AA155" t="s">
        <v>44</v>
      </c>
      <c r="AE155" s="12">
        <v>120142</v>
      </c>
      <c r="AS155" s="4" t="s">
        <v>292</v>
      </c>
      <c r="AV155" t="s">
        <v>208</v>
      </c>
    </row>
    <row r="156" spans="1:48" ht="55.5" customHeight="1" x14ac:dyDescent="0.4">
      <c r="A156">
        <v>155</v>
      </c>
      <c r="B156" s="1">
        <v>45</v>
      </c>
      <c r="C156">
        <v>120154</v>
      </c>
      <c r="D156" t="s">
        <v>130</v>
      </c>
      <c r="E156">
        <v>1</v>
      </c>
      <c r="F156" s="22" t="s">
        <v>345</v>
      </c>
      <c r="J156" s="22">
        <v>5</v>
      </c>
      <c r="M156" s="22">
        <v>1</v>
      </c>
      <c r="N156" t="s">
        <v>352</v>
      </c>
      <c r="P156" s="38">
        <v>44581</v>
      </c>
      <c r="V156">
        <v>1</v>
      </c>
      <c r="W156" s="1">
        <v>36</v>
      </c>
      <c r="X156" s="24"/>
      <c r="Y156" s="24"/>
      <c r="AA156" t="s">
        <v>30</v>
      </c>
    </row>
    <row r="157" spans="1:48" ht="55.5" customHeight="1" x14ac:dyDescent="0.4">
      <c r="A157">
        <v>156</v>
      </c>
      <c r="B157" s="1">
        <v>100</v>
      </c>
      <c r="C157">
        <v>120155</v>
      </c>
      <c r="D157" t="s">
        <v>130</v>
      </c>
      <c r="E157">
        <v>1</v>
      </c>
      <c r="F157" s="22" t="s">
        <v>346</v>
      </c>
      <c r="J157" s="22">
        <v>5</v>
      </c>
      <c r="M157" s="22">
        <v>1</v>
      </c>
      <c r="N157" t="s">
        <v>352</v>
      </c>
      <c r="P157" s="38">
        <v>44581</v>
      </c>
      <c r="S157" t="s">
        <v>297</v>
      </c>
      <c r="V157">
        <v>1</v>
      </c>
      <c r="W157" s="1">
        <v>80</v>
      </c>
      <c r="X157" s="24"/>
      <c r="Y157" s="24"/>
      <c r="AA157" t="s">
        <v>44</v>
      </c>
      <c r="AE157" s="12">
        <v>120142</v>
      </c>
      <c r="AS157" s="4" t="s">
        <v>292</v>
      </c>
      <c r="AV157" t="s">
        <v>212</v>
      </c>
    </row>
    <row r="158" spans="1:48" ht="55.5" customHeight="1" x14ac:dyDescent="0.4">
      <c r="A158">
        <v>157</v>
      </c>
      <c r="B158" s="1">
        <v>65</v>
      </c>
      <c r="C158">
        <v>120156</v>
      </c>
      <c r="D158" t="s">
        <v>130</v>
      </c>
      <c r="E158">
        <v>1</v>
      </c>
      <c r="F158" s="22" t="s">
        <v>346</v>
      </c>
      <c r="J158" s="22">
        <v>5</v>
      </c>
      <c r="M158" s="22">
        <v>1</v>
      </c>
      <c r="N158" t="s">
        <v>352</v>
      </c>
      <c r="P158" s="38">
        <v>44581</v>
      </c>
      <c r="V158">
        <v>1</v>
      </c>
      <c r="W158" s="1">
        <v>52</v>
      </c>
      <c r="X158" s="24"/>
      <c r="Y158" s="24"/>
      <c r="AA158" t="s">
        <v>46</v>
      </c>
    </row>
    <row r="159" spans="1:48" ht="55.5" customHeight="1" x14ac:dyDescent="0.4">
      <c r="A159">
        <v>158</v>
      </c>
      <c r="B159" s="1">
        <v>63</v>
      </c>
      <c r="C159">
        <v>120157</v>
      </c>
      <c r="D159" t="s">
        <v>130</v>
      </c>
      <c r="E159">
        <v>1</v>
      </c>
      <c r="F159" s="22" t="s">
        <v>345</v>
      </c>
      <c r="J159" s="22">
        <v>5</v>
      </c>
      <c r="M159" s="22">
        <v>1</v>
      </c>
      <c r="N159" t="s">
        <v>352</v>
      </c>
      <c r="P159" s="24" t="s">
        <v>289</v>
      </c>
      <c r="V159">
        <v>1</v>
      </c>
      <c r="W159" s="1">
        <v>50</v>
      </c>
      <c r="X159" s="24"/>
      <c r="Y159" s="24"/>
      <c r="AA159" t="s">
        <v>30</v>
      </c>
    </row>
    <row r="160" spans="1:48" ht="55.5" customHeight="1" x14ac:dyDescent="0.4">
      <c r="A160">
        <v>159</v>
      </c>
      <c r="B160" s="1">
        <v>118</v>
      </c>
      <c r="C160">
        <v>120158</v>
      </c>
      <c r="D160" t="s">
        <v>130</v>
      </c>
      <c r="E160">
        <v>1</v>
      </c>
      <c r="F160" s="22" t="s">
        <v>346</v>
      </c>
      <c r="J160" s="22">
        <v>5</v>
      </c>
      <c r="M160" s="22">
        <v>1</v>
      </c>
      <c r="N160" t="s">
        <v>352</v>
      </c>
      <c r="P160" s="24" t="s">
        <v>289</v>
      </c>
      <c r="S160" t="s">
        <v>297</v>
      </c>
      <c r="V160">
        <v>1</v>
      </c>
      <c r="W160" s="1">
        <v>95</v>
      </c>
      <c r="X160" s="24"/>
      <c r="Y160" s="24"/>
      <c r="AA160" t="s">
        <v>44</v>
      </c>
      <c r="AE160" s="12">
        <v>120142</v>
      </c>
      <c r="AS160" s="4" t="s">
        <v>292</v>
      </c>
      <c r="AV160" t="s">
        <v>212</v>
      </c>
    </row>
    <row r="161" spans="1:48" ht="55.5" customHeight="1" x14ac:dyDescent="0.4">
      <c r="A161">
        <v>160</v>
      </c>
      <c r="B161" s="1">
        <v>90</v>
      </c>
      <c r="C161">
        <v>120159</v>
      </c>
      <c r="D161" t="s">
        <v>130</v>
      </c>
      <c r="E161">
        <v>1</v>
      </c>
      <c r="F161" s="22" t="s">
        <v>346</v>
      </c>
      <c r="J161" s="22">
        <v>5</v>
      </c>
      <c r="M161" s="22">
        <v>1</v>
      </c>
      <c r="N161" t="s">
        <v>352</v>
      </c>
      <c r="P161" s="24" t="s">
        <v>289</v>
      </c>
      <c r="V161">
        <v>1</v>
      </c>
      <c r="W161" s="1">
        <v>72</v>
      </c>
      <c r="X161" s="24"/>
      <c r="Y161" s="24"/>
      <c r="AA161" t="s">
        <v>46</v>
      </c>
    </row>
    <row r="162" spans="1:48" ht="55.5" customHeight="1" x14ac:dyDescent="0.4">
      <c r="A162">
        <v>161</v>
      </c>
      <c r="B162" s="1">
        <v>81</v>
      </c>
      <c r="C162">
        <v>120160</v>
      </c>
      <c r="D162" t="s">
        <v>130</v>
      </c>
      <c r="E162">
        <v>1</v>
      </c>
      <c r="F162" s="22" t="s">
        <v>345</v>
      </c>
      <c r="J162" s="22">
        <v>5</v>
      </c>
      <c r="M162" s="22">
        <v>1</v>
      </c>
      <c r="N162" t="s">
        <v>352</v>
      </c>
      <c r="P162" s="24" t="s">
        <v>290</v>
      </c>
      <c r="V162">
        <v>1</v>
      </c>
      <c r="W162" s="1">
        <v>65</v>
      </c>
      <c r="X162" s="24"/>
      <c r="Y162" s="24"/>
      <c r="AA162" t="s">
        <v>30</v>
      </c>
    </row>
    <row r="163" spans="1:48" ht="55.5" customHeight="1" x14ac:dyDescent="0.4">
      <c r="A163">
        <f>A162 + 1</f>
        <v>162</v>
      </c>
      <c r="B163" s="1">
        <v>136</v>
      </c>
      <c r="C163">
        <v>120161</v>
      </c>
      <c r="D163" t="s">
        <v>130</v>
      </c>
      <c r="E163">
        <v>1</v>
      </c>
      <c r="F163" s="22" t="s">
        <v>346</v>
      </c>
      <c r="J163" s="22">
        <v>5</v>
      </c>
      <c r="M163" s="22">
        <v>1</v>
      </c>
      <c r="N163" t="s">
        <v>352</v>
      </c>
      <c r="P163" s="24" t="s">
        <v>290</v>
      </c>
      <c r="S163" t="s">
        <v>297</v>
      </c>
      <c r="V163">
        <v>1</v>
      </c>
      <c r="W163" s="1">
        <v>109</v>
      </c>
      <c r="X163" s="24"/>
      <c r="Y163" s="24"/>
      <c r="AA163" t="s">
        <v>44</v>
      </c>
      <c r="AE163" s="12">
        <v>120142</v>
      </c>
      <c r="AS163" s="4" t="s">
        <v>292</v>
      </c>
      <c r="AV163" t="s">
        <v>212</v>
      </c>
    </row>
    <row r="164" spans="1:48" ht="55.5" customHeight="1" x14ac:dyDescent="0.4">
      <c r="A164">
        <f t="shared" ref="A164:A227" si="0">A163 + 1</f>
        <v>163</v>
      </c>
      <c r="B164" s="1">
        <v>108</v>
      </c>
      <c r="C164">
        <v>120162</v>
      </c>
      <c r="D164" t="s">
        <v>130</v>
      </c>
      <c r="E164">
        <v>1</v>
      </c>
      <c r="F164" s="22" t="s">
        <v>346</v>
      </c>
      <c r="J164" s="22">
        <v>5</v>
      </c>
      <c r="M164" s="22">
        <v>1</v>
      </c>
      <c r="N164" t="s">
        <v>352</v>
      </c>
      <c r="P164" s="24" t="s">
        <v>290</v>
      </c>
      <c r="V164">
        <v>1</v>
      </c>
      <c r="W164" s="1">
        <v>86</v>
      </c>
      <c r="X164" s="24"/>
      <c r="Y164" s="24"/>
      <c r="AA164" t="s">
        <v>46</v>
      </c>
    </row>
    <row r="165" spans="1:48" ht="55.5" customHeight="1" x14ac:dyDescent="0.4">
      <c r="A165">
        <f t="shared" si="0"/>
        <v>164</v>
      </c>
      <c r="B165" s="1">
        <v>1</v>
      </c>
      <c r="C165">
        <v>120163</v>
      </c>
      <c r="D165" t="s">
        <v>130</v>
      </c>
      <c r="E165">
        <v>1</v>
      </c>
      <c r="F165" s="22" t="s">
        <v>345</v>
      </c>
      <c r="J165" s="22">
        <v>5</v>
      </c>
      <c r="M165" s="22">
        <v>1</v>
      </c>
      <c r="N165" t="s">
        <v>352</v>
      </c>
      <c r="P165" s="24" t="s">
        <v>291</v>
      </c>
      <c r="V165">
        <v>1</v>
      </c>
      <c r="X165" s="24"/>
      <c r="Y165" s="24"/>
      <c r="AA165" t="s">
        <v>30</v>
      </c>
      <c r="AV165" t="s">
        <v>182</v>
      </c>
    </row>
    <row r="166" spans="1:48" ht="55.5" customHeight="1" x14ac:dyDescent="0.4">
      <c r="A166">
        <f t="shared" si="0"/>
        <v>165</v>
      </c>
      <c r="B166" s="1">
        <v>1</v>
      </c>
      <c r="C166">
        <v>120163</v>
      </c>
      <c r="D166" t="s">
        <v>130</v>
      </c>
      <c r="E166">
        <v>1</v>
      </c>
      <c r="F166" s="22" t="s">
        <v>346</v>
      </c>
      <c r="J166" s="22">
        <v>5</v>
      </c>
      <c r="M166" s="22">
        <v>1</v>
      </c>
      <c r="N166" t="s">
        <v>352</v>
      </c>
      <c r="P166" s="24" t="s">
        <v>291</v>
      </c>
      <c r="V166">
        <v>1</v>
      </c>
      <c r="X166" s="24"/>
      <c r="Y166" s="24"/>
      <c r="AA166" t="s">
        <v>44</v>
      </c>
      <c r="AV166" t="s">
        <v>182</v>
      </c>
    </row>
    <row r="167" spans="1:48" ht="55.5" customHeight="1" x14ac:dyDescent="0.4">
      <c r="A167">
        <f t="shared" si="0"/>
        <v>166</v>
      </c>
      <c r="B167" s="1">
        <v>1</v>
      </c>
      <c r="C167">
        <v>120163</v>
      </c>
      <c r="D167" t="s">
        <v>130</v>
      </c>
      <c r="E167">
        <v>1</v>
      </c>
      <c r="F167" s="22" t="s">
        <v>346</v>
      </c>
      <c r="J167" s="22">
        <v>5</v>
      </c>
      <c r="M167" s="22">
        <v>1</v>
      </c>
      <c r="N167" t="s">
        <v>352</v>
      </c>
      <c r="P167" s="24" t="s">
        <v>291</v>
      </c>
      <c r="V167">
        <v>1</v>
      </c>
      <c r="X167" s="24"/>
      <c r="Y167" s="24"/>
      <c r="AA167" t="s">
        <v>46</v>
      </c>
      <c r="AV167" s="36" t="s">
        <v>182</v>
      </c>
    </row>
    <row r="168" spans="1:48" ht="55.5" customHeight="1" x14ac:dyDescent="0.4">
      <c r="A168">
        <f t="shared" si="0"/>
        <v>167</v>
      </c>
      <c r="B168" s="1">
        <v>45</v>
      </c>
      <c r="C168">
        <v>120164</v>
      </c>
      <c r="D168" t="s">
        <v>130</v>
      </c>
      <c r="E168">
        <v>1</v>
      </c>
      <c r="F168" s="22" t="s">
        <v>347</v>
      </c>
      <c r="J168" s="22">
        <v>5</v>
      </c>
      <c r="M168" s="22">
        <v>1</v>
      </c>
      <c r="N168" t="s">
        <v>352</v>
      </c>
      <c r="P168" s="38">
        <v>44581</v>
      </c>
      <c r="V168">
        <v>1</v>
      </c>
      <c r="W168" s="1">
        <v>36</v>
      </c>
      <c r="X168" s="24"/>
      <c r="Y168" s="24"/>
      <c r="AA168" t="s">
        <v>30</v>
      </c>
    </row>
    <row r="169" spans="1:48" ht="55.5" customHeight="1" x14ac:dyDescent="0.4">
      <c r="A169">
        <f t="shared" si="0"/>
        <v>168</v>
      </c>
      <c r="B169" s="1">
        <v>100</v>
      </c>
      <c r="C169">
        <v>120165</v>
      </c>
      <c r="D169" t="s">
        <v>130</v>
      </c>
      <c r="E169">
        <v>1</v>
      </c>
      <c r="F169" s="22" t="s">
        <v>348</v>
      </c>
      <c r="J169" s="22">
        <v>5</v>
      </c>
      <c r="M169" s="22">
        <v>1</v>
      </c>
      <c r="N169" t="s">
        <v>352</v>
      </c>
      <c r="P169" s="38">
        <v>44581</v>
      </c>
      <c r="S169" t="s">
        <v>297</v>
      </c>
      <c r="V169">
        <v>1</v>
      </c>
      <c r="W169" s="1">
        <v>80</v>
      </c>
      <c r="X169" s="24"/>
      <c r="Y169" s="24"/>
      <c r="AA169" t="s">
        <v>44</v>
      </c>
      <c r="AE169" s="12">
        <v>120142</v>
      </c>
      <c r="AS169" s="4" t="s">
        <v>292</v>
      </c>
      <c r="AV169" t="s">
        <v>212</v>
      </c>
    </row>
    <row r="170" spans="1:48" ht="55.5" customHeight="1" x14ac:dyDescent="0.4">
      <c r="A170">
        <f t="shared" si="0"/>
        <v>169</v>
      </c>
      <c r="B170" s="1">
        <v>68</v>
      </c>
      <c r="C170">
        <v>120166</v>
      </c>
      <c r="D170" t="s">
        <v>130</v>
      </c>
      <c r="E170">
        <v>1</v>
      </c>
      <c r="F170" s="22" t="s">
        <v>347</v>
      </c>
      <c r="J170" s="22">
        <v>5</v>
      </c>
      <c r="M170" s="22">
        <v>1</v>
      </c>
      <c r="N170" t="s">
        <v>352</v>
      </c>
      <c r="P170" s="38">
        <v>44581</v>
      </c>
      <c r="V170">
        <v>1</v>
      </c>
      <c r="W170" s="1">
        <v>54</v>
      </c>
      <c r="X170" s="24"/>
      <c r="Y170" s="24"/>
      <c r="AA170" t="s">
        <v>46</v>
      </c>
    </row>
    <row r="171" spans="1:48" ht="55.5" customHeight="1" x14ac:dyDescent="0.4">
      <c r="A171">
        <f t="shared" si="0"/>
        <v>170</v>
      </c>
      <c r="B171" s="1">
        <v>63</v>
      </c>
      <c r="C171">
        <v>120167</v>
      </c>
      <c r="D171" t="s">
        <v>130</v>
      </c>
      <c r="E171">
        <v>1</v>
      </c>
      <c r="F171" s="22" t="s">
        <v>347</v>
      </c>
      <c r="J171" s="22">
        <v>5</v>
      </c>
      <c r="M171" s="22">
        <v>1</v>
      </c>
      <c r="N171" t="s">
        <v>352</v>
      </c>
      <c r="P171" s="24" t="s">
        <v>289</v>
      </c>
      <c r="V171">
        <v>1</v>
      </c>
      <c r="W171" s="1">
        <v>51</v>
      </c>
      <c r="X171" s="24"/>
      <c r="Y171" s="24"/>
      <c r="AA171" t="s">
        <v>30</v>
      </c>
    </row>
    <row r="172" spans="1:48" ht="55.5" customHeight="1" x14ac:dyDescent="0.4">
      <c r="A172">
        <f t="shared" si="0"/>
        <v>171</v>
      </c>
      <c r="B172" s="1">
        <v>118</v>
      </c>
      <c r="C172">
        <v>120168</v>
      </c>
      <c r="D172" t="s">
        <v>130</v>
      </c>
      <c r="E172">
        <v>1</v>
      </c>
      <c r="F172" s="22" t="s">
        <v>348</v>
      </c>
      <c r="J172" s="22">
        <v>5</v>
      </c>
      <c r="M172" s="22">
        <v>1</v>
      </c>
      <c r="N172" t="s">
        <v>352</v>
      </c>
      <c r="P172" s="24" t="s">
        <v>289</v>
      </c>
      <c r="S172" t="s">
        <v>297</v>
      </c>
      <c r="V172">
        <v>1</v>
      </c>
      <c r="W172" s="1">
        <v>95</v>
      </c>
      <c r="X172" s="24"/>
      <c r="Y172" s="24"/>
      <c r="AA172" t="s">
        <v>44</v>
      </c>
      <c r="AE172" s="12">
        <v>120142</v>
      </c>
      <c r="AS172" s="4" t="s">
        <v>292</v>
      </c>
      <c r="AV172" t="s">
        <v>212</v>
      </c>
    </row>
    <row r="173" spans="1:48" ht="55.5" customHeight="1" x14ac:dyDescent="0.4">
      <c r="A173">
        <f t="shared" si="0"/>
        <v>172</v>
      </c>
      <c r="B173" s="1">
        <v>95</v>
      </c>
      <c r="C173">
        <v>120169</v>
      </c>
      <c r="D173" t="s">
        <v>130</v>
      </c>
      <c r="E173">
        <v>1</v>
      </c>
      <c r="F173" s="22" t="s">
        <v>347</v>
      </c>
      <c r="J173" s="22">
        <v>5</v>
      </c>
      <c r="M173" s="22">
        <v>1</v>
      </c>
      <c r="N173" t="s">
        <v>352</v>
      </c>
      <c r="P173" s="24" t="s">
        <v>289</v>
      </c>
      <c r="V173">
        <v>1</v>
      </c>
      <c r="W173" s="1">
        <v>76</v>
      </c>
      <c r="X173" s="24"/>
      <c r="Y173" s="24"/>
      <c r="AA173" t="s">
        <v>46</v>
      </c>
    </row>
    <row r="174" spans="1:48" ht="55.5" customHeight="1" x14ac:dyDescent="0.4">
      <c r="A174">
        <f t="shared" si="0"/>
        <v>173</v>
      </c>
      <c r="B174" s="1">
        <v>75</v>
      </c>
      <c r="C174">
        <v>120170</v>
      </c>
      <c r="D174" t="s">
        <v>130</v>
      </c>
      <c r="E174">
        <v>1</v>
      </c>
      <c r="F174" s="22" t="s">
        <v>347</v>
      </c>
      <c r="J174" s="22">
        <v>5</v>
      </c>
      <c r="M174" s="22">
        <v>1</v>
      </c>
      <c r="N174" t="s">
        <v>352</v>
      </c>
      <c r="P174" s="24" t="s">
        <v>360</v>
      </c>
      <c r="V174">
        <v>1</v>
      </c>
      <c r="W174" s="1">
        <v>60</v>
      </c>
      <c r="X174" s="24"/>
      <c r="Y174" s="24"/>
      <c r="AA174" t="s">
        <v>30</v>
      </c>
    </row>
    <row r="175" spans="1:48" ht="55.5" customHeight="1" x14ac:dyDescent="0.4">
      <c r="A175">
        <f t="shared" si="0"/>
        <v>174</v>
      </c>
      <c r="B175" s="1">
        <v>65</v>
      </c>
      <c r="C175">
        <v>120171</v>
      </c>
      <c r="D175" t="s">
        <v>130</v>
      </c>
      <c r="E175">
        <v>1</v>
      </c>
      <c r="F175" s="22" t="s">
        <v>348</v>
      </c>
      <c r="J175" s="22">
        <v>5</v>
      </c>
      <c r="M175" s="22">
        <v>1</v>
      </c>
      <c r="N175" t="s">
        <v>352</v>
      </c>
      <c r="P175" s="24" t="s">
        <v>361</v>
      </c>
      <c r="S175" t="s">
        <v>297</v>
      </c>
      <c r="V175">
        <v>1</v>
      </c>
      <c r="W175" s="1">
        <v>52</v>
      </c>
      <c r="X175" s="24"/>
      <c r="Y175" s="24"/>
      <c r="AA175" t="s">
        <v>44</v>
      </c>
      <c r="AE175" s="12">
        <v>120142</v>
      </c>
      <c r="AS175" s="4" t="s">
        <v>292</v>
      </c>
      <c r="AV175" t="s">
        <v>212</v>
      </c>
    </row>
    <row r="176" spans="1:48" ht="55.5" customHeight="1" x14ac:dyDescent="0.4">
      <c r="A176">
        <f t="shared" si="0"/>
        <v>175</v>
      </c>
      <c r="B176" s="1">
        <v>95</v>
      </c>
      <c r="C176">
        <v>120172</v>
      </c>
      <c r="D176" t="s">
        <v>130</v>
      </c>
      <c r="E176">
        <v>1</v>
      </c>
      <c r="F176" s="22" t="s">
        <v>348</v>
      </c>
      <c r="J176" s="22">
        <v>5</v>
      </c>
      <c r="M176" s="22">
        <v>1</v>
      </c>
      <c r="N176" t="s">
        <v>352</v>
      </c>
      <c r="P176" s="24" t="s">
        <v>362</v>
      </c>
      <c r="V176">
        <v>1</v>
      </c>
      <c r="W176" s="1">
        <v>76</v>
      </c>
      <c r="X176" s="24"/>
      <c r="Y176" s="24"/>
      <c r="AA176" t="s">
        <v>46</v>
      </c>
    </row>
    <row r="177" spans="1:48" ht="55.5" customHeight="1" x14ac:dyDescent="0.4">
      <c r="A177">
        <f t="shared" si="0"/>
        <v>176</v>
      </c>
      <c r="B177" s="1">
        <v>1</v>
      </c>
      <c r="C177">
        <v>120173</v>
      </c>
      <c r="D177" t="s">
        <v>130</v>
      </c>
      <c r="E177">
        <v>1</v>
      </c>
      <c r="F177" s="22" t="s">
        <v>347</v>
      </c>
      <c r="J177" s="22">
        <v>5</v>
      </c>
      <c r="M177" s="22">
        <v>1</v>
      </c>
      <c r="N177" t="s">
        <v>352</v>
      </c>
      <c r="P177" s="24" t="s">
        <v>363</v>
      </c>
      <c r="V177">
        <v>1</v>
      </c>
      <c r="X177" s="24"/>
      <c r="Y177" s="24"/>
      <c r="AA177" t="s">
        <v>30</v>
      </c>
      <c r="AV177" s="36" t="s">
        <v>182</v>
      </c>
    </row>
    <row r="178" spans="1:48" ht="55.5" customHeight="1" x14ac:dyDescent="0.4">
      <c r="A178">
        <f t="shared" si="0"/>
        <v>177</v>
      </c>
      <c r="B178" s="1">
        <v>1</v>
      </c>
      <c r="C178">
        <v>120173</v>
      </c>
      <c r="D178" t="s">
        <v>130</v>
      </c>
      <c r="E178">
        <v>1</v>
      </c>
      <c r="F178" s="22" t="s">
        <v>348</v>
      </c>
      <c r="J178" s="22">
        <v>5</v>
      </c>
      <c r="M178" s="22">
        <v>1</v>
      </c>
      <c r="N178" t="s">
        <v>352</v>
      </c>
      <c r="P178" s="24" t="s">
        <v>364</v>
      </c>
      <c r="V178">
        <v>1</v>
      </c>
      <c r="X178" s="24"/>
      <c r="Y178" s="24"/>
      <c r="AA178" t="s">
        <v>44</v>
      </c>
      <c r="AV178" s="36" t="s">
        <v>182</v>
      </c>
    </row>
    <row r="179" spans="1:48" ht="55.5" customHeight="1" x14ac:dyDescent="0.4">
      <c r="A179">
        <f t="shared" si="0"/>
        <v>178</v>
      </c>
      <c r="B179" s="1">
        <v>1</v>
      </c>
      <c r="C179">
        <v>120173</v>
      </c>
      <c r="D179" t="s">
        <v>130</v>
      </c>
      <c r="E179">
        <v>1</v>
      </c>
      <c r="F179" s="22" t="s">
        <v>348</v>
      </c>
      <c r="J179" s="22">
        <v>5</v>
      </c>
      <c r="M179" s="22">
        <v>1</v>
      </c>
      <c r="N179" t="s">
        <v>352</v>
      </c>
      <c r="P179" s="24" t="s">
        <v>365</v>
      </c>
      <c r="V179">
        <v>1</v>
      </c>
      <c r="X179" s="24"/>
      <c r="Y179" s="24"/>
      <c r="AA179" t="s">
        <v>46</v>
      </c>
      <c r="AV179" s="36" t="s">
        <v>182</v>
      </c>
    </row>
    <row r="180" spans="1:48" ht="55.5" customHeight="1" x14ac:dyDescent="0.4">
      <c r="A180">
        <f t="shared" si="0"/>
        <v>179</v>
      </c>
      <c r="B180" s="1">
        <v>75</v>
      </c>
      <c r="C180">
        <v>120174</v>
      </c>
      <c r="D180" t="s">
        <v>130</v>
      </c>
      <c r="E180">
        <v>1</v>
      </c>
      <c r="F180" s="22" t="s">
        <v>349</v>
      </c>
      <c r="J180" s="22">
        <v>5</v>
      </c>
      <c r="M180" s="22">
        <v>1</v>
      </c>
      <c r="N180" t="s">
        <v>352</v>
      </c>
      <c r="P180" s="24" t="s">
        <v>366</v>
      </c>
      <c r="V180">
        <v>1</v>
      </c>
      <c r="W180" s="1">
        <v>60</v>
      </c>
      <c r="X180" s="24"/>
      <c r="Y180" s="24"/>
      <c r="AA180" t="s">
        <v>30</v>
      </c>
    </row>
    <row r="181" spans="1:48" ht="55.5" customHeight="1" x14ac:dyDescent="0.4">
      <c r="A181">
        <f t="shared" si="0"/>
        <v>180</v>
      </c>
      <c r="B181" s="1">
        <v>75</v>
      </c>
      <c r="C181">
        <v>120175</v>
      </c>
      <c r="D181" t="s">
        <v>130</v>
      </c>
      <c r="E181">
        <v>1</v>
      </c>
      <c r="F181" s="22" t="s">
        <v>183</v>
      </c>
      <c r="J181" s="22">
        <v>5</v>
      </c>
      <c r="M181" s="22">
        <v>1</v>
      </c>
      <c r="N181" t="s">
        <v>352</v>
      </c>
      <c r="P181" s="24" t="s">
        <v>367</v>
      </c>
      <c r="V181">
        <v>1</v>
      </c>
      <c r="W181" s="1">
        <v>60</v>
      </c>
      <c r="X181" s="24"/>
      <c r="Y181" s="24"/>
      <c r="AA181" t="s">
        <v>44</v>
      </c>
      <c r="AE181" s="12">
        <v>120146</v>
      </c>
      <c r="AV181" t="s">
        <v>211</v>
      </c>
    </row>
    <row r="182" spans="1:48" ht="55.5" customHeight="1" x14ac:dyDescent="0.4">
      <c r="A182">
        <f t="shared" si="0"/>
        <v>181</v>
      </c>
      <c r="B182" s="1">
        <v>125</v>
      </c>
      <c r="C182">
        <v>120176</v>
      </c>
      <c r="D182" t="s">
        <v>130</v>
      </c>
      <c r="E182">
        <v>1</v>
      </c>
      <c r="F182" s="22" t="s">
        <v>183</v>
      </c>
      <c r="J182" s="22">
        <v>5</v>
      </c>
      <c r="M182" s="22">
        <v>1</v>
      </c>
      <c r="N182" t="s">
        <v>352</v>
      </c>
      <c r="P182" s="24" t="s">
        <v>368</v>
      </c>
      <c r="V182">
        <v>1</v>
      </c>
      <c r="W182" s="1">
        <v>100</v>
      </c>
      <c r="X182" s="24"/>
      <c r="Y182" s="24"/>
      <c r="AA182" t="s">
        <v>46</v>
      </c>
    </row>
    <row r="183" spans="1:48" ht="55.5" customHeight="1" x14ac:dyDescent="0.4">
      <c r="A183">
        <f t="shared" si="0"/>
        <v>182</v>
      </c>
      <c r="B183" s="1">
        <v>75</v>
      </c>
      <c r="C183">
        <v>120177</v>
      </c>
      <c r="D183" t="s">
        <v>130</v>
      </c>
      <c r="E183">
        <v>1</v>
      </c>
      <c r="F183" s="22" t="s">
        <v>349</v>
      </c>
      <c r="J183" s="22">
        <v>5</v>
      </c>
      <c r="M183" s="22">
        <v>1</v>
      </c>
      <c r="N183" t="s">
        <v>352</v>
      </c>
      <c r="P183" s="24" t="s">
        <v>369</v>
      </c>
      <c r="V183">
        <v>1</v>
      </c>
      <c r="W183" s="1">
        <v>60</v>
      </c>
      <c r="X183" s="24"/>
      <c r="Y183" s="24"/>
      <c r="AA183" t="s">
        <v>30</v>
      </c>
    </row>
    <row r="184" spans="1:48" ht="55.5" customHeight="1" x14ac:dyDescent="0.4">
      <c r="A184">
        <f t="shared" si="0"/>
        <v>183</v>
      </c>
      <c r="B184" s="1">
        <v>75</v>
      </c>
      <c r="C184">
        <v>120178</v>
      </c>
      <c r="D184" t="s">
        <v>130</v>
      </c>
      <c r="E184">
        <v>1</v>
      </c>
      <c r="F184" s="22" t="s">
        <v>183</v>
      </c>
      <c r="J184" s="22">
        <v>5</v>
      </c>
      <c r="M184" s="22">
        <v>1</v>
      </c>
      <c r="N184" t="s">
        <v>352</v>
      </c>
      <c r="P184" s="24" t="s">
        <v>370</v>
      </c>
      <c r="V184">
        <v>1</v>
      </c>
      <c r="W184" s="1">
        <v>60</v>
      </c>
      <c r="X184" s="24"/>
      <c r="Y184" s="24"/>
      <c r="AA184" t="s">
        <v>44</v>
      </c>
      <c r="AE184" s="12">
        <v>120146</v>
      </c>
      <c r="AF184" s="12">
        <v>73001</v>
      </c>
      <c r="AV184" t="s">
        <v>211</v>
      </c>
    </row>
    <row r="185" spans="1:48" ht="55.5" customHeight="1" x14ac:dyDescent="0.4">
      <c r="A185">
        <f t="shared" si="0"/>
        <v>184</v>
      </c>
      <c r="B185" s="1">
        <v>75</v>
      </c>
      <c r="C185">
        <v>120179</v>
      </c>
      <c r="D185" t="s">
        <v>130</v>
      </c>
      <c r="E185">
        <v>1</v>
      </c>
      <c r="F185" s="22" t="s">
        <v>183</v>
      </c>
      <c r="J185" s="22">
        <v>5</v>
      </c>
      <c r="M185" s="22">
        <v>1</v>
      </c>
      <c r="N185" t="s">
        <v>352</v>
      </c>
      <c r="P185" s="24" t="s">
        <v>371</v>
      </c>
      <c r="V185">
        <v>1</v>
      </c>
      <c r="W185" s="1">
        <v>60</v>
      </c>
      <c r="X185" s="24"/>
      <c r="Y185" s="24"/>
      <c r="AA185" t="s">
        <v>46</v>
      </c>
      <c r="AF185" s="12">
        <v>73001</v>
      </c>
    </row>
    <row r="186" spans="1:48" ht="55.5" customHeight="1" x14ac:dyDescent="0.4">
      <c r="A186">
        <f t="shared" si="0"/>
        <v>185</v>
      </c>
      <c r="B186" s="1">
        <v>125</v>
      </c>
      <c r="C186">
        <v>120180</v>
      </c>
      <c r="D186" t="s">
        <v>130</v>
      </c>
      <c r="E186">
        <v>1</v>
      </c>
      <c r="F186" s="22" t="s">
        <v>349</v>
      </c>
      <c r="J186" s="22">
        <v>5</v>
      </c>
      <c r="M186" s="22">
        <v>1</v>
      </c>
      <c r="N186" t="s">
        <v>352</v>
      </c>
      <c r="P186" s="24" t="s">
        <v>372</v>
      </c>
      <c r="V186">
        <v>1</v>
      </c>
      <c r="W186" s="1">
        <v>100</v>
      </c>
      <c r="X186" s="24"/>
      <c r="Y186" s="24"/>
      <c r="AA186" t="s">
        <v>30</v>
      </c>
      <c r="AF186" s="12">
        <v>73002</v>
      </c>
    </row>
    <row r="187" spans="1:48" ht="55.5" customHeight="1" x14ac:dyDescent="0.4">
      <c r="A187">
        <f t="shared" si="0"/>
        <v>186</v>
      </c>
      <c r="B187" s="1">
        <v>125</v>
      </c>
      <c r="C187">
        <v>120181</v>
      </c>
      <c r="D187" t="s">
        <v>130</v>
      </c>
      <c r="E187">
        <v>1</v>
      </c>
      <c r="F187" s="22" t="s">
        <v>183</v>
      </c>
      <c r="J187" s="22">
        <v>5</v>
      </c>
      <c r="M187" s="22">
        <v>1</v>
      </c>
      <c r="N187" t="s">
        <v>352</v>
      </c>
      <c r="P187" s="24" t="s">
        <v>373</v>
      </c>
      <c r="V187">
        <v>1</v>
      </c>
      <c r="W187" s="1">
        <v>100</v>
      </c>
      <c r="X187" s="24"/>
      <c r="Y187" s="24"/>
      <c r="AA187" t="s">
        <v>44</v>
      </c>
      <c r="AE187" s="12">
        <v>120146</v>
      </c>
      <c r="AF187" s="12">
        <v>73002</v>
      </c>
      <c r="AV187" t="s">
        <v>211</v>
      </c>
    </row>
    <row r="188" spans="1:48" ht="55.5" customHeight="1" x14ac:dyDescent="0.4">
      <c r="A188">
        <f t="shared" si="0"/>
        <v>187</v>
      </c>
      <c r="B188" s="1">
        <v>125</v>
      </c>
      <c r="C188">
        <v>120182</v>
      </c>
      <c r="D188" t="s">
        <v>130</v>
      </c>
      <c r="E188">
        <v>1</v>
      </c>
      <c r="F188" s="22" t="s">
        <v>183</v>
      </c>
      <c r="J188" s="22">
        <v>5</v>
      </c>
      <c r="M188" s="22">
        <v>1</v>
      </c>
      <c r="N188" t="s">
        <v>352</v>
      </c>
      <c r="P188" s="24" t="s">
        <v>374</v>
      </c>
      <c r="V188">
        <v>1</v>
      </c>
      <c r="W188" s="1">
        <v>100</v>
      </c>
      <c r="X188" s="24"/>
      <c r="Y188" s="24"/>
      <c r="AA188" t="s">
        <v>46</v>
      </c>
      <c r="AF188" s="12">
        <v>73002</v>
      </c>
    </row>
    <row r="189" spans="1:48" ht="55.5" customHeight="1" x14ac:dyDescent="0.4">
      <c r="A189">
        <f t="shared" si="0"/>
        <v>188</v>
      </c>
      <c r="B189" s="1">
        <v>1</v>
      </c>
      <c r="C189">
        <v>120183</v>
      </c>
      <c r="D189" t="s">
        <v>130</v>
      </c>
      <c r="E189">
        <v>1</v>
      </c>
      <c r="F189" s="22" t="s">
        <v>349</v>
      </c>
      <c r="J189" s="22">
        <v>5</v>
      </c>
      <c r="M189" s="22">
        <v>1</v>
      </c>
      <c r="N189" t="s">
        <v>352</v>
      </c>
      <c r="P189" s="24" t="s">
        <v>375</v>
      </c>
      <c r="V189">
        <v>1</v>
      </c>
      <c r="X189" s="24"/>
      <c r="Y189" s="24"/>
      <c r="AA189" t="s">
        <v>30</v>
      </c>
      <c r="AF189" s="12">
        <v>73003</v>
      </c>
      <c r="AV189" s="36" t="s">
        <v>182</v>
      </c>
    </row>
    <row r="190" spans="1:48" ht="55.5" customHeight="1" x14ac:dyDescent="0.4">
      <c r="A190">
        <f t="shared" si="0"/>
        <v>189</v>
      </c>
      <c r="B190" s="1">
        <v>1</v>
      </c>
      <c r="C190">
        <v>120183</v>
      </c>
      <c r="D190" t="s">
        <v>130</v>
      </c>
      <c r="E190">
        <v>1</v>
      </c>
      <c r="F190" s="22" t="s">
        <v>183</v>
      </c>
      <c r="J190" s="22">
        <v>5</v>
      </c>
      <c r="M190" s="22">
        <v>1</v>
      </c>
      <c r="N190" t="s">
        <v>352</v>
      </c>
      <c r="P190" s="24" t="s">
        <v>376</v>
      </c>
      <c r="V190">
        <v>1</v>
      </c>
      <c r="X190" s="24"/>
      <c r="Y190" s="24"/>
      <c r="AA190" t="s">
        <v>44</v>
      </c>
      <c r="AF190" s="12">
        <v>73003</v>
      </c>
      <c r="AV190" s="36" t="s">
        <v>182</v>
      </c>
    </row>
    <row r="191" spans="1:48" ht="55.5" customHeight="1" x14ac:dyDescent="0.4">
      <c r="A191">
        <f t="shared" si="0"/>
        <v>190</v>
      </c>
      <c r="B191" s="1">
        <v>1</v>
      </c>
      <c r="C191">
        <v>120183</v>
      </c>
      <c r="D191" t="s">
        <v>130</v>
      </c>
      <c r="E191">
        <v>1</v>
      </c>
      <c r="F191" s="22" t="s">
        <v>183</v>
      </c>
      <c r="J191" s="22">
        <v>5</v>
      </c>
      <c r="M191" s="22">
        <v>1</v>
      </c>
      <c r="N191" t="s">
        <v>352</v>
      </c>
      <c r="P191" s="24" t="s">
        <v>377</v>
      </c>
      <c r="V191">
        <v>1</v>
      </c>
      <c r="X191" s="24"/>
      <c r="Y191" s="24"/>
      <c r="AA191" t="s">
        <v>46</v>
      </c>
      <c r="AF191" s="12">
        <v>73003</v>
      </c>
      <c r="AV191" s="36" t="s">
        <v>182</v>
      </c>
    </row>
    <row r="192" spans="1:48" ht="55.5" customHeight="1" x14ac:dyDescent="0.4">
      <c r="A192">
        <f t="shared" si="0"/>
        <v>191</v>
      </c>
      <c r="B192" s="7">
        <v>110</v>
      </c>
      <c r="C192">
        <v>120184</v>
      </c>
      <c r="D192" t="s">
        <v>184</v>
      </c>
      <c r="E192">
        <v>1</v>
      </c>
      <c r="F192" s="22" t="s">
        <v>285</v>
      </c>
      <c r="I192">
        <v>18</v>
      </c>
      <c r="J192"/>
      <c r="N192" s="22" t="s">
        <v>278</v>
      </c>
      <c r="Q192" s="36" t="s">
        <v>282</v>
      </c>
      <c r="W192" s="7">
        <v>8</v>
      </c>
      <c r="X192" s="24"/>
      <c r="Y192" s="24"/>
    </row>
    <row r="193" spans="1:48" ht="55.5" customHeight="1" x14ac:dyDescent="0.4">
      <c r="A193">
        <f t="shared" si="0"/>
        <v>192</v>
      </c>
      <c r="B193" s="7">
        <f>ROUND(B192*0.73636,0)</f>
        <v>81</v>
      </c>
      <c r="C193">
        <v>120185</v>
      </c>
      <c r="D193" t="s">
        <v>184</v>
      </c>
      <c r="E193">
        <v>1</v>
      </c>
      <c r="F193" s="22" t="s">
        <v>286</v>
      </c>
      <c r="I193">
        <v>24</v>
      </c>
      <c r="J193"/>
      <c r="N193" s="22" t="s">
        <v>278</v>
      </c>
      <c r="Q193" s="36" t="s">
        <v>282</v>
      </c>
      <c r="W193" s="7">
        <v>6</v>
      </c>
      <c r="X193" s="24"/>
      <c r="Y193" s="24"/>
    </row>
    <row r="194" spans="1:48" ht="55.5" customHeight="1" x14ac:dyDescent="0.4">
      <c r="A194">
        <f t="shared" si="0"/>
        <v>193</v>
      </c>
      <c r="B194" s="7">
        <f>ROUND(B192*1.1181,0)</f>
        <v>123</v>
      </c>
      <c r="C194">
        <v>120186</v>
      </c>
      <c r="D194" t="s">
        <v>184</v>
      </c>
      <c r="E194">
        <v>1</v>
      </c>
      <c r="F194" s="22" t="s">
        <v>287</v>
      </c>
      <c r="I194">
        <v>24</v>
      </c>
      <c r="J194"/>
      <c r="N194" s="22" t="s">
        <v>278</v>
      </c>
      <c r="Q194" s="36" t="s">
        <v>282</v>
      </c>
      <c r="W194" s="7">
        <v>7</v>
      </c>
      <c r="X194" s="24"/>
      <c r="Y194" s="24"/>
    </row>
    <row r="195" spans="1:48" ht="55.5" customHeight="1" x14ac:dyDescent="0.4">
      <c r="A195">
        <f t="shared" si="0"/>
        <v>194</v>
      </c>
      <c r="B195" s="18">
        <f>ROUND(B192*2,0)</f>
        <v>220</v>
      </c>
      <c r="C195">
        <v>120187</v>
      </c>
      <c r="D195" t="s">
        <v>184</v>
      </c>
      <c r="E195">
        <v>1</v>
      </c>
      <c r="F195" s="22" t="s">
        <v>285</v>
      </c>
      <c r="I195">
        <v>18</v>
      </c>
      <c r="J195"/>
      <c r="N195" s="22" t="s">
        <v>278</v>
      </c>
      <c r="Q195" s="36" t="s">
        <v>288</v>
      </c>
      <c r="W195" s="1">
        <f>ROUND(W192*2,0)</f>
        <v>16</v>
      </c>
      <c r="X195" s="24"/>
      <c r="Y195" s="24"/>
    </row>
    <row r="196" spans="1:48" ht="55.5" customHeight="1" x14ac:dyDescent="0.4">
      <c r="A196">
        <f t="shared" si="0"/>
        <v>195</v>
      </c>
      <c r="B196" s="18">
        <f>ROUND(B193*2,0)</f>
        <v>162</v>
      </c>
      <c r="C196">
        <v>120188</v>
      </c>
      <c r="D196" t="s">
        <v>184</v>
      </c>
      <c r="E196">
        <v>1</v>
      </c>
      <c r="F196" s="22" t="s">
        <v>286</v>
      </c>
      <c r="I196">
        <v>24</v>
      </c>
      <c r="J196"/>
      <c r="N196" s="22" t="s">
        <v>278</v>
      </c>
      <c r="Q196" s="36" t="s">
        <v>288</v>
      </c>
      <c r="W196" s="1">
        <f>ROUND(W193*2,0)</f>
        <v>12</v>
      </c>
      <c r="X196" s="24"/>
      <c r="Y196" s="24"/>
    </row>
    <row r="197" spans="1:48" ht="55.5" customHeight="1" x14ac:dyDescent="0.4">
      <c r="A197">
        <f t="shared" si="0"/>
        <v>196</v>
      </c>
      <c r="B197" s="18">
        <f>ROUND(B194*2,0)</f>
        <v>246</v>
      </c>
      <c r="C197">
        <v>120189</v>
      </c>
      <c r="D197" t="s">
        <v>184</v>
      </c>
      <c r="E197">
        <v>1</v>
      </c>
      <c r="F197" s="22" t="s">
        <v>287</v>
      </c>
      <c r="I197">
        <v>24</v>
      </c>
      <c r="J197"/>
      <c r="N197" s="22" t="s">
        <v>278</v>
      </c>
      <c r="Q197" s="36" t="s">
        <v>288</v>
      </c>
      <c r="W197" s="1">
        <f>ROUND(W194*2,0)</f>
        <v>14</v>
      </c>
      <c r="X197" s="24"/>
      <c r="Y197" s="24"/>
    </row>
    <row r="198" spans="1:48" ht="55.5" customHeight="1" x14ac:dyDescent="0.4">
      <c r="A198">
        <f t="shared" si="0"/>
        <v>197</v>
      </c>
      <c r="B198" s="1">
        <v>37</v>
      </c>
      <c r="C198">
        <v>120190</v>
      </c>
      <c r="D198" t="s">
        <v>184</v>
      </c>
      <c r="E198">
        <v>1</v>
      </c>
      <c r="F198" s="22" t="s">
        <v>185</v>
      </c>
      <c r="I198">
        <v>5</v>
      </c>
      <c r="J198"/>
      <c r="N198" s="22" t="s">
        <v>278</v>
      </c>
      <c r="W198" s="1">
        <v>7</v>
      </c>
      <c r="X198" s="25"/>
      <c r="Y198" s="25"/>
    </row>
    <row r="199" spans="1:48" ht="55.5" customHeight="1" x14ac:dyDescent="0.4">
      <c r="A199">
        <f t="shared" si="0"/>
        <v>198</v>
      </c>
      <c r="B199" s="1">
        <f>ROUND(B200*2,0)</f>
        <v>144</v>
      </c>
      <c r="C199">
        <v>120194</v>
      </c>
      <c r="D199" t="s">
        <v>184</v>
      </c>
      <c r="E199">
        <v>1</v>
      </c>
      <c r="F199" s="22" t="s">
        <v>284</v>
      </c>
      <c r="N199" s="22" t="s">
        <v>378</v>
      </c>
      <c r="Q199" s="36" t="s">
        <v>281</v>
      </c>
      <c r="X199" s="25"/>
      <c r="Y199" s="25"/>
    </row>
    <row r="200" spans="1:48" ht="55.5" customHeight="1" x14ac:dyDescent="0.4">
      <c r="A200">
        <f t="shared" si="0"/>
        <v>199</v>
      </c>
      <c r="B200" s="1">
        <f>ROUND($B$192*0.65,0)</f>
        <v>72</v>
      </c>
      <c r="C200">
        <v>120191</v>
      </c>
      <c r="D200" t="s">
        <v>184</v>
      </c>
      <c r="E200">
        <v>1</v>
      </c>
      <c r="F200" s="22" t="s">
        <v>284</v>
      </c>
      <c r="N200" s="22" t="s">
        <v>378</v>
      </c>
      <c r="Q200" s="36" t="s">
        <v>282</v>
      </c>
      <c r="X200" s="24"/>
      <c r="Y200" s="24"/>
    </row>
    <row r="201" spans="1:48" ht="55.5" customHeight="1" x14ac:dyDescent="0.4">
      <c r="A201">
        <f t="shared" si="0"/>
        <v>200</v>
      </c>
      <c r="B201" s="1">
        <f>ROUND(B202*2,0)</f>
        <v>100</v>
      </c>
      <c r="C201">
        <v>120195</v>
      </c>
      <c r="D201" t="s">
        <v>184</v>
      </c>
      <c r="E201">
        <v>1</v>
      </c>
      <c r="F201" s="22" t="s">
        <v>283</v>
      </c>
      <c r="N201" s="22" t="s">
        <v>378</v>
      </c>
      <c r="Q201" s="36" t="s">
        <v>281</v>
      </c>
      <c r="X201" s="24"/>
      <c r="Y201" s="24"/>
    </row>
    <row r="202" spans="1:48" ht="55.5" customHeight="1" x14ac:dyDescent="0.4">
      <c r="A202">
        <f t="shared" si="0"/>
        <v>201</v>
      </c>
      <c r="B202" s="1">
        <f>ROUND(B193*0.62,0)</f>
        <v>50</v>
      </c>
      <c r="C202">
        <v>120192</v>
      </c>
      <c r="D202" t="s">
        <v>184</v>
      </c>
      <c r="E202">
        <v>1</v>
      </c>
      <c r="F202" s="22" t="s">
        <v>283</v>
      </c>
      <c r="N202" s="22" t="s">
        <v>378</v>
      </c>
      <c r="Q202" s="36" t="s">
        <v>282</v>
      </c>
      <c r="X202" s="25"/>
      <c r="Y202" s="25"/>
    </row>
    <row r="203" spans="1:48" ht="55.5" customHeight="1" x14ac:dyDescent="0.4">
      <c r="A203">
        <f t="shared" si="0"/>
        <v>202</v>
      </c>
      <c r="B203" s="1">
        <f>ROUND(B204*2,0)</f>
        <v>120</v>
      </c>
      <c r="C203">
        <v>120196</v>
      </c>
      <c r="D203" t="s">
        <v>184</v>
      </c>
      <c r="E203">
        <v>1</v>
      </c>
      <c r="F203" s="22" t="s">
        <v>279</v>
      </c>
      <c r="N203" s="22" t="s">
        <v>378</v>
      </c>
      <c r="Q203" s="36" t="s">
        <v>281</v>
      </c>
      <c r="X203" s="25"/>
      <c r="Y203" s="25"/>
    </row>
    <row r="204" spans="1:48" ht="55.5" customHeight="1" x14ac:dyDescent="0.4">
      <c r="A204">
        <f t="shared" si="0"/>
        <v>203</v>
      </c>
      <c r="B204" s="1">
        <f>ROUND(B194*0.49,0)</f>
        <v>60</v>
      </c>
      <c r="C204">
        <v>120193</v>
      </c>
      <c r="D204" t="s">
        <v>184</v>
      </c>
      <c r="E204">
        <v>1</v>
      </c>
      <c r="F204" s="22" t="s">
        <v>279</v>
      </c>
      <c r="N204" s="22" t="s">
        <v>378</v>
      </c>
      <c r="Q204" s="36" t="s">
        <v>280</v>
      </c>
      <c r="X204" s="24"/>
      <c r="Y204" s="24"/>
    </row>
    <row r="205" spans="1:48" ht="55.5" customHeight="1" x14ac:dyDescent="0.4">
      <c r="A205">
        <f t="shared" si="0"/>
        <v>204</v>
      </c>
      <c r="B205" s="1">
        <v>15</v>
      </c>
      <c r="C205">
        <v>120197</v>
      </c>
      <c r="D205" t="s">
        <v>184</v>
      </c>
      <c r="E205">
        <v>1</v>
      </c>
      <c r="F205" s="22" t="s">
        <v>354</v>
      </c>
      <c r="N205" s="22" t="s">
        <v>274</v>
      </c>
      <c r="T205" t="s">
        <v>276</v>
      </c>
      <c r="X205" s="24"/>
      <c r="Y205" s="24"/>
      <c r="AA205" t="s">
        <v>30</v>
      </c>
      <c r="AB205" t="s">
        <v>271</v>
      </c>
      <c r="AC205" s="1">
        <v>7.5</v>
      </c>
      <c r="AV205" s="22" t="s">
        <v>230</v>
      </c>
    </row>
    <row r="206" spans="1:48" ht="55.5" customHeight="1" x14ac:dyDescent="0.4">
      <c r="A206">
        <f t="shared" si="0"/>
        <v>205</v>
      </c>
      <c r="B206" s="1">
        <v>15</v>
      </c>
      <c r="C206">
        <v>120197</v>
      </c>
      <c r="D206" t="s">
        <v>184</v>
      </c>
      <c r="E206">
        <v>1</v>
      </c>
      <c r="F206" s="22" t="s">
        <v>354</v>
      </c>
      <c r="N206" s="22" t="s">
        <v>274</v>
      </c>
      <c r="T206" t="s">
        <v>276</v>
      </c>
      <c r="X206" s="24"/>
      <c r="Y206" s="24"/>
      <c r="AA206" t="s">
        <v>44</v>
      </c>
      <c r="AB206" t="s">
        <v>272</v>
      </c>
      <c r="AC206" s="1">
        <v>7.5</v>
      </c>
      <c r="AV206" s="22" t="s">
        <v>230</v>
      </c>
    </row>
    <row r="207" spans="1:48" ht="55.5" customHeight="1" x14ac:dyDescent="0.4">
      <c r="A207">
        <f t="shared" si="0"/>
        <v>206</v>
      </c>
      <c r="B207" s="1">
        <v>150</v>
      </c>
      <c r="C207">
        <v>120198</v>
      </c>
      <c r="D207" t="s">
        <v>184</v>
      </c>
      <c r="E207">
        <v>1</v>
      </c>
      <c r="F207" s="22" t="s">
        <v>232</v>
      </c>
      <c r="X207" s="24"/>
      <c r="Y207" s="24"/>
      <c r="AC207" s="1">
        <v>75</v>
      </c>
      <c r="AV207" s="6" t="s">
        <v>231</v>
      </c>
    </row>
    <row r="208" spans="1:48" ht="55.5" customHeight="1" x14ac:dyDescent="0.4">
      <c r="A208">
        <f t="shared" si="0"/>
        <v>207</v>
      </c>
      <c r="B208" s="1">
        <v>40</v>
      </c>
      <c r="C208">
        <v>120199</v>
      </c>
      <c r="D208" t="s">
        <v>184</v>
      </c>
      <c r="E208">
        <v>1</v>
      </c>
      <c r="F208" s="22" t="s">
        <v>186</v>
      </c>
      <c r="O208" t="s">
        <v>187</v>
      </c>
      <c r="P208"/>
      <c r="X208" s="24"/>
      <c r="Y208" s="24"/>
    </row>
    <row r="209" spans="1:47" ht="55.5" customHeight="1" x14ac:dyDescent="0.4">
      <c r="A209">
        <f t="shared" si="0"/>
        <v>208</v>
      </c>
      <c r="B209" s="1">
        <v>110</v>
      </c>
      <c r="C209">
        <v>120200</v>
      </c>
      <c r="D209" t="s">
        <v>184</v>
      </c>
      <c r="E209">
        <v>1</v>
      </c>
      <c r="F209" s="22" t="s">
        <v>186</v>
      </c>
      <c r="O209" t="s">
        <v>188</v>
      </c>
      <c r="P209"/>
      <c r="X209" s="24"/>
      <c r="Y209" s="24"/>
    </row>
    <row r="210" spans="1:47" ht="55.5" customHeight="1" x14ac:dyDescent="0.4">
      <c r="A210">
        <f t="shared" si="0"/>
        <v>209</v>
      </c>
      <c r="B210" s="1">
        <v>180</v>
      </c>
      <c r="C210">
        <v>120201</v>
      </c>
      <c r="D210" t="s">
        <v>184</v>
      </c>
      <c r="E210">
        <v>1</v>
      </c>
      <c r="F210" s="22" t="s">
        <v>189</v>
      </c>
      <c r="Q210" s="36" t="s">
        <v>190</v>
      </c>
      <c r="X210" s="24"/>
      <c r="Y210" s="24"/>
      <c r="AO210" s="4">
        <v>1</v>
      </c>
    </row>
    <row r="211" spans="1:47" ht="55.5" customHeight="1" x14ac:dyDescent="0.4">
      <c r="A211">
        <f t="shared" si="0"/>
        <v>210</v>
      </c>
      <c r="C211">
        <v>120202</v>
      </c>
      <c r="D211" t="s">
        <v>184</v>
      </c>
      <c r="E211">
        <v>1</v>
      </c>
      <c r="F211" s="22" t="s">
        <v>191</v>
      </c>
      <c r="Q211" s="36" t="s">
        <v>192</v>
      </c>
      <c r="S211" s="3" t="s">
        <v>263</v>
      </c>
      <c r="X211" s="24"/>
      <c r="Y211" s="24"/>
      <c r="Z211" t="s">
        <v>84</v>
      </c>
      <c r="AA211" t="s">
        <v>30</v>
      </c>
      <c r="AB211" s="3"/>
      <c r="AC211" s="8"/>
      <c r="AD211" s="11"/>
      <c r="AE211" s="13"/>
      <c r="AF211" s="13"/>
      <c r="AG211" s="13"/>
      <c r="AH211" s="13"/>
      <c r="AI211" s="13"/>
      <c r="AJ211" s="13"/>
      <c r="AK211" s="3"/>
      <c r="AL211" s="3"/>
      <c r="AO211" s="4">
        <v>1</v>
      </c>
    </row>
    <row r="212" spans="1:47" ht="55.5" customHeight="1" x14ac:dyDescent="0.4">
      <c r="A212">
        <f t="shared" si="0"/>
        <v>211</v>
      </c>
      <c r="C212">
        <v>120203</v>
      </c>
      <c r="D212" t="s">
        <v>184</v>
      </c>
      <c r="E212">
        <v>1</v>
      </c>
      <c r="F212" s="22" t="s">
        <v>191</v>
      </c>
      <c r="Q212" s="36" t="s">
        <v>193</v>
      </c>
      <c r="S212" s="3" t="s">
        <v>197</v>
      </c>
      <c r="X212" s="24"/>
      <c r="Y212" s="24"/>
      <c r="Z212" t="s">
        <v>84</v>
      </c>
      <c r="AA212" t="s">
        <v>30</v>
      </c>
      <c r="AB212" s="3"/>
      <c r="AC212" s="8"/>
      <c r="AD212" s="11"/>
      <c r="AE212" s="13"/>
      <c r="AF212" s="13"/>
      <c r="AG212" s="13"/>
      <c r="AH212" s="13"/>
      <c r="AI212" s="13"/>
      <c r="AJ212" s="13"/>
      <c r="AK212" s="3"/>
      <c r="AL212" s="3"/>
      <c r="AO212" s="4">
        <v>1</v>
      </c>
    </row>
    <row r="213" spans="1:47" ht="55.5" customHeight="1" x14ac:dyDescent="0.4">
      <c r="A213">
        <f t="shared" si="0"/>
        <v>212</v>
      </c>
      <c r="C213">
        <v>120204</v>
      </c>
      <c r="D213" t="s">
        <v>184</v>
      </c>
      <c r="E213">
        <v>1</v>
      </c>
      <c r="F213" s="22" t="s">
        <v>191</v>
      </c>
      <c r="Q213" s="36" t="s">
        <v>194</v>
      </c>
      <c r="S213" s="3" t="s">
        <v>198</v>
      </c>
      <c r="X213" s="24"/>
      <c r="Y213" s="24"/>
      <c r="Z213" t="s">
        <v>84</v>
      </c>
      <c r="AA213" t="s">
        <v>30</v>
      </c>
      <c r="AB213" s="3"/>
      <c r="AC213" s="8"/>
      <c r="AD213" s="11"/>
      <c r="AE213" s="13"/>
      <c r="AF213" s="13"/>
      <c r="AG213" s="13"/>
      <c r="AH213" s="13"/>
      <c r="AI213" s="13"/>
      <c r="AJ213" s="13"/>
      <c r="AK213" s="3"/>
      <c r="AL213" s="3"/>
      <c r="AO213" s="4">
        <v>1</v>
      </c>
    </row>
    <row r="214" spans="1:47" ht="55.5" customHeight="1" x14ac:dyDescent="0.4">
      <c r="A214">
        <f t="shared" si="0"/>
        <v>213</v>
      </c>
      <c r="C214">
        <v>120205</v>
      </c>
      <c r="D214" t="s">
        <v>184</v>
      </c>
      <c r="E214">
        <v>1</v>
      </c>
      <c r="F214" s="22" t="s">
        <v>191</v>
      </c>
      <c r="Q214" s="36" t="s">
        <v>195</v>
      </c>
      <c r="S214" s="3" t="s">
        <v>200</v>
      </c>
      <c r="X214" s="24"/>
      <c r="Y214" s="24"/>
      <c r="Z214" t="s">
        <v>47</v>
      </c>
      <c r="AB214" s="3"/>
      <c r="AC214" s="8"/>
      <c r="AD214" s="11"/>
      <c r="AE214" s="13"/>
      <c r="AF214" s="13"/>
      <c r="AG214" s="13"/>
      <c r="AH214" s="13"/>
      <c r="AI214" s="13"/>
      <c r="AJ214" s="13"/>
      <c r="AK214" s="3"/>
      <c r="AL214" s="3"/>
      <c r="AO214" s="4">
        <v>1</v>
      </c>
    </row>
    <row r="215" spans="1:47" ht="55.5" customHeight="1" x14ac:dyDescent="0.4">
      <c r="A215">
        <f t="shared" si="0"/>
        <v>214</v>
      </c>
      <c r="C215">
        <v>120206</v>
      </c>
      <c r="D215" t="s">
        <v>184</v>
      </c>
      <c r="E215">
        <v>1</v>
      </c>
      <c r="F215" s="22" t="s">
        <v>191</v>
      </c>
      <c r="Q215" s="36" t="s">
        <v>196</v>
      </c>
      <c r="S215" s="3" t="s">
        <v>199</v>
      </c>
      <c r="X215" s="24"/>
      <c r="Y215" s="24"/>
      <c r="Z215" t="s">
        <v>47</v>
      </c>
      <c r="AB215" s="3"/>
      <c r="AC215" s="8"/>
      <c r="AD215" s="11"/>
      <c r="AE215" s="13"/>
      <c r="AF215" s="13"/>
      <c r="AG215" s="13"/>
      <c r="AH215" s="13"/>
      <c r="AI215" s="13"/>
      <c r="AJ215" s="13"/>
      <c r="AK215" s="3"/>
      <c r="AL215" s="3"/>
      <c r="AO215" s="4">
        <v>1</v>
      </c>
    </row>
    <row r="216" spans="1:47" ht="55.5" customHeight="1" x14ac:dyDescent="0.4">
      <c r="A216">
        <f t="shared" si="0"/>
        <v>215</v>
      </c>
      <c r="B216" s="1">
        <v>360</v>
      </c>
      <c r="C216">
        <v>120205</v>
      </c>
      <c r="D216" t="s">
        <v>308</v>
      </c>
      <c r="E216" s="22">
        <v>0</v>
      </c>
      <c r="F216" s="22" t="s">
        <v>309</v>
      </c>
      <c r="I216"/>
      <c r="J216"/>
      <c r="K216"/>
      <c r="L216"/>
      <c r="M216"/>
      <c r="N216" s="22" t="s">
        <v>355</v>
      </c>
      <c r="O216" t="s">
        <v>310</v>
      </c>
      <c r="Q216"/>
      <c r="T216" s="1"/>
      <c r="U216" s="10"/>
      <c r="V216" s="12"/>
      <c r="W216" s="12"/>
      <c r="X216" s="12"/>
      <c r="Y216" s="12"/>
      <c r="Z216" s="12"/>
      <c r="AA216" s="12"/>
      <c r="AB216" s="12"/>
      <c r="AC216"/>
      <c r="AD216"/>
      <c r="AE216"/>
      <c r="AF216"/>
      <c r="AG216" s="4"/>
      <c r="AH216"/>
      <c r="AI216" s="4"/>
      <c r="AJ216" s="4"/>
      <c r="AK216" s="4"/>
      <c r="AO216"/>
      <c r="AQ216"/>
      <c r="AR216"/>
      <c r="AS216"/>
      <c r="AT216"/>
      <c r="AU216"/>
    </row>
    <row r="217" spans="1:47" ht="55.5" customHeight="1" x14ac:dyDescent="0.4">
      <c r="A217">
        <f t="shared" si="0"/>
        <v>216</v>
      </c>
      <c r="B217" s="1">
        <v>360</v>
      </c>
      <c r="C217">
        <v>120206</v>
      </c>
      <c r="D217" t="s">
        <v>308</v>
      </c>
      <c r="E217" s="22">
        <v>1</v>
      </c>
      <c r="F217" s="22" t="s">
        <v>309</v>
      </c>
      <c r="I217"/>
      <c r="J217"/>
      <c r="K217"/>
      <c r="L217"/>
      <c r="M217"/>
      <c r="N217" s="22" t="s">
        <v>355</v>
      </c>
      <c r="O217" t="s">
        <v>311</v>
      </c>
      <c r="Q217"/>
      <c r="T217" s="1"/>
      <c r="U217" s="10"/>
      <c r="V217" s="12"/>
      <c r="W217" s="12"/>
      <c r="X217" s="12"/>
      <c r="Y217" s="12"/>
      <c r="Z217" s="12"/>
      <c r="AA217" s="12"/>
      <c r="AB217" s="12"/>
      <c r="AC217"/>
      <c r="AD217"/>
      <c r="AE217"/>
      <c r="AF217"/>
      <c r="AG217" s="4"/>
      <c r="AH217"/>
      <c r="AI217" s="4"/>
      <c r="AJ217" s="4"/>
      <c r="AK217" s="4"/>
      <c r="AO217"/>
      <c r="AQ217"/>
      <c r="AR217"/>
      <c r="AS217"/>
      <c r="AT217"/>
      <c r="AU217"/>
    </row>
    <row r="218" spans="1:47" ht="55.5" customHeight="1" x14ac:dyDescent="0.4">
      <c r="A218">
        <f t="shared" si="0"/>
        <v>217</v>
      </c>
      <c r="B218" s="1">
        <v>540</v>
      </c>
      <c r="C218">
        <v>120207</v>
      </c>
      <c r="D218" t="s">
        <v>308</v>
      </c>
      <c r="E218" s="22">
        <v>0</v>
      </c>
      <c r="F218" s="22" t="s">
        <v>309</v>
      </c>
      <c r="I218"/>
      <c r="J218"/>
      <c r="K218"/>
      <c r="L218"/>
      <c r="M218"/>
      <c r="N218" s="22" t="s">
        <v>355</v>
      </c>
      <c r="O218" t="s">
        <v>312</v>
      </c>
      <c r="Q218"/>
      <c r="T218" s="1"/>
      <c r="U218" s="10"/>
      <c r="V218" s="12"/>
      <c r="W218" s="12"/>
      <c r="X218" s="12"/>
      <c r="Y218" s="12"/>
      <c r="Z218" s="12"/>
      <c r="AA218" s="12"/>
      <c r="AB218" s="12"/>
      <c r="AC218"/>
      <c r="AD218"/>
      <c r="AE218"/>
      <c r="AF218"/>
      <c r="AG218" s="4"/>
      <c r="AH218"/>
      <c r="AI218" s="4"/>
      <c r="AJ218" s="4"/>
      <c r="AK218" s="4"/>
      <c r="AO218"/>
      <c r="AQ218"/>
      <c r="AR218"/>
      <c r="AS218"/>
      <c r="AT218"/>
      <c r="AU218"/>
    </row>
    <row r="219" spans="1:47" ht="55.5" customHeight="1" x14ac:dyDescent="0.4">
      <c r="A219">
        <f t="shared" si="0"/>
        <v>218</v>
      </c>
      <c r="B219" s="1">
        <v>540</v>
      </c>
      <c r="C219">
        <v>120208</v>
      </c>
      <c r="D219" t="s">
        <v>308</v>
      </c>
      <c r="E219" s="22">
        <v>1</v>
      </c>
      <c r="F219" s="22" t="s">
        <v>309</v>
      </c>
      <c r="I219"/>
      <c r="J219"/>
      <c r="K219"/>
      <c r="L219"/>
      <c r="M219"/>
      <c r="N219" s="22" t="s">
        <v>355</v>
      </c>
      <c r="O219" t="s">
        <v>313</v>
      </c>
      <c r="Q219"/>
      <c r="T219" s="1"/>
      <c r="U219" s="10"/>
      <c r="V219" s="12"/>
      <c r="W219" s="12"/>
      <c r="X219" s="12"/>
      <c r="Y219" s="12"/>
      <c r="Z219" s="12"/>
      <c r="AA219" s="12"/>
      <c r="AB219" s="12"/>
      <c r="AC219"/>
      <c r="AD219"/>
      <c r="AE219"/>
      <c r="AF219"/>
      <c r="AG219" s="4"/>
      <c r="AH219"/>
      <c r="AI219" s="4"/>
      <c r="AJ219" s="4"/>
      <c r="AK219" s="4"/>
      <c r="AO219"/>
      <c r="AQ219"/>
      <c r="AR219"/>
      <c r="AS219"/>
      <c r="AT219"/>
      <c r="AU219"/>
    </row>
    <row r="220" spans="1:47" ht="55.5" customHeight="1" x14ac:dyDescent="0.4">
      <c r="A220">
        <f t="shared" si="0"/>
        <v>219</v>
      </c>
      <c r="B220" s="1">
        <v>720</v>
      </c>
      <c r="C220">
        <v>120209</v>
      </c>
      <c r="D220" t="s">
        <v>308</v>
      </c>
      <c r="E220" s="22">
        <v>0</v>
      </c>
      <c r="F220" s="22" t="s">
        <v>309</v>
      </c>
      <c r="I220"/>
      <c r="J220"/>
      <c r="K220"/>
      <c r="L220"/>
      <c r="M220"/>
      <c r="N220" s="22" t="s">
        <v>355</v>
      </c>
      <c r="O220" t="s">
        <v>314</v>
      </c>
      <c r="Q220"/>
      <c r="T220" s="1"/>
      <c r="U220" s="10"/>
      <c r="V220" s="12"/>
      <c r="W220" s="12"/>
      <c r="X220" s="12"/>
      <c r="Y220" s="12"/>
      <c r="Z220" s="12"/>
      <c r="AA220" s="12"/>
      <c r="AB220" s="12"/>
      <c r="AC220"/>
      <c r="AD220"/>
      <c r="AE220"/>
      <c r="AF220"/>
      <c r="AG220" s="4"/>
      <c r="AH220"/>
      <c r="AI220" s="4"/>
      <c r="AJ220" s="4"/>
      <c r="AK220" s="4"/>
      <c r="AO220"/>
      <c r="AQ220"/>
      <c r="AR220"/>
      <c r="AS220"/>
      <c r="AT220"/>
      <c r="AU220"/>
    </row>
    <row r="221" spans="1:47" ht="55.5" customHeight="1" x14ac:dyDescent="0.4">
      <c r="A221">
        <f t="shared" si="0"/>
        <v>220</v>
      </c>
      <c r="B221" s="1">
        <v>720</v>
      </c>
      <c r="C221">
        <v>120210</v>
      </c>
      <c r="D221" t="s">
        <v>308</v>
      </c>
      <c r="E221" s="22">
        <v>1</v>
      </c>
      <c r="F221" s="22" t="s">
        <v>309</v>
      </c>
      <c r="I221"/>
      <c r="J221"/>
      <c r="K221"/>
      <c r="L221"/>
      <c r="M221"/>
      <c r="N221" s="22" t="s">
        <v>355</v>
      </c>
      <c r="O221" t="s">
        <v>315</v>
      </c>
      <c r="Q221"/>
      <c r="T221" s="1"/>
      <c r="U221" s="10"/>
      <c r="V221" s="12"/>
      <c r="W221" s="12"/>
      <c r="X221" s="12"/>
      <c r="Y221" s="12"/>
      <c r="Z221" s="12"/>
      <c r="AA221" s="12"/>
      <c r="AB221" s="12"/>
      <c r="AC221"/>
      <c r="AD221"/>
      <c r="AE221"/>
      <c r="AF221"/>
      <c r="AG221" s="4"/>
      <c r="AH221"/>
      <c r="AI221" s="4"/>
      <c r="AJ221" s="4"/>
      <c r="AK221" s="4"/>
      <c r="AO221"/>
      <c r="AQ221"/>
      <c r="AR221"/>
      <c r="AS221"/>
      <c r="AT221"/>
      <c r="AU221"/>
    </row>
    <row r="222" spans="1:47" ht="55.5" customHeight="1" x14ac:dyDescent="0.4">
      <c r="A222">
        <f t="shared" si="0"/>
        <v>221</v>
      </c>
      <c r="B222" s="1">
        <v>900</v>
      </c>
      <c r="C222">
        <v>120211</v>
      </c>
      <c r="D222" t="s">
        <v>308</v>
      </c>
      <c r="E222" s="22">
        <v>0</v>
      </c>
      <c r="F222" s="22" t="s">
        <v>309</v>
      </c>
      <c r="I222"/>
      <c r="J222"/>
      <c r="K222"/>
      <c r="L222"/>
      <c r="M222"/>
      <c r="N222" s="22" t="s">
        <v>355</v>
      </c>
      <c r="O222" t="s">
        <v>316</v>
      </c>
      <c r="Q222"/>
      <c r="T222" s="1"/>
      <c r="U222" s="10"/>
      <c r="V222" s="12"/>
      <c r="W222" s="12"/>
      <c r="X222" s="12"/>
      <c r="Y222" s="12"/>
      <c r="Z222" s="12"/>
      <c r="AA222" s="12"/>
      <c r="AB222" s="12"/>
      <c r="AC222"/>
      <c r="AD222"/>
      <c r="AE222"/>
      <c r="AF222"/>
      <c r="AG222" s="4"/>
      <c r="AH222"/>
      <c r="AI222" s="4"/>
      <c r="AJ222" s="4"/>
      <c r="AK222" s="4"/>
      <c r="AO222"/>
      <c r="AQ222"/>
      <c r="AR222"/>
      <c r="AS222"/>
      <c r="AT222"/>
      <c r="AU222"/>
    </row>
    <row r="223" spans="1:47" ht="55.5" customHeight="1" x14ac:dyDescent="0.4">
      <c r="A223">
        <f t="shared" si="0"/>
        <v>222</v>
      </c>
      <c r="B223" s="1">
        <v>900</v>
      </c>
      <c r="C223">
        <v>120212</v>
      </c>
      <c r="D223" t="s">
        <v>308</v>
      </c>
      <c r="E223" s="22">
        <v>1</v>
      </c>
      <c r="F223" s="22" t="s">
        <v>309</v>
      </c>
      <c r="I223"/>
      <c r="J223"/>
      <c r="K223"/>
      <c r="L223"/>
      <c r="M223"/>
      <c r="N223" s="22" t="s">
        <v>355</v>
      </c>
      <c r="O223" t="s">
        <v>317</v>
      </c>
      <c r="Q223"/>
      <c r="T223" s="1"/>
      <c r="U223" s="10"/>
      <c r="V223" s="12"/>
      <c r="W223" s="12"/>
      <c r="X223" s="12"/>
      <c r="Y223" s="12"/>
      <c r="Z223" s="12"/>
      <c r="AA223" s="12"/>
      <c r="AB223" s="12"/>
      <c r="AC223"/>
      <c r="AD223"/>
      <c r="AE223"/>
      <c r="AF223"/>
      <c r="AG223" s="4"/>
      <c r="AH223"/>
      <c r="AI223" s="4"/>
      <c r="AJ223" s="4"/>
      <c r="AK223" s="4"/>
      <c r="AO223"/>
      <c r="AQ223"/>
      <c r="AR223"/>
      <c r="AS223"/>
      <c r="AT223"/>
      <c r="AU223"/>
    </row>
    <row r="224" spans="1:47" ht="55.5" customHeight="1" x14ac:dyDescent="0.4">
      <c r="A224">
        <f t="shared" si="0"/>
        <v>223</v>
      </c>
      <c r="B224" s="1">
        <v>1260</v>
      </c>
      <c r="C224">
        <v>120213</v>
      </c>
      <c r="D224" t="s">
        <v>308</v>
      </c>
      <c r="E224" s="22">
        <v>0</v>
      </c>
      <c r="F224" s="22" t="s">
        <v>309</v>
      </c>
      <c r="I224"/>
      <c r="J224"/>
      <c r="K224"/>
      <c r="L224"/>
      <c r="M224"/>
      <c r="N224" s="22" t="s">
        <v>355</v>
      </c>
      <c r="O224" t="s">
        <v>318</v>
      </c>
      <c r="Q224"/>
      <c r="T224" s="1"/>
      <c r="U224" s="10"/>
      <c r="V224" s="12"/>
      <c r="W224" s="12"/>
      <c r="X224" s="12"/>
      <c r="Y224" s="12"/>
      <c r="Z224" s="12"/>
      <c r="AA224" s="12"/>
      <c r="AB224" s="12"/>
      <c r="AC224"/>
      <c r="AD224"/>
      <c r="AE224"/>
      <c r="AF224"/>
      <c r="AG224" s="4"/>
      <c r="AH224"/>
      <c r="AI224" s="4"/>
      <c r="AJ224" s="4"/>
      <c r="AK224" s="4"/>
      <c r="AO224"/>
      <c r="AQ224"/>
      <c r="AR224"/>
      <c r="AS224"/>
      <c r="AT224"/>
      <c r="AU224"/>
    </row>
    <row r="225" spans="1:47" ht="55.5" customHeight="1" x14ac:dyDescent="0.4">
      <c r="A225">
        <f t="shared" si="0"/>
        <v>224</v>
      </c>
      <c r="B225" s="1">
        <v>1260</v>
      </c>
      <c r="C225">
        <v>120214</v>
      </c>
      <c r="D225" t="s">
        <v>308</v>
      </c>
      <c r="E225" s="22">
        <v>1</v>
      </c>
      <c r="F225" s="22" t="s">
        <v>309</v>
      </c>
      <c r="I225"/>
      <c r="J225"/>
      <c r="K225"/>
      <c r="L225"/>
      <c r="M225"/>
      <c r="N225" s="22" t="s">
        <v>355</v>
      </c>
      <c r="O225" t="s">
        <v>319</v>
      </c>
      <c r="Q225"/>
      <c r="T225" s="1"/>
      <c r="U225" s="10"/>
      <c r="V225" s="12"/>
      <c r="W225" s="12"/>
      <c r="X225" s="12"/>
      <c r="Y225" s="12"/>
      <c r="Z225" s="12"/>
      <c r="AA225" s="12"/>
      <c r="AB225" s="12"/>
      <c r="AC225"/>
      <c r="AD225"/>
      <c r="AE225"/>
      <c r="AF225"/>
      <c r="AG225" s="4"/>
      <c r="AH225"/>
      <c r="AI225" s="4"/>
      <c r="AJ225" s="4"/>
      <c r="AK225" s="4"/>
      <c r="AO225"/>
      <c r="AQ225"/>
      <c r="AR225"/>
      <c r="AS225"/>
      <c r="AT225"/>
      <c r="AU225"/>
    </row>
    <row r="226" spans="1:47" ht="55.5" customHeight="1" x14ac:dyDescent="0.4">
      <c r="A226">
        <f t="shared" si="0"/>
        <v>225</v>
      </c>
      <c r="B226" s="1">
        <v>900</v>
      </c>
      <c r="C226">
        <v>120215</v>
      </c>
      <c r="D226" t="s">
        <v>308</v>
      </c>
      <c r="E226" s="22">
        <v>0</v>
      </c>
      <c r="F226" s="22" t="s">
        <v>309</v>
      </c>
      <c r="I226"/>
      <c r="J226"/>
      <c r="K226"/>
      <c r="L226"/>
      <c r="M226"/>
      <c r="N226" s="22" t="s">
        <v>355</v>
      </c>
      <c r="O226" t="s">
        <v>320</v>
      </c>
      <c r="Q226"/>
      <c r="T226" s="1"/>
      <c r="U226" s="10"/>
      <c r="V226" s="12"/>
      <c r="W226" s="12"/>
      <c r="X226" s="12"/>
      <c r="Y226" s="12"/>
      <c r="Z226" s="12"/>
      <c r="AA226" s="12"/>
      <c r="AB226" s="12"/>
      <c r="AC226"/>
      <c r="AD226"/>
      <c r="AE226"/>
      <c r="AF226"/>
      <c r="AG226" s="4"/>
      <c r="AH226"/>
      <c r="AI226" s="4"/>
      <c r="AJ226" s="4"/>
      <c r="AK226" s="4"/>
      <c r="AO226"/>
      <c r="AQ226"/>
      <c r="AR226"/>
      <c r="AS226"/>
      <c r="AT226"/>
      <c r="AU226"/>
    </row>
    <row r="227" spans="1:47" ht="55.5" customHeight="1" x14ac:dyDescent="0.4">
      <c r="A227">
        <f t="shared" si="0"/>
        <v>226</v>
      </c>
      <c r="B227" s="1">
        <v>900</v>
      </c>
      <c r="C227">
        <v>120216</v>
      </c>
      <c r="D227" t="s">
        <v>308</v>
      </c>
      <c r="E227" s="22">
        <v>1</v>
      </c>
      <c r="F227" s="22" t="s">
        <v>309</v>
      </c>
      <c r="I227"/>
      <c r="J227"/>
      <c r="K227"/>
      <c r="L227"/>
      <c r="M227"/>
      <c r="N227" s="22" t="s">
        <v>355</v>
      </c>
      <c r="O227" t="s">
        <v>321</v>
      </c>
      <c r="Q227"/>
      <c r="T227" s="1"/>
      <c r="U227" s="10"/>
      <c r="V227" s="12"/>
      <c r="W227" s="12"/>
      <c r="X227" s="12"/>
      <c r="Y227" s="12"/>
      <c r="Z227" s="12"/>
      <c r="AA227" s="12"/>
      <c r="AB227" s="12"/>
      <c r="AC227"/>
      <c r="AD227"/>
      <c r="AE227"/>
      <c r="AF227"/>
      <c r="AG227" s="4"/>
      <c r="AH227"/>
      <c r="AI227" s="4"/>
      <c r="AJ227" s="4"/>
      <c r="AK227" s="4"/>
      <c r="AO227"/>
      <c r="AQ227"/>
      <c r="AR227"/>
      <c r="AS227"/>
      <c r="AT227"/>
      <c r="AU227"/>
    </row>
    <row r="228" spans="1:47" ht="55.5" customHeight="1" x14ac:dyDescent="0.4">
      <c r="A228">
        <f t="shared" ref="A228:A229" si="1">A227 + 1</f>
        <v>227</v>
      </c>
      <c r="B228" s="1">
        <v>1260</v>
      </c>
      <c r="C228">
        <v>120217</v>
      </c>
      <c r="D228" t="s">
        <v>308</v>
      </c>
      <c r="E228" s="22">
        <v>0</v>
      </c>
      <c r="F228" s="22" t="s">
        <v>309</v>
      </c>
      <c r="I228"/>
      <c r="J228"/>
      <c r="K228"/>
      <c r="L228"/>
      <c r="M228"/>
      <c r="N228" s="22" t="s">
        <v>355</v>
      </c>
      <c r="O228" t="s">
        <v>322</v>
      </c>
      <c r="Q228"/>
      <c r="T228" s="1"/>
      <c r="U228" s="10"/>
      <c r="V228" s="12"/>
      <c r="W228" s="12"/>
      <c r="X228" s="12"/>
      <c r="Y228" s="12"/>
      <c r="Z228" s="12"/>
      <c r="AA228" s="12"/>
      <c r="AB228" s="12"/>
      <c r="AC228"/>
      <c r="AD228"/>
      <c r="AE228"/>
      <c r="AF228"/>
      <c r="AG228" s="4"/>
      <c r="AH228"/>
      <c r="AI228" s="4"/>
      <c r="AJ228" s="4"/>
      <c r="AK228" s="4"/>
      <c r="AO228"/>
      <c r="AQ228"/>
      <c r="AR228"/>
      <c r="AS228"/>
      <c r="AT228"/>
      <c r="AU228"/>
    </row>
    <row r="229" spans="1:47" ht="55.5" customHeight="1" x14ac:dyDescent="0.4">
      <c r="A229">
        <f t="shared" si="1"/>
        <v>228</v>
      </c>
      <c r="B229" s="1">
        <v>1260</v>
      </c>
      <c r="C229">
        <v>120218</v>
      </c>
      <c r="D229" t="s">
        <v>308</v>
      </c>
      <c r="E229" s="22">
        <v>1</v>
      </c>
      <c r="F229" s="22" t="s">
        <v>309</v>
      </c>
      <c r="I229"/>
      <c r="J229"/>
      <c r="K229"/>
      <c r="L229"/>
      <c r="M229"/>
      <c r="N229" s="22" t="s">
        <v>355</v>
      </c>
      <c r="O229" t="s">
        <v>323</v>
      </c>
      <c r="Q229"/>
      <c r="T229" s="1"/>
      <c r="U229" s="10"/>
      <c r="V229" s="12"/>
      <c r="W229" s="12"/>
      <c r="X229" s="12"/>
      <c r="Y229" s="12"/>
      <c r="Z229" s="12"/>
      <c r="AA229" s="12"/>
      <c r="AB229" s="12"/>
      <c r="AC229"/>
      <c r="AD229"/>
      <c r="AE229"/>
      <c r="AF229"/>
      <c r="AG229" s="4"/>
      <c r="AH229"/>
      <c r="AI229" s="4"/>
      <c r="AJ229" s="4"/>
      <c r="AK229" s="4"/>
      <c r="AO229"/>
      <c r="AQ229"/>
      <c r="AR229"/>
      <c r="AS229"/>
      <c r="AT229"/>
      <c r="AU229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JewelerProfit,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Geller</dc:creator>
  <cp:lastModifiedBy>Shaista Nazar</cp:lastModifiedBy>
  <dcterms:created xsi:type="dcterms:W3CDTF">2022-03-06T14:18:43Z</dcterms:created>
  <dcterms:modified xsi:type="dcterms:W3CDTF">2023-02-27T13:38:46Z</dcterms:modified>
</cp:coreProperties>
</file>