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30"/>
  <workbookPr defaultThemeVersion="166925"/>
  <mc:AlternateContent xmlns:mc="http://schemas.openxmlformats.org/markup-compatibility/2006">
    <mc:Choice Requires="x15">
      <x15ac:absPath xmlns:x15ac="http://schemas.microsoft.com/office/spreadsheetml/2010/11/ac" url="G:\Data_Analyst\"/>
    </mc:Choice>
  </mc:AlternateContent>
  <xr:revisionPtr revIDLastSave="0" documentId="13_ncr:1_{A8907386-D9B6-449E-965E-D36C92985317}" xr6:coauthVersionLast="47" xr6:coauthVersionMax="47" xr10:uidLastSave="{00000000-0000-0000-0000-000000000000}"/>
  <bookViews>
    <workbookView xWindow="-120" yWindow="-120" windowWidth="20730" windowHeight="11040" activeTab="2" xr2:uid="{AA3C1E50-38F1-6644-B051-514CE6CAA6A2}"/>
  </bookViews>
  <sheets>
    <sheet name="Data" sheetId="1" r:id="rId1"/>
    <sheet name="Analyze" sheetId="5" r:id="rId2"/>
    <sheet name="Dashboard" sheetId="6" r:id="rId3"/>
  </sheets>
  <definedNames>
    <definedName name="_xlcn.WorksheetConnection_DashboardStart.xlsxTable11" hidden="1">Table1[]</definedName>
    <definedName name="Slicer_Invoice_Date__Year">#N/A</definedName>
    <definedName name="Slicer_Region">#N/A</definedName>
  </definedNames>
  <calcPr calcId="191029"/>
  <pivotCaches>
    <pivotCache cacheId="324" r:id="rId4"/>
    <pivotCache cacheId="327" r:id="rId5"/>
    <pivotCache cacheId="330" r:id="rId6"/>
    <pivotCache cacheId="333" r:id="rId7"/>
  </pivotCaches>
  <extLst>
    <ext xmlns:x14="http://schemas.microsoft.com/office/spreadsheetml/2009/9/main" uri="{876F7934-8845-4945-9796-88D515C7AA90}">
      <x14:pivotCaches>
        <pivotCache cacheId="2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Start.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6" l="1"/>
  <c r="I16" i="6"/>
  <c r="J16" i="6"/>
  <c r="H17" i="6"/>
  <c r="I17" i="6"/>
  <c r="J17" i="6"/>
  <c r="H18" i="6"/>
  <c r="I18" i="6"/>
  <c r="J18" i="6"/>
  <c r="H19" i="6"/>
  <c r="I19" i="6"/>
  <c r="J19" i="6"/>
  <c r="K19" i="6" s="1"/>
  <c r="H20" i="6"/>
  <c r="I20" i="6"/>
  <c r="J20" i="6"/>
  <c r="I21" i="6"/>
  <c r="J21" i="6"/>
  <c r="I15" i="6"/>
  <c r="J15" i="6"/>
  <c r="H15" i="6"/>
  <c r="C16" i="6"/>
  <c r="D16" i="6"/>
  <c r="E16" i="6"/>
  <c r="C17" i="6"/>
  <c r="D17" i="6"/>
  <c r="E17" i="6"/>
  <c r="C18" i="6"/>
  <c r="D18" i="6"/>
  <c r="E18" i="6"/>
  <c r="C19" i="6"/>
  <c r="D19" i="6"/>
  <c r="E19" i="6"/>
  <c r="C20" i="6"/>
  <c r="D20" i="6"/>
  <c r="E20" i="6"/>
  <c r="D15" i="6"/>
  <c r="E15" i="6"/>
  <c r="C15" i="6"/>
  <c r="H30" i="5"/>
  <c r="I30" i="5"/>
  <c r="J30" i="5"/>
  <c r="H31" i="5"/>
  <c r="I31" i="5"/>
  <c r="J31" i="5"/>
  <c r="H32" i="5"/>
  <c r="I32" i="5"/>
  <c r="J32" i="5"/>
  <c r="G33" i="5"/>
  <c r="H33" i="5"/>
  <c r="I33" i="5"/>
  <c r="J33" i="5"/>
  <c r="H34" i="5"/>
  <c r="I34" i="5"/>
  <c r="J34" i="5"/>
  <c r="H35" i="5"/>
  <c r="I35" i="5"/>
  <c r="J35" i="5"/>
  <c r="H36" i="5"/>
  <c r="I36" i="5"/>
  <c r="J36" i="5"/>
  <c r="H29" i="5"/>
  <c r="I29" i="5"/>
  <c r="J29" i="5"/>
  <c r="G29" i="5"/>
  <c r="K20" i="6" l="1"/>
  <c r="K16" i="6"/>
  <c r="F18" i="6"/>
  <c r="K18" i="6"/>
  <c r="K17" i="6"/>
  <c r="F19" i="6"/>
  <c r="K15" i="6"/>
  <c r="K21" i="6"/>
  <c r="F17" i="6"/>
  <c r="F15" i="6"/>
  <c r="F20" i="6"/>
  <c r="D21" i="6"/>
  <c r="E21" i="6"/>
  <c r="F16" i="6"/>
  <c r="F2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B9EE73-FC96-4100-9136-99FF7584A2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EB386A6-F3FE-4DAF-9ED5-2CBE0DFAA81A}" name="WorksheetConnection_Dashboard Start.xlsx!Table1" type="102" refreshedVersion="8" minRefreshableVersion="5">
    <extLst>
      <ext xmlns:x15="http://schemas.microsoft.com/office/spreadsheetml/2010/11/main" uri="{DE250136-89BD-433C-8126-D09CA5730AF9}">
        <x15:connection id="Table1" autoDelete="1">
          <x15:rangePr sourceName="_xlcn.WorksheetConnection_DashboardStart.xlsxTable11"/>
        </x15:connection>
      </ext>
    </extLst>
  </connection>
</connections>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<sst xmlns="http://schemas.openxmlformats.org/spreadsheetml/2006/main" count="48311" uniqueCount="155">
  <si>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</si>
  <si>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</si>
  <si>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</si>
  <si>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</si>
  <si>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</si>
  <si>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</si>
  <si>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</si>
  <si>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</si>
  <si>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</si>
  <si>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</si>
  <si>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</si>
  <si>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</si>
  <si>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</si>
  <si>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</si>
  <si>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</si>
  <si>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</si>
  <si>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</si>
  <si>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</si>
  <si>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</si>
  <si>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</si>
  <si>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</si>
  <si>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</si>
  <si>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</si>
  <si>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</si>
  <si>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</si>
  <si>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</si>
  <si>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</si>
  <si>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</si>
  <si>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</si>
  <si>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</si>
  <si>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</si>
  <si>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</si>
  <si>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</si>
  <si>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</si>
  <si>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</si>
  <si>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</si>
  <si>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</si>
  <si>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</si>
  <si>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</si>
  <si>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</si>
  <si>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</si>
  <si>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</si>
  <si>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</si>
  <si>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</si>
  <si>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</si>
  <si>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</si>
  <si>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</si>
  <si>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</si>
  <si>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</si>
  <si>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</si>
  <si>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</si>
  <si>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</si>
  <si>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</si>
  <si>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</si>
  <si>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</si>
  <si>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</si>
  <si>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</si>
  <si>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</si>
  <si>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</si>
  <si>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</si>
  <si>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</si>
  <si>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</si>
  <si>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</si>
  <si>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</si>
  <si>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</si>
  <si>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</si>
  <si>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</si>
  <si>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</si>
  <si>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</si>
  <si>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</si>
  <si>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</si>
  <si>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</si>
  <si>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</si>
  <si>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</si>
  <si>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</si>
  <si>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</si>
  <si>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</si>
  <si>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</si>
  <si>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</si>
  <si>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</si>
  <si>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</si>
  <si>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</si>
  <si>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</si>
  <si>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</si>
  <si>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</si>
  <si>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</si>
  <si>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</si>
  <si>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</si>
  <si>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</si>
  <si>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</si>
  <si>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</si>
  <si>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</si>
  <si>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</si>
  <si>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</si>
  <si>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</si>
  <si>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</si>
  <si>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</si>
  <si>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</si>
  <si>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</si>
  <si>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</si>
  <si>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</si>
  <si>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</si>
  <si>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</si>
  <si>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</si>
  <si>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</si>
  <si>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</si>
  <si>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</si>
  <si>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</si>
  <si>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</si>
  <si>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</si>
  <si>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</si>
  <si>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</si>
  <si>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</si>
  <si>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</si>
  <si>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</si>
  <si>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</si>
  <si>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</si>
  <si>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</si>
  <si>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</si>
  <si>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</si>
  <si>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</si>
  <si>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</si>
  <si>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</si>
  <si>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</si>
  <si>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</si>
  <si>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</si>
  <si>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</si>
  <si>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</si>
  <si>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</si>
  <si>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</si>
  <si>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</si>
  <si>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</si>
  <si>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</si>
  <si>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</si>
  <si>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</si>
  <si>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</si>
  <si>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</si>
  <si>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</si>
  <si>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</si>
  <si>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</si>
  <si>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</si>
  <si>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</si>
  <si>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</si>
  <si>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</si>
  <si>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</si>
  <si>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</si>
  <si>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</si>
  <si>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</si>
  <si>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</si>
  <si>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</si>
  <si>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</si>
  <si>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Average of Operating Margin</t>
  </si>
  <si>
    <t>Invoice Date (Year)</t>
  </si>
  <si>
    <t>Invoice Date (Quarter)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</si>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</sst>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8" formatCode="[$$-C09]#,##0.00"/>
  </numFmts>
  <fonts count="6"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2"/>
      <color theme="0"/>
      <name val="Aptos"/>
      <family val="2"/>
    </font>
  </fonts>
  <fills count="7">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FFC0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2" fillId="4" borderId="0" xfId="0" applyFont="1" applyFill="1" applyAlignment="1">
      <alignment horizontal="center"/>
    </xf>
    <xf numFmtId="0" fontId="0" fillId="0" borderId="0" xfId="0" pivotButton="1"/>
    <xf numFmtId="0" fontId="0" fillId="0" borderId="0" xfId="0" applyAlignment="1">
      <alignment horizontal="left"/>
    </xf>
    <xf numFmtId="0" fontId="5" fillId="3" borderId="0" xfId="0" applyFont="1" applyFill="1" applyAlignment="1">
      <alignment horizontal="center"/>
    </xf>
    <xf numFmtId="0" fontId="5" fillId="5" borderId="0" xfId="0" applyFont="1" applyFill="1" applyAlignment="1">
      <alignment horizontal="center"/>
    </xf>
    <xf numFmtId="3" fontId="0" fillId="0" borderId="0" xfId="0" applyNumberFormat="1"/>
    <xf numFmtId="0" fontId="0" fillId="6" borderId="2" xfId="0" applyFill="1" applyBorder="1"/>
    <xf numFmtId="3" fontId="0" fillId="6" borderId="2" xfId="0" applyNumberFormat="1" applyFill="1" applyBorder="1"/>
    <xf numFmtId="168" fontId="0" fillId="0" borderId="0" xfId="0" applyNumberFormat="1"/>
    <xf numFmtId="0" fontId="0" fillId="0" borderId="0" xfId="0" applyNumberFormat="1"/>
  </cellXfs>
  <cellStyles count="2">
    <cellStyle name="Hyperlink 2" xfId="1" xr:uid="{229837FD-7C70-47AC-B854-CBC5538B0B97}"/>
    <cellStyle name="Normal" xfId="0" builtinId="0"/>
  </cellStyles>
  <dxfs count="18">
    <dxf>
      <numFmt numFmtId="3" formatCode="#,##0"/>
    </dxf>
    <dxf>
      <numFmt numFmtId="3" formatCode="#,##0"/>
    </dxf>
    <dxf>
      <numFmt numFmtId="168" formatCode="[$$-C09]#,##0.0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multiLvlStrRef>
              <c:f>Analyze!$G$29:$H$36</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Analyze!$I$29:$I$36</c:f>
              <c:numCache>
                <c:formatCode>General</c:formatCode>
                <c:ptCount val="8"/>
                <c:pt idx="0">
                  <c:v>692776.1</c:v>
                </c:pt>
                <c:pt idx="1">
                  <c:v>644203.89999999956</c:v>
                </c:pt>
                <c:pt idx="2">
                  <c:v>719170.39999999979</c:v>
                </c:pt>
                <c:pt idx="3">
                  <c:v>367582.10000000009</c:v>
                </c:pt>
                <c:pt idx="4">
                  <c:v>1877584.2999999996</c:v>
                </c:pt>
                <c:pt idx="5">
                  <c:v>2379424.8000000031</c:v>
                </c:pt>
                <c:pt idx="6">
                  <c:v>2805752.5000000005</c:v>
                </c:pt>
                <c:pt idx="7">
                  <c:v>2530170.8999999994</c:v>
                </c:pt>
              </c:numCache>
            </c:numRef>
          </c:val>
          <c:extLst>
            <c:ext xmlns:c16="http://schemas.microsoft.com/office/drawing/2014/chart" uri="{C3380CC4-5D6E-409C-BE32-E72D297353CC}">
              <c16:uniqueId val="{00000000-419E-4BA0-980B-4697F07FCD7D}"/>
            </c:ext>
          </c:extLst>
        </c:ser>
        <c:dLbls>
          <c:showLegendKey val="0"/>
          <c:showVal val="0"/>
          <c:showCatName val="0"/>
          <c:showSerName val="0"/>
          <c:showPercent val="0"/>
          <c:showBubbleSize val="0"/>
        </c:dLbls>
        <c:gapWidth val="219"/>
        <c:axId val="592315039"/>
        <c:axId val="592306879"/>
      </c:barChart>
      <c:lineChart>
        <c:grouping val="standard"/>
        <c:varyColors val="0"/>
        <c:ser>
          <c:idx val="1"/>
          <c:order val="1"/>
          <c:tx>
            <c:v>Operating Profit Margin</c:v>
          </c:tx>
          <c:spPr>
            <a:ln w="28575" cap="rnd">
              <a:solidFill>
                <a:schemeClr val="accent2"/>
              </a:solidFill>
              <a:round/>
            </a:ln>
            <a:effectLst/>
          </c:spPr>
          <c:marker>
            <c:symbol val="none"/>
          </c:marker>
          <c:cat>
            <c:multiLvlStrRef>
              <c:f>Analyze!$G$29:$H$36</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Analyze!$J$29:$J$36</c:f>
              <c:numCache>
                <c:formatCode>General</c:formatCode>
                <c:ptCount val="8"/>
                <c:pt idx="0">
                  <c:v>0.40174683544303796</c:v>
                </c:pt>
                <c:pt idx="1">
                  <c:v>0.40000000000000019</c:v>
                </c:pt>
                <c:pt idx="2">
                  <c:v>0.41026548672566376</c:v>
                </c:pt>
                <c:pt idx="3">
                  <c:v>0.40243816254416964</c:v>
                </c:pt>
                <c:pt idx="4">
                  <c:v>0.41657045009784788</c:v>
                </c:pt>
                <c:pt idx="5">
                  <c:v>0.42755819477434698</c:v>
                </c:pt>
                <c:pt idx="6">
                  <c:v>0.43470170454545393</c:v>
                </c:pt>
                <c:pt idx="7">
                  <c:v>0.4248393285371706</c:v>
                </c:pt>
              </c:numCache>
            </c:numRef>
          </c:val>
          <c:smooth val="0"/>
          <c:extLst>
            <c:ext xmlns:c16="http://schemas.microsoft.com/office/drawing/2014/chart" uri="{C3380CC4-5D6E-409C-BE32-E72D297353CC}">
              <c16:uniqueId val="{00000001-419E-4BA0-980B-4697F07FCD7D}"/>
            </c:ext>
          </c:extLst>
        </c:ser>
        <c:dLbls>
          <c:showLegendKey val="0"/>
          <c:showVal val="0"/>
          <c:showCatName val="0"/>
          <c:showSerName val="0"/>
          <c:showPercent val="0"/>
          <c:showBubbleSize val="0"/>
        </c:dLbls>
        <c:marker val="1"/>
        <c:smooth val="0"/>
        <c:axId val="587194543"/>
        <c:axId val="587189743"/>
      </c:lineChart>
      <c:catAx>
        <c:axId val="59231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06879"/>
        <c:crosses val="autoZero"/>
        <c:auto val="1"/>
        <c:lblAlgn val="ctr"/>
        <c:lblOffset val="100"/>
        <c:noMultiLvlLbl val="0"/>
      </c:catAx>
      <c:valAx>
        <c:axId val="592306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15039"/>
        <c:crosses val="autoZero"/>
        <c:crossBetween val="between"/>
      </c:valAx>
      <c:valAx>
        <c:axId val="587189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94543"/>
        <c:crosses val="max"/>
        <c:crossBetween val="between"/>
      </c:valAx>
      <c:catAx>
        <c:axId val="587194543"/>
        <c:scaling>
          <c:orientation val="minMax"/>
        </c:scaling>
        <c:delete val="1"/>
        <c:axPos val="b"/>
        <c:numFmt formatCode="General" sourceLinked="1"/>
        <c:majorTickMark val="out"/>
        <c:minorTickMark val="none"/>
        <c:tickLblPos val="nextTo"/>
        <c:crossAx val="58718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142875</xdr:rowOff>
    </xdr:from>
    <xdr:to>
      <xdr:col>11</xdr:col>
      <xdr:colOff>9525</xdr:colOff>
      <xdr:row>5</xdr:row>
      <xdr:rowOff>123825</xdr:rowOff>
    </xdr:to>
    <xdr:sp macro="" textlink="">
      <xdr:nvSpPr>
        <xdr:cNvPr id="2" name="Rectangle 1">
          <a:extLst>
            <a:ext uri="{FF2B5EF4-FFF2-40B4-BE49-F238E27FC236}">
              <a16:creationId xmlns:a16="http://schemas.microsoft.com/office/drawing/2014/main" id="{F0AE1B53-51CC-9DA5-56AC-0A9BA17B37EA}"/>
            </a:ext>
          </a:extLst>
        </xdr:cNvPr>
        <xdr:cNvSpPr/>
      </xdr:nvSpPr>
      <xdr:spPr>
        <a:xfrm>
          <a:off x="2543175" y="342900"/>
          <a:ext cx="7591425" cy="781050"/>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Aptos Display" panose="020B0004020202020204" pitchFamily="34" charset="0"/>
            </a:rPr>
            <a:t>Coca-Cola USA Retailer Dashboard</a:t>
          </a:r>
        </a:p>
      </xdr:txBody>
    </xdr:sp>
    <xdr:clientData/>
  </xdr:twoCellAnchor>
  <xdr:twoCellAnchor>
    <xdr:from>
      <xdr:col>2</xdr:col>
      <xdr:colOff>0</xdr:colOff>
      <xdr:row>6</xdr:row>
      <xdr:rowOff>47624</xdr:rowOff>
    </xdr:from>
    <xdr:to>
      <xdr:col>3</xdr:col>
      <xdr:colOff>942975</xdr:colOff>
      <xdr:row>10</xdr:row>
      <xdr:rowOff>57149</xdr:rowOff>
    </xdr:to>
    <xdr:sp macro="" textlink="">
      <xdr:nvSpPr>
        <xdr:cNvPr id="3" name="Rectangle 2">
          <a:extLst>
            <a:ext uri="{FF2B5EF4-FFF2-40B4-BE49-F238E27FC236}">
              <a16:creationId xmlns:a16="http://schemas.microsoft.com/office/drawing/2014/main" id="{5774D8EA-57AA-BDBF-D9F7-FB32CF17EADD}"/>
            </a:ext>
          </a:extLst>
        </xdr:cNvPr>
        <xdr:cNvSpPr/>
      </xdr:nvSpPr>
      <xdr:spPr>
        <a:xfrm>
          <a:off x="2533650" y="1247774"/>
          <a:ext cx="1800225" cy="809625"/>
        </a:xfrm>
        <a:prstGeom prst="rect">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123825</xdr:colOff>
      <xdr:row>6</xdr:row>
      <xdr:rowOff>47624</xdr:rowOff>
    </xdr:from>
    <xdr:to>
      <xdr:col>6</xdr:col>
      <xdr:colOff>9525</xdr:colOff>
      <xdr:row>10</xdr:row>
      <xdr:rowOff>57149</xdr:rowOff>
    </xdr:to>
    <xdr:sp macro="" textlink="">
      <xdr:nvSpPr>
        <xdr:cNvPr id="13" name="Rectangle 12">
          <a:extLst>
            <a:ext uri="{FF2B5EF4-FFF2-40B4-BE49-F238E27FC236}">
              <a16:creationId xmlns:a16="http://schemas.microsoft.com/office/drawing/2014/main" id="{5F75E50F-7500-A062-18C6-3017CB0BBF50}"/>
            </a:ext>
          </a:extLst>
        </xdr:cNvPr>
        <xdr:cNvSpPr/>
      </xdr:nvSpPr>
      <xdr:spPr>
        <a:xfrm>
          <a:off x="4467225" y="1247774"/>
          <a:ext cx="1800225" cy="809625"/>
        </a:xfrm>
        <a:prstGeom prst="rect">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161925</xdr:colOff>
      <xdr:row>6</xdr:row>
      <xdr:rowOff>47624</xdr:rowOff>
    </xdr:from>
    <xdr:to>
      <xdr:col>8</xdr:col>
      <xdr:colOff>857250</xdr:colOff>
      <xdr:row>10</xdr:row>
      <xdr:rowOff>57149</xdr:rowOff>
    </xdr:to>
    <xdr:sp macro="" textlink="">
      <xdr:nvSpPr>
        <xdr:cNvPr id="14" name="Rectangle 13">
          <a:extLst>
            <a:ext uri="{FF2B5EF4-FFF2-40B4-BE49-F238E27FC236}">
              <a16:creationId xmlns:a16="http://schemas.microsoft.com/office/drawing/2014/main" id="{81B248FC-353C-E7A1-373F-420A68240602}"/>
            </a:ext>
          </a:extLst>
        </xdr:cNvPr>
        <xdr:cNvSpPr/>
      </xdr:nvSpPr>
      <xdr:spPr>
        <a:xfrm>
          <a:off x="6419850" y="1247774"/>
          <a:ext cx="1800225" cy="809625"/>
        </a:xfrm>
        <a:prstGeom prst="rect">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38100</xdr:colOff>
      <xdr:row>6</xdr:row>
      <xdr:rowOff>47624</xdr:rowOff>
    </xdr:from>
    <xdr:to>
      <xdr:col>11</xdr:col>
      <xdr:colOff>28575</xdr:colOff>
      <xdr:row>10</xdr:row>
      <xdr:rowOff>57149</xdr:rowOff>
    </xdr:to>
    <xdr:sp macro="" textlink="">
      <xdr:nvSpPr>
        <xdr:cNvPr id="15" name="Rectangle 14">
          <a:extLst>
            <a:ext uri="{FF2B5EF4-FFF2-40B4-BE49-F238E27FC236}">
              <a16:creationId xmlns:a16="http://schemas.microsoft.com/office/drawing/2014/main" id="{92594315-736C-9D72-65B2-C16B692949E6}"/>
            </a:ext>
          </a:extLst>
        </xdr:cNvPr>
        <xdr:cNvSpPr/>
      </xdr:nvSpPr>
      <xdr:spPr>
        <a:xfrm>
          <a:off x="8353425" y="1247774"/>
          <a:ext cx="1800225" cy="809625"/>
        </a:xfrm>
        <a:prstGeom prst="rect">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xdr:colOff>
      <xdr:row>0</xdr:row>
      <xdr:rowOff>1</xdr:rowOff>
    </xdr:from>
    <xdr:to>
      <xdr:col>0</xdr:col>
      <xdr:colOff>1743076</xdr:colOff>
      <xdr:row>5</xdr:row>
      <xdr:rowOff>28575</xdr:rowOff>
    </xdr:to>
    <xdr:pic>
      <xdr:nvPicPr>
        <xdr:cNvPr id="19" name="Picture 18">
          <a:extLst>
            <a:ext uri="{FF2B5EF4-FFF2-40B4-BE49-F238E27FC236}">
              <a16:creationId xmlns:a16="http://schemas.microsoft.com/office/drawing/2014/main" id="{C33EC99C-3526-597B-BA68-90D7D263B2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 y="1"/>
          <a:ext cx="1743074" cy="1028699"/>
        </a:xfrm>
        <a:prstGeom prst="rect">
          <a:avLst/>
        </a:prstGeom>
      </xdr:spPr>
    </xdr:pic>
    <xdr:clientData/>
  </xdr:twoCellAnchor>
  <xdr:twoCellAnchor>
    <xdr:from>
      <xdr:col>2</xdr:col>
      <xdr:colOff>28575</xdr:colOff>
      <xdr:row>7</xdr:row>
      <xdr:rowOff>28575</xdr:rowOff>
    </xdr:from>
    <xdr:to>
      <xdr:col>3</xdr:col>
      <xdr:colOff>895350</xdr:colOff>
      <xdr:row>10</xdr:row>
      <xdr:rowOff>9525</xdr:rowOff>
    </xdr:to>
    <xdr:sp macro="" textlink="Analyze!B4">
      <xdr:nvSpPr>
        <xdr:cNvPr id="4" name="TextBox 3">
          <a:extLst>
            <a:ext uri="{FF2B5EF4-FFF2-40B4-BE49-F238E27FC236}">
              <a16:creationId xmlns:a16="http://schemas.microsoft.com/office/drawing/2014/main" id="{0C001298-D7DF-869D-383B-2F09AA72B2B0}"/>
            </a:ext>
          </a:extLst>
        </xdr:cNvPr>
        <xdr:cNvSpPr txBox="1"/>
      </xdr:nvSpPr>
      <xdr:spPr>
        <a:xfrm>
          <a:off x="2562225" y="1428750"/>
          <a:ext cx="17240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2"/>
              </a:solidFill>
              <a:latin typeface="+mn-lt"/>
              <a:ea typeface="Calibri"/>
              <a:cs typeface="Calibri"/>
            </a:rPr>
            <a:t>Total Sales</a:t>
          </a:r>
        </a:p>
        <a:p>
          <a:pPr algn="ctr"/>
          <a:fld id="{E305F846-72E5-450F-AD6E-979CC6073B8A}" type="TxLink">
            <a:rPr lang="en-US" sz="1800" b="1" i="0" u="none" strike="noStrike">
              <a:solidFill>
                <a:schemeClr val="bg2"/>
              </a:solidFill>
              <a:latin typeface="Calibri"/>
              <a:ea typeface="Calibri"/>
              <a:cs typeface="Calibri"/>
            </a:rPr>
            <a:pPr algn="ctr"/>
            <a:t>12,016,665</a:t>
          </a:fld>
          <a:endParaRPr lang="en-US" sz="1600" b="1">
            <a:solidFill>
              <a:schemeClr val="bg2"/>
            </a:solidFill>
          </a:endParaRPr>
        </a:p>
      </xdr:txBody>
    </xdr:sp>
    <xdr:clientData/>
  </xdr:twoCellAnchor>
  <xdr:twoCellAnchor>
    <xdr:from>
      <xdr:col>4</xdr:col>
      <xdr:colOff>190500</xdr:colOff>
      <xdr:row>7</xdr:row>
      <xdr:rowOff>28575</xdr:rowOff>
    </xdr:from>
    <xdr:to>
      <xdr:col>6</xdr:col>
      <xdr:colOff>0</xdr:colOff>
      <xdr:row>10</xdr:row>
      <xdr:rowOff>9525</xdr:rowOff>
    </xdr:to>
    <xdr:sp macro="" textlink="Analyze!C4">
      <xdr:nvSpPr>
        <xdr:cNvPr id="5" name="TextBox 4">
          <a:extLst>
            <a:ext uri="{FF2B5EF4-FFF2-40B4-BE49-F238E27FC236}">
              <a16:creationId xmlns:a16="http://schemas.microsoft.com/office/drawing/2014/main" id="{C69AA558-BD57-6C44-7575-2D4EFF4CAFE7}"/>
            </a:ext>
          </a:extLst>
        </xdr:cNvPr>
        <xdr:cNvSpPr txBox="1"/>
      </xdr:nvSpPr>
      <xdr:spPr>
        <a:xfrm>
          <a:off x="4533900" y="1428750"/>
          <a:ext cx="17240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2"/>
              </a:solidFill>
              <a:latin typeface="+mn-lt"/>
              <a:ea typeface="Calibri"/>
              <a:cs typeface="Calibri"/>
            </a:rPr>
            <a:t>Units Sold</a:t>
          </a:r>
        </a:p>
        <a:p>
          <a:pPr algn="ctr"/>
          <a:fld id="{CB75F4D3-B9D5-4ABD-9791-082A29D2ECC7}" type="TxLink">
            <a:rPr lang="en-US" sz="1800" b="1" i="0" u="none" strike="noStrike">
              <a:solidFill>
                <a:schemeClr val="bg2"/>
              </a:solidFill>
              <a:latin typeface="Calibri"/>
              <a:ea typeface="Calibri"/>
              <a:cs typeface="Calibri"/>
            </a:rPr>
            <a:t>24,788,610</a:t>
          </a:fld>
          <a:endParaRPr lang="en-US" sz="1800" b="1" i="0" u="none" strike="noStrike">
            <a:solidFill>
              <a:schemeClr val="bg2"/>
            </a:solidFill>
            <a:latin typeface="Calibri"/>
            <a:ea typeface="Calibri"/>
            <a:cs typeface="Calibri"/>
          </a:endParaRPr>
        </a:p>
      </xdr:txBody>
    </xdr:sp>
    <xdr:clientData/>
  </xdr:twoCellAnchor>
  <xdr:twoCellAnchor>
    <xdr:from>
      <xdr:col>6</xdr:col>
      <xdr:colOff>238125</xdr:colOff>
      <xdr:row>7</xdr:row>
      <xdr:rowOff>28575</xdr:rowOff>
    </xdr:from>
    <xdr:to>
      <xdr:col>8</xdr:col>
      <xdr:colOff>857250</xdr:colOff>
      <xdr:row>10</xdr:row>
      <xdr:rowOff>9525</xdr:rowOff>
    </xdr:to>
    <xdr:sp macro="" textlink="Analyze!D4">
      <xdr:nvSpPr>
        <xdr:cNvPr id="6" name="TextBox 5">
          <a:extLst>
            <a:ext uri="{FF2B5EF4-FFF2-40B4-BE49-F238E27FC236}">
              <a16:creationId xmlns:a16="http://schemas.microsoft.com/office/drawing/2014/main" id="{F971E63F-559F-9A32-8DEF-BB41D71D4A5D}"/>
            </a:ext>
          </a:extLst>
        </xdr:cNvPr>
        <xdr:cNvSpPr txBox="1"/>
      </xdr:nvSpPr>
      <xdr:spPr>
        <a:xfrm>
          <a:off x="6496050" y="1428750"/>
          <a:ext cx="17240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2"/>
              </a:solidFill>
              <a:latin typeface="+mn-lt"/>
              <a:ea typeface="Calibri"/>
              <a:cs typeface="Calibri"/>
            </a:rPr>
            <a:t>Average Price</a:t>
          </a:r>
        </a:p>
        <a:p>
          <a:pPr algn="ctr"/>
          <a:fld id="{D447EA1D-87E6-4F31-89AF-AEEA229B0035}" type="TxLink">
            <a:rPr lang="en-US" sz="1800" b="1" i="0" u="none" strike="noStrike">
              <a:solidFill>
                <a:schemeClr val="bg2"/>
              </a:solidFill>
              <a:latin typeface="Calibri"/>
              <a:ea typeface="Calibri"/>
              <a:cs typeface="Calibri"/>
            </a:rPr>
            <a:t>$0.45</a:t>
          </a:fld>
          <a:endParaRPr lang="en-US" sz="1800" b="1" i="0" u="none" strike="noStrike">
            <a:solidFill>
              <a:schemeClr val="bg2"/>
            </a:solidFill>
            <a:latin typeface="Calibri"/>
            <a:ea typeface="Calibri"/>
            <a:cs typeface="Calibri"/>
          </a:endParaRPr>
        </a:p>
      </xdr:txBody>
    </xdr:sp>
    <xdr:clientData/>
  </xdr:twoCellAnchor>
  <xdr:twoCellAnchor>
    <xdr:from>
      <xdr:col>9</xdr:col>
      <xdr:colOff>104775</xdr:colOff>
      <xdr:row>7</xdr:row>
      <xdr:rowOff>28575</xdr:rowOff>
    </xdr:from>
    <xdr:to>
      <xdr:col>11</xdr:col>
      <xdr:colOff>19050</xdr:colOff>
      <xdr:row>10</xdr:row>
      <xdr:rowOff>9525</xdr:rowOff>
    </xdr:to>
    <xdr:sp macro="" textlink="Analyze!E4">
      <xdr:nvSpPr>
        <xdr:cNvPr id="7" name="TextBox 6">
          <a:extLst>
            <a:ext uri="{FF2B5EF4-FFF2-40B4-BE49-F238E27FC236}">
              <a16:creationId xmlns:a16="http://schemas.microsoft.com/office/drawing/2014/main" id="{6CBF7F5C-E841-0972-30B9-B207C6EB4B63}"/>
            </a:ext>
          </a:extLst>
        </xdr:cNvPr>
        <xdr:cNvSpPr txBox="1"/>
      </xdr:nvSpPr>
      <xdr:spPr>
        <a:xfrm>
          <a:off x="8420100" y="1428750"/>
          <a:ext cx="17240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2"/>
              </a:solidFill>
              <a:latin typeface="+mn-lt"/>
              <a:ea typeface="Calibri"/>
              <a:cs typeface="Calibri"/>
            </a:rPr>
            <a:t>Total Operating Profit</a:t>
          </a:r>
        </a:p>
        <a:p>
          <a:pPr algn="ctr"/>
          <a:fld id="{F12F8BC2-E853-4D39-9BB7-E98809538EFE}" type="TxLink">
            <a:rPr lang="en-US" sz="1800" b="1" i="0" u="none" strike="noStrike">
              <a:solidFill>
                <a:schemeClr val="bg2"/>
              </a:solidFill>
              <a:latin typeface="Calibri"/>
              <a:ea typeface="Calibri"/>
              <a:cs typeface="Calibri"/>
            </a:rPr>
            <a:t>4,722,497</a:t>
          </a:fld>
          <a:endParaRPr lang="en-US" sz="1800" b="1" i="0" u="none" strike="noStrike">
            <a:solidFill>
              <a:schemeClr val="bg2"/>
            </a:solidFill>
            <a:latin typeface="Calibri"/>
            <a:ea typeface="Calibri"/>
            <a:cs typeface="Calibri"/>
          </a:endParaRPr>
        </a:p>
      </xdr:txBody>
    </xdr:sp>
    <xdr:clientData/>
  </xdr:twoCellAnchor>
  <xdr:twoCellAnchor>
    <xdr:from>
      <xdr:col>2</xdr:col>
      <xdr:colOff>0</xdr:colOff>
      <xdr:row>25</xdr:row>
      <xdr:rowOff>19050</xdr:rowOff>
    </xdr:from>
    <xdr:to>
      <xdr:col>11</xdr:col>
      <xdr:colOff>0</xdr:colOff>
      <xdr:row>38</xdr:row>
      <xdr:rowOff>161925</xdr:rowOff>
    </xdr:to>
    <xdr:graphicFrame macro="">
      <xdr:nvGraphicFramePr>
        <xdr:cNvPr id="8" name="Chart 7">
          <a:extLst>
            <a:ext uri="{FF2B5EF4-FFF2-40B4-BE49-F238E27FC236}">
              <a16:creationId xmlns:a16="http://schemas.microsoft.com/office/drawing/2014/main" id="{E1D61C7C-8B34-432D-AAB0-C78DEB31B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101844</xdr:colOff>
      <xdr:row>4</xdr:row>
      <xdr:rowOff>38100</xdr:rowOff>
    </xdr:from>
    <xdr:to>
      <xdr:col>0</xdr:col>
      <xdr:colOff>1930644</xdr:colOff>
      <xdr:row>13</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099EBFA-700F-470B-A552-81F8DCCA97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844" y="851471"/>
              <a:ext cx="1828800" cy="1839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104670</xdr:colOff>
      <xdr:row>13</xdr:row>
      <xdr:rowOff>73270</xdr:rowOff>
    </xdr:from>
    <xdr:to>
      <xdr:col>0</xdr:col>
      <xdr:colOff>1933470</xdr:colOff>
      <xdr:row>20</xdr:row>
      <xdr:rowOff>73269</xdr:rowOff>
    </xdr:to>
    <mc:AlternateContent xmlns:mc="http://schemas.openxmlformats.org/markup-compatibility/2006">
      <mc:Choice xmlns:a14="http://schemas.microsoft.com/office/drawing/2010/main" Requires="a14">
        <xdr:graphicFrame macro="">
          <xdr:nvGraphicFramePr>
            <xdr:cNvPr id="10" name="Invoice Date (Year)">
              <a:extLst>
                <a:ext uri="{FF2B5EF4-FFF2-40B4-BE49-F238E27FC236}">
                  <a16:creationId xmlns:a16="http://schemas.microsoft.com/office/drawing/2014/main" id="{0FAE19A4-4A43-4417-93AE-6A16E463C2E3}"/>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dr:sp macro="" textlink="">
          <xdr:nvSpPr>
            <xdr:cNvPr id="0" name=""/>
            <xdr:cNvSpPr>
              <a:spLocks noTextEdit="1"/>
            </xdr:cNvSpPr>
          </xdr:nvSpPr>
          <xdr:spPr>
            <a:xfrm>
              <a:off x="104670" y="2716725"/>
              <a:ext cx="1828800" cy="1423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7.819016666668" backgroundQuery="1" createdVersion="8" refreshedVersion="8" minRefreshableVersion="3" recordCount="0" supportSubquery="1" supportAdvancedDrill="1" xr:uid="{F9FE1127-ED9F-4CAC-9039-BD715AFF63F7}">
  <cacheSource type="external" connectionId="1"/>
  <cacheFields count="5">
    <cacheField name="[Measures].[Sum of Total Sales]" caption="Sum of Total Sales" numFmtId="0" hierarchy="18" level="32767"/>
    <cacheField name="[Measures].[Sum of Units Sold]" caption="Sum of Units Sold" numFmtId="0" hierarchy="19" level="32767"/>
    <cacheField name="[Measures].[Average of Price per Unit]" caption="Average of Price per Unit" numFmtId="0" hierarchy="21" level="32767"/>
    <cacheField name="[Measures].[Sum of Operating Profit]" caption="Sum of Operating Profit" numFmtId="0" hierarchy="22"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7.819017013891" backgroundQuery="1" createdVersion="8" refreshedVersion="8" minRefreshableVersion="3" recordCount="0" supportSubquery="1" supportAdvancedDrill="1" xr:uid="{27DF12E6-2E00-4913-87F8-805341BB9640}">
  <cacheSource type="external" connectionId="1"/>
  <cacheFields count="4">
    <cacheField name="[Table1].[Beverage Brand].[Beverage Brand]" caption="Beverage Brand" numFmtId="0" hierarchy="6" level="1">
      <sharedItems count="6">
        <s v="Coca-Cola"/>
        <s v="Dasani Water"/>
        <s v="Diet Coke"/>
        <s v="Fanta"/>
        <s v="Powerade"/>
        <s v="Sprite"/>
      </sharedItems>
    </cacheField>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7.819017361115" backgroundQuery="1" createdVersion="8" refreshedVersion="8" minRefreshableVersion="3" recordCount="0" supportSubquery="1" supportAdvancedDrill="1" xr:uid="{67FCCD85-E283-44A5-9A84-DFB98B6D9131}">
  <cacheSource type="external" connectionId="1"/>
  <cacheFields count="4">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tailer].[Retailer]" caption="Retailer" numFmtId="0" level="1">
      <sharedItems count="6">
        <s v="Amazon"/>
        <s v="BevCo"/>
        <s v="FizzyCo"/>
        <s v="Target"/>
        <s v="Walmart"/>
        <s v="West Soda"/>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7.819017708331" backgroundQuery="1" createdVersion="8" refreshedVersion="8" minRefreshableVersion="3" recordCount="0" supportSubquery="1" supportAdvancedDrill="1" xr:uid="{944E6884-9BB2-4FF9-9342-5C68AC7A3853}">
  <cacheSource type="external" connectionId="1"/>
  <cacheFields count="5">
    <cacheField name="[Measures].[Average of Operating Margin]" caption="Average of Operating Margin" numFmtId="0" hierarchy="24" level="32767"/>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Invoice Date (Quarter)].[Invoice Date (Quarter)]" caption="Invoice Date (Quarter)" numFmtId="0" hierarchy="13" level="1">
      <sharedItems count="4">
        <s v="Qtr1"/>
        <s v="Qtr2"/>
        <s v="Qtr3"/>
        <s v="Qtr4"/>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3"/>
      </fieldsUsage>
    </cacheHierarchy>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7.814718981484" backgroundQuery="1" createdVersion="3" refreshedVersion="8" minRefreshableVersion="3" recordCount="0" supportSubquery="1" supportAdvancedDrill="1" xr:uid="{DB07DCD5-ACF5-4AB9-AF27-DB4D3E31D533}">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3551888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851D0-4959-4C14-A62E-472DB3A28290}" name="PivotTable4" cacheId="3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8:E37"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2">
    <field x="2"/>
    <field x="3"/>
  </rowFields>
  <rowItems count="9">
    <i>
      <x/>
      <x/>
    </i>
    <i r="1">
      <x v="1"/>
    </i>
    <i r="1">
      <x v="2"/>
    </i>
    <i r="1">
      <x v="3"/>
    </i>
    <i>
      <x v="1"/>
      <x/>
    </i>
    <i r="1">
      <x v="1"/>
    </i>
    <i r="1">
      <x v="2"/>
    </i>
    <i r="1">
      <x v="3"/>
    </i>
    <i t="grand">
      <x/>
    </i>
  </rowItems>
  <colFields count="1">
    <field x="-2"/>
  </colFields>
  <colItems count="2">
    <i>
      <x/>
    </i>
    <i i="1">
      <x v="1"/>
    </i>
  </colItems>
  <dataFields count="2">
    <dataField name="Sum of Total Sales" fld="1" baseField="0" baseItem="0"/>
    <dataField name="Average of Operating Margin" fld="0" subtotal="average"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Operating Margin"/>
  </pivotHierarchies>
  <pivotTableStyleInfo name="PivotStyleDark3"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CCDAC-AF2F-4527-9B33-BAF1F9D70B29}" name="PivotTable3" cacheId="3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7:E25" firstHeaderRow="1" firstDataRow="2" firstDataCol="1"/>
  <pivotFields count="4">
    <pivotField dataField="1" subtotalTop="0" showAll="0" defaultSubtotal="0"/>
    <pivotField axis="axisCol" allDrilled="1" subtotalTop="0" showAll="0" dataSourceSort="1" defaultSubtotal="0">
      <items count="2">
        <item x="0" e="0"/>
        <item x="1"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1"/>
  </colFields>
  <colItems count="3">
    <i>
      <x/>
    </i>
    <i>
      <x v="1"/>
    </i>
    <i t="grand">
      <x/>
    </i>
  </colItems>
  <dataFields count="1">
    <dataField name="Sum of Total Sales" fld="0"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Dark21"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3C836-5F58-476C-8303-E7667DA8FD25}" name="Beverage Brand" cacheId="3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E15"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 Sales" fld="1"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Dark20"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64154-44F2-4A0D-B091-01CF9F18D274}" name="PivotTable1" cacheId="3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3"/>
    <dataField name="Sum of Units Sold" fld="1" baseField="0" baseItem="0" numFmtId="3"/>
    <dataField name="Average of Price per Unit" fld="2" subtotal="average" baseField="0" baseItem="0" numFmtId="168"/>
    <dataField name="Sum of Operating Profit" fld="3" baseField="0" baseItem="0" numFmtId="3"/>
  </dataFields>
  <formats count="3">
    <format dxfId="0">
      <pivotArea outline="0" collapsedLevelsAreSubtotals="1" fieldPosition="0">
        <references count="1">
          <reference field="4294967294" count="2" selected="0">
            <x v="0"/>
            <x v="1"/>
          </reference>
        </references>
      </pivotArea>
    </format>
    <format dxfId="1">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1" selected="0">
            <x v="2"/>
          </reference>
        </references>
      </pivotArea>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Dark27"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3B3C4C-48D8-487F-B94F-6359A0CE6FA6}" sourceName="[Table1].[Region]">
  <pivotTables>
    <pivotTable tabId="5" name="PivotTable1"/>
    <pivotTable tabId="5" name="Beverage Brand"/>
    <pivotTable tabId="5" name="PivotTable3"/>
    <pivotTable tabId="5" name="PivotTable4"/>
  </pivotTables>
  <data>
    <olap pivotCacheId="935518888">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0160D4DD-A2AA-43BE-9B75-89C8A0383086}" sourceName="[Table1].[Invoice Date (Year)]">
  <pivotTables>
    <pivotTable tabId="5" name="PivotTable1"/>
    <pivotTable tabId="5" name="Beverage Brand"/>
    <pivotTable tabId="5" name="PivotTable3"/>
    <pivotTable tabId="5" name="PivotTable4"/>
  </pivotTables>
  <data>
    <olap pivotCacheId="935518888">
      <levels count="2">
        <level uniqueName="[Table1].[Invoice Date (Year)].[(All)]" sourceCaption="(All)" count="0"/>
        <level uniqueName="[Table1].[Invoice Date (Year)].[Invoice Date (Year)]" sourceCaption="Invoice Date (Year)" count="2">
          <ranges>
            <range startItem="0">
              <i n="[Table1].[Invoice Date (Year)].&amp;[2022]" c="2022"/>
              <i n="[Table1].[Invoice Date (Year)].&amp;[2023]" c="2023"/>
            </range>
          </ranges>
        </level>
      </levels>
      <selections count="1">
        <selection n="[Table1].[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F731F7B-B509-4853-A959-906FC90AC997}" cache="Slicer_Region" caption="Region" level="1" style="SlicerStyleDark2" rowHeight="257175"/>
  <slicer name="Invoice Date (Year)" xr10:uid="{50F68949-90E5-4672-AD41-BC868C53A966}" cache="Slicer_Invoice_Date__Year" caption="Invoice Date (Year)" level="1" style="SlicerStyleDark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7" dataDxfId="16" tableBorderDxfId="15">
  <autoFilter ref="B4:M9652" xr:uid="{241C6583-A395-494F-B34A-BA98EEB4132C}"/>
  <tableColumns count="12">
    <tableColumn id="1" xr3:uid="{72C602C4-76C4-4A75-933A-FDC9591C1526}" name="Retailer" dataDxfId="14"/>
    <tableColumn id="2" xr3:uid="{725FD838-82AA-427A-9CE2-6C04110A316D}" name="Retailer ID" dataDxfId="13"/>
    <tableColumn id="3" xr3:uid="{9C123582-20EA-467F-A5ED-8224D6001C00}" name="Invoice Date" dataDxfId="12"/>
    <tableColumn id="4" xr3:uid="{134DBAE7-3279-40E6-98D9-CBECFFFB85D5}" name="Region" dataDxfId="11"/>
    <tableColumn id="5" xr3:uid="{C2E2A540-5264-40E1-8C95-F5F8159FEF6D}" name="State" dataDxfId="10"/>
    <tableColumn id="6" xr3:uid="{6DD89386-635C-40C8-9606-F930BAB18D98}" name="City" dataDxfId="9"/>
    <tableColumn id="7" xr3:uid="{79044A14-8C29-4B84-AA06-8282B70BA02E}" name="Beverage Brand" dataDxfId="8"/>
    <tableColumn id="8" xr3:uid="{A75130C6-6732-4DA3-A42A-8ECCD7E66F61}" name="Price per Unit" dataDxfId="7"/>
    <tableColumn id="9" xr3:uid="{3E7FDD09-C8F4-41A0-8B3E-09F0A7E4D8AD}" name="Units Sold" dataDxfId="6"/>
    <tableColumn id="10" xr3:uid="{521D1DF4-DD00-4778-9BB1-91E31DADFF87}" name="Total Sales" dataDxfId="5"/>
    <tableColumn id="11" xr3:uid="{94400550-7002-4F21-A27B-497430EA373F}" name="Operating Profit" dataDxfId="4"/>
    <tableColumn id="12" xr3:uid="{2526BB74-C8C1-4549-9ED9-43B205AA3AC6}" name="Operating Margin" dataDxf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A5" zoomScale="91" zoomScaleNormal="91" workbookViewId="0">
      <selection activeCell="C8" sqref="C8"/>
    </sheetView>
  </sheetViews>
  <sheetFormatPr defaultColWidth="11.25" defaultRowHeight="15.75" x14ac:dyDescent="0.25"/>
  <cols>
    <col min="1" max="1" width="8.75" bestFit="1" customWidth="1"/>
    <col min="2" max="2" width="15.875" customWidth="1"/>
    <col min="3" max="3" width="14.25" bestFit="1" customWidth="1"/>
    <col min="4" max="4" width="15.875" bestFit="1" customWidth="1"/>
    <col min="8" max="8" width="15.75" customWidth="1"/>
    <col min="9" max="9" width="14.25" customWidth="1"/>
    <col min="10" max="10" width="14" bestFit="1" customWidth="1"/>
    <col min="11" max="11" width="11.75" customWidth="1"/>
    <col min="12" max="12" width="19.25" bestFit="1" customWidth="1"/>
    <col min="13" max="13" width="20.5" bestFit="1"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B3:J37"/>
  <sheetViews>
    <sheetView topLeftCell="A19" workbookViewId="0">
      <selection activeCell="D31" sqref="D31"/>
    </sheetView>
  </sheetViews>
  <sheetFormatPr defaultColWidth="8.75" defaultRowHeight="15.75" x14ac:dyDescent="0.25"/>
  <cols>
    <col min="2" max="2" width="16.625" bestFit="1" customWidth="1"/>
    <col min="3" max="3" width="22.25" bestFit="1" customWidth="1"/>
    <col min="4" max="4" width="16.625" bestFit="1" customWidth="1"/>
    <col min="5" max="5" width="26.375" bestFit="1" customWidth="1"/>
    <col min="6" max="9" width="8.875" bestFit="1" customWidth="1"/>
    <col min="10" max="10" width="7.875" bestFit="1" customWidth="1"/>
    <col min="11" max="12" width="8.875" bestFit="1" customWidth="1"/>
    <col min="13" max="13" width="7.875" bestFit="1" customWidth="1"/>
    <col min="14" max="20" width="8.875" bestFit="1" customWidth="1"/>
    <col min="21" max="21" width="9.875" bestFit="1" customWidth="1"/>
    <col min="22" max="26" width="8.875" bestFit="1" customWidth="1"/>
    <col min="27" max="27" width="11" bestFit="1" customWidth="1"/>
    <col min="28" max="33" width="9.625" bestFit="1" customWidth="1"/>
    <col min="34" max="42" width="8.625" bestFit="1" customWidth="1"/>
    <col min="43" max="61" width="9.625" bestFit="1" customWidth="1"/>
    <col min="62" max="70" width="8.625" bestFit="1" customWidth="1"/>
    <col min="71" max="92" width="9.625" bestFit="1" customWidth="1"/>
    <col min="93" max="101" width="8.625" bestFit="1" customWidth="1"/>
    <col min="102" max="122" width="9.625" bestFit="1" customWidth="1"/>
    <col min="123" max="131" width="8.625" bestFit="1" customWidth="1"/>
    <col min="132" max="153" width="9.625" bestFit="1" customWidth="1"/>
    <col min="154" max="162" width="8.625" bestFit="1" customWidth="1"/>
    <col min="163" max="183" width="9.625" bestFit="1" customWidth="1"/>
    <col min="184" max="192" width="8.625" bestFit="1" customWidth="1"/>
    <col min="193" max="214" width="9.625" bestFit="1" customWidth="1"/>
    <col min="215" max="223" width="8.625" bestFit="1" customWidth="1"/>
    <col min="224" max="245" width="9.625" bestFit="1" customWidth="1"/>
    <col min="246" max="254" width="8.625" bestFit="1" customWidth="1"/>
    <col min="255" max="284" width="9.625" bestFit="1" customWidth="1"/>
    <col min="285" max="300" width="10.625" bestFit="1" customWidth="1"/>
    <col min="301" max="309" width="9.625" bestFit="1" customWidth="1"/>
    <col min="310" max="330" width="10.625" bestFit="1" customWidth="1"/>
    <col min="331" max="339" width="9.625" bestFit="1" customWidth="1"/>
    <col min="340" max="361" width="10.625" bestFit="1" customWidth="1"/>
    <col min="362" max="370" width="8.625" bestFit="1" customWidth="1"/>
    <col min="371" max="392" width="9.625" bestFit="1" customWidth="1"/>
    <col min="393" max="401" width="8.625" bestFit="1" customWidth="1"/>
    <col min="402" max="420" width="9.625" bestFit="1" customWidth="1"/>
    <col min="421" max="429" width="8.625" bestFit="1" customWidth="1"/>
    <col min="430" max="451" width="9.625" bestFit="1" customWidth="1"/>
    <col min="452" max="460" width="8.625" bestFit="1" customWidth="1"/>
    <col min="461" max="481" width="9.625" bestFit="1" customWidth="1"/>
    <col min="482" max="490" width="8.625" bestFit="1" customWidth="1"/>
    <col min="491" max="512" width="9.625" bestFit="1" customWidth="1"/>
    <col min="513" max="521" width="8.625" bestFit="1" customWidth="1"/>
    <col min="522" max="542" width="9.625" bestFit="1" customWidth="1"/>
    <col min="543" max="551" width="8.625" bestFit="1" customWidth="1"/>
    <col min="552" max="573" width="9.625" bestFit="1" customWidth="1"/>
    <col min="574" max="582" width="8.625" bestFit="1" customWidth="1"/>
    <col min="583" max="604" width="9.625" bestFit="1" customWidth="1"/>
    <col min="605" max="613" width="8.625" bestFit="1" customWidth="1"/>
    <col min="614" max="643" width="9.625" bestFit="1" customWidth="1"/>
    <col min="644" max="665" width="10.625" bestFit="1" customWidth="1"/>
    <col min="666" max="674" width="9.625" bestFit="1" customWidth="1"/>
    <col min="675" max="695" width="10.625" bestFit="1" customWidth="1"/>
    <col min="696" max="704" width="9.625" bestFit="1" customWidth="1"/>
    <col min="705" max="726" width="10.625" bestFit="1" customWidth="1"/>
    <col min="727" max="727" width="11" bestFit="1" customWidth="1"/>
  </cols>
  <sheetData>
    <row r="3" spans="2:5" x14ac:dyDescent="0.25">
      <c r="B3" t="s">
        <v>138</v>
      </c>
      <c r="C3" t="s">
        <v>139</v>
      </c>
      <c r="D3" t="s">
        <v>140</v>
      </c>
      <c r="E3" t="s">
        <v>141</v>
      </c>
    </row>
    <row r="4" spans="2:5" x14ac:dyDescent="0.25">
      <c r="B4" s="16">
        <v>12016664.999999965</v>
      </c>
      <c r="C4" s="16">
        <v>24788610</v>
      </c>
      <c r="D4" s="19">
        <v>0.45216625207296596</v>
      </c>
      <c r="E4" s="16">
        <v>4722496.7700000061</v>
      </c>
    </row>
    <row r="7" spans="2:5" x14ac:dyDescent="0.25">
      <c r="B7" s="12" t="s">
        <v>138</v>
      </c>
      <c r="C7" s="12" t="s">
        <v>144</v>
      </c>
    </row>
    <row r="8" spans="2:5" x14ac:dyDescent="0.25">
      <c r="B8" s="12" t="s">
        <v>142</v>
      </c>
      <c r="C8" t="s">
        <v>145</v>
      </c>
      <c r="D8" t="s">
        <v>146</v>
      </c>
      <c r="E8" t="s">
        <v>143</v>
      </c>
    </row>
    <row r="9" spans="2:5" x14ac:dyDescent="0.25">
      <c r="B9" s="13" t="s">
        <v>14</v>
      </c>
      <c r="C9" s="20">
        <v>499102.00000000017</v>
      </c>
      <c r="D9" s="20">
        <v>2268974.9000000032</v>
      </c>
      <c r="E9" s="20">
        <v>2768076.9000000041</v>
      </c>
    </row>
    <row r="10" spans="2:5" x14ac:dyDescent="0.25">
      <c r="B10" s="13" t="s">
        <v>19</v>
      </c>
      <c r="C10" s="20">
        <v>469270.69999999984</v>
      </c>
      <c r="D10" s="20">
        <v>1917827.7999999949</v>
      </c>
      <c r="E10" s="20">
        <v>2387098.4999999991</v>
      </c>
    </row>
    <row r="11" spans="2:5" x14ac:dyDescent="0.25">
      <c r="B11" s="13" t="s">
        <v>15</v>
      </c>
      <c r="C11" s="20">
        <v>423758.70000000007</v>
      </c>
      <c r="D11" s="20">
        <v>1633959.3000000005</v>
      </c>
      <c r="E11" s="20">
        <v>2057718.0000000002</v>
      </c>
    </row>
    <row r="12" spans="2:5" x14ac:dyDescent="0.25">
      <c r="B12" s="13" t="s">
        <v>17</v>
      </c>
      <c r="C12" s="20">
        <v>315489.20000000013</v>
      </c>
      <c r="D12" s="20">
        <v>1116062.9000000027</v>
      </c>
      <c r="E12" s="20">
        <v>1431552.1000000027</v>
      </c>
    </row>
    <row r="13" spans="2:5" x14ac:dyDescent="0.25">
      <c r="B13" s="13" t="s">
        <v>18</v>
      </c>
      <c r="C13" s="20">
        <v>349533.89999999997</v>
      </c>
      <c r="D13" s="20">
        <v>1302529.3000000012</v>
      </c>
      <c r="E13" s="20">
        <v>1652063.2000000023</v>
      </c>
    </row>
    <row r="14" spans="2:5" x14ac:dyDescent="0.25">
      <c r="B14" s="13" t="s">
        <v>16</v>
      </c>
      <c r="C14" s="20">
        <v>366577.99999999988</v>
      </c>
      <c r="D14" s="20">
        <v>1353578.2999999986</v>
      </c>
      <c r="E14" s="20">
        <v>1720156.2999999993</v>
      </c>
    </row>
    <row r="15" spans="2:5" x14ac:dyDescent="0.25">
      <c r="B15" s="13" t="s">
        <v>143</v>
      </c>
      <c r="C15" s="20">
        <v>2423732.5</v>
      </c>
      <c r="D15" s="20">
        <v>9592932.5</v>
      </c>
      <c r="E15" s="20">
        <v>12016664.999999965</v>
      </c>
    </row>
    <row r="17" spans="2:10" x14ac:dyDescent="0.25">
      <c r="B17" s="12" t="s">
        <v>138</v>
      </c>
      <c r="C17" s="12" t="s">
        <v>144</v>
      </c>
    </row>
    <row r="18" spans="2:10" x14ac:dyDescent="0.25">
      <c r="B18" s="12" t="s">
        <v>142</v>
      </c>
      <c r="C18" t="s">
        <v>145</v>
      </c>
      <c r="D18" t="s">
        <v>146</v>
      </c>
      <c r="E18" t="s">
        <v>143</v>
      </c>
    </row>
    <row r="19" spans="2:10" x14ac:dyDescent="0.25">
      <c r="B19" s="13" t="s">
        <v>130</v>
      </c>
      <c r="C19" s="20">
        <v>276210</v>
      </c>
      <c r="D19" s="20">
        <v>1009698.7000000002</v>
      </c>
      <c r="E19" s="20">
        <v>1285908.6999999993</v>
      </c>
    </row>
    <row r="20" spans="2:10" x14ac:dyDescent="0.25">
      <c r="B20" s="13" t="s">
        <v>20</v>
      </c>
      <c r="C20" s="20">
        <v>466788.00000000012</v>
      </c>
      <c r="D20" s="20">
        <v>2327606.5000000019</v>
      </c>
      <c r="E20" s="20">
        <v>2794394.5000000056</v>
      </c>
    </row>
    <row r="21" spans="2:10" x14ac:dyDescent="0.25">
      <c r="B21" s="13" t="s">
        <v>127</v>
      </c>
      <c r="C21" s="20">
        <v>161210.1</v>
      </c>
      <c r="D21" s="20">
        <v>2262827.0999999982</v>
      </c>
      <c r="E21" s="20">
        <v>2424037.1999999979</v>
      </c>
    </row>
    <row r="22" spans="2:10" x14ac:dyDescent="0.25">
      <c r="B22" s="13" t="s">
        <v>129</v>
      </c>
      <c r="C22" s="20">
        <v>9250.2999999999993</v>
      </c>
      <c r="D22" s="20">
        <v>1341994.9999999998</v>
      </c>
      <c r="E22" s="20">
        <v>1351245.3</v>
      </c>
    </row>
    <row r="23" spans="2:10" x14ac:dyDescent="0.25">
      <c r="B23" s="13" t="s">
        <v>126</v>
      </c>
      <c r="C23" s="20">
        <v>339912.5</v>
      </c>
      <c r="D23" s="20">
        <v>580211.00000000023</v>
      </c>
      <c r="E23" s="20">
        <v>920123.49999999919</v>
      </c>
    </row>
    <row r="24" spans="2:10" x14ac:dyDescent="0.25">
      <c r="B24" s="13" t="s">
        <v>128</v>
      </c>
      <c r="C24" s="20">
        <v>1170361.6000000001</v>
      </c>
      <c r="D24" s="20">
        <v>2070594.1999999995</v>
      </c>
      <c r="E24" s="20">
        <v>3240955.8000000021</v>
      </c>
    </row>
    <row r="25" spans="2:10" x14ac:dyDescent="0.25">
      <c r="B25" s="13" t="s">
        <v>143</v>
      </c>
      <c r="C25" s="20">
        <v>2423732.5</v>
      </c>
      <c r="D25" s="20">
        <v>9592932.5</v>
      </c>
      <c r="E25" s="20">
        <v>12016664.999999965</v>
      </c>
    </row>
    <row r="28" spans="2:10" x14ac:dyDescent="0.25">
      <c r="B28" s="12" t="s">
        <v>152</v>
      </c>
      <c r="C28" s="12" t="s">
        <v>153</v>
      </c>
      <c r="D28" t="s">
        <v>138</v>
      </c>
      <c r="E28" t="s">
        <v>151</v>
      </c>
    </row>
    <row r="29" spans="2:10" x14ac:dyDescent="0.25">
      <c r="B29" t="s">
        <v>145</v>
      </c>
      <c r="C29" t="s">
        <v>147</v>
      </c>
      <c r="D29" s="20">
        <v>692776.1</v>
      </c>
      <c r="E29" s="20">
        <v>0.40174683544303796</v>
      </c>
      <c r="G29" t="str">
        <f>B29</f>
        <v>2022</v>
      </c>
      <c r="H29" t="str">
        <f t="shared" ref="H29:J29" si="0">C29</f>
        <v>Qtr1</v>
      </c>
      <c r="I29">
        <f t="shared" si="0"/>
        <v>692776.1</v>
      </c>
      <c r="J29">
        <f t="shared" si="0"/>
        <v>0.40174683544303796</v>
      </c>
    </row>
    <row r="30" spans="2:10" x14ac:dyDescent="0.25">
      <c r="C30" t="s">
        <v>148</v>
      </c>
      <c r="D30" s="20">
        <v>644203.89999999956</v>
      </c>
      <c r="E30" s="20">
        <v>0.40000000000000019</v>
      </c>
      <c r="H30" t="str">
        <f t="shared" ref="H30:H36" si="1">C30</f>
        <v>Qtr2</v>
      </c>
      <c r="I30">
        <f t="shared" ref="I30:I36" si="2">D30</f>
        <v>644203.89999999956</v>
      </c>
      <c r="J30">
        <f t="shared" ref="J30:J36" si="3">E30</f>
        <v>0.40000000000000019</v>
      </c>
    </row>
    <row r="31" spans="2:10" x14ac:dyDescent="0.25">
      <c r="C31" t="s">
        <v>149</v>
      </c>
      <c r="D31" s="20">
        <v>719170.39999999979</v>
      </c>
      <c r="E31" s="20">
        <v>0.41026548672566376</v>
      </c>
      <c r="H31" t="str">
        <f t="shared" si="1"/>
        <v>Qtr3</v>
      </c>
      <c r="I31">
        <f t="shared" si="2"/>
        <v>719170.39999999979</v>
      </c>
      <c r="J31">
        <f t="shared" si="3"/>
        <v>0.41026548672566376</v>
      </c>
    </row>
    <row r="32" spans="2:10" x14ac:dyDescent="0.25">
      <c r="C32" t="s">
        <v>150</v>
      </c>
      <c r="D32" s="20">
        <v>367582.10000000009</v>
      </c>
      <c r="E32" s="20">
        <v>0.40243816254416964</v>
      </c>
      <c r="H32" t="str">
        <f t="shared" si="1"/>
        <v>Qtr4</v>
      </c>
      <c r="I32">
        <f t="shared" si="2"/>
        <v>367582.10000000009</v>
      </c>
      <c r="J32">
        <f t="shared" si="3"/>
        <v>0.40243816254416964</v>
      </c>
    </row>
    <row r="33" spans="2:10" x14ac:dyDescent="0.25">
      <c r="B33" t="s">
        <v>146</v>
      </c>
      <c r="C33" t="s">
        <v>147</v>
      </c>
      <c r="D33" s="20">
        <v>1877584.2999999996</v>
      </c>
      <c r="E33" s="20">
        <v>0.41657045009784788</v>
      </c>
      <c r="G33" t="str">
        <f t="shared" ref="G30:G36" si="4">B33</f>
        <v>2023</v>
      </c>
      <c r="H33" t="str">
        <f t="shared" si="1"/>
        <v>Qtr1</v>
      </c>
      <c r="I33">
        <f t="shared" si="2"/>
        <v>1877584.2999999996</v>
      </c>
      <c r="J33">
        <f t="shared" si="3"/>
        <v>0.41657045009784788</v>
      </c>
    </row>
    <row r="34" spans="2:10" x14ac:dyDescent="0.25">
      <c r="C34" t="s">
        <v>148</v>
      </c>
      <c r="D34" s="20">
        <v>2379424.8000000031</v>
      </c>
      <c r="E34" s="20">
        <v>0.42755819477434698</v>
      </c>
      <c r="H34" t="str">
        <f t="shared" si="1"/>
        <v>Qtr2</v>
      </c>
      <c r="I34">
        <f t="shared" si="2"/>
        <v>2379424.8000000031</v>
      </c>
      <c r="J34">
        <f t="shared" si="3"/>
        <v>0.42755819477434698</v>
      </c>
    </row>
    <row r="35" spans="2:10" x14ac:dyDescent="0.25">
      <c r="C35" t="s">
        <v>149</v>
      </c>
      <c r="D35" s="20">
        <v>2805752.5000000005</v>
      </c>
      <c r="E35" s="20">
        <v>0.43470170454545393</v>
      </c>
      <c r="H35" t="str">
        <f t="shared" si="1"/>
        <v>Qtr3</v>
      </c>
      <c r="I35">
        <f t="shared" si="2"/>
        <v>2805752.5000000005</v>
      </c>
      <c r="J35">
        <f t="shared" si="3"/>
        <v>0.43470170454545393</v>
      </c>
    </row>
    <row r="36" spans="2:10" x14ac:dyDescent="0.25">
      <c r="C36" t="s">
        <v>150</v>
      </c>
      <c r="D36" s="20">
        <v>2530170.8999999994</v>
      </c>
      <c r="E36" s="20">
        <v>0.4248393285371706</v>
      </c>
      <c r="H36" t="str">
        <f t="shared" si="1"/>
        <v>Qtr4</v>
      </c>
      <c r="I36">
        <f t="shared" si="2"/>
        <v>2530170.8999999994</v>
      </c>
      <c r="J36">
        <f t="shared" si="3"/>
        <v>0.4248393285371706</v>
      </c>
    </row>
    <row r="37" spans="2:10" x14ac:dyDescent="0.25">
      <c r="B37" t="s">
        <v>143</v>
      </c>
      <c r="D37" s="20">
        <v>12016664.999999965</v>
      </c>
      <c r="E37" s="20">
        <v>0.42299129353233772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3:K25"/>
  <sheetViews>
    <sheetView showGridLines="0" tabSelected="1" zoomScale="89" zoomScaleNormal="89" workbookViewId="0">
      <selection activeCell="P22" sqref="P22"/>
    </sheetView>
  </sheetViews>
  <sheetFormatPr defaultColWidth="11.25" defaultRowHeight="15.75" x14ac:dyDescent="0.25"/>
  <cols>
    <col min="1" max="1" width="26.875" style="10" customWidth="1"/>
    <col min="2" max="2" width="6.375" customWidth="1"/>
    <col min="4" max="4" width="12.5" customWidth="1"/>
    <col min="5" max="5" width="11.625" customWidth="1"/>
    <col min="6" max="6" width="13.5" customWidth="1"/>
    <col min="7" max="7" width="3.25" customWidth="1"/>
    <col min="9" max="10" width="12.5" customWidth="1"/>
  </cols>
  <sheetData>
    <row r="13" spans="3:11" x14ac:dyDescent="0.25">
      <c r="C13" s="14" t="s">
        <v>131</v>
      </c>
      <c r="D13" s="14"/>
      <c r="E13" s="14"/>
      <c r="F13" s="14"/>
      <c r="H13" s="14" t="s">
        <v>132</v>
      </c>
      <c r="I13" s="14"/>
      <c r="J13" s="14"/>
      <c r="K13" s="14"/>
    </row>
    <row r="14" spans="3:11" x14ac:dyDescent="0.25">
      <c r="C14" s="11" t="s">
        <v>133</v>
      </c>
      <c r="D14" s="11" t="s">
        <v>134</v>
      </c>
      <c r="E14" s="11" t="s">
        <v>135</v>
      </c>
      <c r="F14" s="11" t="s">
        <v>136</v>
      </c>
      <c r="H14" s="11" t="s">
        <v>0</v>
      </c>
      <c r="I14" s="11" t="s">
        <v>134</v>
      </c>
      <c r="J14" s="11" t="s">
        <v>135</v>
      </c>
      <c r="K14" s="11" t="s">
        <v>136</v>
      </c>
    </row>
    <row r="15" spans="3:11" x14ac:dyDescent="0.25">
      <c r="C15" t="str">
        <f>Analyze!B9</f>
        <v>Coca-Cola</v>
      </c>
      <c r="D15" s="16">
        <f>Analyze!C9</f>
        <v>499102.00000000017</v>
      </c>
      <c r="E15" s="16">
        <f>Analyze!D9</f>
        <v>2268974.9000000032</v>
      </c>
      <c r="F15" s="16">
        <f>E15-D15</f>
        <v>1769872.9000000029</v>
      </c>
      <c r="H15" t="str">
        <f>Analyze!B19</f>
        <v>Amazon</v>
      </c>
      <c r="I15" s="16">
        <f>Analyze!C19</f>
        <v>276210</v>
      </c>
      <c r="J15" s="16">
        <f>Analyze!D19</f>
        <v>1009698.7000000002</v>
      </c>
      <c r="K15" s="16">
        <f>J15-I15</f>
        <v>733488.70000000019</v>
      </c>
    </row>
    <row r="16" spans="3:11" x14ac:dyDescent="0.25">
      <c r="C16" t="str">
        <f>Analyze!B10</f>
        <v>Dasani Water</v>
      </c>
      <c r="D16" s="16">
        <f>Analyze!C10</f>
        <v>469270.69999999984</v>
      </c>
      <c r="E16" s="16">
        <f>Analyze!D10</f>
        <v>1917827.7999999949</v>
      </c>
      <c r="F16" s="16">
        <f t="shared" ref="F16:F21" si="0">E16-D16</f>
        <v>1448557.099999995</v>
      </c>
      <c r="H16" t="str">
        <f>Analyze!B20</f>
        <v>BevCo</v>
      </c>
      <c r="I16" s="16">
        <f>Analyze!C20</f>
        <v>466788.00000000012</v>
      </c>
      <c r="J16" s="16">
        <f>Analyze!D20</f>
        <v>2327606.5000000019</v>
      </c>
      <c r="K16" s="16">
        <f t="shared" ref="K16:K21" si="1">J16-I16</f>
        <v>1860818.5000000019</v>
      </c>
    </row>
    <row r="17" spans="3:11" x14ac:dyDescent="0.25">
      <c r="C17" t="str">
        <f>Analyze!B11</f>
        <v>Diet Coke</v>
      </c>
      <c r="D17" s="16">
        <f>Analyze!C11</f>
        <v>423758.70000000007</v>
      </c>
      <c r="E17" s="16">
        <f>Analyze!D11</f>
        <v>1633959.3000000005</v>
      </c>
      <c r="F17" s="16">
        <f t="shared" si="0"/>
        <v>1210200.6000000006</v>
      </c>
      <c r="H17" t="str">
        <f>Analyze!B21</f>
        <v>FizzyCo</v>
      </c>
      <c r="I17" s="16">
        <f>Analyze!C21</f>
        <v>161210.1</v>
      </c>
      <c r="J17" s="16">
        <f>Analyze!D21</f>
        <v>2262827.0999999982</v>
      </c>
      <c r="K17" s="16">
        <f t="shared" si="1"/>
        <v>2101616.9999999981</v>
      </c>
    </row>
    <row r="18" spans="3:11" x14ac:dyDescent="0.25">
      <c r="C18" t="str">
        <f>Analyze!B12</f>
        <v>Fanta</v>
      </c>
      <c r="D18" s="16">
        <f>Analyze!C12</f>
        <v>315489.20000000013</v>
      </c>
      <c r="E18" s="16">
        <f>Analyze!D12</f>
        <v>1116062.9000000027</v>
      </c>
      <c r="F18" s="16">
        <f t="shared" si="0"/>
        <v>800573.70000000251</v>
      </c>
      <c r="H18" t="str">
        <f>Analyze!B22</f>
        <v>Target</v>
      </c>
      <c r="I18" s="16">
        <f>Analyze!C22</f>
        <v>9250.2999999999993</v>
      </c>
      <c r="J18" s="16">
        <f>Analyze!D22</f>
        <v>1341994.9999999998</v>
      </c>
      <c r="K18" s="16">
        <f t="shared" si="1"/>
        <v>1332744.6999999997</v>
      </c>
    </row>
    <row r="19" spans="3:11" x14ac:dyDescent="0.25">
      <c r="C19" t="str">
        <f>Analyze!B13</f>
        <v>Powerade</v>
      </c>
      <c r="D19" s="16">
        <f>Analyze!C13</f>
        <v>349533.89999999997</v>
      </c>
      <c r="E19" s="16">
        <f>Analyze!D13</f>
        <v>1302529.3000000012</v>
      </c>
      <c r="F19" s="16">
        <f t="shared" si="0"/>
        <v>952995.4000000013</v>
      </c>
      <c r="H19" t="str">
        <f>Analyze!B23</f>
        <v>Walmart</v>
      </c>
      <c r="I19" s="16">
        <f>Analyze!C23</f>
        <v>339912.5</v>
      </c>
      <c r="J19" s="16">
        <f>Analyze!D23</f>
        <v>580211.00000000023</v>
      </c>
      <c r="K19" s="16">
        <f t="shared" si="1"/>
        <v>240298.50000000023</v>
      </c>
    </row>
    <row r="20" spans="3:11" x14ac:dyDescent="0.25">
      <c r="C20" t="str">
        <f>Analyze!B14</f>
        <v>Sprite</v>
      </c>
      <c r="D20" s="16">
        <f>Analyze!C14</f>
        <v>366577.99999999988</v>
      </c>
      <c r="E20" s="16">
        <f>Analyze!D14</f>
        <v>1353578.2999999986</v>
      </c>
      <c r="F20" s="16">
        <f t="shared" si="0"/>
        <v>987000.29999999877</v>
      </c>
      <c r="H20" t="str">
        <f>Analyze!B24</f>
        <v>West Soda</v>
      </c>
      <c r="I20" s="16">
        <f>Analyze!C24</f>
        <v>1170361.6000000001</v>
      </c>
      <c r="J20" s="16">
        <f>Analyze!D24</f>
        <v>2070594.1999999995</v>
      </c>
      <c r="K20" s="16">
        <f t="shared" si="1"/>
        <v>900232.59999999939</v>
      </c>
    </row>
    <row r="21" spans="3:11" x14ac:dyDescent="0.25">
      <c r="C21" s="17" t="s">
        <v>154</v>
      </c>
      <c r="D21" s="18">
        <f>SUM(D15:D20)</f>
        <v>2423732.5</v>
      </c>
      <c r="E21" s="18">
        <f t="shared" ref="E21:F21" si="2">SUM(E15:E20)</f>
        <v>9592932.5000000019</v>
      </c>
      <c r="F21" s="18">
        <f t="shared" si="2"/>
        <v>7169200.0000000009</v>
      </c>
      <c r="H21" s="17" t="s">
        <v>154</v>
      </c>
      <c r="I21" s="18">
        <f>Analyze!C25</f>
        <v>2423732.5</v>
      </c>
      <c r="J21" s="18">
        <f>Analyze!D25</f>
        <v>9592932.5</v>
      </c>
      <c r="K21" s="18">
        <f t="shared" si="1"/>
        <v>7169200</v>
      </c>
    </row>
    <row r="25" spans="3:11" x14ac:dyDescent="0.25">
      <c r="C25" s="15" t="s">
        <v>137</v>
      </c>
      <c r="D25" s="15"/>
      <c r="E25" s="15"/>
      <c r="F25" s="15"/>
      <c r="G25" s="15"/>
      <c r="H25" s="15"/>
      <c r="I25" s="15"/>
      <c r="J25" s="15"/>
      <c r="K25" s="15"/>
    </row>
  </sheetData>
  <mergeCells count="3">
    <mergeCell ref="C13:F13"/>
    <mergeCell ref="H13:K13"/>
    <mergeCell ref="C25:K25"/>
  </mergeCells>
  <conditionalFormatting sqref="F15:F20">
    <cfRule type="dataBar" priority="3">
      <dataBar>
        <cfvo type="min"/>
        <cfvo type="max"/>
        <color rgb="FF63C384"/>
      </dataBar>
      <extLst>
        <ext xmlns:x14="http://schemas.microsoft.com/office/spreadsheetml/2009/9/main" uri="{B025F937-C7B1-47D3-B67F-A62EFF666E3E}">
          <x14:id>{E445594A-A8B1-46D0-AA24-B4EEAF93F9EA}</x14:id>
        </ext>
      </extLst>
    </cfRule>
  </conditionalFormatting>
  <conditionalFormatting sqref="K15:K20">
    <cfRule type="dataBar" priority="1">
      <dataBar>
        <cfvo type="min"/>
        <cfvo type="max"/>
        <color rgb="FF63C384"/>
      </dataBar>
      <extLst>
        <ext xmlns:x14="http://schemas.microsoft.com/office/spreadsheetml/2009/9/main" uri="{B025F937-C7B1-47D3-B67F-A62EFF666E3E}">
          <x14:id>{C162C20F-F45C-4E5F-81E3-85952FDC1F0B}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445594A-A8B1-46D0-AA24-B4EEAF93F9EA}">
            <x14:dataBar minLength="0" maxLength="100" border="1" negativeBarBorderColorSameAsPositive="0">
              <x14:cfvo type="autoMin"/>
              <x14:cfvo type="autoMax"/>
              <x14:borderColor rgb="FF63C384"/>
              <x14:negativeFillColor rgb="FFFF0000"/>
              <x14:negativeBorderColor rgb="FFFF0000"/>
              <x14:axisColor rgb="FF000000"/>
            </x14:dataBar>
          </x14:cfRule>
          <xm:sqref>F15:F20</xm:sqref>
        </x14:conditionalFormatting>
        <x14:conditionalFormatting xmlns:xm="http://schemas.microsoft.com/office/excel/2006/main">
          <x14:cfRule type="dataBar" id="{C162C20F-F45C-4E5F-81E3-85952FDC1F0B}">
            <x14:dataBar minLength="0" maxLength="100" border="1" negativeBarBorderColorSameAsPositive="0">
              <x14:cfvo type="autoMin"/>
              <x14:cfvo type="autoMax"/>
              <x14:borderColor rgb="FF63C384"/>
              <x14:negativeFillColor rgb="FFFF0000"/>
              <x14:negativeBorderColor rgb="FFFF0000"/>
              <x14:axisColor rgb="FF000000"/>
            </x14:dataBar>
          </x14:cfRule>
          <xm:sqref>K15:K20</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shajib saha</cp:lastModifiedBy>
  <dcterms:created xsi:type="dcterms:W3CDTF">2023-12-18T11:08:00Z</dcterms:created>
  <dcterms:modified xsi:type="dcterms:W3CDTF">2024-06-04T13:48:00Z</dcterms:modified>
</cp:coreProperties>
</file>