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Experiments_new\Shanks\"/>
    </mc:Choice>
  </mc:AlternateContent>
  <bookViews>
    <workbookView xWindow="0" yWindow="0" windowWidth="15360" windowHeight="9300" firstSheet="5" activeTab="6"/>
  </bookViews>
  <sheets>
    <sheet name="Regression example" sheetId="2" r:id="rId1"/>
    <sheet name="Binary regression example_1" sheetId="8" r:id="rId2"/>
    <sheet name="Binary regression example_2" sheetId="10" r:id="rId3"/>
    <sheet name="Mixture model" sheetId="9" r:id="rId4"/>
    <sheet name="S&amp;S_08_Exp_1" sheetId="4" r:id="rId5"/>
    <sheet name="Height example" sheetId="3" r:id="rId6"/>
    <sheet name="Sklar Exp 6 data" sheetId="5" r:id="rId7"/>
    <sheet name="Sklar Exp 6 model" sheetId="7" r:id="rId8"/>
    <sheet name="Sklar Exp 7 data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152" i="2"/>
  <c r="E2" i="10" l="1"/>
  <c r="F2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E121" i="10"/>
  <c r="F121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C205" i="10" l="1"/>
  <c r="B205" i="10"/>
  <c r="A205" i="10"/>
  <c r="C204" i="10"/>
  <c r="B204" i="10"/>
  <c r="A204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O176" i="10"/>
  <c r="N176" i="10"/>
  <c r="M176" i="10"/>
  <c r="L176" i="10"/>
  <c r="K176" i="10"/>
  <c r="J176" i="10"/>
  <c r="I176" i="10"/>
  <c r="H176" i="10"/>
  <c r="G176" i="10"/>
  <c r="F176" i="10"/>
  <c r="E176" i="10"/>
  <c r="E204" i="10" s="1"/>
  <c r="D176" i="10"/>
  <c r="O175" i="10"/>
  <c r="N175" i="10"/>
  <c r="M175" i="10"/>
  <c r="L175" i="10"/>
  <c r="K175" i="10"/>
  <c r="J175" i="10"/>
  <c r="I175" i="10"/>
  <c r="H175" i="10"/>
  <c r="G175" i="10"/>
  <c r="F175" i="10"/>
  <c r="D175" i="10"/>
  <c r="O174" i="10"/>
  <c r="N174" i="10"/>
  <c r="M174" i="10"/>
  <c r="L174" i="10"/>
  <c r="K174" i="10"/>
  <c r="J174" i="10"/>
  <c r="I174" i="10"/>
  <c r="H174" i="10"/>
  <c r="G174" i="10"/>
  <c r="F174" i="10"/>
  <c r="D174" i="10"/>
  <c r="O173" i="10"/>
  <c r="N173" i="10"/>
  <c r="M173" i="10"/>
  <c r="L173" i="10"/>
  <c r="K173" i="10"/>
  <c r="J173" i="10"/>
  <c r="I173" i="10"/>
  <c r="H173" i="10"/>
  <c r="G173" i="10"/>
  <c r="F173" i="10"/>
  <c r="D173" i="10"/>
  <c r="O172" i="10"/>
  <c r="N172" i="10"/>
  <c r="M172" i="10"/>
  <c r="L172" i="10"/>
  <c r="K172" i="10"/>
  <c r="J172" i="10"/>
  <c r="I172" i="10"/>
  <c r="H172" i="10"/>
  <c r="G172" i="10"/>
  <c r="F172" i="10"/>
  <c r="D172" i="10"/>
  <c r="O171" i="10"/>
  <c r="N171" i="10"/>
  <c r="M171" i="10"/>
  <c r="L171" i="10"/>
  <c r="K171" i="10"/>
  <c r="J171" i="10"/>
  <c r="I171" i="10"/>
  <c r="H171" i="10"/>
  <c r="G171" i="10"/>
  <c r="F171" i="10"/>
  <c r="D171" i="10"/>
  <c r="O170" i="10"/>
  <c r="N170" i="10"/>
  <c r="M170" i="10"/>
  <c r="L170" i="10"/>
  <c r="K170" i="10"/>
  <c r="J170" i="10"/>
  <c r="I170" i="10"/>
  <c r="H170" i="10"/>
  <c r="G170" i="10"/>
  <c r="F170" i="10"/>
  <c r="D170" i="10"/>
  <c r="O169" i="10"/>
  <c r="N169" i="10"/>
  <c r="M169" i="10"/>
  <c r="L169" i="10"/>
  <c r="K169" i="10"/>
  <c r="J169" i="10"/>
  <c r="I169" i="10"/>
  <c r="H169" i="10"/>
  <c r="G169" i="10"/>
  <c r="F169" i="10"/>
  <c r="D169" i="10"/>
  <c r="O168" i="10"/>
  <c r="N168" i="10"/>
  <c r="M168" i="10"/>
  <c r="L168" i="10"/>
  <c r="K168" i="10"/>
  <c r="J168" i="10"/>
  <c r="I168" i="10"/>
  <c r="H168" i="10"/>
  <c r="G168" i="10"/>
  <c r="F168" i="10"/>
  <c r="D168" i="10"/>
  <c r="O167" i="10"/>
  <c r="N167" i="10"/>
  <c r="M167" i="10"/>
  <c r="L167" i="10"/>
  <c r="K167" i="10"/>
  <c r="J167" i="10"/>
  <c r="I167" i="10"/>
  <c r="H167" i="10"/>
  <c r="G167" i="10"/>
  <c r="F167" i="10"/>
  <c r="D167" i="10"/>
  <c r="O166" i="10"/>
  <c r="N166" i="10"/>
  <c r="M166" i="10"/>
  <c r="L166" i="10"/>
  <c r="K166" i="10"/>
  <c r="J166" i="10"/>
  <c r="I166" i="10"/>
  <c r="H166" i="10"/>
  <c r="G166" i="10"/>
  <c r="F166" i="10"/>
  <c r="D166" i="10"/>
  <c r="O165" i="10"/>
  <c r="N165" i="10"/>
  <c r="M165" i="10"/>
  <c r="L165" i="10"/>
  <c r="K165" i="10"/>
  <c r="J165" i="10"/>
  <c r="I165" i="10"/>
  <c r="H165" i="10"/>
  <c r="G165" i="10"/>
  <c r="F165" i="10"/>
  <c r="D165" i="10"/>
  <c r="O164" i="10"/>
  <c r="N164" i="10"/>
  <c r="M164" i="10"/>
  <c r="L164" i="10"/>
  <c r="K164" i="10"/>
  <c r="J164" i="10"/>
  <c r="I164" i="10"/>
  <c r="H164" i="10"/>
  <c r="G164" i="10"/>
  <c r="F164" i="10"/>
  <c r="D164" i="10"/>
  <c r="O163" i="10"/>
  <c r="N163" i="10"/>
  <c r="M163" i="10"/>
  <c r="L163" i="10"/>
  <c r="K163" i="10"/>
  <c r="J163" i="10"/>
  <c r="I163" i="10"/>
  <c r="H163" i="10"/>
  <c r="G163" i="10"/>
  <c r="F163" i="10"/>
  <c r="D163" i="10"/>
  <c r="O162" i="10"/>
  <c r="N162" i="10"/>
  <c r="M162" i="10"/>
  <c r="L162" i="10"/>
  <c r="K162" i="10"/>
  <c r="J162" i="10"/>
  <c r="I162" i="10"/>
  <c r="H162" i="10"/>
  <c r="G162" i="10"/>
  <c r="F162" i="10"/>
  <c r="D162" i="10"/>
  <c r="O161" i="10"/>
  <c r="N161" i="10"/>
  <c r="M161" i="10"/>
  <c r="L161" i="10"/>
  <c r="K161" i="10"/>
  <c r="J161" i="10"/>
  <c r="I161" i="10"/>
  <c r="H161" i="10"/>
  <c r="G161" i="10"/>
  <c r="F161" i="10"/>
  <c r="D161" i="10"/>
  <c r="O160" i="10"/>
  <c r="N160" i="10"/>
  <c r="M160" i="10"/>
  <c r="L160" i="10"/>
  <c r="K160" i="10"/>
  <c r="J160" i="10"/>
  <c r="I160" i="10"/>
  <c r="H160" i="10"/>
  <c r="G160" i="10"/>
  <c r="F160" i="10"/>
  <c r="D160" i="10"/>
  <c r="O159" i="10"/>
  <c r="N159" i="10"/>
  <c r="M159" i="10"/>
  <c r="L159" i="10"/>
  <c r="K159" i="10"/>
  <c r="J159" i="10"/>
  <c r="I159" i="10"/>
  <c r="H159" i="10"/>
  <c r="G159" i="10"/>
  <c r="F159" i="10"/>
  <c r="D159" i="10"/>
  <c r="O158" i="10"/>
  <c r="N158" i="10"/>
  <c r="M158" i="10"/>
  <c r="L158" i="10"/>
  <c r="K158" i="10"/>
  <c r="J158" i="10"/>
  <c r="I158" i="10"/>
  <c r="H158" i="10"/>
  <c r="G158" i="10"/>
  <c r="F158" i="10"/>
  <c r="D158" i="10"/>
  <c r="O157" i="10"/>
  <c r="N157" i="10"/>
  <c r="M157" i="10"/>
  <c r="L157" i="10"/>
  <c r="K157" i="10"/>
  <c r="J157" i="10"/>
  <c r="I157" i="10"/>
  <c r="H157" i="10"/>
  <c r="G157" i="10"/>
  <c r="F157" i="10"/>
  <c r="D157" i="10"/>
  <c r="O156" i="10"/>
  <c r="N156" i="10"/>
  <c r="M156" i="10"/>
  <c r="L156" i="10"/>
  <c r="K156" i="10"/>
  <c r="J156" i="10"/>
  <c r="I156" i="10"/>
  <c r="H156" i="10"/>
  <c r="G156" i="10"/>
  <c r="F156" i="10"/>
  <c r="D156" i="10"/>
  <c r="O155" i="10"/>
  <c r="N155" i="10"/>
  <c r="M155" i="10"/>
  <c r="L155" i="10"/>
  <c r="K155" i="10"/>
  <c r="J155" i="10"/>
  <c r="I155" i="10"/>
  <c r="H155" i="10"/>
  <c r="G155" i="10"/>
  <c r="F155" i="10"/>
  <c r="D155" i="10"/>
  <c r="O154" i="10"/>
  <c r="N154" i="10"/>
  <c r="M154" i="10"/>
  <c r="L154" i="10"/>
  <c r="K154" i="10"/>
  <c r="J154" i="10"/>
  <c r="I154" i="10"/>
  <c r="H154" i="10"/>
  <c r="G154" i="10"/>
  <c r="F154" i="10"/>
  <c r="D154" i="10"/>
  <c r="O153" i="10"/>
  <c r="N153" i="10"/>
  <c r="M153" i="10"/>
  <c r="L153" i="10"/>
  <c r="K153" i="10"/>
  <c r="J153" i="10"/>
  <c r="I153" i="10"/>
  <c r="H153" i="10"/>
  <c r="G153" i="10"/>
  <c r="F153" i="10"/>
  <c r="D153" i="10"/>
  <c r="O152" i="10"/>
  <c r="N152" i="10"/>
  <c r="M152" i="10"/>
  <c r="L152" i="10"/>
  <c r="K152" i="10"/>
  <c r="J152" i="10"/>
  <c r="I152" i="10"/>
  <c r="H152" i="10"/>
  <c r="G152" i="10"/>
  <c r="F152" i="10"/>
  <c r="D152" i="10"/>
  <c r="O151" i="10"/>
  <c r="N151" i="10"/>
  <c r="M151" i="10"/>
  <c r="L151" i="10"/>
  <c r="K151" i="10"/>
  <c r="J151" i="10"/>
  <c r="I151" i="10"/>
  <c r="H151" i="10"/>
  <c r="G151" i="10"/>
  <c r="F151" i="10"/>
  <c r="D151" i="10"/>
  <c r="O150" i="10"/>
  <c r="N150" i="10"/>
  <c r="M150" i="10"/>
  <c r="L150" i="10"/>
  <c r="K150" i="10"/>
  <c r="J150" i="10"/>
  <c r="I150" i="10"/>
  <c r="H150" i="10"/>
  <c r="G150" i="10"/>
  <c r="F150" i="10"/>
  <c r="D150" i="10"/>
  <c r="O149" i="10"/>
  <c r="N149" i="10"/>
  <c r="M149" i="10"/>
  <c r="L149" i="10"/>
  <c r="K149" i="10"/>
  <c r="J149" i="10"/>
  <c r="I149" i="10"/>
  <c r="H149" i="10"/>
  <c r="G149" i="10"/>
  <c r="D149" i="10"/>
  <c r="O148" i="10"/>
  <c r="N148" i="10"/>
  <c r="M148" i="10"/>
  <c r="L148" i="10"/>
  <c r="K148" i="10"/>
  <c r="J148" i="10"/>
  <c r="I148" i="10"/>
  <c r="H148" i="10"/>
  <c r="G148" i="10"/>
  <c r="D148" i="10"/>
  <c r="O147" i="10"/>
  <c r="N147" i="10"/>
  <c r="M147" i="10"/>
  <c r="L147" i="10"/>
  <c r="K147" i="10"/>
  <c r="J147" i="10"/>
  <c r="I147" i="10"/>
  <c r="H147" i="10"/>
  <c r="G147" i="10"/>
  <c r="D147" i="10"/>
  <c r="O146" i="10"/>
  <c r="N146" i="10"/>
  <c r="M146" i="10"/>
  <c r="L146" i="10"/>
  <c r="K146" i="10"/>
  <c r="J146" i="10"/>
  <c r="I146" i="10"/>
  <c r="H146" i="10"/>
  <c r="G146" i="10"/>
  <c r="D146" i="10"/>
  <c r="O145" i="10"/>
  <c r="N145" i="10"/>
  <c r="M145" i="10"/>
  <c r="L145" i="10"/>
  <c r="K145" i="10"/>
  <c r="J145" i="10"/>
  <c r="I145" i="10"/>
  <c r="H145" i="10"/>
  <c r="G145" i="10"/>
  <c r="D145" i="10"/>
  <c r="O144" i="10"/>
  <c r="N144" i="10"/>
  <c r="M144" i="10"/>
  <c r="L144" i="10"/>
  <c r="K144" i="10"/>
  <c r="J144" i="10"/>
  <c r="I144" i="10"/>
  <c r="H144" i="10"/>
  <c r="G144" i="10"/>
  <c r="D144" i="10"/>
  <c r="O143" i="10"/>
  <c r="N143" i="10"/>
  <c r="M143" i="10"/>
  <c r="L143" i="10"/>
  <c r="K143" i="10"/>
  <c r="J143" i="10"/>
  <c r="I143" i="10"/>
  <c r="H143" i="10"/>
  <c r="G143" i="10"/>
  <c r="D143" i="10"/>
  <c r="O142" i="10"/>
  <c r="N142" i="10"/>
  <c r="M142" i="10"/>
  <c r="L142" i="10"/>
  <c r="K142" i="10"/>
  <c r="J142" i="10"/>
  <c r="I142" i="10"/>
  <c r="H142" i="10"/>
  <c r="G142" i="10"/>
  <c r="D142" i="10"/>
  <c r="O141" i="10"/>
  <c r="N141" i="10"/>
  <c r="M141" i="10"/>
  <c r="L141" i="10"/>
  <c r="K141" i="10"/>
  <c r="J141" i="10"/>
  <c r="I141" i="10"/>
  <c r="H141" i="10"/>
  <c r="G141" i="10"/>
  <c r="D141" i="10"/>
  <c r="O140" i="10"/>
  <c r="N140" i="10"/>
  <c r="M140" i="10"/>
  <c r="L140" i="10"/>
  <c r="K140" i="10"/>
  <c r="J140" i="10"/>
  <c r="I140" i="10"/>
  <c r="H140" i="10"/>
  <c r="G140" i="10"/>
  <c r="D140" i="10"/>
  <c r="O139" i="10"/>
  <c r="N139" i="10"/>
  <c r="M139" i="10"/>
  <c r="L139" i="10"/>
  <c r="K139" i="10"/>
  <c r="J139" i="10"/>
  <c r="I139" i="10"/>
  <c r="H139" i="10"/>
  <c r="G139" i="10"/>
  <c r="D139" i="10"/>
  <c r="O138" i="10"/>
  <c r="N138" i="10"/>
  <c r="M138" i="10"/>
  <c r="L138" i="10"/>
  <c r="K138" i="10"/>
  <c r="J138" i="10"/>
  <c r="I138" i="10"/>
  <c r="H138" i="10"/>
  <c r="G138" i="10"/>
  <c r="D138" i="10"/>
  <c r="O137" i="10"/>
  <c r="N137" i="10"/>
  <c r="M137" i="10"/>
  <c r="L137" i="10"/>
  <c r="K137" i="10"/>
  <c r="J137" i="10"/>
  <c r="I137" i="10"/>
  <c r="H137" i="10"/>
  <c r="G137" i="10"/>
  <c r="D137" i="10"/>
  <c r="O136" i="10"/>
  <c r="N136" i="10"/>
  <c r="M136" i="10"/>
  <c r="L136" i="10"/>
  <c r="K136" i="10"/>
  <c r="J136" i="10"/>
  <c r="I136" i="10"/>
  <c r="H136" i="10"/>
  <c r="G136" i="10"/>
  <c r="D136" i="10"/>
  <c r="O135" i="10"/>
  <c r="N135" i="10"/>
  <c r="M135" i="10"/>
  <c r="L135" i="10"/>
  <c r="K135" i="10"/>
  <c r="J135" i="10"/>
  <c r="I135" i="10"/>
  <c r="H135" i="10"/>
  <c r="G135" i="10"/>
  <c r="D135" i="10"/>
  <c r="O134" i="10"/>
  <c r="N134" i="10"/>
  <c r="M134" i="10"/>
  <c r="L134" i="10"/>
  <c r="K134" i="10"/>
  <c r="J134" i="10"/>
  <c r="I134" i="10"/>
  <c r="H134" i="10"/>
  <c r="G134" i="10"/>
  <c r="D134" i="10"/>
  <c r="O133" i="10"/>
  <c r="N133" i="10"/>
  <c r="M133" i="10"/>
  <c r="L133" i="10"/>
  <c r="K133" i="10"/>
  <c r="J133" i="10"/>
  <c r="I133" i="10"/>
  <c r="H133" i="10"/>
  <c r="G133" i="10"/>
  <c r="D133" i="10"/>
  <c r="O132" i="10"/>
  <c r="N132" i="10"/>
  <c r="M132" i="10"/>
  <c r="L132" i="10"/>
  <c r="K132" i="10"/>
  <c r="J132" i="10"/>
  <c r="I132" i="10"/>
  <c r="H132" i="10"/>
  <c r="G132" i="10"/>
  <c r="D132" i="10"/>
  <c r="O131" i="10"/>
  <c r="N131" i="10"/>
  <c r="M131" i="10"/>
  <c r="L131" i="10"/>
  <c r="K131" i="10"/>
  <c r="J131" i="10"/>
  <c r="I131" i="10"/>
  <c r="H131" i="10"/>
  <c r="G131" i="10"/>
  <c r="D131" i="10"/>
  <c r="O130" i="10"/>
  <c r="N130" i="10"/>
  <c r="M130" i="10"/>
  <c r="L130" i="10"/>
  <c r="K130" i="10"/>
  <c r="J130" i="10"/>
  <c r="I130" i="10"/>
  <c r="H130" i="10"/>
  <c r="G130" i="10"/>
  <c r="D130" i="10"/>
  <c r="O129" i="10"/>
  <c r="N129" i="10"/>
  <c r="M129" i="10"/>
  <c r="L129" i="10"/>
  <c r="K129" i="10"/>
  <c r="J129" i="10"/>
  <c r="I129" i="10"/>
  <c r="H129" i="10"/>
  <c r="G129" i="10"/>
  <c r="D129" i="10"/>
  <c r="O128" i="10"/>
  <c r="N128" i="10"/>
  <c r="M128" i="10"/>
  <c r="L128" i="10"/>
  <c r="K128" i="10"/>
  <c r="J128" i="10"/>
  <c r="I128" i="10"/>
  <c r="H128" i="10"/>
  <c r="G128" i="10"/>
  <c r="D128" i="10"/>
  <c r="O127" i="10"/>
  <c r="N127" i="10"/>
  <c r="M127" i="10"/>
  <c r="L127" i="10"/>
  <c r="K127" i="10"/>
  <c r="J127" i="10"/>
  <c r="I127" i="10"/>
  <c r="H127" i="10"/>
  <c r="G127" i="10"/>
  <c r="D127" i="10"/>
  <c r="O126" i="10"/>
  <c r="N126" i="10"/>
  <c r="M126" i="10"/>
  <c r="L126" i="10"/>
  <c r="K126" i="10"/>
  <c r="J126" i="10"/>
  <c r="I126" i="10"/>
  <c r="H126" i="10"/>
  <c r="G126" i="10"/>
  <c r="D126" i="10"/>
  <c r="O125" i="10"/>
  <c r="N125" i="10"/>
  <c r="M125" i="10"/>
  <c r="L125" i="10"/>
  <c r="K125" i="10"/>
  <c r="J125" i="10"/>
  <c r="I125" i="10"/>
  <c r="H125" i="10"/>
  <c r="G125" i="10"/>
  <c r="D125" i="10"/>
  <c r="O124" i="10"/>
  <c r="N124" i="10"/>
  <c r="M124" i="10"/>
  <c r="L124" i="10"/>
  <c r="K124" i="10"/>
  <c r="J124" i="10"/>
  <c r="I124" i="10"/>
  <c r="H124" i="10"/>
  <c r="G124" i="10"/>
  <c r="D124" i="10"/>
  <c r="O123" i="10"/>
  <c r="N123" i="10"/>
  <c r="M123" i="10"/>
  <c r="L123" i="10"/>
  <c r="K123" i="10"/>
  <c r="J123" i="10"/>
  <c r="I123" i="10"/>
  <c r="H123" i="10"/>
  <c r="G123" i="10"/>
  <c r="D123" i="10"/>
  <c r="O122" i="10"/>
  <c r="N122" i="10"/>
  <c r="M122" i="10"/>
  <c r="L122" i="10"/>
  <c r="K122" i="10"/>
  <c r="J122" i="10"/>
  <c r="I122" i="10"/>
  <c r="H122" i="10"/>
  <c r="G122" i="10"/>
  <c r="D122" i="10"/>
  <c r="O121" i="10"/>
  <c r="N121" i="10"/>
  <c r="M121" i="10"/>
  <c r="L121" i="10"/>
  <c r="K121" i="10"/>
  <c r="J121" i="10"/>
  <c r="I121" i="10"/>
  <c r="H121" i="10"/>
  <c r="G121" i="10"/>
  <c r="D121" i="10"/>
  <c r="O120" i="10"/>
  <c r="N120" i="10"/>
  <c r="M120" i="10"/>
  <c r="L120" i="10"/>
  <c r="K120" i="10"/>
  <c r="J120" i="10"/>
  <c r="I120" i="10"/>
  <c r="H120" i="10"/>
  <c r="G120" i="10"/>
  <c r="D120" i="10"/>
  <c r="O119" i="10"/>
  <c r="N119" i="10"/>
  <c r="M119" i="10"/>
  <c r="L119" i="10"/>
  <c r="K119" i="10"/>
  <c r="J119" i="10"/>
  <c r="I119" i="10"/>
  <c r="H119" i="10"/>
  <c r="G119" i="10"/>
  <c r="D119" i="10"/>
  <c r="O118" i="10"/>
  <c r="N118" i="10"/>
  <c r="M118" i="10"/>
  <c r="L118" i="10"/>
  <c r="K118" i="10"/>
  <c r="J118" i="10"/>
  <c r="I118" i="10"/>
  <c r="H118" i="10"/>
  <c r="G118" i="10"/>
  <c r="D118" i="10"/>
  <c r="O117" i="10"/>
  <c r="N117" i="10"/>
  <c r="M117" i="10"/>
  <c r="L117" i="10"/>
  <c r="K117" i="10"/>
  <c r="J117" i="10"/>
  <c r="I117" i="10"/>
  <c r="H117" i="10"/>
  <c r="G117" i="10"/>
  <c r="D117" i="10"/>
  <c r="O116" i="10"/>
  <c r="N116" i="10"/>
  <c r="M116" i="10"/>
  <c r="L116" i="10"/>
  <c r="K116" i="10"/>
  <c r="J116" i="10"/>
  <c r="I116" i="10"/>
  <c r="H116" i="10"/>
  <c r="G116" i="10"/>
  <c r="D116" i="10"/>
  <c r="O115" i="10"/>
  <c r="N115" i="10"/>
  <c r="M115" i="10"/>
  <c r="L115" i="10"/>
  <c r="K115" i="10"/>
  <c r="J115" i="10"/>
  <c r="I115" i="10"/>
  <c r="H115" i="10"/>
  <c r="G115" i="10"/>
  <c r="D115" i="10"/>
  <c r="O114" i="10"/>
  <c r="N114" i="10"/>
  <c r="M114" i="10"/>
  <c r="L114" i="10"/>
  <c r="K114" i="10"/>
  <c r="J114" i="10"/>
  <c r="I114" i="10"/>
  <c r="H114" i="10"/>
  <c r="G114" i="10"/>
  <c r="D114" i="10"/>
  <c r="O113" i="10"/>
  <c r="N113" i="10"/>
  <c r="M113" i="10"/>
  <c r="L113" i="10"/>
  <c r="K113" i="10"/>
  <c r="J113" i="10"/>
  <c r="I113" i="10"/>
  <c r="H113" i="10"/>
  <c r="G113" i="10"/>
  <c r="D113" i="10"/>
  <c r="O112" i="10"/>
  <c r="N112" i="10"/>
  <c r="M112" i="10"/>
  <c r="L112" i="10"/>
  <c r="K112" i="10"/>
  <c r="J112" i="10"/>
  <c r="I112" i="10"/>
  <c r="H112" i="10"/>
  <c r="G112" i="10"/>
  <c r="D112" i="10"/>
  <c r="O111" i="10"/>
  <c r="N111" i="10"/>
  <c r="M111" i="10"/>
  <c r="L111" i="10"/>
  <c r="K111" i="10"/>
  <c r="J111" i="10"/>
  <c r="I111" i="10"/>
  <c r="H111" i="10"/>
  <c r="G111" i="10"/>
  <c r="D111" i="10"/>
  <c r="O110" i="10"/>
  <c r="N110" i="10"/>
  <c r="M110" i="10"/>
  <c r="L110" i="10"/>
  <c r="K110" i="10"/>
  <c r="J110" i="10"/>
  <c r="I110" i="10"/>
  <c r="H110" i="10"/>
  <c r="G110" i="10"/>
  <c r="D110" i="10"/>
  <c r="O109" i="10"/>
  <c r="N109" i="10"/>
  <c r="M109" i="10"/>
  <c r="L109" i="10"/>
  <c r="K109" i="10"/>
  <c r="J109" i="10"/>
  <c r="I109" i="10"/>
  <c r="H109" i="10"/>
  <c r="G109" i="10"/>
  <c r="D109" i="10"/>
  <c r="O108" i="10"/>
  <c r="N108" i="10"/>
  <c r="M108" i="10"/>
  <c r="L108" i="10"/>
  <c r="K108" i="10"/>
  <c r="J108" i="10"/>
  <c r="I108" i="10"/>
  <c r="H108" i="10"/>
  <c r="G108" i="10"/>
  <c r="D108" i="10"/>
  <c r="O107" i="10"/>
  <c r="N107" i="10"/>
  <c r="M107" i="10"/>
  <c r="L107" i="10"/>
  <c r="K107" i="10"/>
  <c r="J107" i="10"/>
  <c r="I107" i="10"/>
  <c r="H107" i="10"/>
  <c r="G107" i="10"/>
  <c r="D107" i="10"/>
  <c r="O106" i="10"/>
  <c r="N106" i="10"/>
  <c r="M106" i="10"/>
  <c r="L106" i="10"/>
  <c r="K106" i="10"/>
  <c r="J106" i="10"/>
  <c r="I106" i="10"/>
  <c r="H106" i="10"/>
  <c r="G106" i="10"/>
  <c r="D106" i="10"/>
  <c r="O105" i="10"/>
  <c r="N105" i="10"/>
  <c r="M105" i="10"/>
  <c r="L105" i="10"/>
  <c r="K105" i="10"/>
  <c r="J105" i="10"/>
  <c r="I105" i="10"/>
  <c r="H105" i="10"/>
  <c r="G105" i="10"/>
  <c r="D105" i="10"/>
  <c r="O104" i="10"/>
  <c r="N104" i="10"/>
  <c r="M104" i="10"/>
  <c r="L104" i="10"/>
  <c r="K104" i="10"/>
  <c r="J104" i="10"/>
  <c r="I104" i="10"/>
  <c r="H104" i="10"/>
  <c r="G104" i="10"/>
  <c r="D104" i="10"/>
  <c r="O103" i="10"/>
  <c r="N103" i="10"/>
  <c r="M103" i="10"/>
  <c r="L103" i="10"/>
  <c r="K103" i="10"/>
  <c r="J103" i="10"/>
  <c r="I103" i="10"/>
  <c r="H103" i="10"/>
  <c r="G103" i="10"/>
  <c r="D103" i="10"/>
  <c r="O102" i="10"/>
  <c r="N102" i="10"/>
  <c r="M102" i="10"/>
  <c r="L102" i="10"/>
  <c r="K102" i="10"/>
  <c r="J102" i="10"/>
  <c r="I102" i="10"/>
  <c r="H102" i="10"/>
  <c r="G102" i="10"/>
  <c r="D102" i="10"/>
  <c r="O101" i="10"/>
  <c r="N101" i="10"/>
  <c r="M101" i="10"/>
  <c r="L101" i="10"/>
  <c r="K101" i="10"/>
  <c r="J101" i="10"/>
  <c r="I101" i="10"/>
  <c r="H101" i="10"/>
  <c r="G101" i="10"/>
  <c r="D101" i="10"/>
  <c r="O100" i="10"/>
  <c r="N100" i="10"/>
  <c r="M100" i="10"/>
  <c r="L100" i="10"/>
  <c r="K100" i="10"/>
  <c r="J100" i="10"/>
  <c r="I100" i="10"/>
  <c r="H100" i="10"/>
  <c r="G100" i="10"/>
  <c r="D100" i="10"/>
  <c r="O99" i="10"/>
  <c r="N99" i="10"/>
  <c r="M99" i="10"/>
  <c r="L99" i="10"/>
  <c r="K99" i="10"/>
  <c r="J99" i="10"/>
  <c r="I99" i="10"/>
  <c r="H99" i="10"/>
  <c r="G99" i="10"/>
  <c r="D99" i="10"/>
  <c r="O98" i="10"/>
  <c r="N98" i="10"/>
  <c r="M98" i="10"/>
  <c r="L98" i="10"/>
  <c r="K98" i="10"/>
  <c r="J98" i="10"/>
  <c r="I98" i="10"/>
  <c r="H98" i="10"/>
  <c r="G98" i="10"/>
  <c r="D98" i="10"/>
  <c r="O97" i="10"/>
  <c r="N97" i="10"/>
  <c r="M97" i="10"/>
  <c r="L97" i="10"/>
  <c r="K97" i="10"/>
  <c r="J97" i="10"/>
  <c r="I97" i="10"/>
  <c r="H97" i="10"/>
  <c r="G97" i="10"/>
  <c r="D97" i="10"/>
  <c r="O96" i="10"/>
  <c r="N96" i="10"/>
  <c r="M96" i="10"/>
  <c r="L96" i="10"/>
  <c r="K96" i="10"/>
  <c r="J96" i="10"/>
  <c r="I96" i="10"/>
  <c r="H96" i="10"/>
  <c r="G96" i="10"/>
  <c r="D96" i="10"/>
  <c r="O95" i="10"/>
  <c r="N95" i="10"/>
  <c r="M95" i="10"/>
  <c r="L95" i="10"/>
  <c r="K95" i="10"/>
  <c r="J95" i="10"/>
  <c r="I95" i="10"/>
  <c r="H95" i="10"/>
  <c r="G95" i="10"/>
  <c r="D95" i="10"/>
  <c r="O94" i="10"/>
  <c r="N94" i="10"/>
  <c r="M94" i="10"/>
  <c r="L94" i="10"/>
  <c r="K94" i="10"/>
  <c r="J94" i="10"/>
  <c r="I94" i="10"/>
  <c r="H94" i="10"/>
  <c r="G94" i="10"/>
  <c r="D94" i="10"/>
  <c r="O93" i="10"/>
  <c r="N93" i="10"/>
  <c r="M93" i="10"/>
  <c r="L93" i="10"/>
  <c r="K93" i="10"/>
  <c r="J93" i="10"/>
  <c r="I93" i="10"/>
  <c r="H93" i="10"/>
  <c r="G93" i="10"/>
  <c r="D93" i="10"/>
  <c r="O92" i="10"/>
  <c r="N92" i="10"/>
  <c r="M92" i="10"/>
  <c r="L92" i="10"/>
  <c r="K92" i="10"/>
  <c r="J92" i="10"/>
  <c r="I92" i="10"/>
  <c r="H92" i="10"/>
  <c r="G92" i="10"/>
  <c r="D92" i="10"/>
  <c r="O91" i="10"/>
  <c r="N91" i="10"/>
  <c r="M91" i="10"/>
  <c r="L91" i="10"/>
  <c r="K91" i="10"/>
  <c r="J91" i="10"/>
  <c r="I91" i="10"/>
  <c r="H91" i="10"/>
  <c r="G91" i="10"/>
  <c r="D91" i="10"/>
  <c r="O90" i="10"/>
  <c r="N90" i="10"/>
  <c r="M90" i="10"/>
  <c r="L90" i="10"/>
  <c r="K90" i="10"/>
  <c r="J90" i="10"/>
  <c r="I90" i="10"/>
  <c r="H90" i="10"/>
  <c r="G90" i="10"/>
  <c r="D90" i="10"/>
  <c r="O89" i="10"/>
  <c r="N89" i="10"/>
  <c r="M89" i="10"/>
  <c r="L89" i="10"/>
  <c r="K89" i="10"/>
  <c r="J89" i="10"/>
  <c r="I89" i="10"/>
  <c r="H89" i="10"/>
  <c r="G89" i="10"/>
  <c r="D89" i="10"/>
  <c r="O88" i="10"/>
  <c r="N88" i="10"/>
  <c r="M88" i="10"/>
  <c r="L88" i="10"/>
  <c r="K88" i="10"/>
  <c r="J88" i="10"/>
  <c r="I88" i="10"/>
  <c r="H88" i="10"/>
  <c r="G88" i="10"/>
  <c r="D88" i="10"/>
  <c r="O87" i="10"/>
  <c r="N87" i="10"/>
  <c r="M87" i="10"/>
  <c r="L87" i="10"/>
  <c r="K87" i="10"/>
  <c r="J87" i="10"/>
  <c r="I87" i="10"/>
  <c r="H87" i="10"/>
  <c r="G87" i="10"/>
  <c r="D87" i="10"/>
  <c r="O86" i="10"/>
  <c r="N86" i="10"/>
  <c r="M86" i="10"/>
  <c r="L86" i="10"/>
  <c r="K86" i="10"/>
  <c r="J86" i="10"/>
  <c r="I86" i="10"/>
  <c r="H86" i="10"/>
  <c r="G86" i="10"/>
  <c r="D86" i="10"/>
  <c r="O85" i="10"/>
  <c r="N85" i="10"/>
  <c r="M85" i="10"/>
  <c r="L85" i="10"/>
  <c r="K85" i="10"/>
  <c r="J85" i="10"/>
  <c r="I85" i="10"/>
  <c r="H85" i="10"/>
  <c r="G85" i="10"/>
  <c r="D85" i="10"/>
  <c r="O84" i="10"/>
  <c r="N84" i="10"/>
  <c r="M84" i="10"/>
  <c r="L84" i="10"/>
  <c r="K84" i="10"/>
  <c r="J84" i="10"/>
  <c r="I84" i="10"/>
  <c r="H84" i="10"/>
  <c r="G84" i="10"/>
  <c r="D84" i="10"/>
  <c r="O83" i="10"/>
  <c r="N83" i="10"/>
  <c r="M83" i="10"/>
  <c r="L83" i="10"/>
  <c r="K83" i="10"/>
  <c r="J83" i="10"/>
  <c r="I83" i="10"/>
  <c r="H83" i="10"/>
  <c r="G83" i="10"/>
  <c r="D83" i="10"/>
  <c r="O82" i="10"/>
  <c r="N82" i="10"/>
  <c r="M82" i="10"/>
  <c r="L82" i="10"/>
  <c r="K82" i="10"/>
  <c r="J82" i="10"/>
  <c r="I82" i="10"/>
  <c r="H82" i="10"/>
  <c r="G82" i="10"/>
  <c r="D82" i="10"/>
  <c r="O81" i="10"/>
  <c r="N81" i="10"/>
  <c r="M81" i="10"/>
  <c r="L81" i="10"/>
  <c r="K81" i="10"/>
  <c r="J81" i="10"/>
  <c r="I81" i="10"/>
  <c r="H81" i="10"/>
  <c r="G81" i="10"/>
  <c r="D81" i="10"/>
  <c r="O80" i="10"/>
  <c r="N80" i="10"/>
  <c r="M80" i="10"/>
  <c r="L80" i="10"/>
  <c r="K80" i="10"/>
  <c r="J80" i="10"/>
  <c r="I80" i="10"/>
  <c r="H80" i="10"/>
  <c r="G80" i="10"/>
  <c r="D80" i="10"/>
  <c r="O79" i="10"/>
  <c r="N79" i="10"/>
  <c r="M79" i="10"/>
  <c r="L79" i="10"/>
  <c r="K79" i="10"/>
  <c r="J79" i="10"/>
  <c r="I79" i="10"/>
  <c r="H79" i="10"/>
  <c r="G79" i="10"/>
  <c r="D79" i="10"/>
  <c r="O78" i="10"/>
  <c r="N78" i="10"/>
  <c r="M78" i="10"/>
  <c r="L78" i="10"/>
  <c r="K78" i="10"/>
  <c r="J78" i="10"/>
  <c r="I78" i="10"/>
  <c r="H78" i="10"/>
  <c r="G78" i="10"/>
  <c r="D78" i="10"/>
  <c r="O77" i="10"/>
  <c r="N77" i="10"/>
  <c r="M77" i="10"/>
  <c r="L77" i="10"/>
  <c r="K77" i="10"/>
  <c r="J77" i="10"/>
  <c r="I77" i="10"/>
  <c r="H77" i="10"/>
  <c r="G77" i="10"/>
  <c r="D77" i="10"/>
  <c r="O76" i="10"/>
  <c r="N76" i="10"/>
  <c r="M76" i="10"/>
  <c r="L76" i="10"/>
  <c r="K76" i="10"/>
  <c r="J76" i="10"/>
  <c r="I76" i="10"/>
  <c r="H76" i="10"/>
  <c r="G76" i="10"/>
  <c r="D76" i="10"/>
  <c r="O75" i="10"/>
  <c r="N75" i="10"/>
  <c r="M75" i="10"/>
  <c r="L75" i="10"/>
  <c r="K75" i="10"/>
  <c r="J75" i="10"/>
  <c r="I75" i="10"/>
  <c r="H75" i="10"/>
  <c r="G75" i="10"/>
  <c r="D75" i="10"/>
  <c r="O74" i="10"/>
  <c r="N74" i="10"/>
  <c r="M74" i="10"/>
  <c r="L74" i="10"/>
  <c r="K74" i="10"/>
  <c r="J74" i="10"/>
  <c r="I74" i="10"/>
  <c r="H74" i="10"/>
  <c r="G74" i="10"/>
  <c r="D74" i="10"/>
  <c r="O73" i="10"/>
  <c r="N73" i="10"/>
  <c r="M73" i="10"/>
  <c r="L73" i="10"/>
  <c r="K73" i="10"/>
  <c r="J73" i="10"/>
  <c r="I73" i="10"/>
  <c r="H73" i="10"/>
  <c r="G73" i="10"/>
  <c r="D73" i="10"/>
  <c r="O72" i="10"/>
  <c r="N72" i="10"/>
  <c r="M72" i="10"/>
  <c r="L72" i="10"/>
  <c r="K72" i="10"/>
  <c r="J72" i="10"/>
  <c r="I72" i="10"/>
  <c r="H72" i="10"/>
  <c r="G72" i="10"/>
  <c r="D72" i="10"/>
  <c r="O71" i="10"/>
  <c r="N71" i="10"/>
  <c r="M71" i="10"/>
  <c r="L71" i="10"/>
  <c r="K71" i="10"/>
  <c r="J71" i="10"/>
  <c r="I71" i="10"/>
  <c r="H71" i="10"/>
  <c r="G71" i="10"/>
  <c r="D71" i="10"/>
  <c r="O70" i="10"/>
  <c r="N70" i="10"/>
  <c r="M70" i="10"/>
  <c r="L70" i="10"/>
  <c r="K70" i="10"/>
  <c r="J70" i="10"/>
  <c r="I70" i="10"/>
  <c r="H70" i="10"/>
  <c r="G70" i="10"/>
  <c r="D70" i="10"/>
  <c r="O69" i="10"/>
  <c r="N69" i="10"/>
  <c r="M69" i="10"/>
  <c r="L69" i="10"/>
  <c r="K69" i="10"/>
  <c r="J69" i="10"/>
  <c r="I69" i="10"/>
  <c r="H69" i="10"/>
  <c r="G69" i="10"/>
  <c r="D69" i="10"/>
  <c r="O68" i="10"/>
  <c r="N68" i="10"/>
  <c r="M68" i="10"/>
  <c r="L68" i="10"/>
  <c r="K68" i="10"/>
  <c r="J68" i="10"/>
  <c r="I68" i="10"/>
  <c r="H68" i="10"/>
  <c r="G68" i="10"/>
  <c r="D68" i="10"/>
  <c r="O67" i="10"/>
  <c r="N67" i="10"/>
  <c r="M67" i="10"/>
  <c r="L67" i="10"/>
  <c r="K67" i="10"/>
  <c r="J67" i="10"/>
  <c r="I67" i="10"/>
  <c r="H67" i="10"/>
  <c r="G67" i="10"/>
  <c r="D67" i="10"/>
  <c r="O66" i="10"/>
  <c r="N66" i="10"/>
  <c r="M66" i="10"/>
  <c r="L66" i="10"/>
  <c r="K66" i="10"/>
  <c r="J66" i="10"/>
  <c r="I66" i="10"/>
  <c r="H66" i="10"/>
  <c r="G66" i="10"/>
  <c r="D66" i="10"/>
  <c r="O65" i="10"/>
  <c r="N65" i="10"/>
  <c r="M65" i="10"/>
  <c r="L65" i="10"/>
  <c r="K65" i="10"/>
  <c r="J65" i="10"/>
  <c r="I65" i="10"/>
  <c r="H65" i="10"/>
  <c r="G65" i="10"/>
  <c r="D65" i="10"/>
  <c r="O64" i="10"/>
  <c r="N64" i="10"/>
  <c r="M64" i="10"/>
  <c r="L64" i="10"/>
  <c r="K64" i="10"/>
  <c r="J64" i="10"/>
  <c r="I64" i="10"/>
  <c r="H64" i="10"/>
  <c r="G64" i="10"/>
  <c r="D64" i="10"/>
  <c r="O63" i="10"/>
  <c r="N63" i="10"/>
  <c r="M63" i="10"/>
  <c r="L63" i="10"/>
  <c r="K63" i="10"/>
  <c r="J63" i="10"/>
  <c r="I63" i="10"/>
  <c r="H63" i="10"/>
  <c r="G63" i="10"/>
  <c r="D63" i="10"/>
  <c r="O62" i="10"/>
  <c r="N62" i="10"/>
  <c r="M62" i="10"/>
  <c r="L62" i="10"/>
  <c r="K62" i="10"/>
  <c r="J62" i="10"/>
  <c r="I62" i="10"/>
  <c r="H62" i="10"/>
  <c r="G62" i="10"/>
  <c r="D62" i="10"/>
  <c r="O61" i="10"/>
  <c r="N61" i="10"/>
  <c r="M61" i="10"/>
  <c r="L61" i="10"/>
  <c r="K61" i="10"/>
  <c r="J61" i="10"/>
  <c r="I61" i="10"/>
  <c r="H61" i="10"/>
  <c r="G61" i="10"/>
  <c r="D61" i="10"/>
  <c r="O60" i="10"/>
  <c r="N60" i="10"/>
  <c r="M60" i="10"/>
  <c r="L60" i="10"/>
  <c r="K60" i="10"/>
  <c r="J60" i="10"/>
  <c r="I60" i="10"/>
  <c r="H60" i="10"/>
  <c r="G60" i="10"/>
  <c r="D60" i="10"/>
  <c r="O59" i="10"/>
  <c r="N59" i="10"/>
  <c r="M59" i="10"/>
  <c r="L59" i="10"/>
  <c r="K59" i="10"/>
  <c r="J59" i="10"/>
  <c r="I59" i="10"/>
  <c r="H59" i="10"/>
  <c r="G59" i="10"/>
  <c r="D59" i="10"/>
  <c r="O58" i="10"/>
  <c r="N58" i="10"/>
  <c r="M58" i="10"/>
  <c r="L58" i="10"/>
  <c r="K58" i="10"/>
  <c r="J58" i="10"/>
  <c r="I58" i="10"/>
  <c r="H58" i="10"/>
  <c r="G58" i="10"/>
  <c r="D58" i="10"/>
  <c r="O57" i="10"/>
  <c r="N57" i="10"/>
  <c r="M57" i="10"/>
  <c r="L57" i="10"/>
  <c r="K57" i="10"/>
  <c r="J57" i="10"/>
  <c r="I57" i="10"/>
  <c r="H57" i="10"/>
  <c r="G57" i="10"/>
  <c r="D57" i="10"/>
  <c r="O56" i="10"/>
  <c r="N56" i="10"/>
  <c r="M56" i="10"/>
  <c r="L56" i="10"/>
  <c r="K56" i="10"/>
  <c r="J56" i="10"/>
  <c r="I56" i="10"/>
  <c r="H56" i="10"/>
  <c r="G56" i="10"/>
  <c r="D56" i="10"/>
  <c r="O55" i="10"/>
  <c r="N55" i="10"/>
  <c r="M55" i="10"/>
  <c r="L55" i="10"/>
  <c r="K55" i="10"/>
  <c r="J55" i="10"/>
  <c r="I55" i="10"/>
  <c r="H55" i="10"/>
  <c r="G55" i="10"/>
  <c r="D55" i="10"/>
  <c r="O54" i="10"/>
  <c r="N54" i="10"/>
  <c r="M54" i="10"/>
  <c r="L54" i="10"/>
  <c r="K54" i="10"/>
  <c r="J54" i="10"/>
  <c r="I54" i="10"/>
  <c r="H54" i="10"/>
  <c r="G54" i="10"/>
  <c r="D54" i="10"/>
  <c r="O53" i="10"/>
  <c r="N53" i="10"/>
  <c r="M53" i="10"/>
  <c r="L53" i="10"/>
  <c r="K53" i="10"/>
  <c r="J53" i="10"/>
  <c r="I53" i="10"/>
  <c r="H53" i="10"/>
  <c r="G53" i="10"/>
  <c r="D53" i="10"/>
  <c r="O52" i="10"/>
  <c r="N52" i="10"/>
  <c r="M52" i="10"/>
  <c r="L52" i="10"/>
  <c r="K52" i="10"/>
  <c r="J52" i="10"/>
  <c r="I52" i="10"/>
  <c r="H52" i="10"/>
  <c r="G52" i="10"/>
  <c r="D52" i="10"/>
  <c r="O51" i="10"/>
  <c r="N51" i="10"/>
  <c r="M51" i="10"/>
  <c r="L51" i="10"/>
  <c r="K51" i="10"/>
  <c r="J51" i="10"/>
  <c r="I51" i="10"/>
  <c r="H51" i="10"/>
  <c r="G51" i="10"/>
  <c r="D51" i="10"/>
  <c r="O50" i="10"/>
  <c r="N50" i="10"/>
  <c r="M50" i="10"/>
  <c r="L50" i="10"/>
  <c r="K50" i="10"/>
  <c r="J50" i="10"/>
  <c r="I50" i="10"/>
  <c r="H50" i="10"/>
  <c r="G50" i="10"/>
  <c r="D50" i="10"/>
  <c r="O49" i="10"/>
  <c r="N49" i="10"/>
  <c r="M49" i="10"/>
  <c r="L49" i="10"/>
  <c r="K49" i="10"/>
  <c r="J49" i="10"/>
  <c r="I49" i="10"/>
  <c r="H49" i="10"/>
  <c r="G49" i="10"/>
  <c r="D49" i="10"/>
  <c r="O48" i="10"/>
  <c r="N48" i="10"/>
  <c r="M48" i="10"/>
  <c r="L48" i="10"/>
  <c r="K48" i="10"/>
  <c r="J48" i="10"/>
  <c r="I48" i="10"/>
  <c r="H48" i="10"/>
  <c r="G48" i="10"/>
  <c r="D48" i="10"/>
  <c r="O47" i="10"/>
  <c r="N47" i="10"/>
  <c r="M47" i="10"/>
  <c r="L47" i="10"/>
  <c r="K47" i="10"/>
  <c r="J47" i="10"/>
  <c r="I47" i="10"/>
  <c r="H47" i="10"/>
  <c r="G47" i="10"/>
  <c r="D47" i="10"/>
  <c r="O46" i="10"/>
  <c r="N46" i="10"/>
  <c r="M46" i="10"/>
  <c r="L46" i="10"/>
  <c r="K46" i="10"/>
  <c r="J46" i="10"/>
  <c r="I46" i="10"/>
  <c r="H46" i="10"/>
  <c r="G46" i="10"/>
  <c r="D46" i="10"/>
  <c r="O45" i="10"/>
  <c r="N45" i="10"/>
  <c r="M45" i="10"/>
  <c r="L45" i="10"/>
  <c r="K45" i="10"/>
  <c r="J45" i="10"/>
  <c r="I45" i="10"/>
  <c r="H45" i="10"/>
  <c r="G45" i="10"/>
  <c r="D45" i="10"/>
  <c r="O44" i="10"/>
  <c r="N44" i="10"/>
  <c r="M44" i="10"/>
  <c r="L44" i="10"/>
  <c r="K44" i="10"/>
  <c r="J44" i="10"/>
  <c r="I44" i="10"/>
  <c r="H44" i="10"/>
  <c r="G44" i="10"/>
  <c r="D44" i="10"/>
  <c r="O43" i="10"/>
  <c r="N43" i="10"/>
  <c r="M43" i="10"/>
  <c r="L43" i="10"/>
  <c r="K43" i="10"/>
  <c r="J43" i="10"/>
  <c r="I43" i="10"/>
  <c r="H43" i="10"/>
  <c r="G43" i="10"/>
  <c r="D43" i="10"/>
  <c r="O42" i="10"/>
  <c r="N42" i="10"/>
  <c r="M42" i="10"/>
  <c r="L42" i="10"/>
  <c r="K42" i="10"/>
  <c r="J42" i="10"/>
  <c r="I42" i="10"/>
  <c r="H42" i="10"/>
  <c r="G42" i="10"/>
  <c r="D42" i="10"/>
  <c r="O41" i="10"/>
  <c r="N41" i="10"/>
  <c r="M41" i="10"/>
  <c r="L41" i="10"/>
  <c r="K41" i="10"/>
  <c r="J41" i="10"/>
  <c r="I41" i="10"/>
  <c r="H41" i="10"/>
  <c r="G41" i="10"/>
  <c r="D41" i="10"/>
  <c r="O40" i="10"/>
  <c r="N40" i="10"/>
  <c r="M40" i="10"/>
  <c r="L40" i="10"/>
  <c r="K40" i="10"/>
  <c r="J40" i="10"/>
  <c r="I40" i="10"/>
  <c r="H40" i="10"/>
  <c r="G40" i="10"/>
  <c r="D40" i="10"/>
  <c r="O39" i="10"/>
  <c r="N39" i="10"/>
  <c r="M39" i="10"/>
  <c r="L39" i="10"/>
  <c r="K39" i="10"/>
  <c r="J39" i="10"/>
  <c r="I39" i="10"/>
  <c r="H39" i="10"/>
  <c r="G39" i="10"/>
  <c r="D39" i="10"/>
  <c r="O38" i="10"/>
  <c r="N38" i="10"/>
  <c r="M38" i="10"/>
  <c r="L38" i="10"/>
  <c r="K38" i="10"/>
  <c r="J38" i="10"/>
  <c r="I38" i="10"/>
  <c r="H38" i="10"/>
  <c r="G38" i="10"/>
  <c r="D38" i="10"/>
  <c r="O37" i="10"/>
  <c r="N37" i="10"/>
  <c r="M37" i="10"/>
  <c r="L37" i="10"/>
  <c r="K37" i="10"/>
  <c r="J37" i="10"/>
  <c r="I37" i="10"/>
  <c r="H37" i="10"/>
  <c r="G37" i="10"/>
  <c r="D37" i="10"/>
  <c r="O36" i="10"/>
  <c r="N36" i="10"/>
  <c r="M36" i="10"/>
  <c r="L36" i="10"/>
  <c r="K36" i="10"/>
  <c r="J36" i="10"/>
  <c r="I36" i="10"/>
  <c r="H36" i="10"/>
  <c r="G36" i="10"/>
  <c r="D36" i="10"/>
  <c r="O35" i="10"/>
  <c r="N35" i="10"/>
  <c r="M35" i="10"/>
  <c r="L35" i="10"/>
  <c r="K35" i="10"/>
  <c r="J35" i="10"/>
  <c r="I35" i="10"/>
  <c r="H35" i="10"/>
  <c r="G35" i="10"/>
  <c r="D35" i="10"/>
  <c r="O34" i="10"/>
  <c r="N34" i="10"/>
  <c r="M34" i="10"/>
  <c r="L34" i="10"/>
  <c r="K34" i="10"/>
  <c r="J34" i="10"/>
  <c r="I34" i="10"/>
  <c r="H34" i="10"/>
  <c r="G34" i="10"/>
  <c r="D34" i="10"/>
  <c r="O33" i="10"/>
  <c r="N33" i="10"/>
  <c r="M33" i="10"/>
  <c r="L33" i="10"/>
  <c r="K33" i="10"/>
  <c r="J33" i="10"/>
  <c r="I33" i="10"/>
  <c r="H33" i="10"/>
  <c r="G33" i="10"/>
  <c r="D33" i="10"/>
  <c r="O32" i="10"/>
  <c r="N32" i="10"/>
  <c r="M32" i="10"/>
  <c r="L32" i="10"/>
  <c r="K32" i="10"/>
  <c r="J32" i="10"/>
  <c r="I32" i="10"/>
  <c r="H32" i="10"/>
  <c r="G32" i="10"/>
  <c r="D32" i="10"/>
  <c r="O31" i="10"/>
  <c r="N31" i="10"/>
  <c r="M31" i="10"/>
  <c r="L31" i="10"/>
  <c r="K31" i="10"/>
  <c r="J31" i="10"/>
  <c r="I31" i="10"/>
  <c r="H31" i="10"/>
  <c r="G31" i="10"/>
  <c r="D31" i="10"/>
  <c r="O30" i="10"/>
  <c r="N30" i="10"/>
  <c r="M30" i="10"/>
  <c r="L30" i="10"/>
  <c r="K30" i="10"/>
  <c r="J30" i="10"/>
  <c r="I30" i="10"/>
  <c r="H30" i="10"/>
  <c r="G30" i="10"/>
  <c r="D30" i="10"/>
  <c r="O29" i="10"/>
  <c r="N29" i="10"/>
  <c r="M29" i="10"/>
  <c r="L29" i="10"/>
  <c r="K29" i="10"/>
  <c r="J29" i="10"/>
  <c r="I29" i="10"/>
  <c r="H29" i="10"/>
  <c r="G29" i="10"/>
  <c r="D29" i="10"/>
  <c r="O28" i="10"/>
  <c r="N28" i="10"/>
  <c r="M28" i="10"/>
  <c r="L28" i="10"/>
  <c r="K28" i="10"/>
  <c r="J28" i="10"/>
  <c r="I28" i="10"/>
  <c r="H28" i="10"/>
  <c r="G28" i="10"/>
  <c r="D28" i="10"/>
  <c r="O27" i="10"/>
  <c r="N27" i="10"/>
  <c r="M27" i="10"/>
  <c r="L27" i="10"/>
  <c r="K27" i="10"/>
  <c r="J27" i="10"/>
  <c r="I27" i="10"/>
  <c r="H27" i="10"/>
  <c r="G27" i="10"/>
  <c r="D27" i="10"/>
  <c r="O26" i="10"/>
  <c r="N26" i="10"/>
  <c r="M26" i="10"/>
  <c r="L26" i="10"/>
  <c r="K26" i="10"/>
  <c r="J26" i="10"/>
  <c r="I26" i="10"/>
  <c r="H26" i="10"/>
  <c r="G26" i="10"/>
  <c r="D26" i="10"/>
  <c r="O25" i="10"/>
  <c r="N25" i="10"/>
  <c r="M25" i="10"/>
  <c r="L25" i="10"/>
  <c r="K25" i="10"/>
  <c r="J25" i="10"/>
  <c r="I25" i="10"/>
  <c r="H25" i="10"/>
  <c r="G25" i="10"/>
  <c r="D25" i="10"/>
  <c r="O24" i="10"/>
  <c r="N24" i="10"/>
  <c r="M24" i="10"/>
  <c r="L24" i="10"/>
  <c r="K24" i="10"/>
  <c r="J24" i="10"/>
  <c r="I24" i="10"/>
  <c r="H24" i="10"/>
  <c r="G24" i="10"/>
  <c r="D24" i="10"/>
  <c r="O23" i="10"/>
  <c r="N23" i="10"/>
  <c r="M23" i="10"/>
  <c r="L23" i="10"/>
  <c r="K23" i="10"/>
  <c r="J23" i="10"/>
  <c r="I23" i="10"/>
  <c r="H23" i="10"/>
  <c r="G23" i="10"/>
  <c r="D23" i="10"/>
  <c r="O22" i="10"/>
  <c r="N22" i="10"/>
  <c r="M22" i="10"/>
  <c r="L22" i="10"/>
  <c r="K22" i="10"/>
  <c r="J22" i="10"/>
  <c r="I22" i="10"/>
  <c r="H22" i="10"/>
  <c r="G22" i="10"/>
  <c r="D22" i="10"/>
  <c r="O21" i="10"/>
  <c r="N21" i="10"/>
  <c r="M21" i="10"/>
  <c r="L21" i="10"/>
  <c r="K21" i="10"/>
  <c r="J21" i="10"/>
  <c r="I21" i="10"/>
  <c r="H21" i="10"/>
  <c r="G21" i="10"/>
  <c r="D21" i="10"/>
  <c r="O20" i="10"/>
  <c r="N20" i="10"/>
  <c r="M20" i="10"/>
  <c r="L20" i="10"/>
  <c r="K20" i="10"/>
  <c r="J20" i="10"/>
  <c r="I20" i="10"/>
  <c r="H20" i="10"/>
  <c r="G20" i="10"/>
  <c r="D20" i="10"/>
  <c r="O19" i="10"/>
  <c r="N19" i="10"/>
  <c r="M19" i="10"/>
  <c r="L19" i="10"/>
  <c r="K19" i="10"/>
  <c r="J19" i="10"/>
  <c r="I19" i="10"/>
  <c r="H19" i="10"/>
  <c r="G19" i="10"/>
  <c r="D19" i="10"/>
  <c r="O18" i="10"/>
  <c r="N18" i="10"/>
  <c r="M18" i="10"/>
  <c r="L18" i="10"/>
  <c r="K18" i="10"/>
  <c r="J18" i="10"/>
  <c r="I18" i="10"/>
  <c r="H18" i="10"/>
  <c r="G18" i="10"/>
  <c r="D18" i="10"/>
  <c r="O17" i="10"/>
  <c r="N17" i="10"/>
  <c r="M17" i="10"/>
  <c r="L17" i="10"/>
  <c r="K17" i="10"/>
  <c r="J17" i="10"/>
  <c r="I17" i="10"/>
  <c r="H17" i="10"/>
  <c r="G17" i="10"/>
  <c r="D17" i="10"/>
  <c r="O16" i="10"/>
  <c r="N16" i="10"/>
  <c r="M16" i="10"/>
  <c r="L16" i="10"/>
  <c r="K16" i="10"/>
  <c r="J16" i="10"/>
  <c r="I16" i="10"/>
  <c r="H16" i="10"/>
  <c r="G16" i="10"/>
  <c r="D16" i="10"/>
  <c r="O15" i="10"/>
  <c r="N15" i="10"/>
  <c r="M15" i="10"/>
  <c r="L15" i="10"/>
  <c r="K15" i="10"/>
  <c r="J15" i="10"/>
  <c r="I15" i="10"/>
  <c r="H15" i="10"/>
  <c r="G15" i="10"/>
  <c r="D15" i="10"/>
  <c r="O14" i="10"/>
  <c r="N14" i="10"/>
  <c r="M14" i="10"/>
  <c r="L14" i="10"/>
  <c r="K14" i="10"/>
  <c r="J14" i="10"/>
  <c r="I14" i="10"/>
  <c r="H14" i="10"/>
  <c r="G14" i="10"/>
  <c r="D14" i="10"/>
  <c r="O13" i="10"/>
  <c r="N13" i="10"/>
  <c r="M13" i="10"/>
  <c r="L13" i="10"/>
  <c r="K13" i="10"/>
  <c r="J13" i="10"/>
  <c r="I13" i="10"/>
  <c r="H13" i="10"/>
  <c r="G13" i="10"/>
  <c r="D13" i="10"/>
  <c r="O12" i="10"/>
  <c r="N12" i="10"/>
  <c r="M12" i="10"/>
  <c r="L12" i="10"/>
  <c r="K12" i="10"/>
  <c r="J12" i="10"/>
  <c r="I12" i="10"/>
  <c r="H12" i="10"/>
  <c r="G12" i="10"/>
  <c r="D12" i="10"/>
  <c r="O11" i="10"/>
  <c r="N11" i="10"/>
  <c r="M11" i="10"/>
  <c r="L11" i="10"/>
  <c r="K11" i="10"/>
  <c r="J11" i="10"/>
  <c r="I11" i="10"/>
  <c r="H11" i="10"/>
  <c r="G11" i="10"/>
  <c r="D11" i="10"/>
  <c r="O10" i="10"/>
  <c r="N10" i="10"/>
  <c r="M10" i="10"/>
  <c r="L10" i="10"/>
  <c r="K10" i="10"/>
  <c r="J10" i="10"/>
  <c r="I10" i="10"/>
  <c r="H10" i="10"/>
  <c r="G10" i="10"/>
  <c r="D10" i="10"/>
  <c r="O9" i="10"/>
  <c r="N9" i="10"/>
  <c r="M9" i="10"/>
  <c r="L9" i="10"/>
  <c r="K9" i="10"/>
  <c r="J9" i="10"/>
  <c r="I9" i="10"/>
  <c r="H9" i="10"/>
  <c r="G9" i="10"/>
  <c r="D9" i="10"/>
  <c r="O8" i="10"/>
  <c r="N8" i="10"/>
  <c r="M8" i="10"/>
  <c r="L8" i="10"/>
  <c r="K8" i="10"/>
  <c r="J8" i="10"/>
  <c r="I8" i="10"/>
  <c r="H8" i="10"/>
  <c r="G8" i="10"/>
  <c r="D8" i="10"/>
  <c r="O7" i="10"/>
  <c r="N7" i="10"/>
  <c r="M7" i="10"/>
  <c r="L7" i="10"/>
  <c r="K7" i="10"/>
  <c r="J7" i="10"/>
  <c r="I7" i="10"/>
  <c r="H7" i="10"/>
  <c r="G7" i="10"/>
  <c r="D7" i="10"/>
  <c r="O6" i="10"/>
  <c r="N6" i="10"/>
  <c r="M6" i="10"/>
  <c r="L6" i="10"/>
  <c r="K6" i="10"/>
  <c r="J6" i="10"/>
  <c r="I6" i="10"/>
  <c r="H6" i="10"/>
  <c r="G6" i="10"/>
  <c r="D6" i="10"/>
  <c r="O5" i="10"/>
  <c r="N5" i="10"/>
  <c r="M5" i="10"/>
  <c r="L5" i="10"/>
  <c r="K5" i="10"/>
  <c r="J5" i="10"/>
  <c r="I5" i="10"/>
  <c r="H5" i="10"/>
  <c r="G5" i="10"/>
  <c r="D5" i="10"/>
  <c r="O4" i="10"/>
  <c r="N4" i="10"/>
  <c r="M4" i="10"/>
  <c r="L4" i="10"/>
  <c r="K4" i="10"/>
  <c r="J4" i="10"/>
  <c r="I4" i="10"/>
  <c r="H4" i="10"/>
  <c r="G4" i="10"/>
  <c r="D4" i="10"/>
  <c r="O3" i="10"/>
  <c r="N3" i="10"/>
  <c r="M3" i="10"/>
  <c r="L3" i="10"/>
  <c r="K3" i="10"/>
  <c r="J3" i="10"/>
  <c r="I3" i="10"/>
  <c r="H3" i="10"/>
  <c r="G3" i="10"/>
  <c r="D3" i="10"/>
  <c r="O2" i="10"/>
  <c r="N2" i="10"/>
  <c r="M2" i="10"/>
  <c r="L2" i="10"/>
  <c r="K2" i="10"/>
  <c r="J2" i="10"/>
  <c r="I2" i="10"/>
  <c r="H2" i="10"/>
  <c r="G2" i="10"/>
  <c r="D2" i="10"/>
  <c r="L204" i="10" l="1"/>
  <c r="D205" i="10"/>
  <c r="J204" i="10"/>
  <c r="K204" i="10"/>
  <c r="N204" i="10"/>
  <c r="G204" i="10"/>
  <c r="H204" i="10"/>
  <c r="M204" i="10"/>
  <c r="O204" i="10"/>
  <c r="F204" i="10"/>
  <c r="I204" i="10"/>
  <c r="B209" i="10"/>
  <c r="C214" i="10"/>
  <c r="B213" i="10"/>
  <c r="C218" i="10"/>
  <c r="B211" i="10"/>
  <c r="B215" i="10"/>
  <c r="C213" i="10"/>
  <c r="C210" i="10"/>
  <c r="D204" i="10"/>
  <c r="C215" i="10"/>
  <c r="C209" i="10"/>
  <c r="C208" i="10"/>
  <c r="C212" i="10"/>
  <c r="C216" i="10"/>
  <c r="C211" i="10"/>
  <c r="B217" i="10"/>
  <c r="C217" i="10"/>
  <c r="B208" i="10"/>
  <c r="B210" i="10"/>
  <c r="B212" i="10"/>
  <c r="B214" i="10"/>
  <c r="B216" i="10"/>
  <c r="B218" i="10"/>
  <c r="M24" i="6"/>
  <c r="M32" i="6"/>
  <c r="M40" i="6"/>
  <c r="M48" i="6"/>
  <c r="M64" i="6"/>
  <c r="C68" i="6"/>
  <c r="C69" i="6"/>
  <c r="M31" i="6" s="1"/>
  <c r="B69" i="6"/>
  <c r="B68" i="6"/>
  <c r="L8" i="6" s="1"/>
  <c r="L43" i="6" l="1"/>
  <c r="M16" i="6"/>
  <c r="O16" i="6" s="1"/>
  <c r="M9" i="6"/>
  <c r="O9" i="6" s="1"/>
  <c r="M8" i="6"/>
  <c r="M56" i="6"/>
  <c r="L39" i="6"/>
  <c r="N39" i="6" s="1"/>
  <c r="L54" i="6"/>
  <c r="L46" i="6"/>
  <c r="L30" i="6"/>
  <c r="L22" i="6"/>
  <c r="N22" i="6" s="1"/>
  <c r="L14" i="6"/>
  <c r="N14" i="6" s="1"/>
  <c r="L6" i="6"/>
  <c r="N6" i="6" s="1"/>
  <c r="M63" i="6"/>
  <c r="O63" i="6" s="1"/>
  <c r="M55" i="6"/>
  <c r="M47" i="6"/>
  <c r="O47" i="6" s="1"/>
  <c r="M39" i="6"/>
  <c r="O39" i="6" s="1"/>
  <c r="M23" i="6"/>
  <c r="M15" i="6"/>
  <c r="M7" i="6"/>
  <c r="L61" i="6"/>
  <c r="L37" i="6"/>
  <c r="N37" i="6" s="1"/>
  <c r="L21" i="6"/>
  <c r="N21" i="6" s="1"/>
  <c r="L5" i="6"/>
  <c r="M54" i="6"/>
  <c r="M38" i="6"/>
  <c r="O38" i="6" s="1"/>
  <c r="M30" i="6"/>
  <c r="M6" i="6"/>
  <c r="O6" i="6" s="1"/>
  <c r="L52" i="6"/>
  <c r="L51" i="6"/>
  <c r="N51" i="6" s="1"/>
  <c r="L19" i="6"/>
  <c r="M60" i="6"/>
  <c r="M28" i="6"/>
  <c r="O28" i="6" s="1"/>
  <c r="M12" i="6"/>
  <c r="L58" i="6"/>
  <c r="N58" i="6" s="1"/>
  <c r="L34" i="6"/>
  <c r="N34" i="6" s="1"/>
  <c r="M2" i="6"/>
  <c r="O2" i="6" s="1"/>
  <c r="M27" i="6"/>
  <c r="M11" i="6"/>
  <c r="M3" i="6"/>
  <c r="L55" i="6"/>
  <c r="L47" i="6"/>
  <c r="N47" i="6" s="1"/>
  <c r="L23" i="6"/>
  <c r="L15" i="6"/>
  <c r="L7" i="6"/>
  <c r="L62" i="6"/>
  <c r="L53" i="6"/>
  <c r="N53" i="6" s="1"/>
  <c r="L13" i="6"/>
  <c r="N13" i="6" s="1"/>
  <c r="M14" i="6"/>
  <c r="O14" i="6" s="1"/>
  <c r="L60" i="6"/>
  <c r="L36" i="6"/>
  <c r="N36" i="6" s="1"/>
  <c r="L20" i="6"/>
  <c r="N20" i="6" s="1"/>
  <c r="L12" i="6"/>
  <c r="M61" i="6"/>
  <c r="M45" i="6"/>
  <c r="O45" i="6" s="1"/>
  <c r="M29" i="6"/>
  <c r="O29" i="6" s="1"/>
  <c r="M13" i="6"/>
  <c r="O13" i="6" s="1"/>
  <c r="M5" i="6"/>
  <c r="L2" i="6"/>
  <c r="N2" i="6" s="1"/>
  <c r="L59" i="6"/>
  <c r="N59" i="6" s="1"/>
  <c r="L35" i="6"/>
  <c r="N35" i="6" s="1"/>
  <c r="L27" i="6"/>
  <c r="L11" i="6"/>
  <c r="L3" i="6"/>
  <c r="M52" i="6"/>
  <c r="M36" i="6"/>
  <c r="O36" i="6" s="1"/>
  <c r="M20" i="6"/>
  <c r="O20" i="6" s="1"/>
  <c r="M4" i="6"/>
  <c r="O4" i="6" s="1"/>
  <c r="L66" i="6"/>
  <c r="N66" i="6" s="1"/>
  <c r="L50" i="6"/>
  <c r="L42" i="6"/>
  <c r="L26" i="6"/>
  <c r="L18" i="6"/>
  <c r="L10" i="6"/>
  <c r="M59" i="6"/>
  <c r="O59" i="6" s="1"/>
  <c r="M51" i="6"/>
  <c r="O51" i="6" s="1"/>
  <c r="M43" i="6"/>
  <c r="M35" i="6"/>
  <c r="O35" i="6" s="1"/>
  <c r="M19" i="6"/>
  <c r="L65" i="6"/>
  <c r="N65" i="6" s="1"/>
  <c r="L57" i="6"/>
  <c r="L49" i="6"/>
  <c r="N49" i="6" s="1"/>
  <c r="L41" i="6"/>
  <c r="N41" i="6" s="1"/>
  <c r="L33" i="6"/>
  <c r="L25" i="6"/>
  <c r="N25" i="6" s="1"/>
  <c r="L17" i="6"/>
  <c r="L9" i="6"/>
  <c r="N9" i="6" s="1"/>
  <c r="M66" i="6"/>
  <c r="O66" i="6" s="1"/>
  <c r="M58" i="6"/>
  <c r="O58" i="6" s="1"/>
  <c r="M50" i="6"/>
  <c r="M42" i="6"/>
  <c r="M34" i="6"/>
  <c r="O34" i="6" s="1"/>
  <c r="M26" i="6"/>
  <c r="M18" i="6"/>
  <c r="M10" i="6"/>
  <c r="L63" i="6"/>
  <c r="N63" i="6" s="1"/>
  <c r="L31" i="6"/>
  <c r="L38" i="6"/>
  <c r="N38" i="6" s="1"/>
  <c r="L45" i="6"/>
  <c r="N45" i="6" s="1"/>
  <c r="L29" i="6"/>
  <c r="N29" i="6" s="1"/>
  <c r="M62" i="6"/>
  <c r="M46" i="6"/>
  <c r="M22" i="6"/>
  <c r="O22" i="6" s="1"/>
  <c r="L44" i="6"/>
  <c r="L28" i="6"/>
  <c r="N28" i="6" s="1"/>
  <c r="L4" i="6"/>
  <c r="N4" i="6" s="1"/>
  <c r="M53" i="6"/>
  <c r="O53" i="6" s="1"/>
  <c r="M37" i="6"/>
  <c r="O37" i="6" s="1"/>
  <c r="M21" i="6"/>
  <c r="O21" i="6" s="1"/>
  <c r="M44" i="6"/>
  <c r="L64" i="6"/>
  <c r="L56" i="6"/>
  <c r="L48" i="6"/>
  <c r="L40" i="6"/>
  <c r="L32" i="6"/>
  <c r="L24" i="6"/>
  <c r="L16" i="6"/>
  <c r="N16" i="6" s="1"/>
  <c r="M65" i="6"/>
  <c r="O65" i="6" s="1"/>
  <c r="M57" i="6"/>
  <c r="M49" i="6"/>
  <c r="O49" i="6" s="1"/>
  <c r="M41" i="6"/>
  <c r="O41" i="6" s="1"/>
  <c r="M33" i="6"/>
  <c r="M25" i="6"/>
  <c r="O25" i="6" s="1"/>
  <c r="M17" i="6"/>
  <c r="I44" i="4"/>
  <c r="B43" i="4"/>
  <c r="O68" i="6" l="1"/>
  <c r="N68" i="6"/>
  <c r="C2" i="9"/>
  <c r="E2" i="9"/>
  <c r="I2" i="9"/>
  <c r="K2" i="9"/>
  <c r="C3" i="9"/>
  <c r="E3" i="9"/>
  <c r="I3" i="9"/>
  <c r="K3" i="9"/>
  <c r="C4" i="9"/>
  <c r="E4" i="9"/>
  <c r="I4" i="9"/>
  <c r="K4" i="9"/>
  <c r="C5" i="9"/>
  <c r="E5" i="9"/>
  <c r="I5" i="9"/>
  <c r="K5" i="9"/>
  <c r="C6" i="9"/>
  <c r="E6" i="9"/>
  <c r="I6" i="9"/>
  <c r="K6" i="9"/>
  <c r="C7" i="9"/>
  <c r="E7" i="9"/>
  <c r="I7" i="9"/>
  <c r="K7" i="9"/>
  <c r="C8" i="9"/>
  <c r="E8" i="9"/>
  <c r="I8" i="9"/>
  <c r="K8" i="9"/>
  <c r="C9" i="9"/>
  <c r="E9" i="9"/>
  <c r="I9" i="9"/>
  <c r="K9" i="9"/>
  <c r="C10" i="9"/>
  <c r="E10" i="9"/>
  <c r="I10" i="9"/>
  <c r="K10" i="9"/>
  <c r="C11" i="9"/>
  <c r="E11" i="9"/>
  <c r="I11" i="9"/>
  <c r="K11" i="9"/>
  <c r="C12" i="9"/>
  <c r="E12" i="9"/>
  <c r="I12" i="9"/>
  <c r="K12" i="9"/>
  <c r="C13" i="9"/>
  <c r="E13" i="9"/>
  <c r="I13" i="9"/>
  <c r="K13" i="9"/>
  <c r="C14" i="9"/>
  <c r="E14" i="9"/>
  <c r="I14" i="9"/>
  <c r="K14" i="9"/>
  <c r="C15" i="9"/>
  <c r="E15" i="9"/>
  <c r="I15" i="9"/>
  <c r="K15" i="9"/>
  <c r="C16" i="9"/>
  <c r="E16" i="9"/>
  <c r="I16" i="9"/>
  <c r="K16" i="9"/>
  <c r="C17" i="9"/>
  <c r="E17" i="9"/>
  <c r="I17" i="9"/>
  <c r="K17" i="9"/>
  <c r="C18" i="9"/>
  <c r="E18" i="9"/>
  <c r="I18" i="9"/>
  <c r="K18" i="9"/>
  <c r="C19" i="9"/>
  <c r="E19" i="9"/>
  <c r="I19" i="9"/>
  <c r="K19" i="9"/>
  <c r="C20" i="9"/>
  <c r="E20" i="9"/>
  <c r="I20" i="9"/>
  <c r="K20" i="9"/>
  <c r="C21" i="9"/>
  <c r="E21" i="9"/>
  <c r="I21" i="9"/>
  <c r="K21" i="9"/>
  <c r="C22" i="9"/>
  <c r="E22" i="9"/>
  <c r="I22" i="9"/>
  <c r="K22" i="9"/>
  <c r="C23" i="9"/>
  <c r="E23" i="9"/>
  <c r="I23" i="9"/>
  <c r="K23" i="9"/>
  <c r="C24" i="9"/>
  <c r="E24" i="9"/>
  <c r="I24" i="9"/>
  <c r="K24" i="9"/>
  <c r="C25" i="9"/>
  <c r="E25" i="9"/>
  <c r="I25" i="9"/>
  <c r="K25" i="9"/>
  <c r="C26" i="9"/>
  <c r="E26" i="9"/>
  <c r="I26" i="9"/>
  <c r="K26" i="9"/>
  <c r="C27" i="9"/>
  <c r="E27" i="9"/>
  <c r="I27" i="9"/>
  <c r="K27" i="9"/>
  <c r="C28" i="9"/>
  <c r="E28" i="9"/>
  <c r="I28" i="9"/>
  <c r="K28" i="9"/>
  <c r="C29" i="9"/>
  <c r="E29" i="9"/>
  <c r="I29" i="9"/>
  <c r="K29" i="9"/>
  <c r="C30" i="9"/>
  <c r="E30" i="9"/>
  <c r="I30" i="9"/>
  <c r="K30" i="9"/>
  <c r="C31" i="9"/>
  <c r="E31" i="9"/>
  <c r="I31" i="9"/>
  <c r="K31" i="9"/>
  <c r="C32" i="9"/>
  <c r="E32" i="9"/>
  <c r="I32" i="9"/>
  <c r="K32" i="9"/>
  <c r="C33" i="9"/>
  <c r="E33" i="9"/>
  <c r="I33" i="9"/>
  <c r="K33" i="9"/>
  <c r="C34" i="9"/>
  <c r="E34" i="9"/>
  <c r="I34" i="9"/>
  <c r="K34" i="9"/>
  <c r="C35" i="9"/>
  <c r="E35" i="9"/>
  <c r="I35" i="9"/>
  <c r="K35" i="9"/>
  <c r="C36" i="9"/>
  <c r="E36" i="9"/>
  <c r="I36" i="9"/>
  <c r="K36" i="9"/>
  <c r="C37" i="9"/>
  <c r="E37" i="9"/>
  <c r="I37" i="9"/>
  <c r="K37" i="9"/>
  <c r="C38" i="9"/>
  <c r="E38" i="9"/>
  <c r="I38" i="9"/>
  <c r="K38" i="9"/>
  <c r="C39" i="9"/>
  <c r="E39" i="9"/>
  <c r="I39" i="9"/>
  <c r="K39" i="9"/>
  <c r="C40" i="9"/>
  <c r="E40" i="9"/>
  <c r="I40" i="9"/>
  <c r="K40" i="9"/>
  <c r="C41" i="9"/>
  <c r="E41" i="9"/>
  <c r="I41" i="9"/>
  <c r="K41" i="9"/>
  <c r="C42" i="9"/>
  <c r="E42" i="9"/>
  <c r="I42" i="9"/>
  <c r="K42" i="9"/>
  <c r="C43" i="9"/>
  <c r="E43" i="9"/>
  <c r="I43" i="9"/>
  <c r="K43" i="9"/>
  <c r="C44" i="9"/>
  <c r="E44" i="9"/>
  <c r="I44" i="9"/>
  <c r="K44" i="9"/>
  <c r="C45" i="9"/>
  <c r="E45" i="9"/>
  <c r="I45" i="9"/>
  <c r="K45" i="9"/>
  <c r="C46" i="9"/>
  <c r="E46" i="9"/>
  <c r="I46" i="9"/>
  <c r="K46" i="9"/>
  <c r="C47" i="9"/>
  <c r="E47" i="9"/>
  <c r="I47" i="9"/>
  <c r="K47" i="9"/>
  <c r="C48" i="9"/>
  <c r="E48" i="9"/>
  <c r="I48" i="9"/>
  <c r="K48" i="9"/>
  <c r="C49" i="9"/>
  <c r="E49" i="9"/>
  <c r="I49" i="9"/>
  <c r="K49" i="9"/>
  <c r="C50" i="9"/>
  <c r="E50" i="9"/>
  <c r="I50" i="9"/>
  <c r="K50" i="9"/>
  <c r="C51" i="9"/>
  <c r="E51" i="9"/>
  <c r="I51" i="9"/>
  <c r="K51" i="9"/>
  <c r="B53" i="9"/>
  <c r="D53" i="9"/>
  <c r="H53" i="9"/>
  <c r="J53" i="9"/>
  <c r="B54" i="9"/>
  <c r="D54" i="9"/>
  <c r="H54" i="9"/>
  <c r="J54" i="9"/>
  <c r="K53" i="9" l="1"/>
  <c r="I54" i="9"/>
  <c r="E54" i="9"/>
  <c r="C53" i="9"/>
  <c r="K54" i="9"/>
  <c r="I53" i="9"/>
  <c r="E53" i="9"/>
  <c r="C54" i="9"/>
  <c r="E2" i="8"/>
  <c r="D191" i="8" l="1"/>
  <c r="F201" i="8" l="1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F2" i="8"/>
  <c r="G2" i="8"/>
  <c r="H2" i="8"/>
  <c r="I2" i="8"/>
  <c r="J2" i="8"/>
  <c r="K2" i="8"/>
  <c r="L2" i="8"/>
  <c r="M2" i="8"/>
  <c r="N2" i="8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E43" i="8"/>
  <c r="F43" i="8"/>
  <c r="G43" i="8"/>
  <c r="H43" i="8"/>
  <c r="I43" i="8"/>
  <c r="J43" i="8"/>
  <c r="K43" i="8"/>
  <c r="L43" i="8"/>
  <c r="M43" i="8"/>
  <c r="N43" i="8"/>
  <c r="E44" i="8"/>
  <c r="F44" i="8"/>
  <c r="G44" i="8"/>
  <c r="H44" i="8"/>
  <c r="I44" i="8"/>
  <c r="J44" i="8"/>
  <c r="K44" i="8"/>
  <c r="L44" i="8"/>
  <c r="M44" i="8"/>
  <c r="N44" i="8"/>
  <c r="E45" i="8"/>
  <c r="F45" i="8"/>
  <c r="G45" i="8"/>
  <c r="H45" i="8"/>
  <c r="I45" i="8"/>
  <c r="J45" i="8"/>
  <c r="K45" i="8"/>
  <c r="L45" i="8"/>
  <c r="M45" i="8"/>
  <c r="N45" i="8"/>
  <c r="E46" i="8"/>
  <c r="F46" i="8"/>
  <c r="G46" i="8"/>
  <c r="H46" i="8"/>
  <c r="I46" i="8"/>
  <c r="J46" i="8"/>
  <c r="K46" i="8"/>
  <c r="L46" i="8"/>
  <c r="M46" i="8"/>
  <c r="N46" i="8"/>
  <c r="E47" i="8"/>
  <c r="F47" i="8"/>
  <c r="G47" i="8"/>
  <c r="H47" i="8"/>
  <c r="I47" i="8"/>
  <c r="J47" i="8"/>
  <c r="K47" i="8"/>
  <c r="L47" i="8"/>
  <c r="M47" i="8"/>
  <c r="N47" i="8"/>
  <c r="E48" i="8"/>
  <c r="F48" i="8"/>
  <c r="G48" i="8"/>
  <c r="H48" i="8"/>
  <c r="I48" i="8"/>
  <c r="J48" i="8"/>
  <c r="K48" i="8"/>
  <c r="L48" i="8"/>
  <c r="M48" i="8"/>
  <c r="N48" i="8"/>
  <c r="E49" i="8"/>
  <c r="F49" i="8"/>
  <c r="G49" i="8"/>
  <c r="H49" i="8"/>
  <c r="I49" i="8"/>
  <c r="J49" i="8"/>
  <c r="K49" i="8"/>
  <c r="L49" i="8"/>
  <c r="M49" i="8"/>
  <c r="N49" i="8"/>
  <c r="E50" i="8"/>
  <c r="F50" i="8"/>
  <c r="G50" i="8"/>
  <c r="H50" i="8"/>
  <c r="I50" i="8"/>
  <c r="J50" i="8"/>
  <c r="K50" i="8"/>
  <c r="L50" i="8"/>
  <c r="M50" i="8"/>
  <c r="N50" i="8"/>
  <c r="E51" i="8"/>
  <c r="F51" i="8"/>
  <c r="G51" i="8"/>
  <c r="H51" i="8"/>
  <c r="I51" i="8"/>
  <c r="J51" i="8"/>
  <c r="K51" i="8"/>
  <c r="L51" i="8"/>
  <c r="M51" i="8"/>
  <c r="N51" i="8"/>
  <c r="E52" i="8"/>
  <c r="F52" i="8"/>
  <c r="G52" i="8"/>
  <c r="H52" i="8"/>
  <c r="I52" i="8"/>
  <c r="J52" i="8"/>
  <c r="K52" i="8"/>
  <c r="L52" i="8"/>
  <c r="M52" i="8"/>
  <c r="N52" i="8"/>
  <c r="E53" i="8"/>
  <c r="F53" i="8"/>
  <c r="G53" i="8"/>
  <c r="H53" i="8"/>
  <c r="I53" i="8"/>
  <c r="J53" i="8"/>
  <c r="K53" i="8"/>
  <c r="L53" i="8"/>
  <c r="M53" i="8"/>
  <c r="N53" i="8"/>
  <c r="E54" i="8"/>
  <c r="F54" i="8"/>
  <c r="G54" i="8"/>
  <c r="H54" i="8"/>
  <c r="I54" i="8"/>
  <c r="J54" i="8"/>
  <c r="K54" i="8"/>
  <c r="L54" i="8"/>
  <c r="M54" i="8"/>
  <c r="N54" i="8"/>
  <c r="E55" i="8"/>
  <c r="F55" i="8"/>
  <c r="G55" i="8"/>
  <c r="H55" i="8"/>
  <c r="I55" i="8"/>
  <c r="J55" i="8"/>
  <c r="K55" i="8"/>
  <c r="L55" i="8"/>
  <c r="M55" i="8"/>
  <c r="N55" i="8"/>
  <c r="E56" i="8"/>
  <c r="F56" i="8"/>
  <c r="G56" i="8"/>
  <c r="H56" i="8"/>
  <c r="I56" i="8"/>
  <c r="J56" i="8"/>
  <c r="K56" i="8"/>
  <c r="L56" i="8"/>
  <c r="M56" i="8"/>
  <c r="N56" i="8"/>
  <c r="E57" i="8"/>
  <c r="F57" i="8"/>
  <c r="G57" i="8"/>
  <c r="H57" i="8"/>
  <c r="I57" i="8"/>
  <c r="J57" i="8"/>
  <c r="K57" i="8"/>
  <c r="L57" i="8"/>
  <c r="M57" i="8"/>
  <c r="N57" i="8"/>
  <c r="E58" i="8"/>
  <c r="F58" i="8"/>
  <c r="G58" i="8"/>
  <c r="H58" i="8"/>
  <c r="I58" i="8"/>
  <c r="J58" i="8"/>
  <c r="K58" i="8"/>
  <c r="L58" i="8"/>
  <c r="M58" i="8"/>
  <c r="N58" i="8"/>
  <c r="E59" i="8"/>
  <c r="F59" i="8"/>
  <c r="G59" i="8"/>
  <c r="H59" i="8"/>
  <c r="I59" i="8"/>
  <c r="J59" i="8"/>
  <c r="K59" i="8"/>
  <c r="L59" i="8"/>
  <c r="M59" i="8"/>
  <c r="N59" i="8"/>
  <c r="E60" i="8"/>
  <c r="F60" i="8"/>
  <c r="G60" i="8"/>
  <c r="H60" i="8"/>
  <c r="I60" i="8"/>
  <c r="J60" i="8"/>
  <c r="K60" i="8"/>
  <c r="L60" i="8"/>
  <c r="M60" i="8"/>
  <c r="N60" i="8"/>
  <c r="E61" i="8"/>
  <c r="F61" i="8"/>
  <c r="G61" i="8"/>
  <c r="H61" i="8"/>
  <c r="I61" i="8"/>
  <c r="J61" i="8"/>
  <c r="K61" i="8"/>
  <c r="L61" i="8"/>
  <c r="M61" i="8"/>
  <c r="N61" i="8"/>
  <c r="E62" i="8"/>
  <c r="F62" i="8"/>
  <c r="G62" i="8"/>
  <c r="H62" i="8"/>
  <c r="I62" i="8"/>
  <c r="J62" i="8"/>
  <c r="K62" i="8"/>
  <c r="L62" i="8"/>
  <c r="M62" i="8"/>
  <c r="N62" i="8"/>
  <c r="E63" i="8"/>
  <c r="F63" i="8"/>
  <c r="G63" i="8"/>
  <c r="H63" i="8"/>
  <c r="I63" i="8"/>
  <c r="J63" i="8"/>
  <c r="K63" i="8"/>
  <c r="L63" i="8"/>
  <c r="M63" i="8"/>
  <c r="N63" i="8"/>
  <c r="E64" i="8"/>
  <c r="F64" i="8"/>
  <c r="G64" i="8"/>
  <c r="H64" i="8"/>
  <c r="I64" i="8"/>
  <c r="J64" i="8"/>
  <c r="K64" i="8"/>
  <c r="L64" i="8"/>
  <c r="M64" i="8"/>
  <c r="N64" i="8"/>
  <c r="E65" i="8"/>
  <c r="F65" i="8"/>
  <c r="G65" i="8"/>
  <c r="H65" i="8"/>
  <c r="I65" i="8"/>
  <c r="J65" i="8"/>
  <c r="K65" i="8"/>
  <c r="L65" i="8"/>
  <c r="M65" i="8"/>
  <c r="N65" i="8"/>
  <c r="E66" i="8"/>
  <c r="F66" i="8"/>
  <c r="G66" i="8"/>
  <c r="H66" i="8"/>
  <c r="I66" i="8"/>
  <c r="J66" i="8"/>
  <c r="K66" i="8"/>
  <c r="L66" i="8"/>
  <c r="M66" i="8"/>
  <c r="N66" i="8"/>
  <c r="E67" i="8"/>
  <c r="F67" i="8"/>
  <c r="G67" i="8"/>
  <c r="H67" i="8"/>
  <c r="I67" i="8"/>
  <c r="J67" i="8"/>
  <c r="K67" i="8"/>
  <c r="L67" i="8"/>
  <c r="M67" i="8"/>
  <c r="N67" i="8"/>
  <c r="E68" i="8"/>
  <c r="F68" i="8"/>
  <c r="G68" i="8"/>
  <c r="H68" i="8"/>
  <c r="I68" i="8"/>
  <c r="J68" i="8"/>
  <c r="K68" i="8"/>
  <c r="L68" i="8"/>
  <c r="M68" i="8"/>
  <c r="N68" i="8"/>
  <c r="E69" i="8"/>
  <c r="F69" i="8"/>
  <c r="G69" i="8"/>
  <c r="H69" i="8"/>
  <c r="I69" i="8"/>
  <c r="J69" i="8"/>
  <c r="K69" i="8"/>
  <c r="L69" i="8"/>
  <c r="M69" i="8"/>
  <c r="N69" i="8"/>
  <c r="E70" i="8"/>
  <c r="F70" i="8"/>
  <c r="G70" i="8"/>
  <c r="H70" i="8"/>
  <c r="I70" i="8"/>
  <c r="J70" i="8"/>
  <c r="K70" i="8"/>
  <c r="L70" i="8"/>
  <c r="M70" i="8"/>
  <c r="N70" i="8"/>
  <c r="E71" i="8"/>
  <c r="F71" i="8"/>
  <c r="G71" i="8"/>
  <c r="H71" i="8"/>
  <c r="I71" i="8"/>
  <c r="J71" i="8"/>
  <c r="K71" i="8"/>
  <c r="L71" i="8"/>
  <c r="M71" i="8"/>
  <c r="N71" i="8"/>
  <c r="E72" i="8"/>
  <c r="F72" i="8"/>
  <c r="G72" i="8"/>
  <c r="H72" i="8"/>
  <c r="I72" i="8"/>
  <c r="J72" i="8"/>
  <c r="K72" i="8"/>
  <c r="L72" i="8"/>
  <c r="M72" i="8"/>
  <c r="N72" i="8"/>
  <c r="E73" i="8"/>
  <c r="F73" i="8"/>
  <c r="G73" i="8"/>
  <c r="H73" i="8"/>
  <c r="I73" i="8"/>
  <c r="J73" i="8"/>
  <c r="K73" i="8"/>
  <c r="L73" i="8"/>
  <c r="M73" i="8"/>
  <c r="N73" i="8"/>
  <c r="E74" i="8"/>
  <c r="F74" i="8"/>
  <c r="G74" i="8"/>
  <c r="H74" i="8"/>
  <c r="I74" i="8"/>
  <c r="J74" i="8"/>
  <c r="K74" i="8"/>
  <c r="L74" i="8"/>
  <c r="M74" i="8"/>
  <c r="N74" i="8"/>
  <c r="E75" i="8"/>
  <c r="F75" i="8"/>
  <c r="G75" i="8"/>
  <c r="H75" i="8"/>
  <c r="I75" i="8"/>
  <c r="J75" i="8"/>
  <c r="K75" i="8"/>
  <c r="L75" i="8"/>
  <c r="M75" i="8"/>
  <c r="N75" i="8"/>
  <c r="E76" i="8"/>
  <c r="F76" i="8"/>
  <c r="G76" i="8"/>
  <c r="H76" i="8"/>
  <c r="I76" i="8"/>
  <c r="J76" i="8"/>
  <c r="K76" i="8"/>
  <c r="L76" i="8"/>
  <c r="M76" i="8"/>
  <c r="N76" i="8"/>
  <c r="E77" i="8"/>
  <c r="F77" i="8"/>
  <c r="G77" i="8"/>
  <c r="H77" i="8"/>
  <c r="I77" i="8"/>
  <c r="J77" i="8"/>
  <c r="K77" i="8"/>
  <c r="L77" i="8"/>
  <c r="M77" i="8"/>
  <c r="N77" i="8"/>
  <c r="E78" i="8"/>
  <c r="F78" i="8"/>
  <c r="G78" i="8"/>
  <c r="H78" i="8"/>
  <c r="I78" i="8"/>
  <c r="J78" i="8"/>
  <c r="K78" i="8"/>
  <c r="L78" i="8"/>
  <c r="M78" i="8"/>
  <c r="N78" i="8"/>
  <c r="E79" i="8"/>
  <c r="F79" i="8"/>
  <c r="G79" i="8"/>
  <c r="H79" i="8"/>
  <c r="I79" i="8"/>
  <c r="J79" i="8"/>
  <c r="K79" i="8"/>
  <c r="L79" i="8"/>
  <c r="M79" i="8"/>
  <c r="N79" i="8"/>
  <c r="E80" i="8"/>
  <c r="F80" i="8"/>
  <c r="G80" i="8"/>
  <c r="H80" i="8"/>
  <c r="I80" i="8"/>
  <c r="J80" i="8"/>
  <c r="K80" i="8"/>
  <c r="L80" i="8"/>
  <c r="M80" i="8"/>
  <c r="N80" i="8"/>
  <c r="E81" i="8"/>
  <c r="F81" i="8"/>
  <c r="G81" i="8"/>
  <c r="H81" i="8"/>
  <c r="I81" i="8"/>
  <c r="J81" i="8"/>
  <c r="K81" i="8"/>
  <c r="L81" i="8"/>
  <c r="M81" i="8"/>
  <c r="N81" i="8"/>
  <c r="E82" i="8"/>
  <c r="F82" i="8"/>
  <c r="G82" i="8"/>
  <c r="H82" i="8"/>
  <c r="I82" i="8"/>
  <c r="J82" i="8"/>
  <c r="K82" i="8"/>
  <c r="L82" i="8"/>
  <c r="M82" i="8"/>
  <c r="N82" i="8"/>
  <c r="E83" i="8"/>
  <c r="F83" i="8"/>
  <c r="G83" i="8"/>
  <c r="H83" i="8"/>
  <c r="I83" i="8"/>
  <c r="J83" i="8"/>
  <c r="K83" i="8"/>
  <c r="L83" i="8"/>
  <c r="M83" i="8"/>
  <c r="N83" i="8"/>
  <c r="E84" i="8"/>
  <c r="F84" i="8"/>
  <c r="G84" i="8"/>
  <c r="H84" i="8"/>
  <c r="I84" i="8"/>
  <c r="J84" i="8"/>
  <c r="K84" i="8"/>
  <c r="L84" i="8"/>
  <c r="M84" i="8"/>
  <c r="N84" i="8"/>
  <c r="E85" i="8"/>
  <c r="F85" i="8"/>
  <c r="G85" i="8"/>
  <c r="H85" i="8"/>
  <c r="I85" i="8"/>
  <c r="J85" i="8"/>
  <c r="K85" i="8"/>
  <c r="L85" i="8"/>
  <c r="M85" i="8"/>
  <c r="N85" i="8"/>
  <c r="E86" i="8"/>
  <c r="F86" i="8"/>
  <c r="G86" i="8"/>
  <c r="H86" i="8"/>
  <c r="I86" i="8"/>
  <c r="J86" i="8"/>
  <c r="K86" i="8"/>
  <c r="L86" i="8"/>
  <c r="M86" i="8"/>
  <c r="N86" i="8"/>
  <c r="E87" i="8"/>
  <c r="F87" i="8"/>
  <c r="G87" i="8"/>
  <c r="H87" i="8"/>
  <c r="I87" i="8"/>
  <c r="J87" i="8"/>
  <c r="K87" i="8"/>
  <c r="L87" i="8"/>
  <c r="M87" i="8"/>
  <c r="N87" i="8"/>
  <c r="E88" i="8"/>
  <c r="F88" i="8"/>
  <c r="G88" i="8"/>
  <c r="H88" i="8"/>
  <c r="I88" i="8"/>
  <c r="J88" i="8"/>
  <c r="K88" i="8"/>
  <c r="L88" i="8"/>
  <c r="M88" i="8"/>
  <c r="N88" i="8"/>
  <c r="E89" i="8"/>
  <c r="F89" i="8"/>
  <c r="G89" i="8"/>
  <c r="H89" i="8"/>
  <c r="I89" i="8"/>
  <c r="J89" i="8"/>
  <c r="K89" i="8"/>
  <c r="L89" i="8"/>
  <c r="M89" i="8"/>
  <c r="N89" i="8"/>
  <c r="E90" i="8"/>
  <c r="F90" i="8"/>
  <c r="G90" i="8"/>
  <c r="H90" i="8"/>
  <c r="I90" i="8"/>
  <c r="J90" i="8"/>
  <c r="K90" i="8"/>
  <c r="L90" i="8"/>
  <c r="M90" i="8"/>
  <c r="N90" i="8"/>
  <c r="E91" i="8"/>
  <c r="F91" i="8"/>
  <c r="G91" i="8"/>
  <c r="H91" i="8"/>
  <c r="I91" i="8"/>
  <c r="J91" i="8"/>
  <c r="K91" i="8"/>
  <c r="L91" i="8"/>
  <c r="M91" i="8"/>
  <c r="N91" i="8"/>
  <c r="E92" i="8"/>
  <c r="F92" i="8"/>
  <c r="G92" i="8"/>
  <c r="H92" i="8"/>
  <c r="I92" i="8"/>
  <c r="J92" i="8"/>
  <c r="K92" i="8"/>
  <c r="L92" i="8"/>
  <c r="M92" i="8"/>
  <c r="N92" i="8"/>
  <c r="E93" i="8"/>
  <c r="F93" i="8"/>
  <c r="G93" i="8"/>
  <c r="H93" i="8"/>
  <c r="I93" i="8"/>
  <c r="J93" i="8"/>
  <c r="K93" i="8"/>
  <c r="L93" i="8"/>
  <c r="M93" i="8"/>
  <c r="N93" i="8"/>
  <c r="E94" i="8"/>
  <c r="F94" i="8"/>
  <c r="G94" i="8"/>
  <c r="H94" i="8"/>
  <c r="I94" i="8"/>
  <c r="J94" i="8"/>
  <c r="K94" i="8"/>
  <c r="L94" i="8"/>
  <c r="M94" i="8"/>
  <c r="N94" i="8"/>
  <c r="E95" i="8"/>
  <c r="F95" i="8"/>
  <c r="G95" i="8"/>
  <c r="H95" i="8"/>
  <c r="I95" i="8"/>
  <c r="J95" i="8"/>
  <c r="K95" i="8"/>
  <c r="L95" i="8"/>
  <c r="M95" i="8"/>
  <c r="N95" i="8"/>
  <c r="E96" i="8"/>
  <c r="F96" i="8"/>
  <c r="G96" i="8"/>
  <c r="H96" i="8"/>
  <c r="I96" i="8"/>
  <c r="J96" i="8"/>
  <c r="K96" i="8"/>
  <c r="L96" i="8"/>
  <c r="M96" i="8"/>
  <c r="N96" i="8"/>
  <c r="E97" i="8"/>
  <c r="F97" i="8"/>
  <c r="G97" i="8"/>
  <c r="H97" i="8"/>
  <c r="I97" i="8"/>
  <c r="J97" i="8"/>
  <c r="K97" i="8"/>
  <c r="L97" i="8"/>
  <c r="M97" i="8"/>
  <c r="N97" i="8"/>
  <c r="E98" i="8"/>
  <c r="F98" i="8"/>
  <c r="G98" i="8"/>
  <c r="H98" i="8"/>
  <c r="I98" i="8"/>
  <c r="J98" i="8"/>
  <c r="K98" i="8"/>
  <c r="L98" i="8"/>
  <c r="M98" i="8"/>
  <c r="N98" i="8"/>
  <c r="E99" i="8"/>
  <c r="F99" i="8"/>
  <c r="G99" i="8"/>
  <c r="H99" i="8"/>
  <c r="I99" i="8"/>
  <c r="J99" i="8"/>
  <c r="K99" i="8"/>
  <c r="L99" i="8"/>
  <c r="M99" i="8"/>
  <c r="N99" i="8"/>
  <c r="E100" i="8"/>
  <c r="F100" i="8"/>
  <c r="G100" i="8"/>
  <c r="H100" i="8"/>
  <c r="I100" i="8"/>
  <c r="J100" i="8"/>
  <c r="K100" i="8"/>
  <c r="L100" i="8"/>
  <c r="M100" i="8"/>
  <c r="N100" i="8"/>
  <c r="E101" i="8"/>
  <c r="F101" i="8"/>
  <c r="G101" i="8"/>
  <c r="H101" i="8"/>
  <c r="I101" i="8"/>
  <c r="J101" i="8"/>
  <c r="K101" i="8"/>
  <c r="L101" i="8"/>
  <c r="M101" i="8"/>
  <c r="N101" i="8"/>
  <c r="E102" i="8"/>
  <c r="F102" i="8"/>
  <c r="G102" i="8"/>
  <c r="H102" i="8"/>
  <c r="I102" i="8"/>
  <c r="J102" i="8"/>
  <c r="K102" i="8"/>
  <c r="L102" i="8"/>
  <c r="M102" i="8"/>
  <c r="N102" i="8"/>
  <c r="E103" i="8"/>
  <c r="F103" i="8"/>
  <c r="G103" i="8"/>
  <c r="H103" i="8"/>
  <c r="I103" i="8"/>
  <c r="J103" i="8"/>
  <c r="K103" i="8"/>
  <c r="L103" i="8"/>
  <c r="M103" i="8"/>
  <c r="N103" i="8"/>
  <c r="E104" i="8"/>
  <c r="F104" i="8"/>
  <c r="G104" i="8"/>
  <c r="H104" i="8"/>
  <c r="I104" i="8"/>
  <c r="J104" i="8"/>
  <c r="K104" i="8"/>
  <c r="L104" i="8"/>
  <c r="M104" i="8"/>
  <c r="N104" i="8"/>
  <c r="E105" i="8"/>
  <c r="F105" i="8"/>
  <c r="G105" i="8"/>
  <c r="H105" i="8"/>
  <c r="I105" i="8"/>
  <c r="J105" i="8"/>
  <c r="K105" i="8"/>
  <c r="L105" i="8"/>
  <c r="M105" i="8"/>
  <c r="N105" i="8"/>
  <c r="E106" i="8"/>
  <c r="F106" i="8"/>
  <c r="G106" i="8"/>
  <c r="H106" i="8"/>
  <c r="I106" i="8"/>
  <c r="J106" i="8"/>
  <c r="K106" i="8"/>
  <c r="L106" i="8"/>
  <c r="M106" i="8"/>
  <c r="N106" i="8"/>
  <c r="E107" i="8"/>
  <c r="F107" i="8"/>
  <c r="G107" i="8"/>
  <c r="H107" i="8"/>
  <c r="I107" i="8"/>
  <c r="J107" i="8"/>
  <c r="K107" i="8"/>
  <c r="L107" i="8"/>
  <c r="M107" i="8"/>
  <c r="N107" i="8"/>
  <c r="E108" i="8"/>
  <c r="F108" i="8"/>
  <c r="G108" i="8"/>
  <c r="H108" i="8"/>
  <c r="I108" i="8"/>
  <c r="J108" i="8"/>
  <c r="K108" i="8"/>
  <c r="L108" i="8"/>
  <c r="M108" i="8"/>
  <c r="N108" i="8"/>
  <c r="E109" i="8"/>
  <c r="F109" i="8"/>
  <c r="G109" i="8"/>
  <c r="H109" i="8"/>
  <c r="I109" i="8"/>
  <c r="J109" i="8"/>
  <c r="K109" i="8"/>
  <c r="L109" i="8"/>
  <c r="M109" i="8"/>
  <c r="N109" i="8"/>
  <c r="E110" i="8"/>
  <c r="F110" i="8"/>
  <c r="G110" i="8"/>
  <c r="H110" i="8"/>
  <c r="I110" i="8"/>
  <c r="J110" i="8"/>
  <c r="K110" i="8"/>
  <c r="L110" i="8"/>
  <c r="M110" i="8"/>
  <c r="N110" i="8"/>
  <c r="E111" i="8"/>
  <c r="F111" i="8"/>
  <c r="G111" i="8"/>
  <c r="H111" i="8"/>
  <c r="I111" i="8"/>
  <c r="J111" i="8"/>
  <c r="K111" i="8"/>
  <c r="L111" i="8"/>
  <c r="M111" i="8"/>
  <c r="N111" i="8"/>
  <c r="E112" i="8"/>
  <c r="F112" i="8"/>
  <c r="G112" i="8"/>
  <c r="H112" i="8"/>
  <c r="I112" i="8"/>
  <c r="J112" i="8"/>
  <c r="K112" i="8"/>
  <c r="L112" i="8"/>
  <c r="M112" i="8"/>
  <c r="N112" i="8"/>
  <c r="E113" i="8"/>
  <c r="F113" i="8"/>
  <c r="G113" i="8"/>
  <c r="H113" i="8"/>
  <c r="I113" i="8"/>
  <c r="J113" i="8"/>
  <c r="K113" i="8"/>
  <c r="L113" i="8"/>
  <c r="M113" i="8"/>
  <c r="N113" i="8"/>
  <c r="E114" i="8"/>
  <c r="F114" i="8"/>
  <c r="G114" i="8"/>
  <c r="H114" i="8"/>
  <c r="I114" i="8"/>
  <c r="J114" i="8"/>
  <c r="K114" i="8"/>
  <c r="L114" i="8"/>
  <c r="M114" i="8"/>
  <c r="N114" i="8"/>
  <c r="E115" i="8"/>
  <c r="F115" i="8"/>
  <c r="G115" i="8"/>
  <c r="H115" i="8"/>
  <c r="I115" i="8"/>
  <c r="J115" i="8"/>
  <c r="K115" i="8"/>
  <c r="L115" i="8"/>
  <c r="M115" i="8"/>
  <c r="N115" i="8"/>
  <c r="E116" i="8"/>
  <c r="F116" i="8"/>
  <c r="G116" i="8"/>
  <c r="H116" i="8"/>
  <c r="I116" i="8"/>
  <c r="J116" i="8"/>
  <c r="K116" i="8"/>
  <c r="L116" i="8"/>
  <c r="M116" i="8"/>
  <c r="N116" i="8"/>
  <c r="E117" i="8"/>
  <c r="F117" i="8"/>
  <c r="G117" i="8"/>
  <c r="H117" i="8"/>
  <c r="I117" i="8"/>
  <c r="J117" i="8"/>
  <c r="K117" i="8"/>
  <c r="L117" i="8"/>
  <c r="M117" i="8"/>
  <c r="N117" i="8"/>
  <c r="E118" i="8"/>
  <c r="F118" i="8"/>
  <c r="G118" i="8"/>
  <c r="H118" i="8"/>
  <c r="I118" i="8"/>
  <c r="J118" i="8"/>
  <c r="K118" i="8"/>
  <c r="L118" i="8"/>
  <c r="M118" i="8"/>
  <c r="N118" i="8"/>
  <c r="E119" i="8"/>
  <c r="F119" i="8"/>
  <c r="G119" i="8"/>
  <c r="H119" i="8"/>
  <c r="I119" i="8"/>
  <c r="J119" i="8"/>
  <c r="K119" i="8"/>
  <c r="L119" i="8"/>
  <c r="M119" i="8"/>
  <c r="N119" i="8"/>
  <c r="E120" i="8"/>
  <c r="F120" i="8"/>
  <c r="G120" i="8"/>
  <c r="H120" i="8"/>
  <c r="I120" i="8"/>
  <c r="J120" i="8"/>
  <c r="K120" i="8"/>
  <c r="L120" i="8"/>
  <c r="M120" i="8"/>
  <c r="N120" i="8"/>
  <c r="E121" i="8"/>
  <c r="F121" i="8"/>
  <c r="G121" i="8"/>
  <c r="H121" i="8"/>
  <c r="I121" i="8"/>
  <c r="J121" i="8"/>
  <c r="K121" i="8"/>
  <c r="L121" i="8"/>
  <c r="M121" i="8"/>
  <c r="N121" i="8"/>
  <c r="E122" i="8"/>
  <c r="F122" i="8"/>
  <c r="G122" i="8"/>
  <c r="H122" i="8"/>
  <c r="I122" i="8"/>
  <c r="J122" i="8"/>
  <c r="K122" i="8"/>
  <c r="L122" i="8"/>
  <c r="M122" i="8"/>
  <c r="N122" i="8"/>
  <c r="E123" i="8"/>
  <c r="F123" i="8"/>
  <c r="G123" i="8"/>
  <c r="H123" i="8"/>
  <c r="I123" i="8"/>
  <c r="J123" i="8"/>
  <c r="K123" i="8"/>
  <c r="L123" i="8"/>
  <c r="M123" i="8"/>
  <c r="N123" i="8"/>
  <c r="E124" i="8"/>
  <c r="F124" i="8"/>
  <c r="G124" i="8"/>
  <c r="H124" i="8"/>
  <c r="I124" i="8"/>
  <c r="J124" i="8"/>
  <c r="K124" i="8"/>
  <c r="L124" i="8"/>
  <c r="M124" i="8"/>
  <c r="N124" i="8"/>
  <c r="E125" i="8"/>
  <c r="F125" i="8"/>
  <c r="G125" i="8"/>
  <c r="H125" i="8"/>
  <c r="I125" i="8"/>
  <c r="J125" i="8"/>
  <c r="K125" i="8"/>
  <c r="L125" i="8"/>
  <c r="M125" i="8"/>
  <c r="N125" i="8"/>
  <c r="E126" i="8"/>
  <c r="F126" i="8"/>
  <c r="G126" i="8"/>
  <c r="H126" i="8"/>
  <c r="I126" i="8"/>
  <c r="J126" i="8"/>
  <c r="K126" i="8"/>
  <c r="L126" i="8"/>
  <c r="M126" i="8"/>
  <c r="N126" i="8"/>
  <c r="E127" i="8"/>
  <c r="F127" i="8"/>
  <c r="G127" i="8"/>
  <c r="H127" i="8"/>
  <c r="I127" i="8"/>
  <c r="J127" i="8"/>
  <c r="K127" i="8"/>
  <c r="L127" i="8"/>
  <c r="M127" i="8"/>
  <c r="N127" i="8"/>
  <c r="E128" i="8"/>
  <c r="F128" i="8"/>
  <c r="G128" i="8"/>
  <c r="H128" i="8"/>
  <c r="I128" i="8"/>
  <c r="J128" i="8"/>
  <c r="K128" i="8"/>
  <c r="L128" i="8"/>
  <c r="M128" i="8"/>
  <c r="N128" i="8"/>
  <c r="E129" i="8"/>
  <c r="F129" i="8"/>
  <c r="G129" i="8"/>
  <c r="H129" i="8"/>
  <c r="I129" i="8"/>
  <c r="J129" i="8"/>
  <c r="K129" i="8"/>
  <c r="L129" i="8"/>
  <c r="M129" i="8"/>
  <c r="N129" i="8"/>
  <c r="E130" i="8"/>
  <c r="F130" i="8"/>
  <c r="G130" i="8"/>
  <c r="H130" i="8"/>
  <c r="I130" i="8"/>
  <c r="J130" i="8"/>
  <c r="K130" i="8"/>
  <c r="L130" i="8"/>
  <c r="M130" i="8"/>
  <c r="N130" i="8"/>
  <c r="E131" i="8"/>
  <c r="F131" i="8"/>
  <c r="G131" i="8"/>
  <c r="H131" i="8"/>
  <c r="I131" i="8"/>
  <c r="J131" i="8"/>
  <c r="K131" i="8"/>
  <c r="L131" i="8"/>
  <c r="M131" i="8"/>
  <c r="N131" i="8"/>
  <c r="E132" i="8"/>
  <c r="F132" i="8"/>
  <c r="G132" i="8"/>
  <c r="H132" i="8"/>
  <c r="I132" i="8"/>
  <c r="J132" i="8"/>
  <c r="K132" i="8"/>
  <c r="L132" i="8"/>
  <c r="M132" i="8"/>
  <c r="N132" i="8"/>
  <c r="E133" i="8"/>
  <c r="F133" i="8"/>
  <c r="G133" i="8"/>
  <c r="H133" i="8"/>
  <c r="I133" i="8"/>
  <c r="J133" i="8"/>
  <c r="K133" i="8"/>
  <c r="L133" i="8"/>
  <c r="M133" i="8"/>
  <c r="N133" i="8"/>
  <c r="E134" i="8"/>
  <c r="F134" i="8"/>
  <c r="G134" i="8"/>
  <c r="H134" i="8"/>
  <c r="I134" i="8"/>
  <c r="J134" i="8"/>
  <c r="K134" i="8"/>
  <c r="L134" i="8"/>
  <c r="M134" i="8"/>
  <c r="N134" i="8"/>
  <c r="E135" i="8"/>
  <c r="F135" i="8"/>
  <c r="G135" i="8"/>
  <c r="H135" i="8"/>
  <c r="I135" i="8"/>
  <c r="J135" i="8"/>
  <c r="K135" i="8"/>
  <c r="L135" i="8"/>
  <c r="M135" i="8"/>
  <c r="N135" i="8"/>
  <c r="E136" i="8"/>
  <c r="F136" i="8"/>
  <c r="G136" i="8"/>
  <c r="H136" i="8"/>
  <c r="I136" i="8"/>
  <c r="J136" i="8"/>
  <c r="K136" i="8"/>
  <c r="L136" i="8"/>
  <c r="M136" i="8"/>
  <c r="N136" i="8"/>
  <c r="E137" i="8"/>
  <c r="F137" i="8"/>
  <c r="G137" i="8"/>
  <c r="H137" i="8"/>
  <c r="I137" i="8"/>
  <c r="J137" i="8"/>
  <c r="K137" i="8"/>
  <c r="L137" i="8"/>
  <c r="M137" i="8"/>
  <c r="N137" i="8"/>
  <c r="E138" i="8"/>
  <c r="F138" i="8"/>
  <c r="G138" i="8"/>
  <c r="H138" i="8"/>
  <c r="I138" i="8"/>
  <c r="J138" i="8"/>
  <c r="K138" i="8"/>
  <c r="L138" i="8"/>
  <c r="M138" i="8"/>
  <c r="N138" i="8"/>
  <c r="E139" i="8"/>
  <c r="F139" i="8"/>
  <c r="G139" i="8"/>
  <c r="H139" i="8"/>
  <c r="I139" i="8"/>
  <c r="J139" i="8"/>
  <c r="K139" i="8"/>
  <c r="L139" i="8"/>
  <c r="M139" i="8"/>
  <c r="N139" i="8"/>
  <c r="E140" i="8"/>
  <c r="F140" i="8"/>
  <c r="G140" i="8"/>
  <c r="H140" i="8"/>
  <c r="I140" i="8"/>
  <c r="J140" i="8"/>
  <c r="K140" i="8"/>
  <c r="L140" i="8"/>
  <c r="M140" i="8"/>
  <c r="N140" i="8"/>
  <c r="E141" i="8"/>
  <c r="F141" i="8"/>
  <c r="G141" i="8"/>
  <c r="H141" i="8"/>
  <c r="I141" i="8"/>
  <c r="J141" i="8"/>
  <c r="K141" i="8"/>
  <c r="L141" i="8"/>
  <c r="M141" i="8"/>
  <c r="N141" i="8"/>
  <c r="E142" i="8"/>
  <c r="F142" i="8"/>
  <c r="G142" i="8"/>
  <c r="H142" i="8"/>
  <c r="I142" i="8"/>
  <c r="J142" i="8"/>
  <c r="K142" i="8"/>
  <c r="L142" i="8"/>
  <c r="M142" i="8"/>
  <c r="N142" i="8"/>
  <c r="E143" i="8"/>
  <c r="F143" i="8"/>
  <c r="G143" i="8"/>
  <c r="H143" i="8"/>
  <c r="I143" i="8"/>
  <c r="J143" i="8"/>
  <c r="K143" i="8"/>
  <c r="L143" i="8"/>
  <c r="M143" i="8"/>
  <c r="N143" i="8"/>
  <c r="E144" i="8"/>
  <c r="F144" i="8"/>
  <c r="G144" i="8"/>
  <c r="H144" i="8"/>
  <c r="I144" i="8"/>
  <c r="J144" i="8"/>
  <c r="K144" i="8"/>
  <c r="L144" i="8"/>
  <c r="M144" i="8"/>
  <c r="N144" i="8"/>
  <c r="E145" i="8"/>
  <c r="F145" i="8"/>
  <c r="G145" i="8"/>
  <c r="H145" i="8"/>
  <c r="I145" i="8"/>
  <c r="J145" i="8"/>
  <c r="K145" i="8"/>
  <c r="L145" i="8"/>
  <c r="M145" i="8"/>
  <c r="N145" i="8"/>
  <c r="E146" i="8"/>
  <c r="F146" i="8"/>
  <c r="G146" i="8"/>
  <c r="H146" i="8"/>
  <c r="I146" i="8"/>
  <c r="J146" i="8"/>
  <c r="K146" i="8"/>
  <c r="L146" i="8"/>
  <c r="M146" i="8"/>
  <c r="N146" i="8"/>
  <c r="E147" i="8"/>
  <c r="F147" i="8"/>
  <c r="G147" i="8"/>
  <c r="H147" i="8"/>
  <c r="I147" i="8"/>
  <c r="J147" i="8"/>
  <c r="K147" i="8"/>
  <c r="L147" i="8"/>
  <c r="M147" i="8"/>
  <c r="N147" i="8"/>
  <c r="E148" i="8"/>
  <c r="F148" i="8"/>
  <c r="G148" i="8"/>
  <c r="H148" i="8"/>
  <c r="I148" i="8"/>
  <c r="J148" i="8"/>
  <c r="K148" i="8"/>
  <c r="L148" i="8"/>
  <c r="M148" i="8"/>
  <c r="N148" i="8"/>
  <c r="E149" i="8"/>
  <c r="F149" i="8"/>
  <c r="G149" i="8"/>
  <c r="H149" i="8"/>
  <c r="I149" i="8"/>
  <c r="J149" i="8"/>
  <c r="K149" i="8"/>
  <c r="L149" i="8"/>
  <c r="M149" i="8"/>
  <c r="N149" i="8"/>
  <c r="E150" i="8"/>
  <c r="F150" i="8"/>
  <c r="G150" i="8"/>
  <c r="H150" i="8"/>
  <c r="I150" i="8"/>
  <c r="J150" i="8"/>
  <c r="K150" i="8"/>
  <c r="L150" i="8"/>
  <c r="M150" i="8"/>
  <c r="N150" i="8"/>
  <c r="E151" i="8"/>
  <c r="F151" i="8"/>
  <c r="G151" i="8"/>
  <c r="H151" i="8"/>
  <c r="I151" i="8"/>
  <c r="J151" i="8"/>
  <c r="K151" i="8"/>
  <c r="L151" i="8"/>
  <c r="M151" i="8"/>
  <c r="N151" i="8"/>
  <c r="E152" i="8"/>
  <c r="F152" i="8"/>
  <c r="G152" i="8"/>
  <c r="H152" i="8"/>
  <c r="I152" i="8"/>
  <c r="J152" i="8"/>
  <c r="K152" i="8"/>
  <c r="L152" i="8"/>
  <c r="M152" i="8"/>
  <c r="N152" i="8"/>
  <c r="E153" i="8"/>
  <c r="F153" i="8"/>
  <c r="G153" i="8"/>
  <c r="H153" i="8"/>
  <c r="I153" i="8"/>
  <c r="J153" i="8"/>
  <c r="K153" i="8"/>
  <c r="L153" i="8"/>
  <c r="M153" i="8"/>
  <c r="N153" i="8"/>
  <c r="E154" i="8"/>
  <c r="F154" i="8"/>
  <c r="G154" i="8"/>
  <c r="H154" i="8"/>
  <c r="I154" i="8"/>
  <c r="J154" i="8"/>
  <c r="K154" i="8"/>
  <c r="L154" i="8"/>
  <c r="M154" i="8"/>
  <c r="N154" i="8"/>
  <c r="E155" i="8"/>
  <c r="F155" i="8"/>
  <c r="G155" i="8"/>
  <c r="H155" i="8"/>
  <c r="I155" i="8"/>
  <c r="J155" i="8"/>
  <c r="K155" i="8"/>
  <c r="L155" i="8"/>
  <c r="M155" i="8"/>
  <c r="N155" i="8"/>
  <c r="E156" i="8"/>
  <c r="F156" i="8"/>
  <c r="G156" i="8"/>
  <c r="H156" i="8"/>
  <c r="I156" i="8"/>
  <c r="J156" i="8"/>
  <c r="K156" i="8"/>
  <c r="L156" i="8"/>
  <c r="M156" i="8"/>
  <c r="N156" i="8"/>
  <c r="E157" i="8"/>
  <c r="F157" i="8"/>
  <c r="G157" i="8"/>
  <c r="H157" i="8"/>
  <c r="I157" i="8"/>
  <c r="J157" i="8"/>
  <c r="K157" i="8"/>
  <c r="L157" i="8"/>
  <c r="M157" i="8"/>
  <c r="N157" i="8"/>
  <c r="E158" i="8"/>
  <c r="F158" i="8"/>
  <c r="G158" i="8"/>
  <c r="H158" i="8"/>
  <c r="I158" i="8"/>
  <c r="J158" i="8"/>
  <c r="K158" i="8"/>
  <c r="L158" i="8"/>
  <c r="M158" i="8"/>
  <c r="N158" i="8"/>
  <c r="E159" i="8"/>
  <c r="F159" i="8"/>
  <c r="G159" i="8"/>
  <c r="H159" i="8"/>
  <c r="I159" i="8"/>
  <c r="J159" i="8"/>
  <c r="K159" i="8"/>
  <c r="L159" i="8"/>
  <c r="M159" i="8"/>
  <c r="N159" i="8"/>
  <c r="E160" i="8"/>
  <c r="F160" i="8"/>
  <c r="G160" i="8"/>
  <c r="H160" i="8"/>
  <c r="I160" i="8"/>
  <c r="J160" i="8"/>
  <c r="K160" i="8"/>
  <c r="L160" i="8"/>
  <c r="M160" i="8"/>
  <c r="N160" i="8"/>
  <c r="E161" i="8"/>
  <c r="F161" i="8"/>
  <c r="G161" i="8"/>
  <c r="H161" i="8"/>
  <c r="I161" i="8"/>
  <c r="J161" i="8"/>
  <c r="K161" i="8"/>
  <c r="L161" i="8"/>
  <c r="M161" i="8"/>
  <c r="N161" i="8"/>
  <c r="E162" i="8"/>
  <c r="F162" i="8"/>
  <c r="G162" i="8"/>
  <c r="H162" i="8"/>
  <c r="I162" i="8"/>
  <c r="J162" i="8"/>
  <c r="K162" i="8"/>
  <c r="L162" i="8"/>
  <c r="M162" i="8"/>
  <c r="N162" i="8"/>
  <c r="E163" i="8"/>
  <c r="F163" i="8"/>
  <c r="G163" i="8"/>
  <c r="H163" i="8"/>
  <c r="I163" i="8"/>
  <c r="J163" i="8"/>
  <c r="K163" i="8"/>
  <c r="L163" i="8"/>
  <c r="M163" i="8"/>
  <c r="N163" i="8"/>
  <c r="E164" i="8"/>
  <c r="F164" i="8"/>
  <c r="G164" i="8"/>
  <c r="H164" i="8"/>
  <c r="I164" i="8"/>
  <c r="J164" i="8"/>
  <c r="K164" i="8"/>
  <c r="L164" i="8"/>
  <c r="M164" i="8"/>
  <c r="N164" i="8"/>
  <c r="E165" i="8"/>
  <c r="F165" i="8"/>
  <c r="G165" i="8"/>
  <c r="H165" i="8"/>
  <c r="I165" i="8"/>
  <c r="J165" i="8"/>
  <c r="K165" i="8"/>
  <c r="L165" i="8"/>
  <c r="M165" i="8"/>
  <c r="N165" i="8"/>
  <c r="E166" i="8"/>
  <c r="F166" i="8"/>
  <c r="G166" i="8"/>
  <c r="H166" i="8"/>
  <c r="I166" i="8"/>
  <c r="J166" i="8"/>
  <c r="K166" i="8"/>
  <c r="L166" i="8"/>
  <c r="M166" i="8"/>
  <c r="N166" i="8"/>
  <c r="E167" i="8"/>
  <c r="F167" i="8"/>
  <c r="G167" i="8"/>
  <c r="H167" i="8"/>
  <c r="I167" i="8"/>
  <c r="J167" i="8"/>
  <c r="K167" i="8"/>
  <c r="L167" i="8"/>
  <c r="M167" i="8"/>
  <c r="N167" i="8"/>
  <c r="E168" i="8"/>
  <c r="F168" i="8"/>
  <c r="G168" i="8"/>
  <c r="H168" i="8"/>
  <c r="I168" i="8"/>
  <c r="J168" i="8"/>
  <c r="K168" i="8"/>
  <c r="L168" i="8"/>
  <c r="M168" i="8"/>
  <c r="N168" i="8"/>
  <c r="E169" i="8"/>
  <c r="F169" i="8"/>
  <c r="G169" i="8"/>
  <c r="H169" i="8"/>
  <c r="I169" i="8"/>
  <c r="J169" i="8"/>
  <c r="K169" i="8"/>
  <c r="L169" i="8"/>
  <c r="M169" i="8"/>
  <c r="N169" i="8"/>
  <c r="E170" i="8"/>
  <c r="F170" i="8"/>
  <c r="G170" i="8"/>
  <c r="H170" i="8"/>
  <c r="I170" i="8"/>
  <c r="J170" i="8"/>
  <c r="K170" i="8"/>
  <c r="L170" i="8"/>
  <c r="M170" i="8"/>
  <c r="N170" i="8"/>
  <c r="E171" i="8"/>
  <c r="F171" i="8"/>
  <c r="G171" i="8"/>
  <c r="H171" i="8"/>
  <c r="I171" i="8"/>
  <c r="J171" i="8"/>
  <c r="K171" i="8"/>
  <c r="L171" i="8"/>
  <c r="M171" i="8"/>
  <c r="N171" i="8"/>
  <c r="E172" i="8"/>
  <c r="F172" i="8"/>
  <c r="G172" i="8"/>
  <c r="H172" i="8"/>
  <c r="I172" i="8"/>
  <c r="J172" i="8"/>
  <c r="K172" i="8"/>
  <c r="L172" i="8"/>
  <c r="M172" i="8"/>
  <c r="N172" i="8"/>
  <c r="E173" i="8"/>
  <c r="F173" i="8"/>
  <c r="G173" i="8"/>
  <c r="H173" i="8"/>
  <c r="I173" i="8"/>
  <c r="J173" i="8"/>
  <c r="K173" i="8"/>
  <c r="L173" i="8"/>
  <c r="M173" i="8"/>
  <c r="N173" i="8"/>
  <c r="E174" i="8"/>
  <c r="F174" i="8"/>
  <c r="G174" i="8"/>
  <c r="H174" i="8"/>
  <c r="I174" i="8"/>
  <c r="J174" i="8"/>
  <c r="K174" i="8"/>
  <c r="L174" i="8"/>
  <c r="M174" i="8"/>
  <c r="N174" i="8"/>
  <c r="E175" i="8"/>
  <c r="F175" i="8"/>
  <c r="G175" i="8"/>
  <c r="H175" i="8"/>
  <c r="I175" i="8"/>
  <c r="J175" i="8"/>
  <c r="K175" i="8"/>
  <c r="L175" i="8"/>
  <c r="M175" i="8"/>
  <c r="N175" i="8"/>
  <c r="E176" i="8"/>
  <c r="F176" i="8"/>
  <c r="G176" i="8"/>
  <c r="H176" i="8"/>
  <c r="I176" i="8"/>
  <c r="J176" i="8"/>
  <c r="K176" i="8"/>
  <c r="L176" i="8"/>
  <c r="M176" i="8"/>
  <c r="N176" i="8"/>
  <c r="E177" i="8"/>
  <c r="F177" i="8"/>
  <c r="G177" i="8"/>
  <c r="H177" i="8"/>
  <c r="I177" i="8"/>
  <c r="J177" i="8"/>
  <c r="K177" i="8"/>
  <c r="L177" i="8"/>
  <c r="M177" i="8"/>
  <c r="N177" i="8"/>
  <c r="E178" i="8"/>
  <c r="F178" i="8"/>
  <c r="G178" i="8"/>
  <c r="H178" i="8"/>
  <c r="I178" i="8"/>
  <c r="J178" i="8"/>
  <c r="K178" i="8"/>
  <c r="L178" i="8"/>
  <c r="M178" i="8"/>
  <c r="N178" i="8"/>
  <c r="E179" i="8"/>
  <c r="F179" i="8"/>
  <c r="G179" i="8"/>
  <c r="H179" i="8"/>
  <c r="I179" i="8"/>
  <c r="J179" i="8"/>
  <c r="K179" i="8"/>
  <c r="L179" i="8"/>
  <c r="M179" i="8"/>
  <c r="N179" i="8"/>
  <c r="E180" i="8"/>
  <c r="F180" i="8"/>
  <c r="G180" i="8"/>
  <c r="H180" i="8"/>
  <c r="I180" i="8"/>
  <c r="J180" i="8"/>
  <c r="K180" i="8"/>
  <c r="L180" i="8"/>
  <c r="M180" i="8"/>
  <c r="N180" i="8"/>
  <c r="E181" i="8"/>
  <c r="F181" i="8"/>
  <c r="G181" i="8"/>
  <c r="H181" i="8"/>
  <c r="I181" i="8"/>
  <c r="J181" i="8"/>
  <c r="K181" i="8"/>
  <c r="L181" i="8"/>
  <c r="M181" i="8"/>
  <c r="N181" i="8"/>
  <c r="E182" i="8"/>
  <c r="F182" i="8"/>
  <c r="G182" i="8"/>
  <c r="H182" i="8"/>
  <c r="I182" i="8"/>
  <c r="J182" i="8"/>
  <c r="K182" i="8"/>
  <c r="L182" i="8"/>
  <c r="M182" i="8"/>
  <c r="N182" i="8"/>
  <c r="E183" i="8"/>
  <c r="F183" i="8"/>
  <c r="G183" i="8"/>
  <c r="H183" i="8"/>
  <c r="I183" i="8"/>
  <c r="J183" i="8"/>
  <c r="K183" i="8"/>
  <c r="L183" i="8"/>
  <c r="M183" i="8"/>
  <c r="N183" i="8"/>
  <c r="E184" i="8"/>
  <c r="F184" i="8"/>
  <c r="G184" i="8"/>
  <c r="H184" i="8"/>
  <c r="I184" i="8"/>
  <c r="J184" i="8"/>
  <c r="K184" i="8"/>
  <c r="L184" i="8"/>
  <c r="M184" i="8"/>
  <c r="N184" i="8"/>
  <c r="E185" i="8"/>
  <c r="F185" i="8"/>
  <c r="G185" i="8"/>
  <c r="H185" i="8"/>
  <c r="I185" i="8"/>
  <c r="J185" i="8"/>
  <c r="K185" i="8"/>
  <c r="L185" i="8"/>
  <c r="M185" i="8"/>
  <c r="N185" i="8"/>
  <c r="E186" i="8"/>
  <c r="F186" i="8"/>
  <c r="G186" i="8"/>
  <c r="H186" i="8"/>
  <c r="I186" i="8"/>
  <c r="J186" i="8"/>
  <c r="K186" i="8"/>
  <c r="L186" i="8"/>
  <c r="M186" i="8"/>
  <c r="N186" i="8"/>
  <c r="E187" i="8"/>
  <c r="F187" i="8"/>
  <c r="G187" i="8"/>
  <c r="H187" i="8"/>
  <c r="I187" i="8"/>
  <c r="J187" i="8"/>
  <c r="K187" i="8"/>
  <c r="L187" i="8"/>
  <c r="M187" i="8"/>
  <c r="N187" i="8"/>
  <c r="E188" i="8"/>
  <c r="F188" i="8"/>
  <c r="G188" i="8"/>
  <c r="H188" i="8"/>
  <c r="I188" i="8"/>
  <c r="J188" i="8"/>
  <c r="K188" i="8"/>
  <c r="L188" i="8"/>
  <c r="M188" i="8"/>
  <c r="N188" i="8"/>
  <c r="E189" i="8"/>
  <c r="F189" i="8"/>
  <c r="G189" i="8"/>
  <c r="H189" i="8"/>
  <c r="I189" i="8"/>
  <c r="J189" i="8"/>
  <c r="K189" i="8"/>
  <c r="L189" i="8"/>
  <c r="M189" i="8"/>
  <c r="N189" i="8"/>
  <c r="E190" i="8"/>
  <c r="F190" i="8"/>
  <c r="G190" i="8"/>
  <c r="H190" i="8"/>
  <c r="I190" i="8"/>
  <c r="J190" i="8"/>
  <c r="K190" i="8"/>
  <c r="L190" i="8"/>
  <c r="M190" i="8"/>
  <c r="N190" i="8"/>
  <c r="E191" i="8"/>
  <c r="F191" i="8"/>
  <c r="G191" i="8"/>
  <c r="H191" i="8"/>
  <c r="I191" i="8"/>
  <c r="J191" i="8"/>
  <c r="K191" i="8"/>
  <c r="L191" i="8"/>
  <c r="M191" i="8"/>
  <c r="N191" i="8"/>
  <c r="E192" i="8"/>
  <c r="F192" i="8"/>
  <c r="G192" i="8"/>
  <c r="H192" i="8"/>
  <c r="I192" i="8"/>
  <c r="J192" i="8"/>
  <c r="K192" i="8"/>
  <c r="L192" i="8"/>
  <c r="M192" i="8"/>
  <c r="N192" i="8"/>
  <c r="E193" i="8"/>
  <c r="F193" i="8"/>
  <c r="G193" i="8"/>
  <c r="H193" i="8"/>
  <c r="I193" i="8"/>
  <c r="J193" i="8"/>
  <c r="K193" i="8"/>
  <c r="L193" i="8"/>
  <c r="M193" i="8"/>
  <c r="N193" i="8"/>
  <c r="E194" i="8"/>
  <c r="F194" i="8"/>
  <c r="G194" i="8"/>
  <c r="H194" i="8"/>
  <c r="I194" i="8"/>
  <c r="J194" i="8"/>
  <c r="K194" i="8"/>
  <c r="L194" i="8"/>
  <c r="M194" i="8"/>
  <c r="N194" i="8"/>
  <c r="E195" i="8"/>
  <c r="F195" i="8"/>
  <c r="G195" i="8"/>
  <c r="H195" i="8"/>
  <c r="I195" i="8"/>
  <c r="J195" i="8"/>
  <c r="K195" i="8"/>
  <c r="L195" i="8"/>
  <c r="M195" i="8"/>
  <c r="N195" i="8"/>
  <c r="E196" i="8"/>
  <c r="F196" i="8"/>
  <c r="G196" i="8"/>
  <c r="H196" i="8"/>
  <c r="I196" i="8"/>
  <c r="J196" i="8"/>
  <c r="K196" i="8"/>
  <c r="L196" i="8"/>
  <c r="M196" i="8"/>
  <c r="N196" i="8"/>
  <c r="E197" i="8"/>
  <c r="F197" i="8"/>
  <c r="G197" i="8"/>
  <c r="H197" i="8"/>
  <c r="I197" i="8"/>
  <c r="J197" i="8"/>
  <c r="K197" i="8"/>
  <c r="L197" i="8"/>
  <c r="M197" i="8"/>
  <c r="N197" i="8"/>
  <c r="E198" i="8"/>
  <c r="F198" i="8"/>
  <c r="G198" i="8"/>
  <c r="H198" i="8"/>
  <c r="I198" i="8"/>
  <c r="J198" i="8"/>
  <c r="K198" i="8"/>
  <c r="L198" i="8"/>
  <c r="M198" i="8"/>
  <c r="N198" i="8"/>
  <c r="E199" i="8"/>
  <c r="F199" i="8"/>
  <c r="G199" i="8"/>
  <c r="H199" i="8"/>
  <c r="I199" i="8"/>
  <c r="J199" i="8"/>
  <c r="K199" i="8"/>
  <c r="L199" i="8"/>
  <c r="M199" i="8"/>
  <c r="N199" i="8"/>
  <c r="E200" i="8"/>
  <c r="F200" i="8"/>
  <c r="G200" i="8"/>
  <c r="H200" i="8"/>
  <c r="I200" i="8"/>
  <c r="J200" i="8"/>
  <c r="K200" i="8"/>
  <c r="L200" i="8"/>
  <c r="M200" i="8"/>
  <c r="N200" i="8"/>
  <c r="N201" i="8"/>
  <c r="M201" i="8"/>
  <c r="L201" i="8"/>
  <c r="K201" i="8"/>
  <c r="J201" i="8"/>
  <c r="I201" i="8"/>
  <c r="H201" i="8"/>
  <c r="G201" i="8"/>
  <c r="E201" i="8"/>
  <c r="D20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2" i="8"/>
  <c r="D193" i="8"/>
  <c r="D194" i="8"/>
  <c r="D195" i="8"/>
  <c r="D196" i="8"/>
  <c r="D197" i="8"/>
  <c r="D198" i="8"/>
  <c r="D199" i="8"/>
  <c r="D200" i="8"/>
  <c r="D2" i="8"/>
  <c r="B211" i="8" l="1"/>
  <c r="B208" i="8"/>
  <c r="C211" i="8"/>
  <c r="C218" i="8"/>
  <c r="C210" i="8"/>
  <c r="C213" i="8"/>
  <c r="C214" i="8"/>
  <c r="C209" i="8"/>
  <c r="B212" i="8"/>
  <c r="B218" i="8"/>
  <c r="B213" i="8"/>
  <c r="C212" i="8"/>
  <c r="B214" i="8"/>
  <c r="B215" i="8"/>
  <c r="B216" i="8"/>
  <c r="C215" i="8"/>
  <c r="B210" i="8"/>
  <c r="B217" i="8"/>
  <c r="C216" i="8"/>
  <c r="C217" i="8"/>
  <c r="B209" i="8"/>
  <c r="C208" i="8" l="1"/>
  <c r="D204" i="8"/>
  <c r="D205" i="8"/>
  <c r="C205" i="8"/>
  <c r="B205" i="8"/>
  <c r="A205" i="8"/>
  <c r="C204" i="8"/>
  <c r="B204" i="8"/>
  <c r="A204" i="8"/>
  <c r="C204" i="7" l="1"/>
  <c r="B204" i="7"/>
  <c r="A204" i="7"/>
  <c r="C203" i="7"/>
  <c r="B203" i="7"/>
  <c r="A203" i="7"/>
  <c r="E201" i="7"/>
  <c r="D201" i="7"/>
  <c r="E200" i="7"/>
  <c r="D200" i="7"/>
  <c r="E199" i="7"/>
  <c r="D199" i="7"/>
  <c r="E198" i="7"/>
  <c r="D198" i="7"/>
  <c r="E197" i="7"/>
  <c r="G197" i="7" s="1"/>
  <c r="D197" i="7"/>
  <c r="E196" i="7"/>
  <c r="D196" i="7"/>
  <c r="E195" i="7"/>
  <c r="O195" i="7" s="1"/>
  <c r="D195" i="7"/>
  <c r="E194" i="7"/>
  <c r="D194" i="7"/>
  <c r="E193" i="7"/>
  <c r="D193" i="7"/>
  <c r="E192" i="7"/>
  <c r="D192" i="7"/>
  <c r="E191" i="7"/>
  <c r="G191" i="7" s="1"/>
  <c r="D191" i="7"/>
  <c r="E190" i="7"/>
  <c r="G190" i="7" s="1"/>
  <c r="D190" i="7"/>
  <c r="E189" i="7"/>
  <c r="D189" i="7"/>
  <c r="E188" i="7"/>
  <c r="G188" i="7" s="1"/>
  <c r="D188" i="7"/>
  <c r="E187" i="7"/>
  <c r="D187" i="7"/>
  <c r="E186" i="7"/>
  <c r="D186" i="7"/>
  <c r="E185" i="7"/>
  <c r="G185" i="7" s="1"/>
  <c r="D185" i="7"/>
  <c r="E184" i="7"/>
  <c r="G184" i="7" s="1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G177" i="7" s="1"/>
  <c r="D177" i="7"/>
  <c r="E176" i="7"/>
  <c r="G176" i="7" s="1"/>
  <c r="D176" i="7"/>
  <c r="E175" i="7"/>
  <c r="D175" i="7"/>
  <c r="E174" i="7"/>
  <c r="D174" i="7"/>
  <c r="E173" i="7"/>
  <c r="I173" i="7" s="1"/>
  <c r="D173" i="7"/>
  <c r="E172" i="7"/>
  <c r="I172" i="7" s="1"/>
  <c r="D172" i="7"/>
  <c r="E171" i="7"/>
  <c r="D171" i="7"/>
  <c r="E170" i="7"/>
  <c r="D170" i="7"/>
  <c r="E169" i="7"/>
  <c r="D169" i="7"/>
  <c r="E168" i="7"/>
  <c r="D168" i="7"/>
  <c r="E167" i="7"/>
  <c r="G167" i="7" s="1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I157" i="7" s="1"/>
  <c r="D157" i="7"/>
  <c r="E156" i="7"/>
  <c r="D156" i="7"/>
  <c r="E155" i="7"/>
  <c r="D155" i="7"/>
  <c r="E154" i="7"/>
  <c r="D154" i="7"/>
  <c r="E153" i="7"/>
  <c r="G153" i="7" s="1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I146" i="7" s="1"/>
  <c r="D146" i="7"/>
  <c r="E145" i="7"/>
  <c r="D145" i="7"/>
  <c r="E144" i="7"/>
  <c r="H144" i="7" s="1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G136" i="7" s="1"/>
  <c r="D136" i="7"/>
  <c r="E135" i="7"/>
  <c r="D135" i="7"/>
  <c r="E134" i="7"/>
  <c r="G134" i="7" s="1"/>
  <c r="D134" i="7"/>
  <c r="E133" i="7"/>
  <c r="I133" i="7" s="1"/>
  <c r="D133" i="7"/>
  <c r="E132" i="7"/>
  <c r="D132" i="7"/>
  <c r="E131" i="7"/>
  <c r="G131" i="7" s="1"/>
  <c r="D131" i="7"/>
  <c r="E130" i="7"/>
  <c r="D130" i="7"/>
  <c r="E129" i="7"/>
  <c r="D129" i="7"/>
  <c r="E128" i="7"/>
  <c r="I128" i="7" s="1"/>
  <c r="D128" i="7"/>
  <c r="E127" i="7"/>
  <c r="D127" i="7"/>
  <c r="E126" i="7"/>
  <c r="G126" i="7" s="1"/>
  <c r="D126" i="7"/>
  <c r="E125" i="7"/>
  <c r="D125" i="7"/>
  <c r="E124" i="7"/>
  <c r="D124" i="7"/>
  <c r="E123" i="7"/>
  <c r="D123" i="7"/>
  <c r="E122" i="7"/>
  <c r="D122" i="7"/>
  <c r="E121" i="7"/>
  <c r="D121" i="7"/>
  <c r="E120" i="7"/>
  <c r="F120" i="7" s="1"/>
  <c r="D120" i="7"/>
  <c r="E119" i="7"/>
  <c r="G119" i="7" s="1"/>
  <c r="D119" i="7"/>
  <c r="E118" i="7"/>
  <c r="D118" i="7"/>
  <c r="E117" i="7"/>
  <c r="D117" i="7"/>
  <c r="E116" i="7"/>
  <c r="D116" i="7"/>
  <c r="E115" i="7"/>
  <c r="D115" i="7"/>
  <c r="E114" i="7"/>
  <c r="I114" i="7" s="1"/>
  <c r="D114" i="7"/>
  <c r="E113" i="7"/>
  <c r="D113" i="7"/>
  <c r="E112" i="7"/>
  <c r="H112" i="7" s="1"/>
  <c r="D112" i="7"/>
  <c r="E111" i="7"/>
  <c r="D111" i="7"/>
  <c r="E110" i="7"/>
  <c r="D110" i="7"/>
  <c r="E109" i="7"/>
  <c r="D109" i="7"/>
  <c r="E108" i="7"/>
  <c r="D108" i="7"/>
  <c r="E107" i="7"/>
  <c r="G107" i="7" s="1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F92" i="7" s="1"/>
  <c r="D92" i="7"/>
  <c r="E91" i="7"/>
  <c r="D91" i="7"/>
  <c r="E90" i="7"/>
  <c r="G90" i="7" s="1"/>
  <c r="D90" i="7"/>
  <c r="E89" i="7"/>
  <c r="D89" i="7"/>
  <c r="E88" i="7"/>
  <c r="G88" i="7" s="1"/>
  <c r="D88" i="7"/>
  <c r="E87" i="7"/>
  <c r="D87" i="7"/>
  <c r="E86" i="7"/>
  <c r="D86" i="7"/>
  <c r="E85" i="7"/>
  <c r="D85" i="7"/>
  <c r="E84" i="7"/>
  <c r="I84" i="7" s="1"/>
  <c r="D84" i="7"/>
  <c r="E83" i="7"/>
  <c r="G83" i="7" s="1"/>
  <c r="D83" i="7"/>
  <c r="E82" i="7"/>
  <c r="D82" i="7"/>
  <c r="E81" i="7"/>
  <c r="D81" i="7"/>
  <c r="E80" i="7"/>
  <c r="D80" i="7"/>
  <c r="E79" i="7"/>
  <c r="D79" i="7"/>
  <c r="E78" i="7"/>
  <c r="D78" i="7"/>
  <c r="E77" i="7"/>
  <c r="I77" i="7" s="1"/>
  <c r="D77" i="7"/>
  <c r="E76" i="7"/>
  <c r="I76" i="7" s="1"/>
  <c r="D76" i="7"/>
  <c r="E75" i="7"/>
  <c r="D75" i="7"/>
  <c r="E74" i="7"/>
  <c r="G74" i="7" s="1"/>
  <c r="D74" i="7"/>
  <c r="E73" i="7"/>
  <c r="G73" i="7" s="1"/>
  <c r="D73" i="7"/>
  <c r="E72" i="7"/>
  <c r="G72" i="7" s="1"/>
  <c r="D72" i="7"/>
  <c r="E71" i="7"/>
  <c r="D71" i="7"/>
  <c r="E70" i="7"/>
  <c r="D70" i="7"/>
  <c r="E69" i="7"/>
  <c r="D69" i="7"/>
  <c r="E68" i="7"/>
  <c r="I68" i="7" s="1"/>
  <c r="D68" i="7"/>
  <c r="E67" i="7"/>
  <c r="H67" i="7" s="1"/>
  <c r="D67" i="7"/>
  <c r="E66" i="7"/>
  <c r="D66" i="7"/>
  <c r="E65" i="7"/>
  <c r="D65" i="7"/>
  <c r="E64" i="7"/>
  <c r="D64" i="7"/>
  <c r="E63" i="7"/>
  <c r="I63" i="7" s="1"/>
  <c r="D63" i="7"/>
  <c r="E62" i="7"/>
  <c r="D62" i="7"/>
  <c r="E61" i="7"/>
  <c r="D61" i="7"/>
  <c r="E60" i="7"/>
  <c r="D60" i="7"/>
  <c r="E59" i="7"/>
  <c r="D59" i="7"/>
  <c r="E58" i="7"/>
  <c r="G58" i="7" s="1"/>
  <c r="D58" i="7"/>
  <c r="E57" i="7"/>
  <c r="I57" i="7" s="1"/>
  <c r="D57" i="7"/>
  <c r="E56" i="7"/>
  <c r="D56" i="7"/>
  <c r="E55" i="7"/>
  <c r="D55" i="7"/>
  <c r="E54" i="7"/>
  <c r="D54" i="7"/>
  <c r="E53" i="7"/>
  <c r="G53" i="7" s="1"/>
  <c r="D53" i="7"/>
  <c r="E52" i="7"/>
  <c r="D52" i="7"/>
  <c r="E51" i="7"/>
  <c r="D51" i="7"/>
  <c r="E50" i="7"/>
  <c r="D50" i="7"/>
  <c r="E49" i="7"/>
  <c r="D49" i="7"/>
  <c r="E48" i="7"/>
  <c r="G48" i="7" s="1"/>
  <c r="D48" i="7"/>
  <c r="E47" i="7"/>
  <c r="D47" i="7"/>
  <c r="E46" i="7"/>
  <c r="D46" i="7"/>
  <c r="E45" i="7"/>
  <c r="I45" i="7" s="1"/>
  <c r="D45" i="7"/>
  <c r="E44" i="7"/>
  <c r="G44" i="7" s="1"/>
  <c r="D44" i="7"/>
  <c r="E43" i="7"/>
  <c r="D43" i="7"/>
  <c r="E42" i="7"/>
  <c r="D42" i="7"/>
  <c r="E41" i="7"/>
  <c r="D41" i="7"/>
  <c r="E40" i="7"/>
  <c r="N40" i="7" s="1"/>
  <c r="D40" i="7"/>
  <c r="E39" i="7"/>
  <c r="I39" i="7" s="1"/>
  <c r="D39" i="7"/>
  <c r="E38" i="7"/>
  <c r="D38" i="7"/>
  <c r="E37" i="7"/>
  <c r="D37" i="7"/>
  <c r="E36" i="7"/>
  <c r="D36" i="7"/>
  <c r="E35" i="7"/>
  <c r="D35" i="7"/>
  <c r="E34" i="7"/>
  <c r="G34" i="7" s="1"/>
  <c r="D34" i="7"/>
  <c r="E33" i="7"/>
  <c r="I33" i="7" s="1"/>
  <c r="D33" i="7"/>
  <c r="E32" i="7"/>
  <c r="D32" i="7"/>
  <c r="E31" i="7"/>
  <c r="D31" i="7"/>
  <c r="E30" i="7"/>
  <c r="D30" i="7"/>
  <c r="E29" i="7"/>
  <c r="H29" i="7" s="1"/>
  <c r="D29" i="7"/>
  <c r="E28" i="7"/>
  <c r="D28" i="7"/>
  <c r="E27" i="7"/>
  <c r="D27" i="7"/>
  <c r="E26" i="7"/>
  <c r="D26" i="7"/>
  <c r="E25" i="7"/>
  <c r="G25" i="7" s="1"/>
  <c r="D25" i="7"/>
  <c r="E24" i="7"/>
  <c r="G24" i="7" s="1"/>
  <c r="D24" i="7"/>
  <c r="E23" i="7"/>
  <c r="D23" i="7"/>
  <c r="E22" i="7"/>
  <c r="D22" i="7"/>
  <c r="E21" i="7"/>
  <c r="D21" i="7"/>
  <c r="E20" i="7"/>
  <c r="H20" i="7" s="1"/>
  <c r="D20" i="7"/>
  <c r="E19" i="7"/>
  <c r="G19" i="7" s="1"/>
  <c r="D19" i="7"/>
  <c r="E18" i="7"/>
  <c r="D18" i="7"/>
  <c r="E17" i="7"/>
  <c r="D17" i="7"/>
  <c r="E16" i="7"/>
  <c r="D16" i="7"/>
  <c r="E15" i="7"/>
  <c r="I15" i="7" s="1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G7" i="7" s="1"/>
  <c r="D7" i="7"/>
  <c r="E6" i="7"/>
  <c r="D6" i="7"/>
  <c r="E5" i="7"/>
  <c r="D5" i="7"/>
  <c r="E4" i="7"/>
  <c r="G4" i="7" s="1"/>
  <c r="D4" i="7"/>
  <c r="E3" i="7"/>
  <c r="D3" i="7"/>
  <c r="D2" i="7"/>
  <c r="F41" i="7" l="1"/>
  <c r="F118" i="7"/>
  <c r="F145" i="7"/>
  <c r="H121" i="7"/>
  <c r="F65" i="7"/>
  <c r="F58" i="7"/>
  <c r="F43" i="7"/>
  <c r="F66" i="7"/>
  <c r="H167" i="7"/>
  <c r="F38" i="7"/>
  <c r="H110" i="7"/>
  <c r="H51" i="7"/>
  <c r="F187" i="7"/>
  <c r="H37" i="7"/>
  <c r="F119" i="7"/>
  <c r="H107" i="7"/>
  <c r="F25" i="7"/>
  <c r="F37" i="7"/>
  <c r="H45" i="7"/>
  <c r="F73" i="7"/>
  <c r="F77" i="7"/>
  <c r="F133" i="7"/>
  <c r="H201" i="7"/>
  <c r="F189" i="7"/>
  <c r="F185" i="7"/>
  <c r="F144" i="7"/>
  <c r="F136" i="7"/>
  <c r="G45" i="7"/>
  <c r="I29" i="7"/>
  <c r="I20" i="7"/>
  <c r="I27" i="7"/>
  <c r="G37" i="7"/>
  <c r="G92" i="7"/>
  <c r="H33" i="7"/>
  <c r="H39" i="7"/>
  <c r="H43" i="7"/>
  <c r="H57" i="7"/>
  <c r="I99" i="7"/>
  <c r="I177" i="7"/>
  <c r="H108" i="7"/>
  <c r="I136" i="7"/>
  <c r="I167" i="7"/>
  <c r="G189" i="7"/>
  <c r="H27" i="7"/>
  <c r="H119" i="7"/>
  <c r="H189" i="7"/>
  <c r="H177" i="7"/>
  <c r="H75" i="7"/>
  <c r="I119" i="7"/>
  <c r="I189" i="7"/>
  <c r="I201" i="7"/>
  <c r="F195" i="7"/>
  <c r="H195" i="7"/>
  <c r="H185" i="7"/>
  <c r="I185" i="7"/>
  <c r="F177" i="7"/>
  <c r="G172" i="7"/>
  <c r="H172" i="7"/>
  <c r="H136" i="7"/>
  <c r="I135" i="7"/>
  <c r="H135" i="7"/>
  <c r="G133" i="7"/>
  <c r="H133" i="7"/>
  <c r="F128" i="7"/>
  <c r="G128" i="7"/>
  <c r="G118" i="7"/>
  <c r="G108" i="7"/>
  <c r="I83" i="7"/>
  <c r="H77" i="7"/>
  <c r="F75" i="7"/>
  <c r="N72" i="7"/>
  <c r="N71" i="7"/>
  <c r="N67" i="7"/>
  <c r="I67" i="7"/>
  <c r="O67" i="7"/>
  <c r="I65" i="7"/>
  <c r="F61" i="7"/>
  <c r="G57" i="7"/>
  <c r="H53" i="7"/>
  <c r="I51" i="7"/>
  <c r="H44" i="7"/>
  <c r="G41" i="7"/>
  <c r="G39" i="7"/>
  <c r="F39" i="7"/>
  <c r="I31" i="7"/>
  <c r="F27" i="7"/>
  <c r="G27" i="7"/>
  <c r="I4" i="7"/>
  <c r="H4" i="7"/>
  <c r="G76" i="7"/>
  <c r="F89" i="7"/>
  <c r="G61" i="7"/>
  <c r="H76" i="7"/>
  <c r="G80" i="7"/>
  <c r="G84" i="7"/>
  <c r="I87" i="7"/>
  <c r="G89" i="7"/>
  <c r="F103" i="7"/>
  <c r="F105" i="7"/>
  <c r="G127" i="7"/>
  <c r="F131" i="7"/>
  <c r="G144" i="7"/>
  <c r="G157" i="7"/>
  <c r="I175" i="7"/>
  <c r="G196" i="7"/>
  <c r="H23" i="7"/>
  <c r="F57" i="7"/>
  <c r="H61" i="7"/>
  <c r="H68" i="7"/>
  <c r="F71" i="7"/>
  <c r="G75" i="7"/>
  <c r="H83" i="7"/>
  <c r="I89" i="7"/>
  <c r="G103" i="7"/>
  <c r="G105" i="7"/>
  <c r="H127" i="7"/>
  <c r="H143" i="7"/>
  <c r="I144" i="7"/>
  <c r="H157" i="7"/>
  <c r="G195" i="7"/>
  <c r="F157" i="7"/>
  <c r="G23" i="7"/>
  <c r="I103" i="7"/>
  <c r="I127" i="7"/>
  <c r="F5" i="7"/>
  <c r="G143" i="7"/>
  <c r="I195" i="7"/>
  <c r="I23" i="7"/>
  <c r="F7" i="7"/>
  <c r="N55" i="7"/>
  <c r="F33" i="7"/>
  <c r="G67" i="7"/>
  <c r="H71" i="7"/>
  <c r="G77" i="7"/>
  <c r="G96" i="7"/>
  <c r="G111" i="7"/>
  <c r="I143" i="7"/>
  <c r="G186" i="7"/>
  <c r="N195" i="7"/>
  <c r="F201" i="7"/>
  <c r="H40" i="7"/>
  <c r="F84" i="7"/>
  <c r="F127" i="7"/>
  <c r="I105" i="7"/>
  <c r="G68" i="7"/>
  <c r="G71" i="7"/>
  <c r="I75" i="7"/>
  <c r="G5" i="7"/>
  <c r="G20" i="7"/>
  <c r="F31" i="7"/>
  <c r="I37" i="7"/>
  <c r="G51" i="7"/>
  <c r="G31" i="7"/>
  <c r="G33" i="7"/>
  <c r="G65" i="7"/>
  <c r="I71" i="7"/>
  <c r="F76" i="7"/>
  <c r="H84" i="7"/>
  <c r="H89" i="7"/>
  <c r="H96" i="7"/>
  <c r="G99" i="7"/>
  <c r="H109" i="7"/>
  <c r="I111" i="7"/>
  <c r="F126" i="7"/>
  <c r="G135" i="7"/>
  <c r="G201" i="7"/>
  <c r="F34" i="7"/>
  <c r="H166" i="7"/>
  <c r="F4" i="7"/>
  <c r="H79" i="7"/>
  <c r="H170" i="7"/>
  <c r="F23" i="7"/>
  <c r="F35" i="7"/>
  <c r="F67" i="7"/>
  <c r="F45" i="7"/>
  <c r="F60" i="7"/>
  <c r="F94" i="7"/>
  <c r="F20" i="7"/>
  <c r="H22" i="7"/>
  <c r="F101" i="7"/>
  <c r="F163" i="7"/>
  <c r="F90" i="7"/>
  <c r="H62" i="7"/>
  <c r="H2" i="7"/>
  <c r="G2" i="7"/>
  <c r="F2" i="7"/>
  <c r="G151" i="7"/>
  <c r="I151" i="7"/>
  <c r="I193" i="7"/>
  <c r="H193" i="7"/>
  <c r="F193" i="7"/>
  <c r="G193" i="7"/>
  <c r="F26" i="7"/>
  <c r="F74" i="7"/>
  <c r="I85" i="7"/>
  <c r="H85" i="7"/>
  <c r="G85" i="7"/>
  <c r="F91" i="7"/>
  <c r="H106" i="7"/>
  <c r="G106" i="7"/>
  <c r="I179" i="7"/>
  <c r="G10" i="7"/>
  <c r="H17" i="7"/>
  <c r="I17" i="7"/>
  <c r="F85" i="7"/>
  <c r="G91" i="7"/>
  <c r="F93" i="7"/>
  <c r="F106" i="7"/>
  <c r="G200" i="7"/>
  <c r="H10" i="7"/>
  <c r="G17" i="7"/>
  <c r="G93" i="7"/>
  <c r="I159" i="7"/>
  <c r="F191" i="7"/>
  <c r="F8" i="7"/>
  <c r="I93" i="7"/>
  <c r="I95" i="7"/>
  <c r="H97" i="7"/>
  <c r="G97" i="7"/>
  <c r="F97" i="7"/>
  <c r="I125" i="7"/>
  <c r="F125" i="7"/>
  <c r="H125" i="7"/>
  <c r="G125" i="7"/>
  <c r="G164" i="7"/>
  <c r="I169" i="7"/>
  <c r="H173" i="7"/>
  <c r="H179" i="7"/>
  <c r="F22" i="7"/>
  <c r="F29" i="7"/>
  <c r="G30" i="7"/>
  <c r="I41" i="7"/>
  <c r="H41" i="7"/>
  <c r="F44" i="7"/>
  <c r="F47" i="7"/>
  <c r="G79" i="7"/>
  <c r="H81" i="7"/>
  <c r="H92" i="7"/>
  <c r="I97" i="7"/>
  <c r="F107" i="7"/>
  <c r="F142" i="7"/>
  <c r="H153" i="7"/>
  <c r="I153" i="7"/>
  <c r="H164" i="7"/>
  <c r="F169" i="7"/>
  <c r="I183" i="7"/>
  <c r="H183" i="7"/>
  <c r="F183" i="7"/>
  <c r="G183" i="7"/>
  <c r="H14" i="7"/>
  <c r="G14" i="7"/>
  <c r="F14" i="7"/>
  <c r="I59" i="7"/>
  <c r="H59" i="7"/>
  <c r="G59" i="7"/>
  <c r="H100" i="7"/>
  <c r="G100" i="7"/>
  <c r="F100" i="7"/>
  <c r="I161" i="7"/>
  <c r="I12" i="7"/>
  <c r="H12" i="7"/>
  <c r="G36" i="7"/>
  <c r="H104" i="7"/>
  <c r="G110" i="7"/>
  <c r="F151" i="7"/>
  <c r="I181" i="7"/>
  <c r="H181" i="7"/>
  <c r="F181" i="7"/>
  <c r="G181" i="7"/>
  <c r="F12" i="7"/>
  <c r="I6" i="7"/>
  <c r="H6" i="7"/>
  <c r="G6" i="7"/>
  <c r="G12" i="7"/>
  <c r="I43" i="7"/>
  <c r="G43" i="7"/>
  <c r="H95" i="7"/>
  <c r="G117" i="7"/>
  <c r="I117" i="7"/>
  <c r="H117" i="7"/>
  <c r="F155" i="7"/>
  <c r="I155" i="7"/>
  <c r="G155" i="7"/>
  <c r="I170" i="7"/>
  <c r="G179" i="7"/>
  <c r="I25" i="7"/>
  <c r="F30" i="7"/>
  <c r="I35" i="7"/>
  <c r="H35" i="7"/>
  <c r="G35" i="7"/>
  <c r="I60" i="7"/>
  <c r="O60" i="7"/>
  <c r="H60" i="7"/>
  <c r="G60" i="7"/>
  <c r="I73" i="7"/>
  <c r="H73" i="7"/>
  <c r="F79" i="7"/>
  <c r="I101" i="7"/>
  <c r="H101" i="7"/>
  <c r="G101" i="7"/>
  <c r="G22" i="7"/>
  <c r="H25" i="7"/>
  <c r="H30" i="7"/>
  <c r="G47" i="7"/>
  <c r="I49" i="7"/>
  <c r="H49" i="7"/>
  <c r="G49" i="7"/>
  <c r="H55" i="7"/>
  <c r="G55" i="7"/>
  <c r="F55" i="7"/>
  <c r="I81" i="7"/>
  <c r="G81" i="7"/>
  <c r="F81" i="7"/>
  <c r="N97" i="7"/>
  <c r="G142" i="7"/>
  <c r="H156" i="7"/>
  <c r="I156" i="7"/>
  <c r="G169" i="7"/>
  <c r="I91" i="7"/>
  <c r="H91" i="7"/>
  <c r="G163" i="7"/>
  <c r="I163" i="7"/>
  <c r="H163" i="7"/>
  <c r="I14" i="7"/>
  <c r="F161" i="7"/>
  <c r="H197" i="7"/>
  <c r="I197" i="7"/>
  <c r="D203" i="7"/>
  <c r="G26" i="7"/>
  <c r="I69" i="7"/>
  <c r="H69" i="7"/>
  <c r="G69" i="7"/>
  <c r="G95" i="7"/>
  <c r="I141" i="7"/>
  <c r="H141" i="7"/>
  <c r="F141" i="7"/>
  <c r="G141" i="7"/>
  <c r="G161" i="7"/>
  <c r="I166" i="7"/>
  <c r="F179" i="7"/>
  <c r="H191" i="7"/>
  <c r="I191" i="7"/>
  <c r="F197" i="7"/>
  <c r="F6" i="7"/>
  <c r="F15" i="7"/>
  <c r="N15" i="7"/>
  <c r="I52" i="7"/>
  <c r="H52" i="7"/>
  <c r="G52" i="7"/>
  <c r="F52" i="7"/>
  <c r="I107" i="7"/>
  <c r="I7" i="7"/>
  <c r="H9" i="7"/>
  <c r="I9" i="7"/>
  <c r="G9" i="7"/>
  <c r="G29" i="7"/>
  <c r="I47" i="7"/>
  <c r="F49" i="7"/>
  <c r="I53" i="7"/>
  <c r="I55" i="7"/>
  <c r="F59" i="7"/>
  <c r="I61" i="7"/>
  <c r="H63" i="7"/>
  <c r="G63" i="7"/>
  <c r="F63" i="7"/>
  <c r="H70" i="7"/>
  <c r="I79" i="7"/>
  <c r="H87" i="7"/>
  <c r="G87" i="7"/>
  <c r="F87" i="7"/>
  <c r="G156" i="7"/>
  <c r="H169" i="7"/>
  <c r="I187" i="7"/>
  <c r="G187" i="7"/>
  <c r="H187" i="7"/>
  <c r="I199" i="7"/>
  <c r="H199" i="7"/>
  <c r="F199" i="7"/>
  <c r="G199" i="7"/>
  <c r="F83" i="7"/>
  <c r="F109" i="7"/>
  <c r="H111" i="7"/>
  <c r="F112" i="7"/>
  <c r="H128" i="7"/>
  <c r="H160" i="7"/>
  <c r="F173" i="7"/>
  <c r="F175" i="7"/>
  <c r="H120" i="7"/>
  <c r="G109" i="7"/>
  <c r="G112" i="7"/>
  <c r="G120" i="7"/>
  <c r="G173" i="7"/>
  <c r="G175" i="7"/>
  <c r="H47" i="7"/>
  <c r="F68" i="7"/>
  <c r="F95" i="7"/>
  <c r="F99" i="7"/>
  <c r="I109" i="7"/>
  <c r="F111" i="7"/>
  <c r="I112" i="7"/>
  <c r="I120" i="7"/>
  <c r="F135" i="7"/>
  <c r="F143" i="7"/>
  <c r="I162" i="7"/>
  <c r="F165" i="7"/>
  <c r="H175" i="7"/>
  <c r="I86" i="7"/>
  <c r="G86" i="7"/>
  <c r="F86" i="7"/>
  <c r="I102" i="7"/>
  <c r="H102" i="7"/>
  <c r="G102" i="7"/>
  <c r="F102" i="7"/>
  <c r="I113" i="7"/>
  <c r="G113" i="7"/>
  <c r="H113" i="7"/>
  <c r="I137" i="7"/>
  <c r="G137" i="7"/>
  <c r="H137" i="7"/>
  <c r="F137" i="7"/>
  <c r="I42" i="7"/>
  <c r="H42" i="7"/>
  <c r="F46" i="7"/>
  <c r="H116" i="7"/>
  <c r="I116" i="7"/>
  <c r="F116" i="7"/>
  <c r="F148" i="7"/>
  <c r="H148" i="7"/>
  <c r="F18" i="7"/>
  <c r="I28" i="7"/>
  <c r="G28" i="7"/>
  <c r="H28" i="7"/>
  <c r="F42" i="7"/>
  <c r="F51" i="7"/>
  <c r="G116" i="7"/>
  <c r="H130" i="7"/>
  <c r="G130" i="7"/>
  <c r="F130" i="7"/>
  <c r="H138" i="7"/>
  <c r="G138" i="7"/>
  <c r="F138" i="7"/>
  <c r="G148" i="7"/>
  <c r="H161" i="7"/>
  <c r="I182" i="7"/>
  <c r="H182" i="7"/>
  <c r="F182" i="7"/>
  <c r="G182" i="7"/>
  <c r="G18" i="7"/>
  <c r="F28" i="7"/>
  <c r="G42" i="7"/>
  <c r="I64" i="7"/>
  <c r="H64" i="7"/>
  <c r="F64" i="7"/>
  <c r="G64" i="7"/>
  <c r="I130" i="7"/>
  <c r="H132" i="7"/>
  <c r="I132" i="7"/>
  <c r="F132" i="7"/>
  <c r="I138" i="7"/>
  <c r="I148" i="7"/>
  <c r="I174" i="7"/>
  <c r="H174" i="7"/>
  <c r="F174" i="7"/>
  <c r="G174" i="7"/>
  <c r="I16" i="7"/>
  <c r="H16" i="7"/>
  <c r="F16" i="7"/>
  <c r="G16" i="7"/>
  <c r="I24" i="7"/>
  <c r="F24" i="7"/>
  <c r="H24" i="7"/>
  <c r="I66" i="7"/>
  <c r="H66" i="7"/>
  <c r="G66" i="7"/>
  <c r="I88" i="7"/>
  <c r="H88" i="7"/>
  <c r="F88" i="7"/>
  <c r="G132" i="7"/>
  <c r="N150" i="7"/>
  <c r="F150" i="7"/>
  <c r="H150" i="7"/>
  <c r="G150" i="7"/>
  <c r="I150" i="7"/>
  <c r="I46" i="7"/>
  <c r="G46" i="7"/>
  <c r="H46" i="7"/>
  <c r="I98" i="7"/>
  <c r="G98" i="7"/>
  <c r="H98" i="7"/>
  <c r="I104" i="7"/>
  <c r="G104" i="7"/>
  <c r="H124" i="7"/>
  <c r="I124" i="7"/>
  <c r="F124" i="7"/>
  <c r="I18" i="7"/>
  <c r="H18" i="7"/>
  <c r="F53" i="7"/>
  <c r="I94" i="7"/>
  <c r="G94" i="7"/>
  <c r="N94" i="7"/>
  <c r="H94" i="7"/>
  <c r="H103" i="7"/>
  <c r="H13" i="7"/>
  <c r="G13" i="7"/>
  <c r="I13" i="7"/>
  <c r="H21" i="7"/>
  <c r="I21" i="7"/>
  <c r="G21" i="7"/>
  <c r="I50" i="7"/>
  <c r="H50" i="7"/>
  <c r="H65" i="7"/>
  <c r="F154" i="7"/>
  <c r="I154" i="7"/>
  <c r="G154" i="7"/>
  <c r="H5" i="7"/>
  <c r="I5" i="7"/>
  <c r="I10" i="7"/>
  <c r="H11" i="7"/>
  <c r="I11" i="7"/>
  <c r="G11" i="7"/>
  <c r="F11" i="7"/>
  <c r="F13" i="7"/>
  <c r="F21" i="7"/>
  <c r="F50" i="7"/>
  <c r="I121" i="7"/>
  <c r="G121" i="7"/>
  <c r="I123" i="7"/>
  <c r="H123" i="7"/>
  <c r="G123" i="7"/>
  <c r="F123" i="7"/>
  <c r="H154" i="7"/>
  <c r="H140" i="7"/>
  <c r="I140" i="7"/>
  <c r="F140" i="7"/>
  <c r="I145" i="7"/>
  <c r="G145" i="7"/>
  <c r="H145" i="7"/>
  <c r="F158" i="7"/>
  <c r="I158" i="7"/>
  <c r="H158" i="7"/>
  <c r="G158" i="7"/>
  <c r="H86" i="7"/>
  <c r="H93" i="7"/>
  <c r="F98" i="7"/>
  <c r="F104" i="7"/>
  <c r="F113" i="7"/>
  <c r="G124" i="7"/>
  <c r="G140" i="7"/>
  <c r="H15" i="7"/>
  <c r="I38" i="7"/>
  <c r="H38" i="7"/>
  <c r="E203" i="7"/>
  <c r="E204" i="7"/>
  <c r="I2" i="7"/>
  <c r="H3" i="7"/>
  <c r="I3" i="7"/>
  <c r="G3" i="7"/>
  <c r="F3" i="7"/>
  <c r="H7" i="7"/>
  <c r="I8" i="7"/>
  <c r="H8" i="7"/>
  <c r="G8" i="7"/>
  <c r="F10" i="7"/>
  <c r="G15" i="7"/>
  <c r="H31" i="7"/>
  <c r="G38" i="7"/>
  <c r="G50" i="7"/>
  <c r="I62" i="7"/>
  <c r="G62" i="7"/>
  <c r="F62" i="7"/>
  <c r="I90" i="7"/>
  <c r="H90" i="7"/>
  <c r="I115" i="7"/>
  <c r="H115" i="7"/>
  <c r="G115" i="7"/>
  <c r="F115" i="7"/>
  <c r="F121" i="7"/>
  <c r="I147" i="7"/>
  <c r="H147" i="7"/>
  <c r="G147" i="7"/>
  <c r="F147" i="7"/>
  <c r="F153" i="7"/>
  <c r="I32" i="7"/>
  <c r="F32" i="7"/>
  <c r="I78" i="7"/>
  <c r="G78" i="7"/>
  <c r="F78" i="7"/>
  <c r="I82" i="7"/>
  <c r="H82" i="7"/>
  <c r="I129" i="7"/>
  <c r="G129" i="7"/>
  <c r="H129" i="7"/>
  <c r="I139" i="7"/>
  <c r="H139" i="7"/>
  <c r="I192" i="7"/>
  <c r="H192" i="7"/>
  <c r="F192" i="7"/>
  <c r="G192" i="7"/>
  <c r="F19" i="7"/>
  <c r="I22" i="7"/>
  <c r="I26" i="7"/>
  <c r="H26" i="7"/>
  <c r="G32" i="7"/>
  <c r="F36" i="7"/>
  <c r="I44" i="7"/>
  <c r="I58" i="7"/>
  <c r="H58" i="7"/>
  <c r="H78" i="7"/>
  <c r="I80" i="7"/>
  <c r="H80" i="7"/>
  <c r="F80" i="7"/>
  <c r="F82" i="7"/>
  <c r="F129" i="7"/>
  <c r="I131" i="7"/>
  <c r="H131" i="7"/>
  <c r="F139" i="7"/>
  <c r="H142" i="7"/>
  <c r="I142" i="7"/>
  <c r="F164" i="7"/>
  <c r="I164" i="7"/>
  <c r="H32" i="7"/>
  <c r="I40" i="7"/>
  <c r="F40" i="7"/>
  <c r="I54" i="7"/>
  <c r="G54" i="7"/>
  <c r="F54" i="7"/>
  <c r="I56" i="7"/>
  <c r="H56" i="7"/>
  <c r="F56" i="7"/>
  <c r="F69" i="7"/>
  <c r="G82" i="7"/>
  <c r="H105" i="7"/>
  <c r="I110" i="7"/>
  <c r="H122" i="7"/>
  <c r="G122" i="7"/>
  <c r="F122" i="7"/>
  <c r="H134" i="7"/>
  <c r="I134" i="7"/>
  <c r="G139" i="7"/>
  <c r="H151" i="7"/>
  <c r="N152" i="7"/>
  <c r="F152" i="7"/>
  <c r="H152" i="7"/>
  <c r="G152" i="7"/>
  <c r="I194" i="7"/>
  <c r="H194" i="7"/>
  <c r="F194" i="7"/>
  <c r="G194" i="7"/>
  <c r="H19" i="7"/>
  <c r="I36" i="7"/>
  <c r="F9" i="7"/>
  <c r="F17" i="7"/>
  <c r="I19" i="7"/>
  <c r="I30" i="7"/>
  <c r="I34" i="7"/>
  <c r="H34" i="7"/>
  <c r="H36" i="7"/>
  <c r="G40" i="7"/>
  <c r="I48" i="7"/>
  <c r="H48" i="7"/>
  <c r="F48" i="7"/>
  <c r="H54" i="7"/>
  <c r="G56" i="7"/>
  <c r="I70" i="7"/>
  <c r="G70" i="7"/>
  <c r="F70" i="7"/>
  <c r="I72" i="7"/>
  <c r="H72" i="7"/>
  <c r="F72" i="7"/>
  <c r="I74" i="7"/>
  <c r="H74" i="7"/>
  <c r="H99" i="7"/>
  <c r="F110" i="7"/>
  <c r="H114" i="7"/>
  <c r="G114" i="7"/>
  <c r="O114" i="7"/>
  <c r="F114" i="7"/>
  <c r="N114" i="7"/>
  <c r="I122" i="7"/>
  <c r="H126" i="7"/>
  <c r="I126" i="7"/>
  <c r="F134" i="7"/>
  <c r="H146" i="7"/>
  <c r="G146" i="7"/>
  <c r="F146" i="7"/>
  <c r="I152" i="7"/>
  <c r="I171" i="7"/>
  <c r="H171" i="7"/>
  <c r="G171" i="7"/>
  <c r="F171" i="7"/>
  <c r="D204" i="7"/>
  <c r="I100" i="7"/>
  <c r="I106" i="7"/>
  <c r="F160" i="7"/>
  <c r="I160" i="7"/>
  <c r="G160" i="7"/>
  <c r="I96" i="7"/>
  <c r="I108" i="7"/>
  <c r="G149" i="7"/>
  <c r="I149" i="7"/>
  <c r="F149" i="7"/>
  <c r="F159" i="7"/>
  <c r="H159" i="7"/>
  <c r="N60" i="7"/>
  <c r="I92" i="7"/>
  <c r="F96" i="7"/>
  <c r="F108" i="7"/>
  <c r="H118" i="7"/>
  <c r="I118" i="7"/>
  <c r="H149" i="7"/>
  <c r="G159" i="7"/>
  <c r="I176" i="7"/>
  <c r="H176" i="7"/>
  <c r="F176" i="7"/>
  <c r="I180" i="7"/>
  <c r="H180" i="7"/>
  <c r="F180" i="7"/>
  <c r="G180" i="7"/>
  <c r="I198" i="7"/>
  <c r="H198" i="7"/>
  <c r="F198" i="7"/>
  <c r="G198" i="7"/>
  <c r="H155" i="7"/>
  <c r="N141" i="7"/>
  <c r="F162" i="7"/>
  <c r="G162" i="7"/>
  <c r="F168" i="7"/>
  <c r="I168" i="7"/>
  <c r="H168" i="7"/>
  <c r="F170" i="7"/>
  <c r="I178" i="7"/>
  <c r="H178" i="7"/>
  <c r="F178" i="7"/>
  <c r="N112" i="7"/>
  <c r="F117" i="7"/>
  <c r="H162" i="7"/>
  <c r="I165" i="7"/>
  <c r="H165" i="7"/>
  <c r="G165" i="7"/>
  <c r="F167" i="7"/>
  <c r="G168" i="7"/>
  <c r="G170" i="7"/>
  <c r="G178" i="7"/>
  <c r="I190" i="7"/>
  <c r="H190" i="7"/>
  <c r="F190" i="7"/>
  <c r="I196" i="7"/>
  <c r="H196" i="7"/>
  <c r="F196" i="7"/>
  <c r="F156" i="7"/>
  <c r="F172" i="7"/>
  <c r="I184" i="7"/>
  <c r="H184" i="7"/>
  <c r="F184" i="7"/>
  <c r="I200" i="7"/>
  <c r="H200" i="7"/>
  <c r="F200" i="7"/>
  <c r="F166" i="7"/>
  <c r="I186" i="7"/>
  <c r="H186" i="7"/>
  <c r="F186" i="7"/>
  <c r="G166" i="7"/>
  <c r="I188" i="7"/>
  <c r="H188" i="7"/>
  <c r="F188" i="7"/>
  <c r="J184" i="7" l="1"/>
  <c r="K38" i="7"/>
  <c r="K137" i="7"/>
  <c r="M137" i="7" s="1"/>
  <c r="J186" i="7"/>
  <c r="O137" i="7"/>
  <c r="K149" i="7"/>
  <c r="K117" i="7"/>
  <c r="K90" i="7"/>
  <c r="K113" i="7"/>
  <c r="K44" i="7"/>
  <c r="J68" i="7"/>
  <c r="K159" i="7"/>
  <c r="J101" i="7"/>
  <c r="K118" i="7"/>
  <c r="K124" i="7"/>
  <c r="K180" i="7"/>
  <c r="J140" i="7"/>
  <c r="K78" i="7"/>
  <c r="K110" i="7"/>
  <c r="K126" i="7"/>
  <c r="K115" i="7"/>
  <c r="K171" i="7"/>
  <c r="K192" i="7"/>
  <c r="K18" i="7"/>
  <c r="J144" i="7"/>
  <c r="K106" i="7"/>
  <c r="K76" i="7"/>
  <c r="J159" i="7"/>
  <c r="J21" i="7"/>
  <c r="J122" i="7"/>
  <c r="J100" i="7"/>
  <c r="J103" i="7"/>
  <c r="J35" i="7"/>
  <c r="J71" i="7"/>
  <c r="L71" i="7" s="1"/>
  <c r="J115" i="7"/>
  <c r="J189" i="7"/>
  <c r="J88" i="7"/>
  <c r="J84" i="7"/>
  <c r="J92" i="7"/>
  <c r="J4" i="7"/>
  <c r="J15" i="7"/>
  <c r="L15" i="7" s="1"/>
  <c r="J138" i="7"/>
  <c r="J130" i="7"/>
  <c r="J161" i="7"/>
  <c r="J6" i="7"/>
  <c r="J23" i="7"/>
  <c r="J128" i="7"/>
  <c r="J165" i="7"/>
  <c r="J194" i="7"/>
  <c r="J199" i="7"/>
  <c r="J7" i="7"/>
  <c r="J95" i="7"/>
  <c r="J136" i="7"/>
  <c r="J196" i="7"/>
  <c r="J169" i="7"/>
  <c r="J193" i="7"/>
  <c r="J200" i="7"/>
  <c r="J195" i="7"/>
  <c r="L195" i="7" s="1"/>
  <c r="J179" i="7"/>
  <c r="J183" i="7"/>
  <c r="J178" i="7"/>
  <c r="J70" i="7"/>
  <c r="J78" i="7"/>
  <c r="F203" i="7"/>
  <c r="G204" i="7"/>
  <c r="J39" i="7"/>
  <c r="J51" i="7"/>
  <c r="J54" i="7"/>
  <c r="J143" i="7"/>
  <c r="J107" i="7"/>
  <c r="J139" i="7"/>
  <c r="J113" i="7"/>
  <c r="J175" i="7"/>
  <c r="J181" i="7"/>
  <c r="J164" i="7"/>
  <c r="K128" i="7"/>
  <c r="K176" i="7"/>
  <c r="K2" i="7"/>
  <c r="O2" i="7" s="1"/>
  <c r="K138" i="7"/>
  <c r="J182" i="7"/>
  <c r="K102" i="7"/>
  <c r="J37" i="7"/>
  <c r="J59" i="7"/>
  <c r="J8" i="7"/>
  <c r="J96" i="7"/>
  <c r="J102" i="7"/>
  <c r="J121" i="7"/>
  <c r="J25" i="7"/>
  <c r="J29" i="7"/>
  <c r="K12" i="7"/>
  <c r="J28" i="7"/>
  <c r="K121" i="7"/>
  <c r="K5" i="7"/>
  <c r="K116" i="7"/>
  <c r="J131" i="7"/>
  <c r="J17" i="7"/>
  <c r="J14" i="7"/>
  <c r="J170" i="7"/>
  <c r="J125" i="7"/>
  <c r="J129" i="7"/>
  <c r="G203" i="7"/>
  <c r="H204" i="7"/>
  <c r="J147" i="7"/>
  <c r="J158" i="7"/>
  <c r="J177" i="7"/>
  <c r="H203" i="7"/>
  <c r="K50" i="7"/>
  <c r="J13" i="7"/>
  <c r="J91" i="7"/>
  <c r="J141" i="7"/>
  <c r="L141" i="7" s="1"/>
  <c r="J26" i="7"/>
  <c r="J106" i="7"/>
  <c r="J60" i="7"/>
  <c r="L60" i="7" s="1"/>
  <c r="K46" i="7"/>
  <c r="K130" i="7"/>
  <c r="K120" i="7"/>
  <c r="K198" i="7"/>
  <c r="K68" i="7"/>
  <c r="J154" i="7"/>
  <c r="K74" i="7"/>
  <c r="K194" i="7"/>
  <c r="K163" i="7"/>
  <c r="K134" i="7"/>
  <c r="J105" i="7"/>
  <c r="J168" i="7"/>
  <c r="J160" i="7"/>
  <c r="J32" i="7"/>
  <c r="K195" i="7"/>
  <c r="M195" i="7" s="1"/>
  <c r="K179" i="7"/>
  <c r="K193" i="7"/>
  <c r="K177" i="7"/>
  <c r="K191" i="7"/>
  <c r="K175" i="7"/>
  <c r="K201" i="7"/>
  <c r="K199" i="7"/>
  <c r="K153" i="7"/>
  <c r="K187" i="7"/>
  <c r="K190" i="7"/>
  <c r="K188" i="7"/>
  <c r="K184" i="7"/>
  <c r="K181" i="7"/>
  <c r="K169" i="7"/>
  <c r="K160" i="7"/>
  <c r="K143" i="7"/>
  <c r="K135" i="7"/>
  <c r="K127" i="7"/>
  <c r="K111" i="7"/>
  <c r="K103" i="7"/>
  <c r="K93" i="7"/>
  <c r="K87" i="7"/>
  <c r="K79" i="7"/>
  <c r="K71" i="7"/>
  <c r="K63" i="7"/>
  <c r="K55" i="7"/>
  <c r="K200" i="7"/>
  <c r="K168" i="7"/>
  <c r="K109" i="7"/>
  <c r="K89" i="7"/>
  <c r="K81" i="7"/>
  <c r="K73" i="7"/>
  <c r="K65" i="7"/>
  <c r="K57" i="7"/>
  <c r="K49" i="7"/>
  <c r="K41" i="7"/>
  <c r="K33" i="7"/>
  <c r="K25" i="7"/>
  <c r="K197" i="7"/>
  <c r="K186" i="7"/>
  <c r="K119" i="7"/>
  <c r="K101" i="7"/>
  <c r="K80" i="7"/>
  <c r="K77" i="7"/>
  <c r="K51" i="7"/>
  <c r="K35" i="7"/>
  <c r="K31" i="7"/>
  <c r="K85" i="7"/>
  <c r="K37" i="7"/>
  <c r="K97" i="7"/>
  <c r="K91" i="7"/>
  <c r="K166" i="7"/>
  <c r="K107" i="7"/>
  <c r="K95" i="7"/>
  <c r="K75" i="7"/>
  <c r="K61" i="7"/>
  <c r="K45" i="7"/>
  <c r="K27" i="7"/>
  <c r="K23" i="7"/>
  <c r="K189" i="7"/>
  <c r="K165" i="7"/>
  <c r="K161" i="7"/>
  <c r="K99" i="7"/>
  <c r="K30" i="7"/>
  <c r="K185" i="7"/>
  <c r="K40" i="7"/>
  <c r="K114" i="7"/>
  <c r="M114" i="7" s="1"/>
  <c r="K59" i="7"/>
  <c r="K54" i="7"/>
  <c r="K29" i="7"/>
  <c r="K19" i="7"/>
  <c r="K48" i="7"/>
  <c r="K32" i="7"/>
  <c r="K105" i="7"/>
  <c r="K156" i="7"/>
  <c r="K155" i="7"/>
  <c r="K88" i="7"/>
  <c r="K70" i="7"/>
  <c r="K69" i="7"/>
  <c r="K53" i="7"/>
  <c r="K26" i="7"/>
  <c r="K17" i="7"/>
  <c r="K16" i="7"/>
  <c r="K146" i="7"/>
  <c r="K83" i="7"/>
  <c r="K67" i="7"/>
  <c r="M67" i="7" s="1"/>
  <c r="K14" i="7"/>
  <c r="K22" i="7"/>
  <c r="K3" i="7"/>
  <c r="K72" i="7"/>
  <c r="K43" i="7"/>
  <c r="K6" i="7"/>
  <c r="K162" i="7"/>
  <c r="K56" i="7"/>
  <c r="K47" i="7"/>
  <c r="K9" i="7"/>
  <c r="K183" i="7"/>
  <c r="K172" i="7"/>
  <c r="K34" i="7"/>
  <c r="K8" i="7"/>
  <c r="K173" i="7"/>
  <c r="K39" i="7"/>
  <c r="K11" i="7"/>
  <c r="K157" i="7"/>
  <c r="K4" i="7"/>
  <c r="J65" i="7"/>
  <c r="K13" i="7"/>
  <c r="K66" i="7"/>
  <c r="K174" i="7"/>
  <c r="J66" i="7"/>
  <c r="J132" i="7"/>
  <c r="K148" i="7"/>
  <c r="F204" i="7"/>
  <c r="J172" i="7"/>
  <c r="J33" i="7"/>
  <c r="J3" i="7"/>
  <c r="J73" i="7"/>
  <c r="J126" i="7"/>
  <c r="J9" i="7"/>
  <c r="J27" i="7"/>
  <c r="J133" i="7"/>
  <c r="J62" i="7"/>
  <c r="J118" i="7"/>
  <c r="J110" i="7"/>
  <c r="J146" i="7"/>
  <c r="J152" i="7"/>
  <c r="L152" i="7" s="1"/>
  <c r="J137" i="7"/>
  <c r="J11" i="7"/>
  <c r="K196" i="7"/>
  <c r="K178" i="7"/>
  <c r="K144" i="7"/>
  <c r="J148" i="7"/>
  <c r="K108" i="7"/>
  <c r="K100" i="7"/>
  <c r="J156" i="7"/>
  <c r="K82" i="7"/>
  <c r="J97" i="7"/>
  <c r="L97" i="7" s="1"/>
  <c r="J89" i="7"/>
  <c r="J31" i="7"/>
  <c r="J153" i="7"/>
  <c r="K15" i="7"/>
  <c r="K158" i="7"/>
  <c r="K145" i="7"/>
  <c r="J42" i="7"/>
  <c r="K123" i="7"/>
  <c r="K24" i="7"/>
  <c r="K64" i="7"/>
  <c r="K182" i="7"/>
  <c r="J82" i="7"/>
  <c r="K28" i="7"/>
  <c r="J47" i="7"/>
  <c r="J43" i="7"/>
  <c r="J22" i="7"/>
  <c r="J30" i="7"/>
  <c r="J127" i="7"/>
  <c r="J12" i="7"/>
  <c r="J41" i="7"/>
  <c r="J166" i="7"/>
  <c r="J10" i="7"/>
  <c r="J120" i="7"/>
  <c r="J114" i="7"/>
  <c r="L114" i="7" s="1"/>
  <c r="J94" i="7"/>
  <c r="L94" i="7" s="1"/>
  <c r="J188" i="7"/>
  <c r="J145" i="7"/>
  <c r="K58" i="7"/>
  <c r="K139" i="7"/>
  <c r="K147" i="7"/>
  <c r="J187" i="7"/>
  <c r="J198" i="7"/>
  <c r="K60" i="7"/>
  <c r="M60" i="7" s="1"/>
  <c r="K133" i="7"/>
  <c r="K36" i="7"/>
  <c r="J85" i="7"/>
  <c r="K142" i="7"/>
  <c r="K131" i="7"/>
  <c r="J197" i="7"/>
  <c r="J64" i="7"/>
  <c r="J36" i="7"/>
  <c r="J44" i="7"/>
  <c r="J40" i="7"/>
  <c r="L40" i="7" s="1"/>
  <c r="J16" i="7"/>
  <c r="J176" i="7"/>
  <c r="J20" i="7"/>
  <c r="J98" i="7"/>
  <c r="J190" i="7"/>
  <c r="J174" i="7"/>
  <c r="J167" i="7"/>
  <c r="K167" i="7"/>
  <c r="K136" i="7"/>
  <c r="K112" i="7"/>
  <c r="J124" i="7"/>
  <c r="J201" i="7"/>
  <c r="J155" i="7"/>
  <c r="J116" i="7"/>
  <c r="K152" i="7"/>
  <c r="K141" i="7"/>
  <c r="K129" i="7"/>
  <c r="K164" i="7"/>
  <c r="J67" i="7"/>
  <c r="L67" i="7" s="1"/>
  <c r="K7" i="7"/>
  <c r="J93" i="7"/>
  <c r="J111" i="7"/>
  <c r="K10" i="7"/>
  <c r="K104" i="7"/>
  <c r="K98" i="7"/>
  <c r="K150" i="7"/>
  <c r="J83" i="7"/>
  <c r="K42" i="7"/>
  <c r="J162" i="7"/>
  <c r="J48" i="7"/>
  <c r="J90" i="7"/>
  <c r="J58" i="7"/>
  <c r="J19" i="7"/>
  <c r="J52" i="7"/>
  <c r="J135" i="7"/>
  <c r="J57" i="7"/>
  <c r="J49" i="7"/>
  <c r="J38" i="7"/>
  <c r="J63" i="7"/>
  <c r="J2" i="7"/>
  <c r="N2" i="7" s="1"/>
  <c r="J119" i="7"/>
  <c r="J104" i="7"/>
  <c r="J150" i="7"/>
  <c r="L150" i="7" s="1"/>
  <c r="J192" i="7"/>
  <c r="K94" i="7"/>
  <c r="K86" i="7"/>
  <c r="J191" i="7"/>
  <c r="J173" i="7"/>
  <c r="K170" i="7"/>
  <c r="J157" i="7"/>
  <c r="K125" i="7"/>
  <c r="J151" i="7"/>
  <c r="J56" i="7"/>
  <c r="J149" i="7"/>
  <c r="J69" i="7"/>
  <c r="K20" i="7"/>
  <c r="J5" i="7"/>
  <c r="J53" i="7"/>
  <c r="K92" i="7"/>
  <c r="J86" i="7"/>
  <c r="J81" i="7"/>
  <c r="J134" i="7"/>
  <c r="J45" i="7"/>
  <c r="J46" i="7"/>
  <c r="J117" i="7"/>
  <c r="J163" i="7"/>
  <c r="K151" i="7"/>
  <c r="J171" i="7"/>
  <c r="J180" i="7"/>
  <c r="K96" i="7"/>
  <c r="K84" i="7"/>
  <c r="K52" i="7"/>
  <c r="J99" i="7"/>
  <c r="J61" i="7"/>
  <c r="K122" i="7"/>
  <c r="J72" i="7"/>
  <c r="L72" i="7" s="1"/>
  <c r="J80" i="7"/>
  <c r="K62" i="7"/>
  <c r="I204" i="7"/>
  <c r="I203" i="7"/>
  <c r="J77" i="7"/>
  <c r="K154" i="7"/>
  <c r="K21" i="7"/>
  <c r="J50" i="7"/>
  <c r="K132" i="7"/>
  <c r="J24" i="7"/>
  <c r="J185" i="7"/>
  <c r="J34" i="7"/>
  <c r="J109" i="7"/>
  <c r="J108" i="7"/>
  <c r="J79" i="7"/>
  <c r="J55" i="7"/>
  <c r="L55" i="7" s="1"/>
  <c r="J142" i="7"/>
  <c r="J74" i="7"/>
  <c r="J75" i="7"/>
  <c r="J87" i="7"/>
  <c r="J76" i="7"/>
  <c r="J18" i="7"/>
  <c r="J123" i="7"/>
  <c r="J112" i="7"/>
  <c r="L112" i="7" s="1"/>
  <c r="K140" i="7"/>
  <c r="L189" i="7" l="1"/>
  <c r="N189" i="7"/>
  <c r="M133" i="7"/>
  <c r="O133" i="7"/>
  <c r="L133" i="7"/>
  <c r="N133" i="7"/>
  <c r="L127" i="7"/>
  <c r="N127" i="7"/>
  <c r="M127" i="7"/>
  <c r="O127" i="7"/>
  <c r="L91" i="7"/>
  <c r="N91" i="7"/>
  <c r="M91" i="7"/>
  <c r="O91" i="7"/>
  <c r="L76" i="7"/>
  <c r="N76" i="7"/>
  <c r="L46" i="7"/>
  <c r="N46" i="7"/>
  <c r="L29" i="7"/>
  <c r="N29" i="7"/>
  <c r="L191" i="7"/>
  <c r="N191" i="7"/>
  <c r="L172" i="7"/>
  <c r="N172" i="7"/>
  <c r="M172" i="7"/>
  <c r="O172" i="7"/>
  <c r="L165" i="7"/>
  <c r="N165" i="7"/>
  <c r="M165" i="7"/>
  <c r="O165" i="7"/>
  <c r="L129" i="7"/>
  <c r="N129" i="7"/>
  <c r="M125" i="7"/>
  <c r="O125" i="7"/>
  <c r="L125" i="7"/>
  <c r="N125" i="7"/>
  <c r="L123" i="7"/>
  <c r="N123" i="7"/>
  <c r="M123" i="7"/>
  <c r="O123" i="7"/>
  <c r="L122" i="7"/>
  <c r="N122" i="7"/>
  <c r="L121" i="7"/>
  <c r="N121" i="7"/>
  <c r="L100" i="7"/>
  <c r="N100" i="7"/>
  <c r="L87" i="7"/>
  <c r="N87" i="7"/>
  <c r="L78" i="7"/>
  <c r="N78" i="7"/>
  <c r="M74" i="7"/>
  <c r="O74" i="7"/>
  <c r="L74" i="7"/>
  <c r="N74" i="7"/>
  <c r="L61" i="7"/>
  <c r="N61" i="7"/>
  <c r="M49" i="7"/>
  <c r="O49" i="7"/>
  <c r="L49" i="7"/>
  <c r="N49" i="7"/>
  <c r="L27" i="7"/>
  <c r="N27" i="7"/>
  <c r="L25" i="7"/>
  <c r="N25" i="7"/>
  <c r="L23" i="7"/>
  <c r="N23" i="7"/>
  <c r="L14" i="7"/>
  <c r="N14" i="7"/>
  <c r="L12" i="7"/>
  <c r="N12" i="7"/>
  <c r="O145" i="7"/>
  <c r="M145" i="7"/>
  <c r="O192" i="7"/>
  <c r="M192" i="7"/>
  <c r="N126" i="7"/>
  <c r="L126" i="7"/>
  <c r="O116" i="7"/>
  <c r="M116" i="7"/>
  <c r="N196" i="7"/>
  <c r="L196" i="7"/>
  <c r="N99" i="7"/>
  <c r="L99" i="7"/>
  <c r="N5" i="7"/>
  <c r="L5" i="7"/>
  <c r="N85" i="7"/>
  <c r="L85" i="7"/>
  <c r="N41" i="7"/>
  <c r="L41" i="7"/>
  <c r="N146" i="7"/>
  <c r="L146" i="7"/>
  <c r="O173" i="7"/>
  <c r="M173" i="7"/>
  <c r="O43" i="7"/>
  <c r="M43" i="7"/>
  <c r="N68" i="7"/>
  <c r="L68" i="7"/>
  <c r="N50" i="7"/>
  <c r="L50" i="7"/>
  <c r="N192" i="7"/>
  <c r="L192" i="7"/>
  <c r="N57" i="7"/>
  <c r="L57" i="7"/>
  <c r="N201" i="7"/>
  <c r="L201" i="7"/>
  <c r="N98" i="7"/>
  <c r="L98" i="7"/>
  <c r="N120" i="7"/>
  <c r="L120" i="7"/>
  <c r="N43" i="7"/>
  <c r="L43" i="7"/>
  <c r="N42" i="7"/>
  <c r="L42" i="7"/>
  <c r="N11" i="7"/>
  <c r="L11" i="7"/>
  <c r="O9" i="7"/>
  <c r="M9" i="7"/>
  <c r="O48" i="7"/>
  <c r="M48" i="7"/>
  <c r="O85" i="7"/>
  <c r="M85" i="7"/>
  <c r="O21" i="7"/>
  <c r="M21" i="7"/>
  <c r="O99" i="7"/>
  <c r="M99" i="7"/>
  <c r="N169" i="7"/>
  <c r="L169" i="7"/>
  <c r="N66" i="7"/>
  <c r="L66" i="7"/>
  <c r="O169" i="7"/>
  <c r="M169" i="7"/>
  <c r="N70" i="7"/>
  <c r="L70" i="7"/>
  <c r="N168" i="7"/>
  <c r="L168" i="7"/>
  <c r="O5" i="7"/>
  <c r="M5" i="7"/>
  <c r="N6" i="7"/>
  <c r="L6" i="7"/>
  <c r="N21" i="7"/>
  <c r="L21" i="7"/>
  <c r="N173" i="7"/>
  <c r="L173" i="7"/>
  <c r="N145" i="7"/>
  <c r="L145" i="7"/>
  <c r="O66" i="7"/>
  <c r="M66" i="7"/>
  <c r="O6" i="7"/>
  <c r="M6" i="7"/>
  <c r="O146" i="7"/>
  <c r="M146" i="7"/>
  <c r="O41" i="7"/>
  <c r="M41" i="7"/>
  <c r="N105" i="7"/>
  <c r="L105" i="7"/>
  <c r="O120" i="7"/>
  <c r="M120" i="7"/>
  <c r="N161" i="7"/>
  <c r="L161" i="7"/>
  <c r="N159" i="7"/>
  <c r="L159" i="7"/>
  <c r="O126" i="7"/>
  <c r="M126" i="7"/>
  <c r="O159" i="7"/>
  <c r="M159" i="7"/>
  <c r="N186" i="7"/>
  <c r="L186" i="7"/>
  <c r="N9" i="7"/>
  <c r="L9" i="7"/>
  <c r="O70" i="7"/>
  <c r="M70" i="7"/>
  <c r="O89" i="7"/>
  <c r="M89" i="7"/>
  <c r="O68" i="7"/>
  <c r="M68" i="7"/>
  <c r="O98" i="7"/>
  <c r="M98" i="7"/>
  <c r="O162" i="7"/>
  <c r="M162" i="7"/>
  <c r="N134" i="7"/>
  <c r="L134" i="7"/>
  <c r="N149" i="7"/>
  <c r="L149" i="7"/>
  <c r="N48" i="7"/>
  <c r="L48" i="7"/>
  <c r="N116" i="7"/>
  <c r="L116" i="7"/>
  <c r="N89" i="7"/>
  <c r="L89" i="7"/>
  <c r="O105" i="7"/>
  <c r="M105" i="7"/>
  <c r="O57" i="7"/>
  <c r="M57" i="7"/>
  <c r="N181" i="7"/>
  <c r="L181" i="7"/>
  <c r="N138" i="7"/>
  <c r="L138" i="7"/>
  <c r="N135" i="7"/>
  <c r="L135" i="7"/>
  <c r="O11" i="7"/>
  <c r="M11" i="7"/>
  <c r="N26" i="7"/>
  <c r="L26" i="7"/>
  <c r="O138" i="7"/>
  <c r="M138" i="7"/>
  <c r="N107" i="7"/>
  <c r="L107" i="7"/>
  <c r="N31" i="7"/>
  <c r="L31" i="7"/>
  <c r="N56" i="7"/>
  <c r="L56" i="7"/>
  <c r="N162" i="7"/>
  <c r="L162" i="7"/>
  <c r="N93" i="7"/>
  <c r="L93" i="7"/>
  <c r="O196" i="7"/>
  <c r="M196" i="7"/>
  <c r="O26" i="7"/>
  <c r="M26" i="7"/>
  <c r="O135" i="7"/>
  <c r="M135" i="7"/>
  <c r="L20" i="7"/>
  <c r="N20" i="7"/>
  <c r="N148" i="7"/>
  <c r="L148" i="7"/>
  <c r="L54" i="7"/>
  <c r="N54" i="7"/>
  <c r="L95" i="7"/>
  <c r="N95" i="7"/>
  <c r="L75" i="7"/>
  <c r="N75" i="7"/>
  <c r="L69" i="7"/>
  <c r="N69" i="7"/>
  <c r="L90" i="7"/>
  <c r="N90" i="7"/>
  <c r="L44" i="7"/>
  <c r="N44" i="7"/>
  <c r="L118" i="7"/>
  <c r="N118" i="7"/>
  <c r="L142" i="7"/>
  <c r="N142" i="7"/>
  <c r="L171" i="7"/>
  <c r="N171" i="7"/>
  <c r="L86" i="7"/>
  <c r="N86" i="7"/>
  <c r="N151" i="7"/>
  <c r="L151" i="7"/>
  <c r="L197" i="7"/>
  <c r="N197" i="7"/>
  <c r="N187" i="7"/>
  <c r="L187" i="7"/>
  <c r="L182" i="7"/>
  <c r="N182" i="7"/>
  <c r="L4" i="7"/>
  <c r="N4" i="7"/>
  <c r="N47" i="7"/>
  <c r="L47" i="7"/>
  <c r="N108" i="7"/>
  <c r="L108" i="7"/>
  <c r="L163" i="7"/>
  <c r="N163" i="7"/>
  <c r="N104" i="7"/>
  <c r="L104" i="7"/>
  <c r="N166" i="7"/>
  <c r="L166" i="7"/>
  <c r="L160" i="7"/>
  <c r="N160" i="7"/>
  <c r="L102" i="7"/>
  <c r="N102" i="7"/>
  <c r="N84" i="7"/>
  <c r="L84" i="7"/>
  <c r="L119" i="7"/>
  <c r="N119" i="7"/>
  <c r="N19" i="7"/>
  <c r="L19" i="7"/>
  <c r="N16" i="7"/>
  <c r="L16" i="7"/>
  <c r="L73" i="7"/>
  <c r="N73" i="7"/>
  <c r="L96" i="7"/>
  <c r="N96" i="7"/>
  <c r="N143" i="7"/>
  <c r="L143" i="7"/>
  <c r="L178" i="7"/>
  <c r="N178" i="7"/>
  <c r="L101" i="7"/>
  <c r="N101" i="7"/>
  <c r="L83" i="7"/>
  <c r="N83" i="7"/>
  <c r="L156" i="7"/>
  <c r="N156" i="7"/>
  <c r="L132" i="7"/>
  <c r="N132" i="7"/>
  <c r="L147" i="7"/>
  <c r="N147" i="7"/>
  <c r="N131" i="7"/>
  <c r="L131" i="7"/>
  <c r="N128" i="7"/>
  <c r="L128" i="7"/>
  <c r="L157" i="7"/>
  <c r="N157" i="7"/>
  <c r="N167" i="7"/>
  <c r="L167" i="7"/>
  <c r="N188" i="7"/>
  <c r="L188" i="7"/>
  <c r="L59" i="7"/>
  <c r="N59" i="7"/>
  <c r="L164" i="7"/>
  <c r="N164" i="7"/>
  <c r="L51" i="7"/>
  <c r="N51" i="7"/>
  <c r="L179" i="7"/>
  <c r="N179" i="7"/>
  <c r="L7" i="7"/>
  <c r="N7" i="7"/>
  <c r="L130" i="7"/>
  <c r="N130" i="7"/>
  <c r="L115" i="7"/>
  <c r="N115" i="7"/>
  <c r="L24" i="7"/>
  <c r="N24" i="7"/>
  <c r="N38" i="7"/>
  <c r="L38" i="7"/>
  <c r="N111" i="7"/>
  <c r="L111" i="7"/>
  <c r="N36" i="7"/>
  <c r="L36" i="7"/>
  <c r="N30" i="7"/>
  <c r="L30" i="7"/>
  <c r="L37" i="7"/>
  <c r="N37" i="7"/>
  <c r="N39" i="7"/>
  <c r="L39" i="7"/>
  <c r="N199" i="7"/>
  <c r="L199" i="7"/>
  <c r="N92" i="7"/>
  <c r="L92" i="7"/>
  <c r="L53" i="7"/>
  <c r="N53" i="7"/>
  <c r="N176" i="7"/>
  <c r="L176" i="7"/>
  <c r="L34" i="7"/>
  <c r="N34" i="7"/>
  <c r="L110" i="7"/>
  <c r="N110" i="7"/>
  <c r="N183" i="7"/>
  <c r="L183" i="7"/>
  <c r="L185" i="7"/>
  <c r="N185" i="7"/>
  <c r="L28" i="7"/>
  <c r="N28" i="7"/>
  <c r="N180" i="7"/>
  <c r="L180" i="7"/>
  <c r="N64" i="7"/>
  <c r="L64" i="7"/>
  <c r="N22" i="7"/>
  <c r="L22" i="7"/>
  <c r="L177" i="7"/>
  <c r="N177" i="7"/>
  <c r="N175" i="7"/>
  <c r="L175" i="7"/>
  <c r="L200" i="7"/>
  <c r="N200" i="7"/>
  <c r="L35" i="7"/>
  <c r="N35" i="7"/>
  <c r="L144" i="7"/>
  <c r="N144" i="7"/>
  <c r="O22" i="7"/>
  <c r="M22" i="7"/>
  <c r="O186" i="7"/>
  <c r="M186" i="7"/>
  <c r="O151" i="7"/>
  <c r="M151" i="7"/>
  <c r="O175" i="7"/>
  <c r="M175" i="7"/>
  <c r="O166" i="7"/>
  <c r="M166" i="7"/>
  <c r="O104" i="7"/>
  <c r="M104" i="7"/>
  <c r="O183" i="7"/>
  <c r="M183" i="7"/>
  <c r="O31" i="7"/>
  <c r="M31" i="7"/>
  <c r="O93" i="7"/>
  <c r="M93" i="7"/>
  <c r="O181" i="7"/>
  <c r="M181" i="7"/>
  <c r="O188" i="7"/>
  <c r="M188" i="7"/>
  <c r="O134" i="7"/>
  <c r="M134" i="7"/>
  <c r="O50" i="7"/>
  <c r="M50" i="7"/>
  <c r="O161" i="7"/>
  <c r="M161" i="7"/>
  <c r="O38" i="7"/>
  <c r="M38" i="7"/>
  <c r="O30" i="7"/>
  <c r="M30" i="7"/>
  <c r="O201" i="7"/>
  <c r="M201" i="7"/>
  <c r="M189" i="7"/>
  <c r="O189" i="7"/>
  <c r="O149" i="7"/>
  <c r="M149" i="7"/>
  <c r="M121" i="7"/>
  <c r="O121" i="7"/>
  <c r="O108" i="7"/>
  <c r="M108" i="7"/>
  <c r="M87" i="7"/>
  <c r="O87" i="7"/>
  <c r="M78" i="7"/>
  <c r="O78" i="7"/>
  <c r="M73" i="7"/>
  <c r="O73" i="7"/>
  <c r="M46" i="7"/>
  <c r="O46" i="7"/>
  <c r="M44" i="7"/>
  <c r="O44" i="7"/>
  <c r="O42" i="7"/>
  <c r="M42" i="7"/>
  <c r="M29" i="7"/>
  <c r="O29" i="7"/>
  <c r="M27" i="7"/>
  <c r="O27" i="7"/>
  <c r="M23" i="7"/>
  <c r="O23" i="7"/>
  <c r="O16" i="7"/>
  <c r="M16" i="7"/>
  <c r="M14" i="7"/>
  <c r="O14" i="7"/>
  <c r="M112" i="7"/>
  <c r="O112" i="7"/>
  <c r="M35" i="7"/>
  <c r="O35" i="7"/>
  <c r="M171" i="7"/>
  <c r="O171" i="7"/>
  <c r="M129" i="7"/>
  <c r="O129" i="7"/>
  <c r="M7" i="7"/>
  <c r="O7" i="7"/>
  <c r="O148" i="7"/>
  <c r="M148" i="7"/>
  <c r="M157" i="7"/>
  <c r="O157" i="7"/>
  <c r="M53" i="7"/>
  <c r="O53" i="7"/>
  <c r="M61" i="7"/>
  <c r="O61" i="7"/>
  <c r="M71" i="7"/>
  <c r="O71" i="7"/>
  <c r="O143" i="7"/>
  <c r="M143" i="7"/>
  <c r="O180" i="7"/>
  <c r="M180" i="7"/>
  <c r="M90" i="7"/>
  <c r="O90" i="7"/>
  <c r="M122" i="7"/>
  <c r="O122" i="7"/>
  <c r="O92" i="7"/>
  <c r="M92" i="7"/>
  <c r="O131" i="7"/>
  <c r="M131" i="7"/>
  <c r="M147" i="7"/>
  <c r="O147" i="7"/>
  <c r="O47" i="7"/>
  <c r="M47" i="7"/>
  <c r="M69" i="7"/>
  <c r="O69" i="7"/>
  <c r="O19" i="7"/>
  <c r="M19" i="7"/>
  <c r="M75" i="7"/>
  <c r="O75" i="7"/>
  <c r="M197" i="7"/>
  <c r="O197" i="7"/>
  <c r="M160" i="7"/>
  <c r="O160" i="7"/>
  <c r="O199" i="7"/>
  <c r="M199" i="7"/>
  <c r="M15" i="7"/>
  <c r="O15" i="7"/>
  <c r="O176" i="7"/>
  <c r="M176" i="7"/>
  <c r="M59" i="7"/>
  <c r="O59" i="7"/>
  <c r="O128" i="7"/>
  <c r="M128" i="7"/>
  <c r="O64" i="7"/>
  <c r="M64" i="7"/>
  <c r="M144" i="7"/>
  <c r="O144" i="7"/>
  <c r="M34" i="7"/>
  <c r="O34" i="7"/>
  <c r="M156" i="7"/>
  <c r="O156" i="7"/>
  <c r="M200" i="7"/>
  <c r="O200" i="7"/>
  <c r="O111" i="7"/>
  <c r="M111" i="7"/>
  <c r="M177" i="7"/>
  <c r="O177" i="7"/>
  <c r="M130" i="7"/>
  <c r="O130" i="7"/>
  <c r="M76" i="7"/>
  <c r="O76" i="7"/>
  <c r="M110" i="7"/>
  <c r="O110" i="7"/>
  <c r="M164" i="7"/>
  <c r="O164" i="7"/>
  <c r="M142" i="7"/>
  <c r="O142" i="7"/>
  <c r="M28" i="7"/>
  <c r="O28" i="7"/>
  <c r="O39" i="7"/>
  <c r="M39" i="7"/>
  <c r="M95" i="7"/>
  <c r="O95" i="7"/>
  <c r="M51" i="7"/>
  <c r="O51" i="7"/>
  <c r="M20" i="7"/>
  <c r="O20" i="7"/>
  <c r="O167" i="7"/>
  <c r="M167" i="7"/>
  <c r="M191" i="7"/>
  <c r="O191" i="7"/>
  <c r="M96" i="7"/>
  <c r="O96" i="7"/>
  <c r="M86" i="7"/>
  <c r="O86" i="7"/>
  <c r="M24" i="7"/>
  <c r="O24" i="7"/>
  <c r="M178" i="7"/>
  <c r="O178" i="7"/>
  <c r="M72" i="7"/>
  <c r="O72" i="7"/>
  <c r="M40" i="7"/>
  <c r="O40" i="7"/>
  <c r="M97" i="7"/>
  <c r="O97" i="7"/>
  <c r="M101" i="7"/>
  <c r="O101" i="7"/>
  <c r="M55" i="7"/>
  <c r="O55" i="7"/>
  <c r="M163" i="7"/>
  <c r="O163" i="7"/>
  <c r="M12" i="7"/>
  <c r="O12" i="7"/>
  <c r="M150" i="7"/>
  <c r="O150" i="7"/>
  <c r="M100" i="7"/>
  <c r="O100" i="7"/>
  <c r="O56" i="7"/>
  <c r="M56" i="7"/>
  <c r="M25" i="7"/>
  <c r="O25" i="7"/>
  <c r="M118" i="7"/>
  <c r="O118" i="7"/>
  <c r="M83" i="7"/>
  <c r="O83" i="7"/>
  <c r="M54" i="7"/>
  <c r="O54" i="7"/>
  <c r="O107" i="7"/>
  <c r="M107" i="7"/>
  <c r="M115" i="7"/>
  <c r="O115" i="7"/>
  <c r="M141" i="7"/>
  <c r="O141" i="7"/>
  <c r="O36" i="7"/>
  <c r="M36" i="7"/>
  <c r="M182" i="7"/>
  <c r="O182" i="7"/>
  <c r="O168" i="7"/>
  <c r="M168" i="7"/>
  <c r="O84" i="7"/>
  <c r="M84" i="7"/>
  <c r="M152" i="7"/>
  <c r="O152" i="7"/>
  <c r="M132" i="7"/>
  <c r="O132" i="7"/>
  <c r="M94" i="7"/>
  <c r="O94" i="7"/>
  <c r="M4" i="7"/>
  <c r="O4" i="7"/>
  <c r="M185" i="7"/>
  <c r="O185" i="7"/>
  <c r="M37" i="7"/>
  <c r="O37" i="7"/>
  <c r="M119" i="7"/>
  <c r="O119" i="7"/>
  <c r="O187" i="7"/>
  <c r="M187" i="7"/>
  <c r="M179" i="7"/>
  <c r="O179" i="7"/>
  <c r="M102" i="7"/>
  <c r="O102" i="7"/>
  <c r="M194" i="7"/>
  <c r="O194" i="7"/>
  <c r="L194" i="7"/>
  <c r="N194" i="7"/>
  <c r="M184" i="7"/>
  <c r="O184" i="7"/>
  <c r="L184" i="7"/>
  <c r="N184" i="7"/>
  <c r="L154" i="7"/>
  <c r="N154" i="7"/>
  <c r="M154" i="7"/>
  <c r="O154" i="7"/>
  <c r="M136" i="7"/>
  <c r="O136" i="7"/>
  <c r="L136" i="7"/>
  <c r="N136" i="7"/>
  <c r="L124" i="7"/>
  <c r="N124" i="7"/>
  <c r="M124" i="7"/>
  <c r="O124" i="7"/>
  <c r="L117" i="7"/>
  <c r="N117" i="7"/>
  <c r="M117" i="7"/>
  <c r="O117" i="7"/>
  <c r="L77" i="7"/>
  <c r="N77" i="7"/>
  <c r="M77" i="7"/>
  <c r="O77" i="7"/>
  <c r="M52" i="7"/>
  <c r="O52" i="7"/>
  <c r="L52" i="7"/>
  <c r="N52" i="7"/>
  <c r="L45" i="7"/>
  <c r="N45" i="7"/>
  <c r="M45" i="7"/>
  <c r="O45" i="7"/>
  <c r="N63" i="7"/>
  <c r="L63" i="7"/>
  <c r="N33" i="7"/>
  <c r="L33" i="7"/>
  <c r="O13" i="7"/>
  <c r="M13" i="7"/>
  <c r="N65" i="7"/>
  <c r="L65" i="7"/>
  <c r="M193" i="7"/>
  <c r="O193" i="7"/>
  <c r="O106" i="7"/>
  <c r="M106" i="7"/>
  <c r="N81" i="7"/>
  <c r="L81" i="7"/>
  <c r="N140" i="7"/>
  <c r="L140" i="7"/>
  <c r="O113" i="7"/>
  <c r="M113" i="7"/>
  <c r="M82" i="7"/>
  <c r="O82" i="7"/>
  <c r="M153" i="7"/>
  <c r="O153" i="7"/>
  <c r="N106" i="7"/>
  <c r="L106" i="7"/>
  <c r="N158" i="7"/>
  <c r="L158" i="7"/>
  <c r="N17" i="7"/>
  <c r="L17" i="7"/>
  <c r="N113" i="7"/>
  <c r="L113" i="7"/>
  <c r="L193" i="7"/>
  <c r="N193" i="7"/>
  <c r="N103" i="7"/>
  <c r="L103" i="7"/>
  <c r="O18" i="7"/>
  <c r="M18" i="7"/>
  <c r="O10" i="7"/>
  <c r="M10" i="7"/>
  <c r="N174" i="7"/>
  <c r="L174" i="7"/>
  <c r="O17" i="7"/>
  <c r="M17" i="7"/>
  <c r="O190" i="7"/>
  <c r="M190" i="7"/>
  <c r="N170" i="7"/>
  <c r="L170" i="7"/>
  <c r="O140" i="7"/>
  <c r="M140" i="7"/>
  <c r="N190" i="7"/>
  <c r="L190" i="7"/>
  <c r="O3" i="7"/>
  <c r="M3" i="7"/>
  <c r="N139" i="7"/>
  <c r="L139" i="7"/>
  <c r="N18" i="7"/>
  <c r="L18" i="7"/>
  <c r="O139" i="7"/>
  <c r="M139" i="7"/>
  <c r="O158" i="7"/>
  <c r="M158" i="7"/>
  <c r="K203" i="7"/>
  <c r="O63" i="7"/>
  <c r="M63" i="7"/>
  <c r="N79" i="7"/>
  <c r="L79" i="7"/>
  <c r="N137" i="7"/>
  <c r="L137" i="7"/>
  <c r="N109" i="7"/>
  <c r="L109" i="7"/>
  <c r="O170" i="7"/>
  <c r="M170" i="7"/>
  <c r="O58" i="7"/>
  <c r="M58" i="7"/>
  <c r="L82" i="7"/>
  <c r="N82" i="7"/>
  <c r="O174" i="7"/>
  <c r="M174" i="7"/>
  <c r="O88" i="7"/>
  <c r="M88" i="7"/>
  <c r="O33" i="7"/>
  <c r="M33" i="7"/>
  <c r="O109" i="7"/>
  <c r="M109" i="7"/>
  <c r="O198" i="7"/>
  <c r="M198" i="7"/>
  <c r="N88" i="7"/>
  <c r="L88" i="7"/>
  <c r="O80" i="7"/>
  <c r="M80" i="7"/>
  <c r="O62" i="7"/>
  <c r="M62" i="7"/>
  <c r="N62" i="7"/>
  <c r="L62" i="7"/>
  <c r="N80" i="7"/>
  <c r="L80" i="7"/>
  <c r="N155" i="7"/>
  <c r="L155" i="7"/>
  <c r="N198" i="7"/>
  <c r="L198" i="7"/>
  <c r="O32" i="7"/>
  <c r="M32" i="7"/>
  <c r="O65" i="7"/>
  <c r="M65" i="7"/>
  <c r="N10" i="7"/>
  <c r="L10" i="7"/>
  <c r="O81" i="7"/>
  <c r="M81" i="7"/>
  <c r="O79" i="7"/>
  <c r="M79" i="7"/>
  <c r="N32" i="7"/>
  <c r="L32" i="7"/>
  <c r="N58" i="7"/>
  <c r="L58" i="7"/>
  <c r="L153" i="7"/>
  <c r="N153" i="7"/>
  <c r="N3" i="7"/>
  <c r="L3" i="7"/>
  <c r="O8" i="7"/>
  <c r="M8" i="7"/>
  <c r="O155" i="7"/>
  <c r="M155" i="7"/>
  <c r="O103" i="7"/>
  <c r="M103" i="7"/>
  <c r="N13" i="7"/>
  <c r="L13" i="7"/>
  <c r="N8" i="7"/>
  <c r="L8" i="7"/>
  <c r="M2" i="7"/>
  <c r="J204" i="7"/>
  <c r="J203" i="7"/>
  <c r="L2" i="7"/>
  <c r="K204" i="7"/>
  <c r="O204" i="7" l="1"/>
  <c r="M204" i="7"/>
  <c r="N203" i="7"/>
  <c r="N204" i="7"/>
  <c r="O203" i="7"/>
  <c r="M203" i="7"/>
  <c r="L204" i="7"/>
  <c r="L203" i="7"/>
  <c r="G66" i="6" l="1"/>
  <c r="F66" i="6"/>
  <c r="G65" i="6"/>
  <c r="F65" i="6"/>
  <c r="J64" i="6"/>
  <c r="I64" i="6"/>
  <c r="G63" i="6"/>
  <c r="F63" i="6"/>
  <c r="J62" i="6"/>
  <c r="I62" i="6"/>
  <c r="J61" i="6"/>
  <c r="I61" i="6"/>
  <c r="J60" i="6"/>
  <c r="I60" i="6"/>
  <c r="G59" i="6"/>
  <c r="F59" i="6"/>
  <c r="G58" i="6"/>
  <c r="F58" i="6"/>
  <c r="J57" i="6"/>
  <c r="I57" i="6"/>
  <c r="J56" i="6"/>
  <c r="I56" i="6"/>
  <c r="J55" i="6"/>
  <c r="I55" i="6"/>
  <c r="J54" i="6"/>
  <c r="I54" i="6"/>
  <c r="G53" i="6"/>
  <c r="F53" i="6"/>
  <c r="J52" i="6"/>
  <c r="I52" i="6"/>
  <c r="G51" i="6"/>
  <c r="F51" i="6"/>
  <c r="J50" i="6"/>
  <c r="I50" i="6"/>
  <c r="G49" i="6"/>
  <c r="F49" i="6"/>
  <c r="J48" i="6"/>
  <c r="I48" i="6"/>
  <c r="G47" i="6"/>
  <c r="F47" i="6"/>
  <c r="J46" i="6"/>
  <c r="I46" i="6"/>
  <c r="G45" i="6"/>
  <c r="F45" i="6"/>
  <c r="J44" i="6"/>
  <c r="I44" i="6"/>
  <c r="J43" i="6"/>
  <c r="I43" i="6"/>
  <c r="J42" i="6"/>
  <c r="I42" i="6"/>
  <c r="G41" i="6"/>
  <c r="F41" i="6"/>
  <c r="J40" i="6"/>
  <c r="I40" i="6"/>
  <c r="G39" i="6"/>
  <c r="F39" i="6"/>
  <c r="G38" i="6"/>
  <c r="F38" i="6"/>
  <c r="G37" i="6"/>
  <c r="F37" i="6"/>
  <c r="G36" i="6"/>
  <c r="F36" i="6"/>
  <c r="G35" i="6"/>
  <c r="F35" i="6"/>
  <c r="G34" i="6"/>
  <c r="F34" i="6"/>
  <c r="J33" i="6"/>
  <c r="I33" i="6"/>
  <c r="J32" i="6"/>
  <c r="I32" i="6"/>
  <c r="J31" i="6"/>
  <c r="I31" i="6"/>
  <c r="J30" i="6"/>
  <c r="I30" i="6"/>
  <c r="G29" i="6"/>
  <c r="F29" i="6"/>
  <c r="G28" i="6"/>
  <c r="F28" i="6"/>
  <c r="J27" i="6"/>
  <c r="I27" i="6"/>
  <c r="J26" i="6"/>
  <c r="I26" i="6"/>
  <c r="G25" i="6"/>
  <c r="F25" i="6"/>
  <c r="J24" i="6"/>
  <c r="I24" i="6"/>
  <c r="J23" i="6"/>
  <c r="I23" i="6"/>
  <c r="G22" i="6"/>
  <c r="F22" i="6"/>
  <c r="G21" i="6"/>
  <c r="F21" i="6"/>
  <c r="G20" i="6"/>
  <c r="F20" i="6"/>
  <c r="J19" i="6"/>
  <c r="I19" i="6"/>
  <c r="J18" i="6"/>
  <c r="I18" i="6"/>
  <c r="J17" i="6"/>
  <c r="I17" i="6"/>
  <c r="G16" i="6"/>
  <c r="F16" i="6"/>
  <c r="J15" i="6"/>
  <c r="I15" i="6"/>
  <c r="G14" i="6"/>
  <c r="F14" i="6"/>
  <c r="G13" i="6"/>
  <c r="F13" i="6"/>
  <c r="J12" i="6"/>
  <c r="I12" i="6"/>
  <c r="J11" i="6"/>
  <c r="I11" i="6"/>
  <c r="J10" i="6"/>
  <c r="I10" i="6"/>
  <c r="G9" i="6"/>
  <c r="F9" i="6"/>
  <c r="J8" i="6"/>
  <c r="I8" i="6"/>
  <c r="J7" i="6"/>
  <c r="I7" i="6"/>
  <c r="G6" i="6"/>
  <c r="F6" i="6"/>
  <c r="J5" i="6"/>
  <c r="I5" i="6"/>
  <c r="G4" i="6"/>
  <c r="F4" i="6"/>
  <c r="J3" i="6"/>
  <c r="I3" i="6"/>
  <c r="G2" i="6"/>
  <c r="F2" i="6"/>
  <c r="J43" i="5"/>
  <c r="I43" i="5"/>
  <c r="G42" i="5"/>
  <c r="F42" i="5"/>
  <c r="G41" i="5"/>
  <c r="F41" i="5"/>
  <c r="J40" i="5"/>
  <c r="I40" i="5"/>
  <c r="J39" i="5"/>
  <c r="I39" i="5"/>
  <c r="J38" i="5"/>
  <c r="I38" i="5"/>
  <c r="G37" i="5"/>
  <c r="F37" i="5"/>
  <c r="J36" i="5"/>
  <c r="I36" i="5"/>
  <c r="G35" i="5"/>
  <c r="F35" i="5"/>
  <c r="J34" i="5"/>
  <c r="I34" i="5"/>
  <c r="J33" i="5"/>
  <c r="I33" i="5"/>
  <c r="G32" i="5"/>
  <c r="F32" i="5"/>
  <c r="G31" i="5"/>
  <c r="F31" i="5"/>
  <c r="G30" i="5"/>
  <c r="F30" i="5"/>
  <c r="J29" i="5"/>
  <c r="I29" i="5"/>
  <c r="J28" i="5"/>
  <c r="I28" i="5"/>
  <c r="J27" i="5"/>
  <c r="I27" i="5"/>
  <c r="J26" i="5"/>
  <c r="I26" i="5"/>
  <c r="G25" i="5"/>
  <c r="F25" i="5"/>
  <c r="J24" i="5"/>
  <c r="I24" i="5"/>
  <c r="J23" i="5"/>
  <c r="I23" i="5"/>
  <c r="G22" i="5"/>
  <c r="F22" i="5"/>
  <c r="J21" i="5"/>
  <c r="I21" i="5"/>
  <c r="G20" i="5"/>
  <c r="F20" i="5"/>
  <c r="J19" i="5"/>
  <c r="I19" i="5"/>
  <c r="G18" i="5"/>
  <c r="F18" i="5"/>
  <c r="G17" i="5"/>
  <c r="F17" i="5"/>
  <c r="J16" i="5"/>
  <c r="I16" i="5"/>
  <c r="J15" i="5"/>
  <c r="I15" i="5"/>
  <c r="G14" i="5"/>
  <c r="F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G6" i="5"/>
  <c r="F6" i="5"/>
  <c r="G5" i="5"/>
  <c r="F5" i="5"/>
  <c r="J4" i="5"/>
  <c r="I4" i="5"/>
  <c r="G3" i="5"/>
  <c r="F3" i="5"/>
  <c r="G2" i="5"/>
  <c r="F2" i="5"/>
  <c r="I45" i="5" l="1"/>
  <c r="I46" i="5"/>
  <c r="J46" i="5"/>
  <c r="J45" i="5"/>
  <c r="M2" i="5"/>
  <c r="O2" i="5" s="1"/>
  <c r="M18" i="5"/>
  <c r="O18" i="5" s="1"/>
  <c r="L4" i="5"/>
  <c r="P4" i="5" s="1"/>
  <c r="L43" i="5"/>
  <c r="L10" i="5"/>
  <c r="P10" i="5" s="1"/>
  <c r="G46" i="5"/>
  <c r="M14" i="5"/>
  <c r="O14" i="5" s="1"/>
  <c r="L2" i="5"/>
  <c r="N2" i="5" s="1"/>
  <c r="L18" i="5"/>
  <c r="N18" i="5" s="1"/>
  <c r="M6" i="5"/>
  <c r="O6" i="5" s="1"/>
  <c r="M22" i="5"/>
  <c r="O22" i="5" s="1"/>
  <c r="L26" i="5"/>
  <c r="P26" i="5" s="1"/>
  <c r="M10" i="5"/>
  <c r="Q10" i="5" s="1"/>
  <c r="M26" i="5"/>
  <c r="Q26" i="5" s="1"/>
  <c r="F68" i="6"/>
  <c r="L6" i="5"/>
  <c r="N6" i="5" s="1"/>
  <c r="L22" i="5"/>
  <c r="N22" i="5" s="1"/>
  <c r="M30" i="5"/>
  <c r="O30" i="5" s="1"/>
  <c r="F46" i="5"/>
  <c r="L14" i="5"/>
  <c r="N14" i="5" s="1"/>
  <c r="L30" i="5"/>
  <c r="N30" i="5" s="1"/>
  <c r="G68" i="6"/>
  <c r="M38" i="5"/>
  <c r="Q38" i="5" s="1"/>
  <c r="L3" i="5"/>
  <c r="N3" i="5" s="1"/>
  <c r="L7" i="5"/>
  <c r="P7" i="5" s="1"/>
  <c r="L11" i="5"/>
  <c r="P11" i="5" s="1"/>
  <c r="L15" i="5"/>
  <c r="P15" i="5" s="1"/>
  <c r="L19" i="5"/>
  <c r="P19" i="5" s="1"/>
  <c r="L23" i="5"/>
  <c r="P23" i="5" s="1"/>
  <c r="L27" i="5"/>
  <c r="P27" i="5" s="1"/>
  <c r="L31" i="5"/>
  <c r="N31" i="5" s="1"/>
  <c r="L35" i="5"/>
  <c r="N35" i="5" s="1"/>
  <c r="L39" i="5"/>
  <c r="P39" i="5" s="1"/>
  <c r="M3" i="5"/>
  <c r="O3" i="5" s="1"/>
  <c r="M7" i="5"/>
  <c r="Q7" i="5" s="1"/>
  <c r="M11" i="5"/>
  <c r="Q11" i="5" s="1"/>
  <c r="M15" i="5"/>
  <c r="Q15" i="5" s="1"/>
  <c r="M19" i="5"/>
  <c r="Q19" i="5" s="1"/>
  <c r="M23" i="5"/>
  <c r="Q23" i="5" s="1"/>
  <c r="M27" i="5"/>
  <c r="Q27" i="5" s="1"/>
  <c r="M31" i="5"/>
  <c r="O31" i="5" s="1"/>
  <c r="M35" i="5"/>
  <c r="O35" i="5" s="1"/>
  <c r="M39" i="5"/>
  <c r="Q39" i="5" s="1"/>
  <c r="M43" i="5"/>
  <c r="L38" i="5"/>
  <c r="P38" i="5" s="1"/>
  <c r="L42" i="5"/>
  <c r="N42" i="5" s="1"/>
  <c r="L17" i="5"/>
  <c r="N17" i="5" s="1"/>
  <c r="L25" i="5"/>
  <c r="N25" i="5" s="1"/>
  <c r="L29" i="5"/>
  <c r="P29" i="5" s="1"/>
  <c r="L33" i="5"/>
  <c r="P33" i="5" s="1"/>
  <c r="L37" i="5"/>
  <c r="N37" i="5" s="1"/>
  <c r="L41" i="5"/>
  <c r="N41" i="5" s="1"/>
  <c r="F45" i="5"/>
  <c r="M5" i="5"/>
  <c r="O5" i="5" s="1"/>
  <c r="M9" i="5"/>
  <c r="Q9" i="5" s="1"/>
  <c r="M13" i="5"/>
  <c r="Q13" i="5" s="1"/>
  <c r="M17" i="5"/>
  <c r="O17" i="5" s="1"/>
  <c r="M21" i="5"/>
  <c r="Q21" i="5" s="1"/>
  <c r="M25" i="5"/>
  <c r="O25" i="5" s="1"/>
  <c r="M29" i="5"/>
  <c r="Q29" i="5" s="1"/>
  <c r="M33" i="5"/>
  <c r="Q33" i="5" s="1"/>
  <c r="M37" i="5"/>
  <c r="O37" i="5" s="1"/>
  <c r="M41" i="5"/>
  <c r="O41" i="5" s="1"/>
  <c r="G45" i="5"/>
  <c r="M34" i="5"/>
  <c r="Q34" i="5" s="1"/>
  <c r="M42" i="5"/>
  <c r="O42" i="5" s="1"/>
  <c r="L5" i="5"/>
  <c r="N5" i="5" s="1"/>
  <c r="L9" i="5"/>
  <c r="P9" i="5" s="1"/>
  <c r="L13" i="5"/>
  <c r="P13" i="5" s="1"/>
  <c r="L8" i="5"/>
  <c r="P8" i="5" s="1"/>
  <c r="L12" i="5"/>
  <c r="P12" i="5" s="1"/>
  <c r="L16" i="5"/>
  <c r="P16" i="5" s="1"/>
  <c r="L20" i="5"/>
  <c r="N20" i="5" s="1"/>
  <c r="L24" i="5"/>
  <c r="P24" i="5" s="1"/>
  <c r="L28" i="5"/>
  <c r="P28" i="5" s="1"/>
  <c r="L32" i="5"/>
  <c r="N32" i="5" s="1"/>
  <c r="L36" i="5"/>
  <c r="P36" i="5" s="1"/>
  <c r="L40" i="5"/>
  <c r="P40" i="5" s="1"/>
  <c r="L34" i="5"/>
  <c r="P34" i="5" s="1"/>
  <c r="L21" i="5"/>
  <c r="P21" i="5" s="1"/>
  <c r="M4" i="5"/>
  <c r="Q4" i="5" s="1"/>
  <c r="M8" i="5"/>
  <c r="Q8" i="5" s="1"/>
  <c r="M12" i="5"/>
  <c r="Q12" i="5" s="1"/>
  <c r="M16" i="5"/>
  <c r="Q16" i="5" s="1"/>
  <c r="M20" i="5"/>
  <c r="O20" i="5" s="1"/>
  <c r="M24" i="5"/>
  <c r="Q24" i="5" s="1"/>
  <c r="M28" i="5"/>
  <c r="Q28" i="5" s="1"/>
  <c r="M32" i="5"/>
  <c r="O32" i="5" s="1"/>
  <c r="M36" i="5"/>
  <c r="Q36" i="5" s="1"/>
  <c r="M40" i="5"/>
  <c r="Q40" i="5" s="1"/>
  <c r="O45" i="5" l="1"/>
  <c r="P45" i="5"/>
  <c r="N45" i="5"/>
  <c r="Q45" i="5"/>
  <c r="K43" i="4" l="1"/>
  <c r="G43" i="4"/>
  <c r="F43" i="4"/>
  <c r="C43" i="4"/>
  <c r="H41" i="4"/>
  <c r="D41" i="4"/>
  <c r="H40" i="4"/>
  <c r="D40" i="4"/>
  <c r="H39" i="4"/>
  <c r="D39" i="4"/>
  <c r="H38" i="4"/>
  <c r="D38" i="4"/>
  <c r="N38" i="4" s="1"/>
  <c r="H37" i="4"/>
  <c r="D37" i="4"/>
  <c r="H36" i="4"/>
  <c r="D36" i="4"/>
  <c r="H35" i="4"/>
  <c r="D35" i="4"/>
  <c r="H34" i="4"/>
  <c r="D34" i="4"/>
  <c r="H33" i="4"/>
  <c r="D33" i="4"/>
  <c r="H32" i="4"/>
  <c r="D32" i="4"/>
  <c r="O32" i="4" s="1"/>
  <c r="H31" i="4"/>
  <c r="D31" i="4"/>
  <c r="H30" i="4"/>
  <c r="D30" i="4"/>
  <c r="H29" i="4"/>
  <c r="D29" i="4"/>
  <c r="N29" i="4" s="1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N20" i="4" s="1"/>
  <c r="H19" i="4"/>
  <c r="D19" i="4"/>
  <c r="H18" i="4"/>
  <c r="D18" i="4"/>
  <c r="H17" i="4"/>
  <c r="D17" i="4"/>
  <c r="N17" i="4" s="1"/>
  <c r="H16" i="4"/>
  <c r="D16" i="4"/>
  <c r="N16" i="4" s="1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N7" i="4" s="1"/>
  <c r="H6" i="4"/>
  <c r="D6" i="4"/>
  <c r="H5" i="4"/>
  <c r="D5" i="4"/>
  <c r="N5" i="4" s="1"/>
  <c r="H4" i="4"/>
  <c r="D4" i="4"/>
  <c r="H3" i="4"/>
  <c r="D3" i="4"/>
  <c r="H2" i="4"/>
  <c r="P2" i="4" s="1"/>
  <c r="D2" i="4"/>
  <c r="O9" i="4" l="1"/>
  <c r="O21" i="4"/>
  <c r="O30" i="4"/>
  <c r="D44" i="4"/>
  <c r="S6" i="4"/>
  <c r="R6" i="4"/>
  <c r="S34" i="4"/>
  <c r="R34" i="4"/>
  <c r="S4" i="4"/>
  <c r="R4" i="4"/>
  <c r="S12" i="4"/>
  <c r="R12" i="4"/>
  <c r="S3" i="4"/>
  <c r="R3" i="4"/>
  <c r="O20" i="4"/>
  <c r="S25" i="4"/>
  <c r="R25" i="4"/>
  <c r="R27" i="4"/>
  <c r="S27" i="4"/>
  <c r="S33" i="4"/>
  <c r="R33" i="4"/>
  <c r="S35" i="4"/>
  <c r="R35" i="4"/>
  <c r="S37" i="4"/>
  <c r="R37" i="4"/>
  <c r="O38" i="4"/>
  <c r="S8" i="4"/>
  <c r="R8" i="4"/>
  <c r="S15" i="4"/>
  <c r="R15" i="4"/>
  <c r="S19" i="4"/>
  <c r="R19" i="4"/>
  <c r="S41" i="4"/>
  <c r="R41" i="4"/>
  <c r="O7" i="4"/>
  <c r="Q2" i="4"/>
  <c r="Q4" i="4"/>
  <c r="P4" i="4"/>
  <c r="P23" i="4"/>
  <c r="Q23" i="4"/>
  <c r="Q25" i="4"/>
  <c r="P25" i="4"/>
  <c r="P29" i="4"/>
  <c r="Q29" i="4"/>
  <c r="P12" i="4"/>
  <c r="Q12" i="4"/>
  <c r="O18" i="4"/>
  <c r="O39" i="4"/>
  <c r="Q19" i="4"/>
  <c r="P19" i="4"/>
  <c r="Q18" i="4"/>
  <c r="P18" i="4"/>
  <c r="Q24" i="4"/>
  <c r="P24" i="4"/>
  <c r="P26" i="4"/>
  <c r="Q26" i="4"/>
  <c r="P28" i="4"/>
  <c r="Q28" i="4"/>
  <c r="P40" i="4"/>
  <c r="Q40" i="4"/>
  <c r="I43" i="4"/>
  <c r="P20" i="4"/>
  <c r="Q20" i="4"/>
  <c r="P39" i="4"/>
  <c r="Q39" i="4"/>
  <c r="O29" i="4"/>
  <c r="P13" i="4"/>
  <c r="Q13" i="4"/>
  <c r="O17" i="4"/>
  <c r="Q32" i="4"/>
  <c r="P32" i="4"/>
  <c r="P36" i="4"/>
  <c r="Q36" i="4"/>
  <c r="N32" i="4"/>
  <c r="N39" i="4"/>
  <c r="H43" i="4"/>
  <c r="O5" i="4"/>
  <c r="O16" i="4"/>
  <c r="D43" i="4"/>
  <c r="O40" i="4"/>
  <c r="N9" i="4"/>
  <c r="N18" i="4"/>
  <c r="N21" i="4"/>
  <c r="N30" i="4"/>
  <c r="N40" i="4"/>
  <c r="J10" i="4" l="1"/>
  <c r="J18" i="4"/>
  <c r="L18" i="4" s="1"/>
  <c r="J26" i="4"/>
  <c r="J34" i="4"/>
  <c r="J2" i="4"/>
  <c r="J3" i="4"/>
  <c r="J11" i="4"/>
  <c r="J19" i="4"/>
  <c r="J27" i="4"/>
  <c r="J35" i="4"/>
  <c r="J4" i="4"/>
  <c r="J12" i="4"/>
  <c r="J20" i="4"/>
  <c r="L20" i="4" s="1"/>
  <c r="J28" i="4"/>
  <c r="J36" i="4"/>
  <c r="J5" i="4"/>
  <c r="L5" i="4" s="1"/>
  <c r="J13" i="4"/>
  <c r="J21" i="4"/>
  <c r="L21" i="4" s="1"/>
  <c r="J29" i="4"/>
  <c r="L29" i="4" s="1"/>
  <c r="J37" i="4"/>
  <c r="J6" i="4"/>
  <c r="J14" i="4"/>
  <c r="J22" i="4"/>
  <c r="J30" i="4"/>
  <c r="L30" i="4" s="1"/>
  <c r="J38" i="4"/>
  <c r="L38" i="4" s="1"/>
  <c r="J7" i="4"/>
  <c r="L7" i="4" s="1"/>
  <c r="J15" i="4"/>
  <c r="J23" i="4"/>
  <c r="J31" i="4"/>
  <c r="J39" i="4"/>
  <c r="L39" i="4" s="1"/>
  <c r="J8" i="4"/>
  <c r="J16" i="4"/>
  <c r="L16" i="4" s="1"/>
  <c r="J24" i="4"/>
  <c r="J32" i="4"/>
  <c r="L32" i="4" s="1"/>
  <c r="J40" i="4"/>
  <c r="L40" i="4" s="1"/>
  <c r="J9" i="4"/>
  <c r="L9" i="4" s="1"/>
  <c r="J17" i="4"/>
  <c r="L17" i="4" s="1"/>
  <c r="J25" i="4"/>
  <c r="J33" i="4"/>
  <c r="J41" i="4"/>
  <c r="E9" i="4"/>
  <c r="M9" i="4" s="1"/>
  <c r="E17" i="4"/>
  <c r="M17" i="4" s="1"/>
  <c r="E25" i="4"/>
  <c r="E33" i="4"/>
  <c r="E41" i="4"/>
  <c r="E18" i="4"/>
  <c r="M18" i="4" s="1"/>
  <c r="E26" i="4"/>
  <c r="E34" i="4"/>
  <c r="E39" i="4"/>
  <c r="M39" i="4" s="1"/>
  <c r="E24" i="4"/>
  <c r="E40" i="4"/>
  <c r="M40" i="4" s="1"/>
  <c r="E10" i="4"/>
  <c r="E2" i="4"/>
  <c r="E16" i="4"/>
  <c r="M16" i="4" s="1"/>
  <c r="E3" i="4"/>
  <c r="E11" i="4"/>
  <c r="E19" i="4"/>
  <c r="E27" i="4"/>
  <c r="E35" i="4"/>
  <c r="E4" i="4"/>
  <c r="E12" i="4"/>
  <c r="E20" i="4"/>
  <c r="M20" i="4" s="1"/>
  <c r="E28" i="4"/>
  <c r="E36" i="4"/>
  <c r="E5" i="4"/>
  <c r="M5" i="4" s="1"/>
  <c r="E13" i="4"/>
  <c r="E21" i="4"/>
  <c r="M21" i="4" s="1"/>
  <c r="E29" i="4"/>
  <c r="M29" i="4" s="1"/>
  <c r="E37" i="4"/>
  <c r="E6" i="4"/>
  <c r="E14" i="4"/>
  <c r="E22" i="4"/>
  <c r="E30" i="4"/>
  <c r="M30" i="4" s="1"/>
  <c r="E38" i="4"/>
  <c r="M38" i="4" s="1"/>
  <c r="E7" i="4"/>
  <c r="M7" i="4" s="1"/>
  <c r="E15" i="4"/>
  <c r="E23" i="4"/>
  <c r="E31" i="4"/>
  <c r="E8" i="4"/>
  <c r="E32" i="4"/>
  <c r="M32" i="4" s="1"/>
  <c r="R43" i="4"/>
  <c r="S43" i="4"/>
  <c r="O43" i="4"/>
  <c r="P43" i="4"/>
  <c r="N43" i="4"/>
  <c r="Q43" i="4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M18" i="3"/>
  <c r="K18" i="3"/>
  <c r="H18" i="3"/>
  <c r="M17" i="3"/>
  <c r="K17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K7" i="3" l="1"/>
  <c r="L7" i="3"/>
  <c r="M43" i="4"/>
  <c r="L43" i="4"/>
  <c r="J44" i="4"/>
  <c r="J43" i="4"/>
  <c r="E43" i="4"/>
  <c r="E44" i="4"/>
  <c r="D207" i="2"/>
  <c r="D205" i="2"/>
  <c r="C205" i="2"/>
  <c r="B205" i="2"/>
  <c r="D204" i="2"/>
  <c r="C204" i="2"/>
  <c r="B204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210" i="2" l="1"/>
  <c r="F204" i="2"/>
  <c r="F209" i="2"/>
  <c r="E224" i="2"/>
  <c r="F208" i="2"/>
  <c r="H28" i="2"/>
  <c r="H9" i="2"/>
  <c r="H22" i="2"/>
  <c r="H30" i="2"/>
  <c r="H146" i="2"/>
  <c r="H82" i="2"/>
  <c r="H3" i="2"/>
  <c r="H16" i="2"/>
  <c r="H56" i="2"/>
  <c r="H122" i="2"/>
  <c r="H10" i="2"/>
  <c r="F205" i="2"/>
  <c r="H136" i="2" s="1"/>
  <c r="E205" i="2"/>
  <c r="E204" i="2"/>
  <c r="G46" i="2" s="1"/>
  <c r="G166" i="2" l="1"/>
  <c r="G174" i="2"/>
  <c r="G88" i="2"/>
  <c r="H156" i="2"/>
  <c r="H12" i="2"/>
  <c r="H106" i="2"/>
  <c r="H17" i="2"/>
  <c r="H15" i="2"/>
  <c r="G66" i="2"/>
  <c r="H94" i="2"/>
  <c r="H90" i="2"/>
  <c r="H21" i="2"/>
  <c r="H120" i="2"/>
  <c r="H27" i="2"/>
  <c r="H190" i="2"/>
  <c r="G18" i="2"/>
  <c r="H114" i="2"/>
  <c r="H138" i="2"/>
  <c r="H162" i="2"/>
  <c r="H36" i="2"/>
  <c r="H24" i="2"/>
  <c r="H126" i="2"/>
  <c r="G194" i="2"/>
  <c r="G96" i="2"/>
  <c r="H2" i="2"/>
  <c r="H31" i="2"/>
  <c r="H14" i="2"/>
  <c r="H40" i="2"/>
  <c r="G132" i="2"/>
  <c r="H104" i="2"/>
  <c r="H98" i="2"/>
  <c r="G152" i="2"/>
  <c r="H200" i="2"/>
  <c r="H172" i="2"/>
  <c r="E212" i="2"/>
  <c r="D213" i="2"/>
  <c r="B213" i="2"/>
  <c r="F212" i="2"/>
  <c r="D212" i="2"/>
  <c r="F213" i="2"/>
  <c r="E213" i="2"/>
  <c r="B212" i="2"/>
  <c r="H158" i="2"/>
  <c r="H78" i="2"/>
  <c r="H140" i="2"/>
  <c r="G4" i="2"/>
  <c r="G130" i="2"/>
  <c r="G196" i="2"/>
  <c r="G68" i="2"/>
  <c r="G102" i="2"/>
  <c r="G110" i="2"/>
  <c r="G160" i="2"/>
  <c r="G98" i="2"/>
  <c r="G164" i="2"/>
  <c r="G198" i="2"/>
  <c r="G54" i="2"/>
  <c r="G78" i="2"/>
  <c r="G128" i="2"/>
  <c r="H154" i="2"/>
  <c r="H26" i="2"/>
  <c r="G200" i="2"/>
  <c r="H8" i="2"/>
  <c r="H32" i="2"/>
  <c r="H194" i="2"/>
  <c r="H168" i="2"/>
  <c r="H11" i="2"/>
  <c r="H58" i="2"/>
  <c r="H130" i="2"/>
  <c r="H7" i="2"/>
  <c r="G72" i="2"/>
  <c r="H5" i="2"/>
  <c r="D214" i="2"/>
  <c r="B214" i="2"/>
  <c r="F214" i="2"/>
  <c r="E214" i="2"/>
  <c r="H188" i="2"/>
  <c r="G22" i="2"/>
  <c r="H60" i="2"/>
  <c r="G82" i="2"/>
  <c r="G148" i="2"/>
  <c r="G182" i="2"/>
  <c r="G190" i="2"/>
  <c r="G62" i="2"/>
  <c r="G112" i="2"/>
  <c r="G120" i="2"/>
  <c r="H13" i="2"/>
  <c r="H66" i="2"/>
  <c r="G154" i="2"/>
  <c r="H19" i="2"/>
  <c r="G188" i="2"/>
  <c r="H50" i="2"/>
  <c r="H186" i="2"/>
  <c r="H33" i="2"/>
  <c r="G124" i="2"/>
  <c r="H4" i="2"/>
  <c r="G60" i="2"/>
  <c r="G90" i="2"/>
  <c r="H198" i="2"/>
  <c r="H191" i="2"/>
  <c r="H182" i="2"/>
  <c r="H175" i="2"/>
  <c r="H166" i="2"/>
  <c r="H159" i="2"/>
  <c r="H150" i="2"/>
  <c r="H143" i="2"/>
  <c r="H134" i="2"/>
  <c r="H127" i="2"/>
  <c r="H118" i="2"/>
  <c r="H111" i="2"/>
  <c r="H102" i="2"/>
  <c r="H95" i="2"/>
  <c r="H86" i="2"/>
  <c r="H79" i="2"/>
  <c r="H70" i="2"/>
  <c r="H63" i="2"/>
  <c r="H54" i="2"/>
  <c r="H47" i="2"/>
  <c r="H147" i="2"/>
  <c r="H99" i="2"/>
  <c r="H67" i="2"/>
  <c r="H51" i="2"/>
  <c r="H193" i="2"/>
  <c r="H177" i="2"/>
  <c r="H161" i="2"/>
  <c r="H145" i="2"/>
  <c r="H129" i="2"/>
  <c r="H113" i="2"/>
  <c r="H97" i="2"/>
  <c r="H81" i="2"/>
  <c r="H65" i="2"/>
  <c r="H49" i="2"/>
  <c r="H195" i="2"/>
  <c r="H179" i="2"/>
  <c r="H163" i="2"/>
  <c r="H131" i="2"/>
  <c r="H115" i="2"/>
  <c r="H83" i="2"/>
  <c r="H187" i="2"/>
  <c r="H171" i="2"/>
  <c r="H155" i="2"/>
  <c r="H139" i="2"/>
  <c r="H123" i="2"/>
  <c r="H107" i="2"/>
  <c r="H91" i="2"/>
  <c r="H75" i="2"/>
  <c r="H59" i="2"/>
  <c r="H43" i="2"/>
  <c r="H41" i="2"/>
  <c r="H39" i="2"/>
  <c r="H37" i="2"/>
  <c r="H35" i="2"/>
  <c r="H196" i="2"/>
  <c r="H189" i="2"/>
  <c r="H180" i="2"/>
  <c r="H173" i="2"/>
  <c r="H164" i="2"/>
  <c r="H157" i="2"/>
  <c r="H148" i="2"/>
  <c r="H141" i="2"/>
  <c r="H132" i="2"/>
  <c r="H125" i="2"/>
  <c r="H116" i="2"/>
  <c r="H109" i="2"/>
  <c r="H100" i="2"/>
  <c r="H93" i="2"/>
  <c r="H84" i="2"/>
  <c r="H77" i="2"/>
  <c r="H68" i="2"/>
  <c r="H61" i="2"/>
  <c r="H52" i="2"/>
  <c r="H45" i="2"/>
  <c r="H185" i="2"/>
  <c r="H176" i="2"/>
  <c r="H135" i="2"/>
  <c r="H101" i="2"/>
  <c r="H57" i="2"/>
  <c r="H48" i="2"/>
  <c r="H69" i="2"/>
  <c r="H137" i="2"/>
  <c r="H199" i="2"/>
  <c r="H165" i="2"/>
  <c r="H121" i="2"/>
  <c r="H112" i="2"/>
  <c r="H169" i="2"/>
  <c r="H160" i="2"/>
  <c r="H119" i="2"/>
  <c r="H85" i="2"/>
  <c r="H197" i="2"/>
  <c r="H153" i="2"/>
  <c r="H144" i="2"/>
  <c r="H103" i="2"/>
  <c r="H181" i="2"/>
  <c r="H87" i="2"/>
  <c r="H53" i="2"/>
  <c r="H183" i="2"/>
  <c r="H174" i="2"/>
  <c r="H124" i="2"/>
  <c r="H96" i="2"/>
  <c r="H46" i="2"/>
  <c r="H167" i="2"/>
  <c r="H133" i="2"/>
  <c r="H89" i="2"/>
  <c r="H80" i="2"/>
  <c r="H201" i="2"/>
  <c r="H192" i="2"/>
  <c r="H151" i="2"/>
  <c r="H142" i="2"/>
  <c r="H117" i="2"/>
  <c r="H92" i="2"/>
  <c r="H73" i="2"/>
  <c r="H64" i="2"/>
  <c r="H128" i="2"/>
  <c r="H71" i="2"/>
  <c r="H149" i="2"/>
  <c r="H105" i="2"/>
  <c r="H55" i="2"/>
  <c r="G36" i="2"/>
  <c r="H44" i="2"/>
  <c r="F215" i="2"/>
  <c r="E215" i="2"/>
  <c r="B215" i="2"/>
  <c r="D215" i="2"/>
  <c r="G16" i="2"/>
  <c r="G6" i="2"/>
  <c r="G32" i="2"/>
  <c r="G178" i="2"/>
  <c r="G50" i="2"/>
  <c r="G116" i="2"/>
  <c r="G150" i="2"/>
  <c r="G158" i="2"/>
  <c r="G108" i="2"/>
  <c r="G168" i="2"/>
  <c r="G76" i="2"/>
  <c r="G86" i="2"/>
  <c r="G134" i="2"/>
  <c r="G192" i="2"/>
  <c r="G189" i="2"/>
  <c r="G173" i="2"/>
  <c r="G157" i="2"/>
  <c r="G141" i="2"/>
  <c r="G125" i="2"/>
  <c r="G109" i="2"/>
  <c r="G93" i="2"/>
  <c r="G77" i="2"/>
  <c r="G113" i="2"/>
  <c r="G97" i="2"/>
  <c r="G81" i="2"/>
  <c r="G191" i="2"/>
  <c r="G175" i="2"/>
  <c r="G159" i="2"/>
  <c r="G143" i="2"/>
  <c r="G127" i="2"/>
  <c r="G111" i="2"/>
  <c r="G95" i="2"/>
  <c r="G79" i="2"/>
  <c r="G193" i="2"/>
  <c r="G177" i="2"/>
  <c r="G161" i="2"/>
  <c r="G145" i="2"/>
  <c r="G129" i="2"/>
  <c r="G201" i="2"/>
  <c r="G185" i="2"/>
  <c r="G169" i="2"/>
  <c r="G153" i="2"/>
  <c r="G137" i="2"/>
  <c r="G121" i="2"/>
  <c r="G105" i="2"/>
  <c r="G89" i="2"/>
  <c r="G73" i="2"/>
  <c r="G187" i="2"/>
  <c r="G171" i="2"/>
  <c r="G155" i="2"/>
  <c r="G139" i="2"/>
  <c r="G123" i="2"/>
  <c r="G107" i="2"/>
  <c r="G91" i="2"/>
  <c r="G75" i="2"/>
  <c r="G59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G3" i="2"/>
  <c r="G195" i="2"/>
  <c r="G151" i="2"/>
  <c r="G117" i="2"/>
  <c r="G53" i="2"/>
  <c r="G24" i="2"/>
  <c r="G8" i="2"/>
  <c r="G2" i="2"/>
  <c r="G179" i="2"/>
  <c r="G135" i="2"/>
  <c r="G101" i="2"/>
  <c r="G163" i="2"/>
  <c r="G197" i="2"/>
  <c r="G147" i="2"/>
  <c r="G69" i="2"/>
  <c r="G181" i="2"/>
  <c r="G131" i="2"/>
  <c r="G40" i="2"/>
  <c r="G199" i="2"/>
  <c r="G165" i="2"/>
  <c r="G115" i="2"/>
  <c r="G30" i="2"/>
  <c r="G183" i="2"/>
  <c r="G149" i="2"/>
  <c r="G99" i="2"/>
  <c r="G55" i="2"/>
  <c r="G167" i="2"/>
  <c r="G133" i="2"/>
  <c r="G83" i="2"/>
  <c r="G42" i="2"/>
  <c r="G26" i="2"/>
  <c r="G10" i="2"/>
  <c r="G119" i="2"/>
  <c r="G85" i="2"/>
  <c r="G103" i="2"/>
  <c r="G87" i="2"/>
  <c r="G71" i="2"/>
  <c r="G14" i="2"/>
  <c r="G118" i="2"/>
  <c r="G61" i="2"/>
  <c r="H110" i="2"/>
  <c r="G38" i="2"/>
  <c r="H108" i="2"/>
  <c r="G51" i="2"/>
  <c r="G80" i="2"/>
  <c r="G104" i="2"/>
  <c r="G63" i="2"/>
  <c r="G58" i="2"/>
  <c r="G28" i="2"/>
  <c r="G20" i="2"/>
  <c r="G162" i="2"/>
  <c r="G100" i="2"/>
  <c r="G142" i="2"/>
  <c r="G64" i="2"/>
  <c r="G138" i="2"/>
  <c r="G140" i="2"/>
  <c r="G49" i="2"/>
  <c r="G106" i="2"/>
  <c r="G67" i="2"/>
  <c r="G12" i="2"/>
  <c r="G146" i="2"/>
  <c r="G84" i="2"/>
  <c r="G126" i="2"/>
  <c r="G176" i="2"/>
  <c r="G48" i="2"/>
  <c r="G57" i="2"/>
  <c r="G92" i="2"/>
  <c r="G184" i="2"/>
  <c r="G156" i="2"/>
  <c r="G186" i="2"/>
  <c r="G56" i="2"/>
  <c r="H42" i="2"/>
  <c r="H25" i="2"/>
  <c r="G44" i="2"/>
  <c r="H88" i="2"/>
  <c r="H72" i="2"/>
  <c r="H178" i="2"/>
  <c r="H152" i="2"/>
  <c r="G74" i="2"/>
  <c r="H170" i="2"/>
  <c r="H23" i="2"/>
  <c r="H184" i="2"/>
  <c r="G47" i="2"/>
  <c r="G114" i="2"/>
  <c r="G180" i="2"/>
  <c r="G52" i="2"/>
  <c r="G70" i="2"/>
  <c r="G94" i="2"/>
  <c r="G144" i="2"/>
  <c r="G170" i="2"/>
  <c r="H29" i="2"/>
  <c r="H6" i="2"/>
  <c r="H34" i="2"/>
  <c r="G45" i="2"/>
  <c r="H38" i="2"/>
  <c r="G172" i="2"/>
  <c r="H74" i="2"/>
  <c r="G65" i="2"/>
  <c r="G136" i="2"/>
  <c r="H20" i="2"/>
  <c r="G122" i="2"/>
  <c r="H18" i="2"/>
  <c r="H62" i="2"/>
  <c r="G34" i="2"/>
  <c r="H76" i="2"/>
  <c r="H208" i="2" l="1"/>
  <c r="H212" i="2" s="1"/>
  <c r="H205" i="2"/>
  <c r="H204" i="2"/>
  <c r="H210" i="2"/>
  <c r="H209" i="2"/>
  <c r="G204" i="2"/>
  <c r="G205" i="2"/>
  <c r="G208" i="2"/>
  <c r="G210" i="2"/>
  <c r="G209" i="2"/>
  <c r="H213" i="2" l="1"/>
  <c r="H217" i="2"/>
  <c r="H219" i="2"/>
  <c r="H214" i="2"/>
  <c r="H220" i="2"/>
  <c r="H215" i="2"/>
  <c r="G219" i="2"/>
  <c r="G214" i="2"/>
  <c r="G212" i="2"/>
  <c r="G218" i="2"/>
  <c r="G213" i="2"/>
  <c r="G217" i="2"/>
  <c r="H218" i="2"/>
  <c r="G220" i="2"/>
  <c r="G215" i="2"/>
</calcChain>
</file>

<file path=xl/sharedStrings.xml><?xml version="1.0" encoding="utf-8"?>
<sst xmlns="http://schemas.openxmlformats.org/spreadsheetml/2006/main" count="152" uniqueCount="98">
  <si>
    <t>Base (M=1,SD=1)</t>
  </si>
  <si>
    <t>e_x (M=0,SD=1)</t>
  </si>
  <si>
    <t>e_y (M=0,SD=1)</t>
  </si>
  <si>
    <t>X</t>
  </si>
  <si>
    <t>Y</t>
  </si>
  <si>
    <t>z(X)</t>
  </si>
  <si>
    <t>z(Y)</t>
  </si>
  <si>
    <t>M</t>
  </si>
  <si>
    <t>SD</t>
  </si>
  <si>
    <t>Q1</t>
  </si>
  <si>
    <t>Q2</t>
  </si>
  <si>
    <t>Q3</t>
  </si>
  <si>
    <t>Mean Z(Y)_Q1</t>
  </si>
  <si>
    <t>Mean Z(Y)_Q2</t>
  </si>
  <si>
    <t>Mean Z(Y)_Q3</t>
  </si>
  <si>
    <t>Mean Z(Y)_Q4</t>
  </si>
  <si>
    <t>Mean Z(X)_Q1</t>
  </si>
  <si>
    <t>Mean Z(X)_Q2</t>
  </si>
  <si>
    <t>Mean Z(X)_Q3</t>
  </si>
  <si>
    <t>Mean Z(X)_Q4</t>
  </si>
  <si>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(Y)</t>
    </r>
  </si>
  <si>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(X)</t>
    </r>
  </si>
  <si>
    <t>X_for_Y&lt;=0</t>
  </si>
  <si>
    <t>H_M</t>
  </si>
  <si>
    <t>True H</t>
  </si>
  <si>
    <t>Meas_Err</t>
  </si>
  <si>
    <t>Meas_H</t>
  </si>
  <si>
    <t>H_SD</t>
  </si>
  <si>
    <t>err_M</t>
  </si>
  <si>
    <t>err_SD</t>
  </si>
  <si>
    <t>part_number</t>
  </si>
  <si>
    <t>g1rep</t>
  </si>
  <si>
    <t>g2rep</t>
  </si>
  <si>
    <t>g3rep</t>
  </si>
  <si>
    <t>g4rep</t>
  </si>
  <si>
    <t>Con_cuing_last_6</t>
  </si>
  <si>
    <t>Test 1</t>
  </si>
  <si>
    <t>Test 2</t>
  </si>
  <si>
    <t>subject</t>
  </si>
  <si>
    <t>facilitation_subtraction</t>
  </si>
  <si>
    <t>objective_centered_on_0.5</t>
  </si>
  <si>
    <t>Unaware?</t>
  </si>
  <si>
    <t>Included</t>
  </si>
  <si>
    <t>I_awareness</t>
  </si>
  <si>
    <t>Excluded</t>
  </si>
  <si>
    <t>E_awareness</t>
  </si>
  <si>
    <t>z(Facil)</t>
  </si>
  <si>
    <t>z(FC)</t>
  </si>
  <si>
    <t>I_z(Facil)</t>
  </si>
  <si>
    <t>I_z(FC)</t>
  </si>
  <si>
    <t>E_z(Facil)</t>
  </si>
  <si>
    <t>E_z(FC)</t>
  </si>
  <si>
    <t>M=</t>
  </si>
  <si>
    <t>SD=</t>
  </si>
  <si>
    <t>eX(M=0,SD=24)</t>
  </si>
  <si>
    <t>Incl_X</t>
  </si>
  <si>
    <t>Incl_Y</t>
  </si>
  <si>
    <t>Excl_X</t>
  </si>
  <si>
    <t>Excl_Y</t>
  </si>
  <si>
    <t>Incl_z(X)</t>
  </si>
  <si>
    <t>Incl_z(Y)</t>
  </si>
  <si>
    <t>Excl_z(X)</t>
  </si>
  <si>
    <t>muY</t>
  </si>
  <si>
    <t>muX</t>
  </si>
  <si>
    <t>M&gt;180</t>
  </si>
  <si>
    <t>True M&gt;180</t>
  </si>
  <si>
    <r>
      <rPr>
        <b/>
        <i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_</t>
    </r>
    <r>
      <rPr>
        <b/>
        <i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=0,</t>
    </r>
    <r>
      <rPr>
        <b/>
        <i/>
        <sz val="11"/>
        <color theme="1"/>
        <rFont val="Calibri"/>
        <family val="2"/>
        <scheme val="minor"/>
      </rPr>
      <t>SD</t>
    </r>
    <r>
      <rPr>
        <b/>
        <sz val="11"/>
        <color theme="1"/>
        <rFont val="Calibri"/>
        <family val="2"/>
        <scheme val="minor"/>
      </rPr>
      <t>=1)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</si>
  <si>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_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=0,</t>
    </r>
    <r>
      <rPr>
        <b/>
        <i/>
        <sz val="11"/>
        <color theme="1"/>
        <rFont val="Calibri"/>
        <family val="2"/>
        <scheme val="minor"/>
      </rPr>
      <t>SD</t>
    </r>
    <r>
      <rPr>
        <b/>
        <sz val="11"/>
        <color theme="1"/>
        <rFont val="Calibri"/>
        <family val="2"/>
        <scheme val="minor"/>
      </rPr>
      <t>=1)</t>
    </r>
  </si>
  <si>
    <r>
      <t>Base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=0.5)</t>
    </r>
  </si>
  <si>
    <t>Seen</t>
  </si>
  <si>
    <t>Unseen</t>
  </si>
  <si>
    <t>e_Y (M=0,SD=0)</t>
  </si>
  <si>
    <t>e_X (M=0,SD=0)</t>
  </si>
  <si>
    <t>C/U</t>
  </si>
  <si>
    <t>Test 2 (T1&lt;=0.25)</t>
  </si>
  <si>
    <t>Test 1 (T1&lt;=0.25)</t>
  </si>
  <si>
    <t>Test 2 (T2&lt;=0.25)</t>
  </si>
  <si>
    <t>Test 1 (T2&lt;=0.25)</t>
  </si>
  <si>
    <t>Test 1 (T1&gt;=0.35)</t>
  </si>
  <si>
    <t>Test 2 (T1&gt;=0.35)</t>
  </si>
  <si>
    <t>Con_Cuing</t>
  </si>
  <si>
    <t>z_Con_cuing_last_6</t>
  </si>
  <si>
    <t>z_Con_cuing_last_6_Incl</t>
  </si>
  <si>
    <t>z_Test 1</t>
  </si>
  <si>
    <t>z_Test 1_Incl</t>
  </si>
  <si>
    <t>Y_w=0.0</t>
  </si>
  <si>
    <t>Y_w=0.2</t>
  </si>
  <si>
    <t>Y_w=0.4</t>
  </si>
  <si>
    <t>Y_w=0.6</t>
  </si>
  <si>
    <t>Y_w=0.8</t>
  </si>
  <si>
    <t>Y_w=0.10</t>
  </si>
  <si>
    <t>Y_w=0.12</t>
  </si>
  <si>
    <t>Y_w=0.14</t>
  </si>
  <si>
    <t>Y_w=0.16</t>
  </si>
  <si>
    <t>Y_w=0.18</t>
  </si>
  <si>
    <t>Y_w=0.20</t>
  </si>
  <si>
    <t>S(M=1,SD=0.5)</t>
  </si>
  <si>
    <t>eY(M=0,SD=0.04)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</si>
</sst>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16">
    <xf numFmtId="0" fontId="0" fillId="0" borderId="0" xfId="0"/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" fontId="1" fillId="0" borderId="0" xfId="0" applyNumberFormat="1" applyFont="1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Fill="1"/>
    <xf numFmtId="164" fontId="3" fillId="0" borderId="0" xfId="0" applyNumberFormat="1" applyFont="1"/>
    <xf numFmtId="165" fontId="0" fillId="0" borderId="0" xfId="0" applyNumberFormat="1"/>
    <xf numFmtId="2" fontId="0" fillId="0" borderId="0" xfId="0" applyNumberFormat="1"/>
    <xf numFmtId="164" fontId="4" fillId="6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Q1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example'!$H$212,'Regression example'!$H$217)</c:f>
              <c:numCache>
                <c:formatCode>0.0000</c:formatCode>
                <c:ptCount val="2"/>
                <c:pt idx="0">
                  <c:v>-1.309546324099206</c:v>
                </c:pt>
                <c:pt idx="1">
                  <c:v>-0.33990473151105227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A-4639-8964-F6779CBED4EA}"/>
            </c:ext>
          </c:extLst>
        </c:ser>
        <c:ser>
          <c:idx val="1"/>
          <c:order val="1"/>
          <c:tx>
            <c:v>Q2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example'!$H$213,'Regression example'!$H$218)</c:f>
              <c:numCache>
                <c:formatCode>0.0000</c:formatCode>
                <c:ptCount val="2"/>
                <c:pt idx="0">
                  <c:v>-0.25309168903972501</c:v>
                </c:pt>
                <c:pt idx="1">
                  <c:v>-8.0647116578055525E-2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A-4639-8964-F6779CBED4EA}"/>
            </c:ext>
          </c:extLst>
        </c:ser>
        <c:ser>
          <c:idx val="2"/>
          <c:order val="2"/>
          <c:tx>
            <c:v>Q3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example'!$H$214,'Regression example'!$H$219)</c:f>
              <c:numCache>
                <c:formatCode>0.0000</c:formatCode>
                <c:ptCount val="2"/>
                <c:pt idx="0">
                  <c:v>0.34443595448638747</c:v>
                </c:pt>
                <c:pt idx="1">
                  <c:v>9.0961647131449011E-2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CA-4639-8964-F6779CBED4EA}"/>
            </c:ext>
          </c:extLst>
        </c:ser>
        <c:ser>
          <c:idx val="3"/>
          <c:order val="3"/>
          <c:tx>
            <c:v>Q4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example'!$H$215,'Regression example'!$H$220)</c:f>
              <c:numCache>
                <c:formatCode>0.0000</c:formatCode>
                <c:ptCount val="2"/>
                <c:pt idx="0">
                  <c:v>1.2182020586525544</c:v>
                </c:pt>
                <c:pt idx="1">
                  <c:v>0.32959020095765879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CA-4639-8964-F6779CBE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48680"/>
        <c:axId val="130371504"/>
      </c:lineChart>
      <c:catAx>
        <c:axId val="1882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1504"/>
        <c:crosses val="autoZero"/>
        <c:auto val="1"/>
        <c:lblAlgn val="ctr"/>
        <c:lblOffset val="100"/>
        <c:noMultiLvlLbl val="0"/>
      </c:catAx>
      <c:valAx>
        <c:axId val="13037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8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6101286789700742"/>
          <c:y val="6.5716962707461246E-2"/>
          <c:w val="0.28079984507431077"/>
          <c:h val="0.11938699616067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'S&amp;S_08_Exp_1'!$D$1</c:f>
              <c:strCache>
                <c:ptCount val="1"/>
                <c:pt idx="0">
                  <c:v>Test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'S&amp;S_08_Exp_1'!$I$2:$I$41</c:f>
              <c:numCache>
                <c:formatCode>0</c:formatCode>
                <c:ptCount val="40"/>
                <c:pt idx="0">
                  <c:v>83.083333333333371</c:v>
                </c:pt>
                <c:pt idx="1">
                  <c:v>273.00000000000011</c:v>
                </c:pt>
                <c:pt idx="2">
                  <c:v>253.83333333333348</c:v>
                </c:pt>
                <c:pt idx="3">
                  <c:v>270.41666666666674</c:v>
                </c:pt>
                <c:pt idx="4">
                  <c:v>302.00000000000011</c:v>
                </c:pt>
                <c:pt idx="5">
                  <c:v>93.583333333333485</c:v>
                </c:pt>
                <c:pt idx="6">
                  <c:v>95.083333333333371</c:v>
                </c:pt>
                <c:pt idx="7">
                  <c:v>111.91666666666663</c:v>
                </c:pt>
                <c:pt idx="8">
                  <c:v>207.75</c:v>
                </c:pt>
                <c:pt idx="9">
                  <c:v>-18.333333333333258</c:v>
                </c:pt>
                <c:pt idx="10">
                  <c:v>-157.33333333333326</c:v>
                </c:pt>
                <c:pt idx="11">
                  <c:v>-190.08333333333326</c:v>
                </c:pt>
                <c:pt idx="12">
                  <c:v>56.166666666666629</c:v>
                </c:pt>
                <c:pt idx="13">
                  <c:v>95.083333333333485</c:v>
                </c:pt>
                <c:pt idx="14">
                  <c:v>211.25</c:v>
                </c:pt>
                <c:pt idx="15">
                  <c:v>-37.75</c:v>
                </c:pt>
                <c:pt idx="16">
                  <c:v>-51</c:v>
                </c:pt>
                <c:pt idx="17">
                  <c:v>23.5</c:v>
                </c:pt>
                <c:pt idx="18">
                  <c:v>412.58333333333326</c:v>
                </c:pt>
                <c:pt idx="19">
                  <c:v>-32.583333333333371</c:v>
                </c:pt>
                <c:pt idx="20">
                  <c:v>-83.333333333333258</c:v>
                </c:pt>
                <c:pt idx="21">
                  <c:v>66</c:v>
                </c:pt>
                <c:pt idx="22">
                  <c:v>124.58333333333337</c:v>
                </c:pt>
                <c:pt idx="23">
                  <c:v>21.916666666666515</c:v>
                </c:pt>
                <c:pt idx="24">
                  <c:v>-75.416666666666742</c:v>
                </c:pt>
                <c:pt idx="25">
                  <c:v>83.583333333333371</c:v>
                </c:pt>
                <c:pt idx="26">
                  <c:v>-134.16666666666674</c:v>
                </c:pt>
                <c:pt idx="27">
                  <c:v>172.83333333333337</c:v>
                </c:pt>
                <c:pt idx="28">
                  <c:v>53.416666666666629</c:v>
                </c:pt>
                <c:pt idx="29">
                  <c:v>36.333333333333371</c:v>
                </c:pt>
                <c:pt idx="30">
                  <c:v>28.166666666666742</c:v>
                </c:pt>
                <c:pt idx="31">
                  <c:v>181.08333333333348</c:v>
                </c:pt>
                <c:pt idx="32">
                  <c:v>2.75</c:v>
                </c:pt>
                <c:pt idx="33">
                  <c:v>166.91666666666674</c:v>
                </c:pt>
                <c:pt idx="34">
                  <c:v>-116.66666666666652</c:v>
                </c:pt>
                <c:pt idx="35">
                  <c:v>119.16666666666663</c:v>
                </c:pt>
                <c:pt idx="36">
                  <c:v>149.75</c:v>
                </c:pt>
                <c:pt idx="37">
                  <c:v>189.74999999999989</c:v>
                </c:pt>
                <c:pt idx="38">
                  <c:v>50.75</c:v>
                </c:pt>
                <c:pt idx="39">
                  <c:v>182.83333333333326</c:v>
                </c:pt>
              </c:numCache>
            </c:numRef>
          </c:xVal>
          <c:yVal>
            <c:numRef>
              <c:f>'S&amp;S_08_Exp_1'!$D$2:$D$41</c:f>
              <c:numCache>
                <c:formatCode>0.0000</c:formatCode>
                <c:ptCount val="40"/>
                <c:pt idx="0">
                  <c:v>0.2916666665</c:v>
                </c:pt>
                <c:pt idx="1">
                  <c:v>0.58333333300000001</c:v>
                </c:pt>
                <c:pt idx="2">
                  <c:v>0.4166666665</c:v>
                </c:pt>
                <c:pt idx="3">
                  <c:v>0.2083333335</c:v>
                </c:pt>
                <c:pt idx="4">
                  <c:v>0.54166666650000006</c:v>
                </c:pt>
                <c:pt idx="5">
                  <c:v>0.25</c:v>
                </c:pt>
                <c:pt idx="6">
                  <c:v>0.375</c:v>
                </c:pt>
                <c:pt idx="7">
                  <c:v>8.3333333499999995E-2</c:v>
                </c:pt>
                <c:pt idx="8">
                  <c:v>0.2916666665</c:v>
                </c:pt>
                <c:pt idx="9">
                  <c:v>0.2916666665</c:v>
                </c:pt>
                <c:pt idx="10">
                  <c:v>0.5</c:v>
                </c:pt>
                <c:pt idx="11">
                  <c:v>0.3333333335</c:v>
                </c:pt>
                <c:pt idx="12">
                  <c:v>0.3333333335</c:v>
                </c:pt>
                <c:pt idx="13">
                  <c:v>0.375</c:v>
                </c:pt>
                <c:pt idx="14">
                  <c:v>0.2083333335</c:v>
                </c:pt>
                <c:pt idx="15">
                  <c:v>0.16666666699999999</c:v>
                </c:pt>
                <c:pt idx="16">
                  <c:v>0.20833333300000001</c:v>
                </c:pt>
                <c:pt idx="17">
                  <c:v>0.375</c:v>
                </c:pt>
                <c:pt idx="18">
                  <c:v>0.25</c:v>
                </c:pt>
                <c:pt idx="19">
                  <c:v>0.25</c:v>
                </c:pt>
                <c:pt idx="20">
                  <c:v>0.33333333300000001</c:v>
                </c:pt>
                <c:pt idx="21">
                  <c:v>0.2916666665</c:v>
                </c:pt>
                <c:pt idx="22">
                  <c:v>0.3333333335</c:v>
                </c:pt>
                <c:pt idx="23">
                  <c:v>0.375</c:v>
                </c:pt>
                <c:pt idx="24">
                  <c:v>0.3333333335</c:v>
                </c:pt>
                <c:pt idx="25">
                  <c:v>0.375</c:v>
                </c:pt>
                <c:pt idx="26">
                  <c:v>0.2916666665</c:v>
                </c:pt>
                <c:pt idx="27">
                  <c:v>0.1666666665</c:v>
                </c:pt>
                <c:pt idx="28">
                  <c:v>8.3333333499999995E-2</c:v>
                </c:pt>
                <c:pt idx="29">
                  <c:v>0.29166666699999999</c:v>
                </c:pt>
                <c:pt idx="30">
                  <c:v>8.3333333499999995E-2</c:v>
                </c:pt>
                <c:pt idx="31">
                  <c:v>0.5</c:v>
                </c:pt>
                <c:pt idx="32">
                  <c:v>0.41666666699999999</c:v>
                </c:pt>
                <c:pt idx="33">
                  <c:v>0.4583333335</c:v>
                </c:pt>
                <c:pt idx="34">
                  <c:v>0.3333333335</c:v>
                </c:pt>
                <c:pt idx="35">
                  <c:v>0.5</c:v>
                </c:pt>
                <c:pt idx="36">
                  <c:v>0.16666666699999999</c:v>
                </c:pt>
                <c:pt idx="37">
                  <c:v>0.25</c:v>
                </c:pt>
                <c:pt idx="38">
                  <c:v>0.25</c:v>
                </c:pt>
                <c:pt idx="39">
                  <c:v>0.375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AC-41CD-9847-A1B4B089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7480"/>
        <c:axId val="132887872"/>
      </c:scatterChart>
      <c:valAx>
        <c:axId val="132887480"/>
        <c:scaling>
          <c:orientation val="minMax"/>
          <c:min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Contextual Cuing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7872"/>
        <c:crossesAt val="0"/>
        <c:crossBetween val="midCat"/>
      </c:valAx>
      <c:valAx>
        <c:axId val="132887872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Generation</a:t>
                </a:r>
                <a:r>
                  <a:rPr lang="en-GB" sz="1800" baseline="0">
                    <a:solidFill>
                      <a:sysClr val="windowText" lastClr="000000"/>
                    </a:solidFill>
                  </a:rPr>
                  <a:t> (% correct)</a:t>
                </a:r>
                <a:endParaRPr lang="en-GB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7480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'S&amp;S_08_Exp_1'!$K$2:$K$41</c:f>
              <c:numCache>
                <c:formatCode>0.0000</c:formatCode>
                <c:ptCount val="40"/>
                <c:pt idx="3">
                  <c:v>270.41666666666674</c:v>
                </c:pt>
                <c:pt idx="5">
                  <c:v>93.583333333333485</c:v>
                </c:pt>
                <c:pt idx="7">
                  <c:v>111.91666666666663</c:v>
                </c:pt>
                <c:pt idx="14">
                  <c:v>211.25</c:v>
                </c:pt>
                <c:pt idx="15">
                  <c:v>-37.75</c:v>
                </c:pt>
                <c:pt idx="16">
                  <c:v>-51</c:v>
                </c:pt>
                <c:pt idx="18">
                  <c:v>412.58333333333326</c:v>
                </c:pt>
                <c:pt idx="19">
                  <c:v>-32.583333333333371</c:v>
                </c:pt>
                <c:pt idx="27">
                  <c:v>172.83333333333337</c:v>
                </c:pt>
                <c:pt idx="28">
                  <c:v>53.416666666666629</c:v>
                </c:pt>
                <c:pt idx="30">
                  <c:v>28.166666666666742</c:v>
                </c:pt>
                <c:pt idx="36">
                  <c:v>149.75</c:v>
                </c:pt>
                <c:pt idx="37">
                  <c:v>189.74999999999989</c:v>
                </c:pt>
                <c:pt idx="38">
                  <c:v>50.75</c:v>
                </c:pt>
              </c:numCache>
            </c:numRef>
          </c:xVal>
          <c:yVal>
            <c:numRef>
              <c:f>'S&amp;S_08_Exp_1'!$N$2:$N$41</c:f>
              <c:numCache>
                <c:formatCode>0.0000</c:formatCode>
                <c:ptCount val="40"/>
                <c:pt idx="3">
                  <c:v>0.2083333335</c:v>
                </c:pt>
                <c:pt idx="5">
                  <c:v>0.25</c:v>
                </c:pt>
                <c:pt idx="7">
                  <c:v>8.3333333499999995E-2</c:v>
                </c:pt>
                <c:pt idx="14">
                  <c:v>0.2083333335</c:v>
                </c:pt>
                <c:pt idx="15">
                  <c:v>0.16666666699999999</c:v>
                </c:pt>
                <c:pt idx="16">
                  <c:v>0.20833333300000001</c:v>
                </c:pt>
                <c:pt idx="18">
                  <c:v>0.25</c:v>
                </c:pt>
                <c:pt idx="19">
                  <c:v>0.25</c:v>
                </c:pt>
                <c:pt idx="27">
                  <c:v>0.1666666665</c:v>
                </c:pt>
                <c:pt idx="28">
                  <c:v>8.3333333499999995E-2</c:v>
                </c:pt>
                <c:pt idx="30">
                  <c:v>8.3333333499999995E-2</c:v>
                </c:pt>
                <c:pt idx="36">
                  <c:v>0.16666666699999999</c:v>
                </c:pt>
                <c:pt idx="37">
                  <c:v>0.25</c:v>
                </c:pt>
                <c:pt idx="38">
                  <c:v>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C-454D-977A-0623C27F31F4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'S&amp;S_08_Exp_1'!$K$2:$K$41</c:f>
              <c:numCache>
                <c:formatCode>0.0000</c:formatCode>
                <c:ptCount val="40"/>
                <c:pt idx="3">
                  <c:v>270.41666666666674</c:v>
                </c:pt>
                <c:pt idx="5">
                  <c:v>93.583333333333485</c:v>
                </c:pt>
                <c:pt idx="7">
                  <c:v>111.91666666666663</c:v>
                </c:pt>
                <c:pt idx="14">
                  <c:v>211.25</c:v>
                </c:pt>
                <c:pt idx="15">
                  <c:v>-37.75</c:v>
                </c:pt>
                <c:pt idx="16">
                  <c:v>-51</c:v>
                </c:pt>
                <c:pt idx="18">
                  <c:v>412.58333333333326</c:v>
                </c:pt>
                <c:pt idx="19">
                  <c:v>-32.583333333333371</c:v>
                </c:pt>
                <c:pt idx="27">
                  <c:v>172.83333333333337</c:v>
                </c:pt>
                <c:pt idx="28">
                  <c:v>53.416666666666629</c:v>
                </c:pt>
                <c:pt idx="30">
                  <c:v>28.166666666666742</c:v>
                </c:pt>
                <c:pt idx="36">
                  <c:v>149.75</c:v>
                </c:pt>
                <c:pt idx="37">
                  <c:v>189.74999999999989</c:v>
                </c:pt>
                <c:pt idx="38">
                  <c:v>50.75</c:v>
                </c:pt>
              </c:numCache>
            </c:numRef>
          </c:xVal>
          <c:yVal>
            <c:numRef>
              <c:f>'S&amp;S_08_Exp_1'!$O$2:$O$41</c:f>
              <c:numCache>
                <c:formatCode>0.0000</c:formatCode>
                <c:ptCount val="40"/>
                <c:pt idx="3">
                  <c:v>0.375</c:v>
                </c:pt>
                <c:pt idx="5">
                  <c:v>0.375</c:v>
                </c:pt>
                <c:pt idx="7">
                  <c:v>0.2916666665</c:v>
                </c:pt>
                <c:pt idx="14">
                  <c:v>0.2916666665</c:v>
                </c:pt>
                <c:pt idx="15">
                  <c:v>0.2916666665</c:v>
                </c:pt>
                <c:pt idx="16">
                  <c:v>0.2083333335</c:v>
                </c:pt>
                <c:pt idx="18">
                  <c:v>0.25</c:v>
                </c:pt>
                <c:pt idx="19">
                  <c:v>0.2916666665</c:v>
                </c:pt>
                <c:pt idx="27">
                  <c:v>0.16666666699999999</c:v>
                </c:pt>
                <c:pt idx="28">
                  <c:v>0.29166666699999999</c:v>
                </c:pt>
                <c:pt idx="30">
                  <c:v>0.25</c:v>
                </c:pt>
                <c:pt idx="36">
                  <c:v>0.2916666665</c:v>
                </c:pt>
                <c:pt idx="37">
                  <c:v>0.16666666699999999</c:v>
                </c:pt>
                <c:pt idx="38">
                  <c:v>0.16666666699999999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C-454D-977A-0623C27F31F4}"/>
            </c:ext>
          </c:extLst>
        </c:ser>
        <c:ser>
          <c:idx val="2"/>
          <c:order val="2"/>
          <c:tx>
            <c:v>Test 1 mean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'S&amp;S_08_Exp_1'!$K$43</c:f>
              <c:numCache>
                <c:formatCode>0.0000</c:formatCode>
                <c:ptCount val="1"/>
                <c:pt idx="0">
                  <c:v>115.93452380952378</c:v>
                </c:pt>
              </c:numCache>
            </c:numRef>
          </c:xVal>
          <c:yVal>
            <c:numRef>
              <c:f>'S&amp;S_08_Exp_1'!$N$43</c:f>
              <c:numCache>
                <c:formatCode>0.0000</c:formatCode>
                <c:ptCount val="1"/>
                <c:pt idx="0">
                  <c:v>0.18750000007142859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C-454D-977A-0623C27F31F4}"/>
            </c:ext>
          </c:extLst>
        </c:ser>
        <c:ser>
          <c:idx val="3"/>
          <c:order val="3"/>
          <c:tx>
            <c:v>Test 2 mean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'S&amp;S_08_Exp_1'!$K$43</c:f>
              <c:numCache>
                <c:formatCode>0.0000</c:formatCode>
                <c:ptCount val="1"/>
                <c:pt idx="0">
                  <c:v>115.93452380952378</c:v>
                </c:pt>
              </c:numCache>
            </c:numRef>
          </c:xVal>
          <c:yVal>
            <c:numRef>
              <c:f>'S&amp;S_08_Exp_1'!$O$43</c:f>
              <c:numCache>
                <c:formatCode>0.0000</c:formatCode>
                <c:ptCount val="1"/>
                <c:pt idx="0">
                  <c:v>0.2648809524285714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C-454D-977A-0623C27F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8656"/>
        <c:axId val="132889048"/>
      </c:scatterChart>
      <c:valAx>
        <c:axId val="132888656"/>
        <c:scaling>
          <c:orientation val="minMax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Contextual cuing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9048"/>
        <c:crossesAt val="0"/>
        <c:crossBetween val="midCat"/>
      </c:valAx>
      <c:valAx>
        <c:axId val="132889048"/>
        <c:scaling>
          <c:orientation val="minMax"/>
          <c:max val="0.4"/>
          <c:min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Generation (%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8656"/>
        <c:crossesAt val="-1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15441838773545"/>
          <c:y val="4.6797008547008537E-2"/>
          <c:w val="0.15838377003110374"/>
          <c:h val="0.2225598290598290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Included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2"/>
              <c:pt idx="0">
                <c:v>z(Y)</c:v>
              </c:pt>
              <c:pt idx="1">
                <c:v>z(X)</c:v>
              </c:pt>
            </c:strLit>
          </c:cat>
          <c:val>
            <c:numRef>
              <c:f>('Sklar Exp 6 data'!$O$45,'Sklar Exp 6 data'!$N$45)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69-44BE-9F90-9F72BB8806D3}"/>
            </c:ext>
          </c:extLst>
        </c:ser>
        <c:ser>
          <c:idx val="1"/>
          <c:order val="1"/>
          <c:tx>
            <c:v>Excluded</c:v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strLit>
              <c:ptCount val="2"/>
              <c:pt idx="0">
                <c:v>z(Y)</c:v>
              </c:pt>
              <c:pt idx="1">
                <c:v>z(X)</c:v>
              </c:pt>
            </c:strLit>
          </c:cat>
          <c:val>
            <c:numRef>
              <c:f>('Sklar Exp 6 data'!$Q$45,'Sklar Exp 6 data'!$P$45)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69-44BE-9F90-9F72BB88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9832"/>
        <c:axId val="188452080"/>
      </c:lineChart>
      <c:catAx>
        <c:axId val="13288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2080"/>
        <c:crosses val="autoZero"/>
        <c:auto val="1"/>
        <c:lblAlgn val="ctr"/>
        <c:lblOffset val="100"/>
        <c:noMultiLvlLbl val="0"/>
      </c:catAx>
      <c:valAx>
        <c:axId val="18845208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9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6101286789700742"/>
          <c:y val="6.5716962707461246E-2"/>
          <c:w val="0.28079984507431077"/>
          <c:h val="0.11938699616067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69440793676089E-2"/>
          <c:y val="2.5576470588235294E-2"/>
          <c:w val="0.68116103304053843"/>
          <c:h val="0.85044950980392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'Sklar Exp 6 data'!$F$1</c:f>
              <c:strCache>
                <c:ptCount val="1"/>
                <c:pt idx="0">
                  <c:v>Included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'Sklar Exp 6 data'!$F$2:$F$43</c:f>
              <c:numCache>
                <c:formatCode>General</c:formatCode>
                <c:ptCount val="42"/>
                <c:pt idx="0">
                  <c:v>36.89</c:v>
                </c:pt>
                <c:pt idx="1">
                  <c:v>23.91</c:v>
                </c:pt>
                <c:pt idx="3">
                  <c:v>8.1999999999999993</c:v>
                </c:pt>
                <c:pt idx="4">
                  <c:v>25.95</c:v>
                </c:pt>
                <c:pt idx="12">
                  <c:v>-8.08</c:v>
                </c:pt>
                <c:pt idx="15">
                  <c:v>49.18</c:v>
                </c:pt>
                <c:pt idx="16">
                  <c:v>21.7</c:v>
                </c:pt>
                <c:pt idx="18">
                  <c:v>10.24</c:v>
                </c:pt>
                <c:pt idx="20">
                  <c:v>11.27</c:v>
                </c:pt>
                <c:pt idx="23">
                  <c:v>23.28</c:v>
                </c:pt>
                <c:pt idx="28">
                  <c:v>17.3</c:v>
                </c:pt>
                <c:pt idx="29">
                  <c:v>25.93</c:v>
                </c:pt>
                <c:pt idx="30">
                  <c:v>12.52</c:v>
                </c:pt>
                <c:pt idx="33">
                  <c:v>-18.920000000000002</c:v>
                </c:pt>
                <c:pt idx="35">
                  <c:v>0.49</c:v>
                </c:pt>
                <c:pt idx="39">
                  <c:v>7.57</c:v>
                </c:pt>
                <c:pt idx="40">
                  <c:v>10.35</c:v>
                </c:pt>
              </c:numCache>
            </c:numRef>
          </c:xVal>
          <c:yVal>
            <c:numRef>
              <c:f>'Sklar Exp 6 data'!$G$2:$G$43</c:f>
              <c:numCache>
                <c:formatCode>General</c:formatCode>
                <c:ptCount val="42"/>
                <c:pt idx="0">
                  <c:v>0.09</c:v>
                </c:pt>
                <c:pt idx="1">
                  <c:v>0.06</c:v>
                </c:pt>
                <c:pt idx="3">
                  <c:v>0.02</c:v>
                </c:pt>
                <c:pt idx="4">
                  <c:v>-0.06</c:v>
                </c:pt>
                <c:pt idx="12">
                  <c:v>-0.03</c:v>
                </c:pt>
                <c:pt idx="15">
                  <c:v>-0.03</c:v>
                </c:pt>
                <c:pt idx="16">
                  <c:v>0.06</c:v>
                </c:pt>
                <c:pt idx="18">
                  <c:v>0.03</c:v>
                </c:pt>
                <c:pt idx="20">
                  <c:v>7.0000000000000007E-2</c:v>
                </c:pt>
                <c:pt idx="23">
                  <c:v>-0.02</c:v>
                </c:pt>
                <c:pt idx="28">
                  <c:v>0.05</c:v>
                </c:pt>
                <c:pt idx="29">
                  <c:v>0.03</c:v>
                </c:pt>
                <c:pt idx="30">
                  <c:v>0.02</c:v>
                </c:pt>
                <c:pt idx="33">
                  <c:v>-0.14000000000000001</c:v>
                </c:pt>
                <c:pt idx="35">
                  <c:v>0.08</c:v>
                </c:pt>
                <c:pt idx="39">
                  <c:v>-0.06</c:v>
                </c:pt>
                <c:pt idx="40">
                  <c:v>-0.09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5B-4F8E-B07A-DFE83A0496CF}"/>
            </c:ext>
          </c:extLst>
        </c:ser>
        <c:ser>
          <c:idx val="1"/>
          <c:order val="1"/>
          <c:tx>
            <c:strRef>
              <c:f>'Sklar Exp 6 data'!$I$1</c:f>
              <c:strCache>
                <c:ptCount val="1"/>
                <c:pt idx="0">
                  <c:v>Excluded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'Sklar Exp 6 data'!$I$2:$I$43</c:f>
              <c:numCache>
                <c:formatCode>General</c:formatCode>
                <c:ptCount val="42"/>
                <c:pt idx="2">
                  <c:v>2.2799999999999998</c:v>
                </c:pt>
                <c:pt idx="5">
                  <c:v>-0.42</c:v>
                </c:pt>
                <c:pt idx="6">
                  <c:v>-31.24</c:v>
                </c:pt>
                <c:pt idx="7">
                  <c:v>-10.69</c:v>
                </c:pt>
                <c:pt idx="8">
                  <c:v>-2.66</c:v>
                </c:pt>
                <c:pt idx="9">
                  <c:v>-14.17</c:v>
                </c:pt>
                <c:pt idx="10">
                  <c:v>5.36</c:v>
                </c:pt>
                <c:pt idx="11">
                  <c:v>9.26</c:v>
                </c:pt>
                <c:pt idx="13">
                  <c:v>7.58</c:v>
                </c:pt>
                <c:pt idx="14">
                  <c:v>28.88</c:v>
                </c:pt>
                <c:pt idx="17">
                  <c:v>-10.56</c:v>
                </c:pt>
                <c:pt idx="19">
                  <c:v>-25.75</c:v>
                </c:pt>
                <c:pt idx="21">
                  <c:v>-6.63</c:v>
                </c:pt>
                <c:pt idx="22">
                  <c:v>61.21</c:v>
                </c:pt>
                <c:pt idx="24">
                  <c:v>-9.99</c:v>
                </c:pt>
                <c:pt idx="25">
                  <c:v>39.21</c:v>
                </c:pt>
                <c:pt idx="26">
                  <c:v>87.27</c:v>
                </c:pt>
                <c:pt idx="27">
                  <c:v>6.19</c:v>
                </c:pt>
                <c:pt idx="31">
                  <c:v>22.08</c:v>
                </c:pt>
                <c:pt idx="32">
                  <c:v>-32.44</c:v>
                </c:pt>
                <c:pt idx="34">
                  <c:v>1.92</c:v>
                </c:pt>
                <c:pt idx="36">
                  <c:v>32.24</c:v>
                </c:pt>
                <c:pt idx="37">
                  <c:v>24.91</c:v>
                </c:pt>
                <c:pt idx="38">
                  <c:v>29.64</c:v>
                </c:pt>
                <c:pt idx="41">
                  <c:v>-17.29</c:v>
                </c:pt>
              </c:numCache>
            </c:numRef>
          </c:xVal>
          <c:yVal>
            <c:numRef>
              <c:f>'Sklar Exp 6 data'!$J$2:$J$43</c:f>
              <c:numCache>
                <c:formatCode>General</c:formatCode>
                <c:ptCount val="42"/>
                <c:pt idx="2">
                  <c:v>0.35</c:v>
                </c:pt>
                <c:pt idx="5">
                  <c:v>0.17</c:v>
                </c:pt>
                <c:pt idx="6">
                  <c:v>0.41</c:v>
                </c:pt>
                <c:pt idx="7">
                  <c:v>0.16</c:v>
                </c:pt>
                <c:pt idx="8">
                  <c:v>0.08</c:v>
                </c:pt>
                <c:pt idx="9">
                  <c:v>0.47</c:v>
                </c:pt>
                <c:pt idx="10">
                  <c:v>0.14000000000000001</c:v>
                </c:pt>
                <c:pt idx="11">
                  <c:v>0.11</c:v>
                </c:pt>
                <c:pt idx="13">
                  <c:v>0.42</c:v>
                </c:pt>
                <c:pt idx="14">
                  <c:v>0.13</c:v>
                </c:pt>
                <c:pt idx="17">
                  <c:v>0.02</c:v>
                </c:pt>
                <c:pt idx="19">
                  <c:v>0.28000000000000003</c:v>
                </c:pt>
                <c:pt idx="21">
                  <c:v>0.12</c:v>
                </c:pt>
                <c:pt idx="22">
                  <c:v>0.45</c:v>
                </c:pt>
                <c:pt idx="24">
                  <c:v>0.33</c:v>
                </c:pt>
                <c:pt idx="25">
                  <c:v>0.5</c:v>
                </c:pt>
                <c:pt idx="26">
                  <c:v>0.5</c:v>
                </c:pt>
                <c:pt idx="27">
                  <c:v>0.12</c:v>
                </c:pt>
                <c:pt idx="31">
                  <c:v>0.48</c:v>
                </c:pt>
                <c:pt idx="32">
                  <c:v>-0.06</c:v>
                </c:pt>
                <c:pt idx="34">
                  <c:v>0.3</c:v>
                </c:pt>
                <c:pt idx="36">
                  <c:v>0.42</c:v>
                </c:pt>
                <c:pt idx="37">
                  <c:v>0.13</c:v>
                </c:pt>
                <c:pt idx="38">
                  <c:v>0.02</c:v>
                </c:pt>
                <c:pt idx="41">
                  <c:v>0.13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5B-4F8E-B07A-DFE83A04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5256"/>
        <c:axId val="134205648"/>
      </c:scatterChart>
      <c:valAx>
        <c:axId val="134205256"/>
        <c:scaling>
          <c:orientation val="minMax"/>
          <c:min val="-80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en-US" sz="1800" baseline="0"/>
                  <a:t>Priming (msec)</a:t>
                </a:r>
              </a:p>
            </c:rich>
          </c:tx>
          <c:layout>
            <c:manualLayout>
              <c:xMode val="edge"/>
              <c:yMode val="edge"/>
              <c:x val="0.36691585648148151"/>
              <c:y val="0.937748202614379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34205648"/>
        <c:crossesAt val="-0.2"/>
        <c:crossBetween val="midCat"/>
        <c:majorUnit val="20"/>
      </c:valAx>
      <c:valAx>
        <c:axId val="134205648"/>
        <c:scaling>
          <c:orientation val="minMax"/>
          <c:max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aseline="0"/>
                </a:pPr>
                <a:r>
                  <a:rPr lang="en-GB" sz="1800" baseline="0"/>
                  <a:t>Forced-choice awareness (proportion correct - 0.5)</a:t>
                </a:r>
              </a:p>
            </c:rich>
          </c:tx>
          <c:layout>
            <c:manualLayout>
              <c:xMode val="edge"/>
              <c:yMode val="edge"/>
              <c:x val="1.7128472222222217E-3"/>
              <c:y val="6.232598039215686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34205256"/>
        <c:crossesAt val="-80"/>
        <c:crossBetween val="midCat"/>
      </c:valAx>
    </c:plotArea>
    <c:legend>
      <c:legendPos val="r"/>
      <c:layout>
        <c:manualLayout>
          <c:xMode val="edge"/>
          <c:yMode val="edge"/>
          <c:x val="0.64010408692910503"/>
          <c:y val="0.22548790849673203"/>
          <c:w val="0.15643647069787522"/>
          <c:h val="0.11393137254901962"/>
        </c:manualLayout>
      </c:layout>
      <c:overlay val="0"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Included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'Sklar Exp 6 model'!$F$2:$F$201</c:f>
              <c:numCache>
                <c:formatCode>0.0000</c:formatCode>
                <c:ptCount val="200"/>
                <c:pt idx="0">
                  <c:v>0</c:v>
                </c:pt>
                <c:pt idx="1">
                  <c:v>-5.3243918046355247</c:v>
                </c:pt>
                <c:pt idx="2">
                  <c:v>0</c:v>
                </c:pt>
                <c:pt idx="3">
                  <c:v>18.572954377275892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11.085134519787971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26.670290299050976</c:v>
                </c:pt>
                <c:pt idx="13">
                  <c:v>13.790808497986291</c:v>
                </c:pt>
                <c:pt idx="14">
                  <c:v>0</c:v>
                </c:pt>
                <c:pt idx="15">
                  <c:v>16.486322283497429</c:v>
                </c:pt>
                <c:pt idx="16">
                  <c:v>0</c:v>
                </c:pt>
                <c:pt idx="17">
                  <c:v>31.755407053395174</c:v>
                </c:pt>
                <c:pt idx="18">
                  <c:v>0</c:v>
                </c:pt>
                <c:pt idx="19">
                  <c:v>0</c:v>
                </c:pt>
                <c:pt idx="20">
                  <c:v>41.158206658990821</c:v>
                </c:pt>
                <c:pt idx="21">
                  <c:v>0</c:v>
                </c:pt>
                <c:pt idx="22">
                  <c:v>0</c:v>
                </c:pt>
                <c:pt idx="23">
                  <c:v>55.703277939726831</c:v>
                </c:pt>
                <c:pt idx="24">
                  <c:v>0</c:v>
                </c:pt>
                <c:pt idx="25">
                  <c:v>-21.901556192489807</c:v>
                </c:pt>
                <c:pt idx="26">
                  <c:v>0.72434709178924095</c:v>
                </c:pt>
                <c:pt idx="27">
                  <c:v>0</c:v>
                </c:pt>
                <c:pt idx="28">
                  <c:v>0</c:v>
                </c:pt>
                <c:pt idx="29">
                  <c:v>-25.065356294391677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-20.540796367669827</c:v>
                </c:pt>
                <c:pt idx="36">
                  <c:v>2.6081641408090945</c:v>
                </c:pt>
                <c:pt idx="37">
                  <c:v>0</c:v>
                </c:pt>
                <c:pt idx="38">
                  <c:v>5.7041852869297145</c:v>
                </c:pt>
                <c:pt idx="39">
                  <c:v>0</c:v>
                </c:pt>
                <c:pt idx="40">
                  <c:v>4.4433357288362458</c:v>
                </c:pt>
                <c:pt idx="41">
                  <c:v>0</c:v>
                </c:pt>
                <c:pt idx="42">
                  <c:v>0</c:v>
                </c:pt>
                <c:pt idx="43">
                  <c:v>7.8640362516744062</c:v>
                </c:pt>
                <c:pt idx="44">
                  <c:v>0</c:v>
                </c:pt>
                <c:pt idx="45">
                  <c:v>0</c:v>
                </c:pt>
                <c:pt idx="46">
                  <c:v>60.216190649924101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50.194482173508732</c:v>
                </c:pt>
                <c:pt idx="51">
                  <c:v>0</c:v>
                </c:pt>
                <c:pt idx="52">
                  <c:v>0.8767977305687964</c:v>
                </c:pt>
                <c:pt idx="53">
                  <c:v>20.301885615452193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-49.811956796504091</c:v>
                </c:pt>
                <c:pt idx="58">
                  <c:v>23.45632701687282</c:v>
                </c:pt>
                <c:pt idx="59">
                  <c:v>-16.206295822514221</c:v>
                </c:pt>
                <c:pt idx="60">
                  <c:v>36.387220279691974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5.5601793064561207</c:v>
                </c:pt>
                <c:pt idx="65">
                  <c:v>-40.262443189960322</c:v>
                </c:pt>
                <c:pt idx="66">
                  <c:v>0</c:v>
                </c:pt>
                <c:pt idx="67">
                  <c:v>-6.1345742324483581</c:v>
                </c:pt>
                <c:pt idx="68">
                  <c:v>11.349961187050212</c:v>
                </c:pt>
                <c:pt idx="69">
                  <c:v>-25.987304252368631</c:v>
                </c:pt>
                <c:pt idx="70">
                  <c:v>45.957784141108277</c:v>
                </c:pt>
                <c:pt idx="71">
                  <c:v>0</c:v>
                </c:pt>
                <c:pt idx="72">
                  <c:v>0</c:v>
                </c:pt>
                <c:pt idx="73">
                  <c:v>15.668721789523261</c:v>
                </c:pt>
                <c:pt idx="74">
                  <c:v>0</c:v>
                </c:pt>
                <c:pt idx="75">
                  <c:v>0</c:v>
                </c:pt>
                <c:pt idx="76">
                  <c:v>16.445930486923316</c:v>
                </c:pt>
                <c:pt idx="77">
                  <c:v>0</c:v>
                </c:pt>
                <c:pt idx="78">
                  <c:v>0</c:v>
                </c:pt>
                <c:pt idx="79">
                  <c:v>-20.471271182061173</c:v>
                </c:pt>
                <c:pt idx="80">
                  <c:v>-6.9903087023994885</c:v>
                </c:pt>
                <c:pt idx="81">
                  <c:v>14.152741914556827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11.786000231921207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-10.717288387269946</c:v>
                </c:pt>
                <c:pt idx="93">
                  <c:v>0</c:v>
                </c:pt>
                <c:pt idx="94">
                  <c:v>0</c:v>
                </c:pt>
                <c:pt idx="95">
                  <c:v>8.317551237239968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41.826514734537341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36.722325876296964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-1.659580630104756</c:v>
                </c:pt>
                <c:pt idx="111">
                  <c:v>0</c:v>
                </c:pt>
                <c:pt idx="112">
                  <c:v>-23.077979631154449</c:v>
                </c:pt>
                <c:pt idx="113">
                  <c:v>-7.0111406785435975</c:v>
                </c:pt>
                <c:pt idx="114">
                  <c:v>0</c:v>
                </c:pt>
                <c:pt idx="115">
                  <c:v>0</c:v>
                </c:pt>
                <c:pt idx="116">
                  <c:v>4.0553862163214944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-8.2180719801108353</c:v>
                </c:pt>
                <c:pt idx="122">
                  <c:v>0</c:v>
                </c:pt>
                <c:pt idx="123">
                  <c:v>7.2650998845056165</c:v>
                </c:pt>
                <c:pt idx="124">
                  <c:v>-8.1730588135833386</c:v>
                </c:pt>
                <c:pt idx="125">
                  <c:v>0</c:v>
                </c:pt>
                <c:pt idx="126">
                  <c:v>19.427058577974094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3.9949093661271036</c:v>
                </c:pt>
                <c:pt idx="131">
                  <c:v>0</c:v>
                </c:pt>
                <c:pt idx="132">
                  <c:v>0</c:v>
                </c:pt>
                <c:pt idx="133">
                  <c:v>27.756063263921533</c:v>
                </c:pt>
                <c:pt idx="134">
                  <c:v>0</c:v>
                </c:pt>
                <c:pt idx="135">
                  <c:v>26.71697466209298</c:v>
                </c:pt>
                <c:pt idx="136">
                  <c:v>0</c:v>
                </c:pt>
                <c:pt idx="137">
                  <c:v>0</c:v>
                </c:pt>
                <c:pt idx="138">
                  <c:v>22.859621185460128</c:v>
                </c:pt>
                <c:pt idx="139">
                  <c:v>32.052839105715975</c:v>
                </c:pt>
                <c:pt idx="140">
                  <c:v>0</c:v>
                </c:pt>
                <c:pt idx="141">
                  <c:v>0</c:v>
                </c:pt>
                <c:pt idx="142">
                  <c:v>1.7004861547029577</c:v>
                </c:pt>
                <c:pt idx="143">
                  <c:v>0</c:v>
                </c:pt>
                <c:pt idx="144">
                  <c:v>48.655862701678416</c:v>
                </c:pt>
                <c:pt idx="145">
                  <c:v>16.052271621418186</c:v>
                </c:pt>
                <c:pt idx="146">
                  <c:v>32.215296459951787</c:v>
                </c:pt>
                <c:pt idx="147">
                  <c:v>0</c:v>
                </c:pt>
                <c:pt idx="148">
                  <c:v>59.977352793765021</c:v>
                </c:pt>
                <c:pt idx="149">
                  <c:v>0</c:v>
                </c:pt>
                <c:pt idx="150">
                  <c:v>17.231290530588012</c:v>
                </c:pt>
                <c:pt idx="151">
                  <c:v>2.5572335743781878</c:v>
                </c:pt>
                <c:pt idx="152">
                  <c:v>-13.002346077002585</c:v>
                </c:pt>
                <c:pt idx="153">
                  <c:v>0</c:v>
                </c:pt>
                <c:pt idx="154">
                  <c:v>19.107846401282586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37.317715214128839</c:v>
                </c:pt>
                <c:pt idx="161">
                  <c:v>0</c:v>
                </c:pt>
                <c:pt idx="162">
                  <c:v>0</c:v>
                </c:pt>
                <c:pt idx="163">
                  <c:v>-2.272145775379613</c:v>
                </c:pt>
                <c:pt idx="164">
                  <c:v>-7.078994667637744</c:v>
                </c:pt>
                <c:pt idx="165">
                  <c:v>4.8176701056654565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6.1054600336938165</c:v>
                </c:pt>
                <c:pt idx="172">
                  <c:v>0</c:v>
                </c:pt>
                <c:pt idx="173">
                  <c:v>0</c:v>
                </c:pt>
                <c:pt idx="174">
                  <c:v>-6.5840919887996279</c:v>
                </c:pt>
                <c:pt idx="175">
                  <c:v>0</c:v>
                </c:pt>
                <c:pt idx="176">
                  <c:v>0</c:v>
                </c:pt>
                <c:pt idx="177">
                  <c:v>6.4013504924951121</c:v>
                </c:pt>
                <c:pt idx="178">
                  <c:v>0</c:v>
                </c:pt>
                <c:pt idx="179">
                  <c:v>0</c:v>
                </c:pt>
                <c:pt idx="180">
                  <c:v>36.757195903162938</c:v>
                </c:pt>
                <c:pt idx="181">
                  <c:v>0</c:v>
                </c:pt>
                <c:pt idx="182">
                  <c:v>-2.4487878363579512</c:v>
                </c:pt>
                <c:pt idx="183">
                  <c:v>0</c:v>
                </c:pt>
                <c:pt idx="184">
                  <c:v>0</c:v>
                </c:pt>
                <c:pt idx="185">
                  <c:v>15.904442352592014</c:v>
                </c:pt>
                <c:pt idx="186">
                  <c:v>23.443939699034672</c:v>
                </c:pt>
                <c:pt idx="187">
                  <c:v>0</c:v>
                </c:pt>
                <c:pt idx="188">
                  <c:v>0</c:v>
                </c:pt>
                <c:pt idx="189">
                  <c:v>2.6961543426004937</c:v>
                </c:pt>
                <c:pt idx="190">
                  <c:v>0</c:v>
                </c:pt>
                <c:pt idx="191">
                  <c:v>40.014214664523024</c:v>
                </c:pt>
                <c:pt idx="192">
                  <c:v>0</c:v>
                </c:pt>
                <c:pt idx="193">
                  <c:v>2.2750366951804608</c:v>
                </c:pt>
                <c:pt idx="194">
                  <c:v>0</c:v>
                </c:pt>
                <c:pt idx="195">
                  <c:v>45.831281386170303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-12.312073704408249</c:v>
                </c:pt>
              </c:numCache>
            </c:numRef>
          </c:xVal>
          <c:yVal>
            <c:numRef>
              <c:f>'Sklar Exp 6 model'!$G$2:$G$201</c:f>
              <c:numCache>
                <c:formatCode>0.0000</c:formatCode>
                <c:ptCount val="200"/>
                <c:pt idx="0">
                  <c:v>0</c:v>
                </c:pt>
                <c:pt idx="1">
                  <c:v>2.3478010310209355E-2</c:v>
                </c:pt>
                <c:pt idx="2">
                  <c:v>0</c:v>
                </c:pt>
                <c:pt idx="3">
                  <c:v>1.1351944825146343E-2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5.9095323497895147E-2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7.0086748867761339E-2</c:v>
                </c:pt>
                <c:pt idx="13">
                  <c:v>5.8372002361575137E-2</c:v>
                </c:pt>
                <c:pt idx="14">
                  <c:v>0</c:v>
                </c:pt>
                <c:pt idx="15">
                  <c:v>6.8599565868789791E-2</c:v>
                </c:pt>
                <c:pt idx="16">
                  <c:v>0</c:v>
                </c:pt>
                <c:pt idx="17">
                  <c:v>-2.7451009979704396E-2</c:v>
                </c:pt>
                <c:pt idx="18">
                  <c:v>0</c:v>
                </c:pt>
                <c:pt idx="19">
                  <c:v>0</c:v>
                </c:pt>
                <c:pt idx="20">
                  <c:v>2.6793391346582207E-2</c:v>
                </c:pt>
                <c:pt idx="21">
                  <c:v>0</c:v>
                </c:pt>
                <c:pt idx="22">
                  <c:v>0</c:v>
                </c:pt>
                <c:pt idx="23">
                  <c:v>6.7847618386731479E-2</c:v>
                </c:pt>
                <c:pt idx="24">
                  <c:v>0</c:v>
                </c:pt>
                <c:pt idx="25">
                  <c:v>7.5095699988305564E-2</c:v>
                </c:pt>
                <c:pt idx="26">
                  <c:v>6.2896852189733177E-2</c:v>
                </c:pt>
                <c:pt idx="27">
                  <c:v>0</c:v>
                </c:pt>
                <c:pt idx="28">
                  <c:v>0</c:v>
                </c:pt>
                <c:pt idx="29">
                  <c:v>1.3624188187532152E-3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9.555376012314809E-2</c:v>
                </c:pt>
                <c:pt idx="36">
                  <c:v>8.3550408210721794E-2</c:v>
                </c:pt>
                <c:pt idx="37">
                  <c:v>0</c:v>
                </c:pt>
                <c:pt idx="38">
                  <c:v>2.9473194747988596E-2</c:v>
                </c:pt>
                <c:pt idx="39">
                  <c:v>0</c:v>
                </c:pt>
                <c:pt idx="40">
                  <c:v>5.5244704829528923E-2</c:v>
                </c:pt>
                <c:pt idx="41">
                  <c:v>0</c:v>
                </c:pt>
                <c:pt idx="42">
                  <c:v>0</c:v>
                </c:pt>
                <c:pt idx="43">
                  <c:v>9.7203651724266815E-2</c:v>
                </c:pt>
                <c:pt idx="44">
                  <c:v>0</c:v>
                </c:pt>
                <c:pt idx="45">
                  <c:v>0</c:v>
                </c:pt>
                <c:pt idx="46">
                  <c:v>9.7548895913059819E-2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5.5441564957727674E-2</c:v>
                </c:pt>
                <c:pt idx="51">
                  <c:v>0</c:v>
                </c:pt>
                <c:pt idx="52">
                  <c:v>3.2608200247632335E-2</c:v>
                </c:pt>
                <c:pt idx="53">
                  <c:v>4.16875949059613E-2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2.657470334554091E-2</c:v>
                </c:pt>
                <c:pt idx="58">
                  <c:v>4.230141288018785E-2</c:v>
                </c:pt>
                <c:pt idx="59">
                  <c:v>1.0604283772408865E-4</c:v>
                </c:pt>
                <c:pt idx="60">
                  <c:v>9.247691680968273E-2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7.6254532662569541E-2</c:v>
                </c:pt>
                <c:pt idx="65">
                  <c:v>5.1993329482793338E-2</c:v>
                </c:pt>
                <c:pt idx="66">
                  <c:v>0</c:v>
                </c:pt>
                <c:pt idx="67">
                  <c:v>2.4036576481303196E-2</c:v>
                </c:pt>
                <c:pt idx="68">
                  <c:v>7.7143654683022755E-2</c:v>
                </c:pt>
                <c:pt idx="69">
                  <c:v>3.7167724561295468E-2</c:v>
                </c:pt>
                <c:pt idx="70">
                  <c:v>2.1356864029366984E-2</c:v>
                </c:pt>
                <c:pt idx="71">
                  <c:v>0</c:v>
                </c:pt>
                <c:pt idx="72">
                  <c:v>0</c:v>
                </c:pt>
                <c:pt idx="73">
                  <c:v>9.8095502228825349E-2</c:v>
                </c:pt>
                <c:pt idx="74">
                  <c:v>0</c:v>
                </c:pt>
                <c:pt idx="75">
                  <c:v>0</c:v>
                </c:pt>
                <c:pt idx="76">
                  <c:v>4.7148610368021759E-2</c:v>
                </c:pt>
                <c:pt idx="77">
                  <c:v>0</c:v>
                </c:pt>
                <c:pt idx="78">
                  <c:v>0</c:v>
                </c:pt>
                <c:pt idx="79">
                  <c:v>-2.9924926517996938E-2</c:v>
                </c:pt>
                <c:pt idx="80">
                  <c:v>8.7162148095667358E-2</c:v>
                </c:pt>
                <c:pt idx="81">
                  <c:v>5.0617104837438087E-2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8.8377142067765813E-2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6.0261159281362775E-2</c:v>
                </c:pt>
                <c:pt idx="93">
                  <c:v>0</c:v>
                </c:pt>
                <c:pt idx="94">
                  <c:v>0</c:v>
                </c:pt>
                <c:pt idx="95">
                  <c:v>4.2769438853720199E-2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4.2567947576753751E-3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6.0414818411227311E-2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4.4037683740607458E-2</c:v>
                </c:pt>
                <c:pt idx="111">
                  <c:v>0</c:v>
                </c:pt>
                <c:pt idx="112">
                  <c:v>6.7889295981440223E-2</c:v>
                </c:pt>
                <c:pt idx="113">
                  <c:v>2.3189291217131539E-2</c:v>
                </c:pt>
                <c:pt idx="114">
                  <c:v>0</c:v>
                </c:pt>
                <c:pt idx="115">
                  <c:v>0</c:v>
                </c:pt>
                <c:pt idx="116">
                  <c:v>2.5726053839316587E-2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7.2456073515349995E-2</c:v>
                </c:pt>
                <c:pt idx="122">
                  <c:v>0</c:v>
                </c:pt>
                <c:pt idx="123">
                  <c:v>4.8261331660905848E-2</c:v>
                </c:pt>
                <c:pt idx="124">
                  <c:v>9.3864305502502243E-2</c:v>
                </c:pt>
                <c:pt idx="125">
                  <c:v>0</c:v>
                </c:pt>
                <c:pt idx="126">
                  <c:v>6.0482894089655015E-2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5.5514370008604597E-2</c:v>
                </c:pt>
                <c:pt idx="131">
                  <c:v>0</c:v>
                </c:pt>
                <c:pt idx="132">
                  <c:v>0</c:v>
                </c:pt>
                <c:pt idx="133">
                  <c:v>8.441092662280425E-2</c:v>
                </c:pt>
                <c:pt idx="134">
                  <c:v>0</c:v>
                </c:pt>
                <c:pt idx="135">
                  <c:v>-3.8598088093567684E-3</c:v>
                </c:pt>
                <c:pt idx="136">
                  <c:v>0</c:v>
                </c:pt>
                <c:pt idx="137">
                  <c:v>0</c:v>
                </c:pt>
                <c:pt idx="138">
                  <c:v>8.2779565976234148E-2</c:v>
                </c:pt>
                <c:pt idx="139">
                  <c:v>-1.8397808768786494E-2</c:v>
                </c:pt>
                <c:pt idx="140">
                  <c:v>0</c:v>
                </c:pt>
                <c:pt idx="141">
                  <c:v>0</c:v>
                </c:pt>
                <c:pt idx="142">
                  <c:v>-1.9060193760087715E-2</c:v>
                </c:pt>
                <c:pt idx="143">
                  <c:v>0</c:v>
                </c:pt>
                <c:pt idx="144">
                  <c:v>8.2460287861176762E-2</c:v>
                </c:pt>
                <c:pt idx="145">
                  <c:v>6.4562750897603105E-2</c:v>
                </c:pt>
                <c:pt idx="146">
                  <c:v>8.4388348416832737E-2</c:v>
                </c:pt>
                <c:pt idx="147">
                  <c:v>0</c:v>
                </c:pt>
                <c:pt idx="148">
                  <c:v>5.3082699499209407E-2</c:v>
                </c:pt>
                <c:pt idx="149">
                  <c:v>0</c:v>
                </c:pt>
                <c:pt idx="150">
                  <c:v>1.4567463343264531E-2</c:v>
                </c:pt>
                <c:pt idx="151">
                  <c:v>8.1488788358110464E-2</c:v>
                </c:pt>
                <c:pt idx="152">
                  <c:v>3.8137382337590675E-2</c:v>
                </c:pt>
                <c:pt idx="153">
                  <c:v>0</c:v>
                </c:pt>
                <c:pt idx="154">
                  <c:v>1.1456718614790584E-2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2.0957982390536922E-2</c:v>
                </c:pt>
                <c:pt idx="161">
                  <c:v>0</c:v>
                </c:pt>
                <c:pt idx="162">
                  <c:v>0</c:v>
                </c:pt>
                <c:pt idx="163">
                  <c:v>5.9811232252395707E-2</c:v>
                </c:pt>
                <c:pt idx="164">
                  <c:v>9.4257821122591845E-2</c:v>
                </c:pt>
                <c:pt idx="165">
                  <c:v>5.9955705485772337E-2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3.3355441094608973E-2</c:v>
                </c:pt>
                <c:pt idx="172">
                  <c:v>0</c:v>
                </c:pt>
                <c:pt idx="173">
                  <c:v>0</c:v>
                </c:pt>
                <c:pt idx="174">
                  <c:v>9.8239520714851092E-2</c:v>
                </c:pt>
                <c:pt idx="175">
                  <c:v>0</c:v>
                </c:pt>
                <c:pt idx="176">
                  <c:v>0</c:v>
                </c:pt>
                <c:pt idx="177">
                  <c:v>3.2451175987371246E-2</c:v>
                </c:pt>
                <c:pt idx="178">
                  <c:v>0</c:v>
                </c:pt>
                <c:pt idx="179">
                  <c:v>0</c:v>
                </c:pt>
                <c:pt idx="180">
                  <c:v>9.5956507114460687E-2</c:v>
                </c:pt>
                <c:pt idx="181">
                  <c:v>0</c:v>
                </c:pt>
                <c:pt idx="182">
                  <c:v>5.9877852739300574E-2</c:v>
                </c:pt>
                <c:pt idx="183">
                  <c:v>0</c:v>
                </c:pt>
                <c:pt idx="184">
                  <c:v>0</c:v>
                </c:pt>
                <c:pt idx="185">
                  <c:v>4.1970993455033745E-2</c:v>
                </c:pt>
                <c:pt idx="186">
                  <c:v>3.5733587840804826E-2</c:v>
                </c:pt>
                <c:pt idx="187">
                  <c:v>0</c:v>
                </c:pt>
                <c:pt idx="188">
                  <c:v>0</c:v>
                </c:pt>
                <c:pt idx="189">
                  <c:v>4.382547588931629E-2</c:v>
                </c:pt>
                <c:pt idx="190">
                  <c:v>0</c:v>
                </c:pt>
                <c:pt idx="191">
                  <c:v>8.5755978337256233E-2</c:v>
                </c:pt>
                <c:pt idx="192">
                  <c:v>0</c:v>
                </c:pt>
                <c:pt idx="193">
                  <c:v>8.7532949085580181E-2</c:v>
                </c:pt>
                <c:pt idx="194">
                  <c:v>0</c:v>
                </c:pt>
                <c:pt idx="195">
                  <c:v>8.1032335704658176E-2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7.9774277158430773E-2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AE-4604-A11D-C3E21A596FFE}"/>
            </c:ext>
          </c:extLst>
        </c:ser>
        <c:ser>
          <c:idx val="1"/>
          <c:order val="1"/>
          <c:tx>
            <c:v>Excluded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'Sklar Exp 6 model'!$H$2:$H$201</c:f>
              <c:numCache>
                <c:formatCode>0.0000</c:formatCode>
                <c:ptCount val="200"/>
                <c:pt idx="0">
                  <c:v>26.807212452666136</c:v>
                </c:pt>
                <c:pt idx="1">
                  <c:v>0</c:v>
                </c:pt>
                <c:pt idx="2">
                  <c:v>6.5738827742898138</c:v>
                </c:pt>
                <c:pt idx="3">
                  <c:v>0</c:v>
                </c:pt>
                <c:pt idx="4">
                  <c:v>21.381284159331699</c:v>
                </c:pt>
                <c:pt idx="5">
                  <c:v>51.346843792969594</c:v>
                </c:pt>
                <c:pt idx="6">
                  <c:v>-58.344431363395415</c:v>
                </c:pt>
                <c:pt idx="7">
                  <c:v>-30.175322717725066</c:v>
                </c:pt>
                <c:pt idx="8">
                  <c:v>0</c:v>
                </c:pt>
                <c:pt idx="9">
                  <c:v>7.629461651929887</c:v>
                </c:pt>
                <c:pt idx="10">
                  <c:v>29.468998764030403</c:v>
                </c:pt>
                <c:pt idx="11">
                  <c:v>14.663780166272772</c:v>
                </c:pt>
                <c:pt idx="12">
                  <c:v>0</c:v>
                </c:pt>
                <c:pt idx="13">
                  <c:v>0</c:v>
                </c:pt>
                <c:pt idx="14">
                  <c:v>36.892726529884385</c:v>
                </c:pt>
                <c:pt idx="15">
                  <c:v>0</c:v>
                </c:pt>
                <c:pt idx="16">
                  <c:v>56.014618439774495</c:v>
                </c:pt>
                <c:pt idx="17">
                  <c:v>0</c:v>
                </c:pt>
                <c:pt idx="18">
                  <c:v>16.701337062811945</c:v>
                </c:pt>
                <c:pt idx="19">
                  <c:v>-1.574752059270395</c:v>
                </c:pt>
                <c:pt idx="20">
                  <c:v>0</c:v>
                </c:pt>
                <c:pt idx="21">
                  <c:v>3.1800407668633852</c:v>
                </c:pt>
                <c:pt idx="22">
                  <c:v>51.618430279602762</c:v>
                </c:pt>
                <c:pt idx="23">
                  <c:v>0</c:v>
                </c:pt>
                <c:pt idx="24">
                  <c:v>6.5927809373242781</c:v>
                </c:pt>
                <c:pt idx="25">
                  <c:v>0</c:v>
                </c:pt>
                <c:pt idx="26">
                  <c:v>0</c:v>
                </c:pt>
                <c:pt idx="27">
                  <c:v>74.559347285656258</c:v>
                </c:pt>
                <c:pt idx="28">
                  <c:v>4.0381694816169329</c:v>
                </c:pt>
                <c:pt idx="29">
                  <c:v>0</c:v>
                </c:pt>
                <c:pt idx="30">
                  <c:v>-11.931607059552334</c:v>
                </c:pt>
                <c:pt idx="31">
                  <c:v>40.616609385295305</c:v>
                </c:pt>
                <c:pt idx="32">
                  <c:v>33.575742509099655</c:v>
                </c:pt>
                <c:pt idx="33">
                  <c:v>50.202156035054941</c:v>
                </c:pt>
                <c:pt idx="34">
                  <c:v>-9.3398404715408105</c:v>
                </c:pt>
                <c:pt idx="35">
                  <c:v>0</c:v>
                </c:pt>
                <c:pt idx="36">
                  <c:v>0</c:v>
                </c:pt>
                <c:pt idx="37">
                  <c:v>19.718003659334499</c:v>
                </c:pt>
                <c:pt idx="38">
                  <c:v>0</c:v>
                </c:pt>
                <c:pt idx="39">
                  <c:v>0.4252881808206439</c:v>
                </c:pt>
                <c:pt idx="40">
                  <c:v>0</c:v>
                </c:pt>
                <c:pt idx="41">
                  <c:v>3.7627631172363181</c:v>
                </c:pt>
                <c:pt idx="42">
                  <c:v>19.733801582304295</c:v>
                </c:pt>
                <c:pt idx="43">
                  <c:v>0</c:v>
                </c:pt>
                <c:pt idx="44">
                  <c:v>82.365472098870669</c:v>
                </c:pt>
                <c:pt idx="45">
                  <c:v>19.811924903449835</c:v>
                </c:pt>
                <c:pt idx="46">
                  <c:v>0</c:v>
                </c:pt>
                <c:pt idx="47">
                  <c:v>32.055369774723658</c:v>
                </c:pt>
                <c:pt idx="48">
                  <c:v>34.660567325743614</c:v>
                </c:pt>
                <c:pt idx="49">
                  <c:v>-19.646525470336201</c:v>
                </c:pt>
                <c:pt idx="50">
                  <c:v>0</c:v>
                </c:pt>
                <c:pt idx="51">
                  <c:v>75.087186178250704</c:v>
                </c:pt>
                <c:pt idx="52">
                  <c:v>0</c:v>
                </c:pt>
                <c:pt idx="53">
                  <c:v>0</c:v>
                </c:pt>
                <c:pt idx="54">
                  <c:v>11.53078123931482</c:v>
                </c:pt>
                <c:pt idx="55">
                  <c:v>2.9404798624163959</c:v>
                </c:pt>
                <c:pt idx="56">
                  <c:v>-10.420224680303363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34.178491932805628</c:v>
                </c:pt>
                <c:pt idx="62">
                  <c:v>17.395442955574254</c:v>
                </c:pt>
                <c:pt idx="63">
                  <c:v>56.800428683316568</c:v>
                </c:pt>
                <c:pt idx="64">
                  <c:v>0</c:v>
                </c:pt>
                <c:pt idx="65">
                  <c:v>0</c:v>
                </c:pt>
                <c:pt idx="66">
                  <c:v>33.611758499289863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8.2051206390751759</c:v>
                </c:pt>
                <c:pt idx="72">
                  <c:v>3.2726762128440896</c:v>
                </c:pt>
                <c:pt idx="73">
                  <c:v>0</c:v>
                </c:pt>
                <c:pt idx="74">
                  <c:v>59.011585381056648</c:v>
                </c:pt>
                <c:pt idx="75">
                  <c:v>33.188168163149385</c:v>
                </c:pt>
                <c:pt idx="76">
                  <c:v>0</c:v>
                </c:pt>
                <c:pt idx="77">
                  <c:v>44.256577712047147</c:v>
                </c:pt>
                <c:pt idx="78">
                  <c:v>36.604837350721937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31.395301721175201</c:v>
                </c:pt>
                <c:pt idx="83">
                  <c:v>0.78995690270676278</c:v>
                </c:pt>
                <c:pt idx="84">
                  <c:v>1.8071221347490791</c:v>
                </c:pt>
                <c:pt idx="85">
                  <c:v>49.180031783151207</c:v>
                </c:pt>
                <c:pt idx="86">
                  <c:v>24.250844535315991</c:v>
                </c:pt>
                <c:pt idx="87">
                  <c:v>23.386382326832972</c:v>
                </c:pt>
                <c:pt idx="88">
                  <c:v>0</c:v>
                </c:pt>
                <c:pt idx="89">
                  <c:v>13.43646026722854</c:v>
                </c:pt>
                <c:pt idx="90">
                  <c:v>-10.454276161937742</c:v>
                </c:pt>
                <c:pt idx="91">
                  <c:v>32.952099718357204</c:v>
                </c:pt>
                <c:pt idx="92">
                  <c:v>0</c:v>
                </c:pt>
                <c:pt idx="93">
                  <c:v>46.240663141332334</c:v>
                </c:pt>
                <c:pt idx="94">
                  <c:v>42.333306782864383</c:v>
                </c:pt>
                <c:pt idx="95">
                  <c:v>0</c:v>
                </c:pt>
                <c:pt idx="96">
                  <c:v>18.406441813538549</c:v>
                </c:pt>
                <c:pt idx="97">
                  <c:v>22.554293582259561</c:v>
                </c:pt>
                <c:pt idx="98">
                  <c:v>-6.8454261964070611</c:v>
                </c:pt>
                <c:pt idx="99">
                  <c:v>17.351231281252694</c:v>
                </c:pt>
                <c:pt idx="100">
                  <c:v>-24.448316435184097</c:v>
                </c:pt>
                <c:pt idx="101">
                  <c:v>30.839052487834124</c:v>
                </c:pt>
                <c:pt idx="102">
                  <c:v>0</c:v>
                </c:pt>
                <c:pt idx="103">
                  <c:v>21.224474767193897</c:v>
                </c:pt>
                <c:pt idx="104">
                  <c:v>-15.942485515581211</c:v>
                </c:pt>
                <c:pt idx="105">
                  <c:v>20.725237209233455</c:v>
                </c:pt>
                <c:pt idx="106">
                  <c:v>0</c:v>
                </c:pt>
                <c:pt idx="107">
                  <c:v>4.4328106013999786</c:v>
                </c:pt>
                <c:pt idx="108">
                  <c:v>53.777370612777304</c:v>
                </c:pt>
                <c:pt idx="109">
                  <c:v>18.639938662061468</c:v>
                </c:pt>
                <c:pt idx="110">
                  <c:v>0</c:v>
                </c:pt>
                <c:pt idx="111">
                  <c:v>-9.2501961262605619</c:v>
                </c:pt>
                <c:pt idx="112">
                  <c:v>0</c:v>
                </c:pt>
                <c:pt idx="113">
                  <c:v>0</c:v>
                </c:pt>
                <c:pt idx="114">
                  <c:v>36.658138287719339</c:v>
                </c:pt>
                <c:pt idx="115">
                  <c:v>0.3422331246547401</c:v>
                </c:pt>
                <c:pt idx="116">
                  <c:v>0</c:v>
                </c:pt>
                <c:pt idx="117">
                  <c:v>29.573547453735955</c:v>
                </c:pt>
                <c:pt idx="118">
                  <c:v>19.008921799439122</c:v>
                </c:pt>
                <c:pt idx="119">
                  <c:v>55.480128867173335</c:v>
                </c:pt>
                <c:pt idx="120">
                  <c:v>35.920792743097991</c:v>
                </c:pt>
                <c:pt idx="121">
                  <c:v>0</c:v>
                </c:pt>
                <c:pt idx="122">
                  <c:v>18.227180407819105</c:v>
                </c:pt>
                <c:pt idx="123">
                  <c:v>0</c:v>
                </c:pt>
                <c:pt idx="124">
                  <c:v>0</c:v>
                </c:pt>
                <c:pt idx="125">
                  <c:v>-9.8020866062433925</c:v>
                </c:pt>
                <c:pt idx="126">
                  <c:v>0</c:v>
                </c:pt>
                <c:pt idx="127">
                  <c:v>37.381732272449881</c:v>
                </c:pt>
                <c:pt idx="128">
                  <c:v>1.153176117411931</c:v>
                </c:pt>
                <c:pt idx="129">
                  <c:v>25.929356797831133</c:v>
                </c:pt>
                <c:pt idx="130">
                  <c:v>0</c:v>
                </c:pt>
                <c:pt idx="131">
                  <c:v>26.744655133341439</c:v>
                </c:pt>
                <c:pt idx="132">
                  <c:v>-17.185651086067082</c:v>
                </c:pt>
                <c:pt idx="133">
                  <c:v>0</c:v>
                </c:pt>
                <c:pt idx="134">
                  <c:v>-20.299479001580039</c:v>
                </c:pt>
                <c:pt idx="135">
                  <c:v>0</c:v>
                </c:pt>
                <c:pt idx="136">
                  <c:v>10.784196365391836</c:v>
                </c:pt>
                <c:pt idx="137">
                  <c:v>17.283530769389472</c:v>
                </c:pt>
                <c:pt idx="138">
                  <c:v>0</c:v>
                </c:pt>
                <c:pt idx="139">
                  <c:v>0</c:v>
                </c:pt>
                <c:pt idx="140">
                  <c:v>19.541184246889316</c:v>
                </c:pt>
                <c:pt idx="141">
                  <c:v>-3.1675046557502355</c:v>
                </c:pt>
                <c:pt idx="142">
                  <c:v>0</c:v>
                </c:pt>
                <c:pt idx="143">
                  <c:v>33.959674328769324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-2.4282696358859539</c:v>
                </c:pt>
                <c:pt idx="148">
                  <c:v>0</c:v>
                </c:pt>
                <c:pt idx="149">
                  <c:v>43.896622446452966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18.097099928098032</c:v>
                </c:pt>
                <c:pt idx="154">
                  <c:v>0</c:v>
                </c:pt>
                <c:pt idx="155">
                  <c:v>61.360701056371909</c:v>
                </c:pt>
                <c:pt idx="156">
                  <c:v>-1.5842676475876942</c:v>
                </c:pt>
                <c:pt idx="157">
                  <c:v>67.091677283286117</c:v>
                </c:pt>
                <c:pt idx="158">
                  <c:v>39.594532881863415</c:v>
                </c:pt>
                <c:pt idx="159">
                  <c:v>30.091389862689539</c:v>
                </c:pt>
                <c:pt idx="160">
                  <c:v>0</c:v>
                </c:pt>
                <c:pt idx="161">
                  <c:v>17.508190740016289</c:v>
                </c:pt>
                <c:pt idx="162">
                  <c:v>23.847496140631847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37.795731986960163</c:v>
                </c:pt>
                <c:pt idx="167">
                  <c:v>26.761489880271256</c:v>
                </c:pt>
                <c:pt idx="168">
                  <c:v>3.1282950658060145</c:v>
                </c:pt>
                <c:pt idx="169">
                  <c:v>50.042389648267999</c:v>
                </c:pt>
                <c:pt idx="170">
                  <c:v>56.01740149356192</c:v>
                </c:pt>
                <c:pt idx="171">
                  <c:v>0</c:v>
                </c:pt>
                <c:pt idx="172">
                  <c:v>-7.0916582444915548</c:v>
                </c:pt>
                <c:pt idx="173">
                  <c:v>55.906529541942291</c:v>
                </c:pt>
                <c:pt idx="174">
                  <c:v>0</c:v>
                </c:pt>
                <c:pt idx="175">
                  <c:v>55.680379136872943</c:v>
                </c:pt>
                <c:pt idx="176">
                  <c:v>1.1740251465816982</c:v>
                </c:pt>
                <c:pt idx="177">
                  <c:v>0</c:v>
                </c:pt>
                <c:pt idx="178">
                  <c:v>0.27577748366456944</c:v>
                </c:pt>
                <c:pt idx="179">
                  <c:v>24.09378957960871</c:v>
                </c:pt>
                <c:pt idx="180">
                  <c:v>0</c:v>
                </c:pt>
                <c:pt idx="181">
                  <c:v>43.137469492619857</c:v>
                </c:pt>
                <c:pt idx="182">
                  <c:v>0</c:v>
                </c:pt>
                <c:pt idx="183">
                  <c:v>-2.2366140911180992</c:v>
                </c:pt>
                <c:pt idx="184">
                  <c:v>41.256050099007552</c:v>
                </c:pt>
                <c:pt idx="185">
                  <c:v>0</c:v>
                </c:pt>
                <c:pt idx="186">
                  <c:v>0</c:v>
                </c:pt>
                <c:pt idx="187">
                  <c:v>9.7544698746496579</c:v>
                </c:pt>
                <c:pt idx="188">
                  <c:v>46.508184186648577</c:v>
                </c:pt>
                <c:pt idx="189">
                  <c:v>0</c:v>
                </c:pt>
                <c:pt idx="190">
                  <c:v>1.4817913324513938</c:v>
                </c:pt>
                <c:pt idx="191">
                  <c:v>0</c:v>
                </c:pt>
                <c:pt idx="192">
                  <c:v>83.632914356683614</c:v>
                </c:pt>
                <c:pt idx="193">
                  <c:v>0</c:v>
                </c:pt>
                <c:pt idx="194">
                  <c:v>-6.5736009674146771</c:v>
                </c:pt>
                <c:pt idx="195">
                  <c:v>0</c:v>
                </c:pt>
                <c:pt idx="196">
                  <c:v>7.7900602263689507</c:v>
                </c:pt>
                <c:pt idx="197">
                  <c:v>65.809010084165493</c:v>
                </c:pt>
                <c:pt idx="198">
                  <c:v>55.405586681416025</c:v>
                </c:pt>
                <c:pt idx="199">
                  <c:v>0</c:v>
                </c:pt>
              </c:numCache>
            </c:numRef>
          </c:xVal>
          <c:yVal>
            <c:numRef>
              <c:f>'Sklar Exp 6 model'!$I$2:$I$201</c:f>
              <c:numCache>
                <c:formatCode>0.0000</c:formatCode>
                <c:ptCount val="200"/>
                <c:pt idx="0">
                  <c:v>0.13220191734319087</c:v>
                </c:pt>
                <c:pt idx="1">
                  <c:v>0</c:v>
                </c:pt>
                <c:pt idx="2">
                  <c:v>0.16787741545442258</c:v>
                </c:pt>
                <c:pt idx="3">
                  <c:v>0</c:v>
                </c:pt>
                <c:pt idx="4">
                  <c:v>0.12745451416150899</c:v>
                </c:pt>
                <c:pt idx="5">
                  <c:v>0.12406444087275303</c:v>
                </c:pt>
                <c:pt idx="6">
                  <c:v>0.19686962817388121</c:v>
                </c:pt>
                <c:pt idx="7">
                  <c:v>0.1437379026657436</c:v>
                </c:pt>
                <c:pt idx="8">
                  <c:v>0</c:v>
                </c:pt>
                <c:pt idx="9">
                  <c:v>0.21228674571204464</c:v>
                </c:pt>
                <c:pt idx="10">
                  <c:v>0.10968705767765641</c:v>
                </c:pt>
                <c:pt idx="11">
                  <c:v>0.16945218279317487</c:v>
                </c:pt>
                <c:pt idx="12">
                  <c:v>0</c:v>
                </c:pt>
                <c:pt idx="13">
                  <c:v>0</c:v>
                </c:pt>
                <c:pt idx="14">
                  <c:v>0.15447407834755722</c:v>
                </c:pt>
                <c:pt idx="15">
                  <c:v>0</c:v>
                </c:pt>
                <c:pt idx="16">
                  <c:v>0.21370023690280504</c:v>
                </c:pt>
                <c:pt idx="17">
                  <c:v>0</c:v>
                </c:pt>
                <c:pt idx="18">
                  <c:v>0.24991663425054866</c:v>
                </c:pt>
                <c:pt idx="19">
                  <c:v>0.1105454387771897</c:v>
                </c:pt>
                <c:pt idx="20">
                  <c:v>0</c:v>
                </c:pt>
                <c:pt idx="21">
                  <c:v>0.10808466443733777</c:v>
                </c:pt>
                <c:pt idx="22">
                  <c:v>0.13071857695933431</c:v>
                </c:pt>
                <c:pt idx="23">
                  <c:v>0</c:v>
                </c:pt>
                <c:pt idx="24">
                  <c:v>0.17494939614436589</c:v>
                </c:pt>
                <c:pt idx="25">
                  <c:v>0</c:v>
                </c:pt>
                <c:pt idx="26">
                  <c:v>0</c:v>
                </c:pt>
                <c:pt idx="27">
                  <c:v>0.13766329660313203</c:v>
                </c:pt>
                <c:pt idx="28">
                  <c:v>0.12810005076345987</c:v>
                </c:pt>
                <c:pt idx="29">
                  <c:v>0</c:v>
                </c:pt>
                <c:pt idx="30">
                  <c:v>0.11796800693729892</c:v>
                </c:pt>
                <c:pt idx="31">
                  <c:v>0.16205844561511185</c:v>
                </c:pt>
                <c:pt idx="32">
                  <c:v>0.19020807970548048</c:v>
                </c:pt>
                <c:pt idx="33">
                  <c:v>0.21407440302311442</c:v>
                </c:pt>
                <c:pt idx="34">
                  <c:v>0.11484289219253696</c:v>
                </c:pt>
                <c:pt idx="35">
                  <c:v>0</c:v>
                </c:pt>
                <c:pt idx="36">
                  <c:v>0</c:v>
                </c:pt>
                <c:pt idx="37">
                  <c:v>0.1025972736289259</c:v>
                </c:pt>
                <c:pt idx="38">
                  <c:v>0</c:v>
                </c:pt>
                <c:pt idx="39">
                  <c:v>0.19663456926820799</c:v>
                </c:pt>
                <c:pt idx="40">
                  <c:v>0</c:v>
                </c:pt>
                <c:pt idx="41">
                  <c:v>0.13383655217068735</c:v>
                </c:pt>
                <c:pt idx="42">
                  <c:v>0.1475677848549094</c:v>
                </c:pt>
                <c:pt idx="43">
                  <c:v>0</c:v>
                </c:pt>
                <c:pt idx="44">
                  <c:v>0.19073144843161571</c:v>
                </c:pt>
                <c:pt idx="45">
                  <c:v>0.15954633029934484</c:v>
                </c:pt>
                <c:pt idx="46">
                  <c:v>0</c:v>
                </c:pt>
                <c:pt idx="47">
                  <c:v>0.18867544470878783</c:v>
                </c:pt>
                <c:pt idx="48">
                  <c:v>0.14896581463573966</c:v>
                </c:pt>
                <c:pt idx="49">
                  <c:v>0.12528311829839367</c:v>
                </c:pt>
                <c:pt idx="50">
                  <c:v>0</c:v>
                </c:pt>
                <c:pt idx="51">
                  <c:v>0.16210605766274966</c:v>
                </c:pt>
                <c:pt idx="52">
                  <c:v>0</c:v>
                </c:pt>
                <c:pt idx="53">
                  <c:v>0</c:v>
                </c:pt>
                <c:pt idx="54">
                  <c:v>0.16380947302706772</c:v>
                </c:pt>
                <c:pt idx="55">
                  <c:v>0.12524155439052265</c:v>
                </c:pt>
                <c:pt idx="56">
                  <c:v>0.13700550456007476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0.15316940819786395</c:v>
                </c:pt>
                <c:pt idx="62">
                  <c:v>0.14345482243981678</c:v>
                </c:pt>
                <c:pt idx="63">
                  <c:v>0.15356240085850004</c:v>
                </c:pt>
                <c:pt idx="64">
                  <c:v>0</c:v>
                </c:pt>
                <c:pt idx="65">
                  <c:v>0</c:v>
                </c:pt>
                <c:pt idx="66">
                  <c:v>0.22348912837798707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0.21113844043895369</c:v>
                </c:pt>
                <c:pt idx="72">
                  <c:v>0.16512214673013659</c:v>
                </c:pt>
                <c:pt idx="73">
                  <c:v>0</c:v>
                </c:pt>
                <c:pt idx="74">
                  <c:v>0.1527234374708496</c:v>
                </c:pt>
                <c:pt idx="75">
                  <c:v>0.13839366632339078</c:v>
                </c:pt>
                <c:pt idx="76">
                  <c:v>0</c:v>
                </c:pt>
                <c:pt idx="77">
                  <c:v>0.20163001439243089</c:v>
                </c:pt>
                <c:pt idx="78">
                  <c:v>0.17599636097031179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0.18999189281486906</c:v>
                </c:pt>
                <c:pt idx="83">
                  <c:v>0.19224807632155716</c:v>
                </c:pt>
                <c:pt idx="84">
                  <c:v>0.184047844716697</c:v>
                </c:pt>
                <c:pt idx="85">
                  <c:v>0.15562713573046494</c:v>
                </c:pt>
                <c:pt idx="86">
                  <c:v>0.17826684628118528</c:v>
                </c:pt>
                <c:pt idx="87">
                  <c:v>0.16503986019699368</c:v>
                </c:pt>
                <c:pt idx="88">
                  <c:v>0</c:v>
                </c:pt>
                <c:pt idx="89">
                  <c:v>0.1503306478599552</c:v>
                </c:pt>
                <c:pt idx="90">
                  <c:v>0.13469584276492241</c:v>
                </c:pt>
                <c:pt idx="91">
                  <c:v>0.19942712727526668</c:v>
                </c:pt>
                <c:pt idx="92">
                  <c:v>0</c:v>
                </c:pt>
                <c:pt idx="93">
                  <c:v>0.21032464731717482</c:v>
                </c:pt>
                <c:pt idx="94">
                  <c:v>0.10181785940687405</c:v>
                </c:pt>
                <c:pt idx="95">
                  <c:v>0</c:v>
                </c:pt>
                <c:pt idx="96">
                  <c:v>0.11215510797512251</c:v>
                </c:pt>
                <c:pt idx="97">
                  <c:v>0.15654506599559681</c:v>
                </c:pt>
                <c:pt idx="98">
                  <c:v>0.10547136783599853</c:v>
                </c:pt>
                <c:pt idx="99">
                  <c:v>0.13895448349387152</c:v>
                </c:pt>
                <c:pt idx="100">
                  <c:v>0.1204281446308596</c:v>
                </c:pt>
                <c:pt idx="101">
                  <c:v>0.22299568202754017</c:v>
                </c:pt>
                <c:pt idx="102">
                  <c:v>0</c:v>
                </c:pt>
                <c:pt idx="103">
                  <c:v>0.16635380719264503</c:v>
                </c:pt>
                <c:pt idx="104">
                  <c:v>0.12180275492311921</c:v>
                </c:pt>
                <c:pt idx="105">
                  <c:v>0.17203528417041525</c:v>
                </c:pt>
                <c:pt idx="106">
                  <c:v>0</c:v>
                </c:pt>
                <c:pt idx="107">
                  <c:v>0.19637577255081851</c:v>
                </c:pt>
                <c:pt idx="108">
                  <c:v>0.20853930921759456</c:v>
                </c:pt>
                <c:pt idx="109">
                  <c:v>0.235271450340515</c:v>
                </c:pt>
                <c:pt idx="110">
                  <c:v>0</c:v>
                </c:pt>
                <c:pt idx="111">
                  <c:v>0.22726430446084123</c:v>
                </c:pt>
                <c:pt idx="112">
                  <c:v>0</c:v>
                </c:pt>
                <c:pt idx="113">
                  <c:v>0</c:v>
                </c:pt>
                <c:pt idx="114">
                  <c:v>0.25868088899471331</c:v>
                </c:pt>
                <c:pt idx="115">
                  <c:v>0.14202750692958943</c:v>
                </c:pt>
                <c:pt idx="116">
                  <c:v>0</c:v>
                </c:pt>
                <c:pt idx="117">
                  <c:v>0.22663243301678448</c:v>
                </c:pt>
                <c:pt idx="118">
                  <c:v>0.16308155894250376</c:v>
                </c:pt>
                <c:pt idx="119">
                  <c:v>0.13394232640450354</c:v>
                </c:pt>
                <c:pt idx="120">
                  <c:v>0.15577342795324511</c:v>
                </c:pt>
                <c:pt idx="121">
                  <c:v>0</c:v>
                </c:pt>
                <c:pt idx="122">
                  <c:v>0.11023689269961323</c:v>
                </c:pt>
                <c:pt idx="123">
                  <c:v>0</c:v>
                </c:pt>
                <c:pt idx="124">
                  <c:v>0</c:v>
                </c:pt>
                <c:pt idx="125">
                  <c:v>0.13096291271096561</c:v>
                </c:pt>
                <c:pt idx="126">
                  <c:v>0</c:v>
                </c:pt>
                <c:pt idx="127">
                  <c:v>0.12709687810740433</c:v>
                </c:pt>
                <c:pt idx="128">
                  <c:v>0.14014646725001512</c:v>
                </c:pt>
                <c:pt idx="129">
                  <c:v>0.22224539437331259</c:v>
                </c:pt>
                <c:pt idx="130">
                  <c:v>0</c:v>
                </c:pt>
                <c:pt idx="131">
                  <c:v>0.19879284567025024</c:v>
                </c:pt>
                <c:pt idx="132">
                  <c:v>0.12705499587638769</c:v>
                </c:pt>
                <c:pt idx="133">
                  <c:v>0</c:v>
                </c:pt>
                <c:pt idx="134">
                  <c:v>0.12258210093306843</c:v>
                </c:pt>
                <c:pt idx="135">
                  <c:v>0</c:v>
                </c:pt>
                <c:pt idx="136">
                  <c:v>0.25653661881107837</c:v>
                </c:pt>
                <c:pt idx="137">
                  <c:v>0.11126341663213679</c:v>
                </c:pt>
                <c:pt idx="138">
                  <c:v>0</c:v>
                </c:pt>
                <c:pt idx="139">
                  <c:v>0</c:v>
                </c:pt>
                <c:pt idx="140">
                  <c:v>0.18620084604946896</c:v>
                </c:pt>
                <c:pt idx="141">
                  <c:v>0.1133651906758314</c:v>
                </c:pt>
                <c:pt idx="142">
                  <c:v>0</c:v>
                </c:pt>
                <c:pt idx="143">
                  <c:v>0.18540999493154231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0.13739845174597576</c:v>
                </c:pt>
                <c:pt idx="148">
                  <c:v>0</c:v>
                </c:pt>
                <c:pt idx="149">
                  <c:v>0.15213212949049193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0.15837217263935599</c:v>
                </c:pt>
                <c:pt idx="154">
                  <c:v>0</c:v>
                </c:pt>
                <c:pt idx="155">
                  <c:v>0.2475357135455124</c:v>
                </c:pt>
                <c:pt idx="156">
                  <c:v>0.20872029866324737</c:v>
                </c:pt>
                <c:pt idx="157">
                  <c:v>0.25821927495882846</c:v>
                </c:pt>
                <c:pt idx="158">
                  <c:v>0.19993885446921922</c:v>
                </c:pt>
                <c:pt idx="159">
                  <c:v>0.10553596469719195</c:v>
                </c:pt>
                <c:pt idx="160">
                  <c:v>0</c:v>
                </c:pt>
                <c:pt idx="161">
                  <c:v>0.21426948963664472</c:v>
                </c:pt>
                <c:pt idx="162">
                  <c:v>0.15630721039371565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0.17455676728161051</c:v>
                </c:pt>
                <c:pt idx="167">
                  <c:v>0.26412539712793659</c:v>
                </c:pt>
                <c:pt idx="168">
                  <c:v>0.11491760718228761</c:v>
                </c:pt>
                <c:pt idx="169">
                  <c:v>0.18302634574240073</c:v>
                </c:pt>
                <c:pt idx="170">
                  <c:v>0.22406843102828133</c:v>
                </c:pt>
                <c:pt idx="171">
                  <c:v>0</c:v>
                </c:pt>
                <c:pt idx="172">
                  <c:v>0.15037539499928243</c:v>
                </c:pt>
                <c:pt idx="173">
                  <c:v>0.2142831775319064</c:v>
                </c:pt>
                <c:pt idx="174">
                  <c:v>0</c:v>
                </c:pt>
                <c:pt idx="175">
                  <c:v>0.21190653145196847</c:v>
                </c:pt>
                <c:pt idx="176">
                  <c:v>0.13353864718112163</c:v>
                </c:pt>
                <c:pt idx="177">
                  <c:v>0</c:v>
                </c:pt>
                <c:pt idx="178">
                  <c:v>0.1644904571850202</c:v>
                </c:pt>
                <c:pt idx="179">
                  <c:v>0.12639597601548302</c:v>
                </c:pt>
                <c:pt idx="180">
                  <c:v>0</c:v>
                </c:pt>
                <c:pt idx="181">
                  <c:v>0.2035813807498198</c:v>
                </c:pt>
                <c:pt idx="182">
                  <c:v>0</c:v>
                </c:pt>
                <c:pt idx="183">
                  <c:v>0.10446169229282531</c:v>
                </c:pt>
                <c:pt idx="184">
                  <c:v>0.20370802788704168</c:v>
                </c:pt>
                <c:pt idx="185">
                  <c:v>0</c:v>
                </c:pt>
                <c:pt idx="186">
                  <c:v>0</c:v>
                </c:pt>
                <c:pt idx="187">
                  <c:v>0.13173123109765583</c:v>
                </c:pt>
                <c:pt idx="188">
                  <c:v>0.22276144166709855</c:v>
                </c:pt>
                <c:pt idx="189">
                  <c:v>0</c:v>
                </c:pt>
                <c:pt idx="190">
                  <c:v>0.16195258043182548</c:v>
                </c:pt>
                <c:pt idx="191">
                  <c:v>0</c:v>
                </c:pt>
                <c:pt idx="192">
                  <c:v>0.13168623384728562</c:v>
                </c:pt>
                <c:pt idx="193">
                  <c:v>0</c:v>
                </c:pt>
                <c:pt idx="194">
                  <c:v>0.12380514393327757</c:v>
                </c:pt>
                <c:pt idx="195">
                  <c:v>0</c:v>
                </c:pt>
                <c:pt idx="196">
                  <c:v>0.23209999684069771</c:v>
                </c:pt>
                <c:pt idx="197">
                  <c:v>0.13563812475069426</c:v>
                </c:pt>
                <c:pt idx="198">
                  <c:v>0.116018686942989</c:v>
                </c:pt>
                <c:pt idx="1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AE-4604-A11D-C3E21A596FFE}"/>
            </c:ext>
          </c:extLst>
        </c:ser>
        <c:ser>
          <c:idx val="2"/>
          <c:order val="2"/>
          <c:tx>
            <c:v>Included mean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'Sklar Exp 6 model'!$F$203</c:f>
              <c:numCache>
                <c:formatCode>0.0000</c:formatCode>
                <c:ptCount val="1"/>
                <c:pt idx="0">
                  <c:v>10.857282568135666</c:v>
                </c:pt>
              </c:numCache>
            </c:numRef>
          </c:xVal>
          <c:yVal>
            <c:numRef>
              <c:f>'Sklar Exp 6 model'!$G$203</c:f>
              <c:numCache>
                <c:formatCode>0.0000</c:formatCode>
                <c:ptCount val="1"/>
                <c:pt idx="0">
                  <c:v>5.192857403565674E-2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AE-4604-A11D-C3E21A596FFE}"/>
            </c:ext>
          </c:extLst>
        </c:ser>
        <c:ser>
          <c:idx val="3"/>
          <c:order val="3"/>
          <c:tx>
            <c:v>Excluded mean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triangle"/>
              <c:size val="14"/>
              <c:spPr>
                <a:solidFill>
                  <a:srgbClr val="0070C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7AE-4604-A11D-C3E21A596FFE}"/>
              </c:ext>
            </c:extLst>
          </c:dPt>
          <c:xVal>
            <c:numRef>
              <c:f>'Sklar Exp 6 model'!$H$203</c:f>
              <c:numCache>
                <c:formatCode>0.0000</c:formatCode>
                <c:ptCount val="1"/>
                <c:pt idx="0">
                  <c:v>22.236265590219215</c:v>
                </c:pt>
              </c:numCache>
            </c:numRef>
          </c:xVal>
          <c:yVal>
            <c:numRef>
              <c:f>'Sklar Exp 6 model'!$I$203</c:f>
              <c:numCache>
                <c:formatCode>0.0000</c:formatCode>
                <c:ptCount val="1"/>
                <c:pt idx="0">
                  <c:v>0.16543155870680093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7AE-4604-A11D-C3E21A596FFE}"/>
            </c:ext>
          </c:extLst>
        </c:ser>
        <c:ser>
          <c:idx val="4"/>
          <c:order val="4"/>
          <c:tx>
            <c:v>Overall mean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'Sklar Exp 6 model'!$D$203</c:f>
              <c:numCache>
                <c:formatCode>0.0000</c:formatCode>
                <c:ptCount val="1"/>
                <c:pt idx="0">
                  <c:v>17.741567296496214</c:v>
                </c:pt>
              </c:numCache>
            </c:numRef>
          </c:xVal>
          <c:yVal>
            <c:numRef>
              <c:f>'Sklar Exp 6 model'!$E$203</c:f>
              <c:numCache>
                <c:formatCode>0.0000</c:formatCode>
                <c:ptCount val="1"/>
                <c:pt idx="0">
                  <c:v>0.12059787976169913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AE-4604-A11D-C3E21A59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6432"/>
        <c:axId val="134206824"/>
      </c:scatterChart>
      <c:valAx>
        <c:axId val="134206432"/>
        <c:scaling>
          <c:orientation val="minMax"/>
          <c:max val="100"/>
          <c:min val="-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6824"/>
        <c:crossesAt val="-3"/>
        <c:crossBetween val="midCat"/>
        <c:majorUnit val="20"/>
      </c:valAx>
      <c:valAx>
        <c:axId val="134206824"/>
        <c:scaling>
          <c:orientation val="minMax"/>
          <c:max val="0.5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6432"/>
        <c:crossesAt val="-3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4224537037037"/>
          <c:y val="4.7792850853124721E-2"/>
          <c:w val="0.19978009259259261"/>
          <c:h val="0.22154017619758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Included</c:v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2"/>
              <c:pt idx="0">
                <c:v>z(Y)</c:v>
              </c:pt>
              <c:pt idx="1">
                <c:v>z(X)</c:v>
              </c:pt>
            </c:strLit>
          </c:cat>
          <c:val>
            <c:numRef>
              <c:f>('Sklar Exp 6 model'!$M$203,'Sklar Exp 6 model'!$L$203)</c:f>
              <c:numCache>
                <c:formatCode>0.0000</c:formatCode>
                <c:ptCount val="2"/>
                <c:pt idx="0">
                  <c:v>-1.0179973384020491</c:v>
                </c:pt>
                <c:pt idx="1">
                  <c:v>-0.27642410301342168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F-41C9-B1A1-EC0831B19947}"/>
            </c:ext>
          </c:extLst>
        </c:ser>
        <c:ser>
          <c:idx val="1"/>
          <c:order val="1"/>
          <c:tx>
            <c:v>Excluded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strLit>
              <c:ptCount val="2"/>
              <c:pt idx="0">
                <c:v>z(Y)</c:v>
              </c:pt>
              <c:pt idx="1">
                <c:v>z(X)</c:v>
              </c:pt>
            </c:strLit>
          </c:cat>
          <c:val>
            <c:numRef>
              <c:f>('Sklar Exp 6 model'!$O$203,'Sklar Exp 6 model'!$N$203)</c:f>
              <c:numCache>
                <c:formatCode>0.0000</c:formatCode>
                <c:ptCount val="2"/>
                <c:pt idx="0">
                  <c:v>0.66464289036166557</c:v>
                </c:pt>
                <c:pt idx="1">
                  <c:v>0.18047524081041588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3F-41C9-B1A1-EC0831B1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07608"/>
        <c:axId val="134208000"/>
      </c:lineChart>
      <c:catAx>
        <c:axId val="1342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8000"/>
        <c:crosses val="autoZero"/>
        <c:auto val="1"/>
        <c:lblAlgn val="ctr"/>
        <c:lblOffset val="100"/>
        <c:noMultiLvlLbl val="0"/>
      </c:catAx>
      <c:valAx>
        <c:axId val="13420800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6101286789700742"/>
          <c:y val="6.5716962707461246E-2"/>
          <c:w val="0.28079984507431077"/>
          <c:h val="0.11938699616067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'Sklar Exp 7 data'!$F$1</c:f>
              <c:strCache>
                <c:ptCount val="1"/>
                <c:pt idx="0">
                  <c:v>Included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'Sklar Exp 7 data'!$F$2:$F$66</c:f>
              <c:numCache>
                <c:formatCode>General</c:formatCode>
                <c:ptCount val="65"/>
                <c:pt idx="0">
                  <c:v>29.26</c:v>
                </c:pt>
                <c:pt idx="2">
                  <c:v>-5.14</c:v>
                </c:pt>
                <c:pt idx="4">
                  <c:v>31.19</c:v>
                </c:pt>
                <c:pt idx="7">
                  <c:v>-3.1</c:v>
                </c:pt>
                <c:pt idx="11">
                  <c:v>12.83</c:v>
                </c:pt>
                <c:pt idx="12">
                  <c:v>83.98</c:v>
                </c:pt>
                <c:pt idx="14">
                  <c:v>-20.27</c:v>
                </c:pt>
                <c:pt idx="18">
                  <c:v>61.04</c:v>
                </c:pt>
                <c:pt idx="19">
                  <c:v>-11.37</c:v>
                </c:pt>
                <c:pt idx="20">
                  <c:v>39.630000000000003</c:v>
                </c:pt>
                <c:pt idx="23">
                  <c:v>21.04</c:v>
                </c:pt>
                <c:pt idx="26">
                  <c:v>47.38</c:v>
                </c:pt>
                <c:pt idx="27">
                  <c:v>36.47</c:v>
                </c:pt>
                <c:pt idx="32">
                  <c:v>43</c:v>
                </c:pt>
                <c:pt idx="33">
                  <c:v>-33.49</c:v>
                </c:pt>
                <c:pt idx="34">
                  <c:v>6.96</c:v>
                </c:pt>
                <c:pt idx="35">
                  <c:v>-7.76</c:v>
                </c:pt>
                <c:pt idx="36">
                  <c:v>14.38</c:v>
                </c:pt>
                <c:pt idx="37">
                  <c:v>-43.26</c:v>
                </c:pt>
                <c:pt idx="39">
                  <c:v>-13.52</c:v>
                </c:pt>
                <c:pt idx="43">
                  <c:v>63.7</c:v>
                </c:pt>
                <c:pt idx="45">
                  <c:v>-29.14</c:v>
                </c:pt>
                <c:pt idx="47">
                  <c:v>25.83</c:v>
                </c:pt>
                <c:pt idx="49">
                  <c:v>37.76</c:v>
                </c:pt>
                <c:pt idx="51">
                  <c:v>2.59</c:v>
                </c:pt>
                <c:pt idx="56">
                  <c:v>-10.3</c:v>
                </c:pt>
                <c:pt idx="57">
                  <c:v>12.49</c:v>
                </c:pt>
                <c:pt idx="61">
                  <c:v>0</c:v>
                </c:pt>
                <c:pt idx="63">
                  <c:v>-20.11</c:v>
                </c:pt>
                <c:pt idx="64">
                  <c:v>25.99</c:v>
                </c:pt>
              </c:numCache>
            </c:numRef>
          </c:xVal>
          <c:yVal>
            <c:numRef>
              <c:f>'Sklar Exp 7 data'!$G$2:$G$66</c:f>
              <c:numCache>
                <c:formatCode>General</c:formatCode>
                <c:ptCount val="65"/>
                <c:pt idx="0">
                  <c:v>0.03</c:v>
                </c:pt>
                <c:pt idx="2">
                  <c:v>-0.03</c:v>
                </c:pt>
                <c:pt idx="4">
                  <c:v>0.06</c:v>
                </c:pt>
                <c:pt idx="7">
                  <c:v>0.06</c:v>
                </c:pt>
                <c:pt idx="11">
                  <c:v>0.03</c:v>
                </c:pt>
                <c:pt idx="12">
                  <c:v>-0.05</c:v>
                </c:pt>
                <c:pt idx="14">
                  <c:v>0.03</c:v>
                </c:pt>
                <c:pt idx="18">
                  <c:v>-0.01</c:v>
                </c:pt>
                <c:pt idx="19">
                  <c:v>0.06</c:v>
                </c:pt>
                <c:pt idx="20">
                  <c:v>0.05</c:v>
                </c:pt>
                <c:pt idx="23">
                  <c:v>0.09</c:v>
                </c:pt>
                <c:pt idx="26">
                  <c:v>0.02</c:v>
                </c:pt>
                <c:pt idx="27">
                  <c:v>-0.05</c:v>
                </c:pt>
                <c:pt idx="32">
                  <c:v>0</c:v>
                </c:pt>
                <c:pt idx="33">
                  <c:v>0.09</c:v>
                </c:pt>
                <c:pt idx="34">
                  <c:v>0.08</c:v>
                </c:pt>
                <c:pt idx="35">
                  <c:v>0</c:v>
                </c:pt>
                <c:pt idx="36">
                  <c:v>0.03</c:v>
                </c:pt>
                <c:pt idx="37">
                  <c:v>0.04</c:v>
                </c:pt>
                <c:pt idx="39">
                  <c:v>0.05</c:v>
                </c:pt>
                <c:pt idx="43">
                  <c:v>0</c:v>
                </c:pt>
                <c:pt idx="45">
                  <c:v>0.06</c:v>
                </c:pt>
                <c:pt idx="47">
                  <c:v>0.06</c:v>
                </c:pt>
                <c:pt idx="49">
                  <c:v>0.02</c:v>
                </c:pt>
                <c:pt idx="51">
                  <c:v>-0.01</c:v>
                </c:pt>
                <c:pt idx="56">
                  <c:v>-0.06</c:v>
                </c:pt>
                <c:pt idx="57">
                  <c:v>0.02</c:v>
                </c:pt>
                <c:pt idx="61">
                  <c:v>0.02</c:v>
                </c:pt>
                <c:pt idx="63">
                  <c:v>0.06</c:v>
                </c:pt>
                <c:pt idx="64">
                  <c:v>-0.03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9-4CF3-816A-C0B6FE947054}"/>
            </c:ext>
          </c:extLst>
        </c:ser>
        <c:ser>
          <c:idx val="1"/>
          <c:order val="1"/>
          <c:tx>
            <c:strRef>
              <c:f>'Sklar Exp 7 data'!$I$1</c:f>
              <c:strCache>
                <c:ptCount val="1"/>
                <c:pt idx="0">
                  <c:v>Excluded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'Sklar Exp 7 data'!$I$2:$I$66</c:f>
              <c:numCache>
                <c:formatCode>General</c:formatCode>
                <c:ptCount val="65"/>
                <c:pt idx="1">
                  <c:v>35.1</c:v>
                </c:pt>
                <c:pt idx="3">
                  <c:v>-6.01</c:v>
                </c:pt>
                <c:pt idx="5">
                  <c:v>-28.08</c:v>
                </c:pt>
                <c:pt idx="6">
                  <c:v>50.36</c:v>
                </c:pt>
                <c:pt idx="8">
                  <c:v>2.71</c:v>
                </c:pt>
                <c:pt idx="9">
                  <c:v>-1.87</c:v>
                </c:pt>
                <c:pt idx="10">
                  <c:v>-53.75</c:v>
                </c:pt>
                <c:pt idx="13">
                  <c:v>-4.09</c:v>
                </c:pt>
                <c:pt idx="15">
                  <c:v>19.670000000000002</c:v>
                </c:pt>
                <c:pt idx="16">
                  <c:v>10.41</c:v>
                </c:pt>
                <c:pt idx="17">
                  <c:v>-2.62</c:v>
                </c:pt>
                <c:pt idx="21">
                  <c:v>-4.3899999999999997</c:v>
                </c:pt>
                <c:pt idx="22">
                  <c:v>-15.01</c:v>
                </c:pt>
                <c:pt idx="24">
                  <c:v>-1.48</c:v>
                </c:pt>
                <c:pt idx="25">
                  <c:v>-36.590000000000003</c:v>
                </c:pt>
                <c:pt idx="28">
                  <c:v>-7.91</c:v>
                </c:pt>
                <c:pt idx="29">
                  <c:v>-45.09</c:v>
                </c:pt>
                <c:pt idx="30">
                  <c:v>-75.37</c:v>
                </c:pt>
                <c:pt idx="31">
                  <c:v>2.67</c:v>
                </c:pt>
                <c:pt idx="38">
                  <c:v>46.08</c:v>
                </c:pt>
                <c:pt idx="40">
                  <c:v>12.63</c:v>
                </c:pt>
                <c:pt idx="41">
                  <c:v>16.87</c:v>
                </c:pt>
                <c:pt idx="42">
                  <c:v>27.79</c:v>
                </c:pt>
                <c:pt idx="44">
                  <c:v>49.83</c:v>
                </c:pt>
                <c:pt idx="46">
                  <c:v>-50.16</c:v>
                </c:pt>
                <c:pt idx="48">
                  <c:v>5.2</c:v>
                </c:pt>
                <c:pt idx="50">
                  <c:v>-27.85</c:v>
                </c:pt>
                <c:pt idx="52">
                  <c:v>21.31</c:v>
                </c:pt>
                <c:pt idx="53">
                  <c:v>35.869999999999997</c:v>
                </c:pt>
                <c:pt idx="54">
                  <c:v>-27.59</c:v>
                </c:pt>
                <c:pt idx="55">
                  <c:v>-19.100000000000001</c:v>
                </c:pt>
                <c:pt idx="58">
                  <c:v>7.45</c:v>
                </c:pt>
                <c:pt idx="59">
                  <c:v>-4.34</c:v>
                </c:pt>
                <c:pt idx="60">
                  <c:v>-9.9499999999999993</c:v>
                </c:pt>
                <c:pt idx="62">
                  <c:v>24.07</c:v>
                </c:pt>
              </c:numCache>
            </c:numRef>
          </c:xVal>
          <c:yVal>
            <c:numRef>
              <c:f>'Sklar Exp 7 data'!$J$2:$J$66</c:f>
              <c:numCache>
                <c:formatCode>General</c:formatCode>
                <c:ptCount val="65"/>
                <c:pt idx="1">
                  <c:v>0.25</c:v>
                </c:pt>
                <c:pt idx="3">
                  <c:v>0.13</c:v>
                </c:pt>
                <c:pt idx="5">
                  <c:v>0.36</c:v>
                </c:pt>
                <c:pt idx="6">
                  <c:v>0.47</c:v>
                </c:pt>
                <c:pt idx="8">
                  <c:v>0.34</c:v>
                </c:pt>
                <c:pt idx="9">
                  <c:v>0.14000000000000001</c:v>
                </c:pt>
                <c:pt idx="10">
                  <c:v>0.44</c:v>
                </c:pt>
                <c:pt idx="13">
                  <c:v>0.16</c:v>
                </c:pt>
                <c:pt idx="15">
                  <c:v>0.16</c:v>
                </c:pt>
                <c:pt idx="16">
                  <c:v>0.1</c:v>
                </c:pt>
                <c:pt idx="17">
                  <c:v>0.02</c:v>
                </c:pt>
                <c:pt idx="21">
                  <c:v>0.12</c:v>
                </c:pt>
                <c:pt idx="22">
                  <c:v>0.13</c:v>
                </c:pt>
                <c:pt idx="24">
                  <c:v>0.27</c:v>
                </c:pt>
                <c:pt idx="25">
                  <c:v>0.3</c:v>
                </c:pt>
                <c:pt idx="28">
                  <c:v>0.28000000000000003</c:v>
                </c:pt>
                <c:pt idx="29">
                  <c:v>0.45</c:v>
                </c:pt>
                <c:pt idx="30">
                  <c:v>0.17</c:v>
                </c:pt>
                <c:pt idx="31">
                  <c:v>0.02</c:v>
                </c:pt>
                <c:pt idx="38">
                  <c:v>0.22</c:v>
                </c:pt>
                <c:pt idx="40">
                  <c:v>0.1</c:v>
                </c:pt>
                <c:pt idx="41">
                  <c:v>0.48</c:v>
                </c:pt>
                <c:pt idx="42">
                  <c:v>0.45</c:v>
                </c:pt>
                <c:pt idx="44">
                  <c:v>0.31</c:v>
                </c:pt>
                <c:pt idx="46">
                  <c:v>0.08</c:v>
                </c:pt>
                <c:pt idx="48">
                  <c:v>0.23</c:v>
                </c:pt>
                <c:pt idx="50">
                  <c:v>0.08</c:v>
                </c:pt>
                <c:pt idx="52">
                  <c:v>0.48</c:v>
                </c:pt>
                <c:pt idx="53">
                  <c:v>0.38</c:v>
                </c:pt>
                <c:pt idx="54">
                  <c:v>0.41</c:v>
                </c:pt>
                <c:pt idx="55">
                  <c:v>0.37</c:v>
                </c:pt>
                <c:pt idx="58">
                  <c:v>0.23</c:v>
                </c:pt>
                <c:pt idx="59">
                  <c:v>0.2</c:v>
                </c:pt>
                <c:pt idx="60">
                  <c:v>0.28000000000000003</c:v>
                </c:pt>
                <c:pt idx="62">
                  <c:v>0.08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9-4CF3-816A-C0B6FE94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8784"/>
        <c:axId val="134209176"/>
      </c:scatterChart>
      <c:valAx>
        <c:axId val="13420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9176"/>
        <c:crosses val="autoZero"/>
        <c:crossBetween val="midCat"/>
      </c:valAx>
      <c:valAx>
        <c:axId val="134209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20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Q1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example'!$G$217,'Regression example'!$G$212)</c:f>
              <c:numCache>
                <c:formatCode>0.0000</c:formatCode>
                <c:ptCount val="2"/>
                <c:pt idx="0">
                  <c:v>-0.35350933838118659</c:v>
                </c:pt>
                <c:pt idx="1">
                  <c:v>-1.2817863619918219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7-47BA-BE22-06B01970E3D1}"/>
            </c:ext>
          </c:extLst>
        </c:ser>
        <c:ser>
          <c:idx val="1"/>
          <c:order val="1"/>
          <c:tx>
            <c:v>Q2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example'!$G$218,'Regression example'!$G$213)</c:f>
              <c:numCache>
                <c:formatCode>0.0000</c:formatCode>
                <c:ptCount val="2"/>
                <c:pt idx="0">
                  <c:v>-0.16530007222849885</c:v>
                </c:pt>
                <c:pt idx="1">
                  <c:v>-0.32268557282639632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97-47BA-BE22-06B01970E3D1}"/>
            </c:ext>
          </c:extLst>
        </c:ser>
        <c:ser>
          <c:idx val="2"/>
          <c:order val="2"/>
          <c:tx>
            <c:v>Q3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example'!$G$219,'Regression example'!$G$214)</c:f>
              <c:numCache>
                <c:formatCode>0.0000</c:formatCode>
                <c:ptCount val="2"/>
                <c:pt idx="0">
                  <c:v>0.14987758366430465</c:v>
                </c:pt>
                <c:pt idx="1">
                  <c:v>0.38127767973389787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97-47BA-BE22-06B01970E3D1}"/>
            </c:ext>
          </c:extLst>
        </c:ser>
        <c:ser>
          <c:idx val="3"/>
          <c:order val="3"/>
          <c:tx>
            <c:v>Q4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'Regression example'!$H$222:$H$223</c:f>
              <c:strCache>
                <c:ptCount val="2"/>
                <c:pt idx="0">
                  <c:v>z(Y)</c:v>
                </c:pt>
                <c:pt idx="1">
                  <c:v>z(X)</c:v>
                </c:pt>
              </c:strCache>
            </c:strRef>
          </c:cat>
          <c:val>
            <c:numRef>
              <c:f>('Regression example'!$G$220,'Regression example'!$G$215)</c:f>
              <c:numCache>
                <c:formatCode>0.0000</c:formatCode>
                <c:ptCount val="2"/>
                <c:pt idx="0">
                  <c:v>0.36893182694539084</c:v>
                </c:pt>
                <c:pt idx="1">
                  <c:v>1.2231942550843211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97-47BA-BE22-06B01970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4248"/>
        <c:axId val="188886216"/>
      </c:lineChart>
      <c:catAx>
        <c:axId val="1303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6216"/>
        <c:crosses val="autoZero"/>
        <c:auto val="1"/>
        <c:lblAlgn val="ctr"/>
        <c:lblOffset val="100"/>
        <c:noMultiLvlLbl val="0"/>
      </c:catAx>
      <c:valAx>
        <c:axId val="188886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4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160686086263055"/>
          <c:y val="6.5716962707461218E-2"/>
          <c:w val="0.28079984507431077"/>
          <c:h val="0.11938699616067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example'!$F$1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example'!$E$2:$E$201</c:f>
              <c:numCache>
                <c:formatCode>0.0000</c:formatCode>
                <c:ptCount val="200"/>
                <c:pt idx="0">
                  <c:v>240.59928616916295</c:v>
                </c:pt>
                <c:pt idx="1">
                  <c:v>356.49553663242841</c:v>
                </c:pt>
                <c:pt idx="2">
                  <c:v>174.68437388524762</c:v>
                </c:pt>
                <c:pt idx="3">
                  <c:v>184.39919838565402</c:v>
                </c:pt>
                <c:pt idx="4">
                  <c:v>143.93225481180707</c:v>
                </c:pt>
                <c:pt idx="5">
                  <c:v>133.52580506543745</c:v>
                </c:pt>
                <c:pt idx="6">
                  <c:v>-2.1044909066404216</c:v>
                </c:pt>
                <c:pt idx="7">
                  <c:v>157.40686219724012</c:v>
                </c:pt>
                <c:pt idx="8">
                  <c:v>157.45419002778362</c:v>
                </c:pt>
                <c:pt idx="9">
                  <c:v>55.358805436844705</c:v>
                </c:pt>
                <c:pt idx="10">
                  <c:v>79.991798682021908</c:v>
                </c:pt>
                <c:pt idx="11">
                  <c:v>158.88036866963375</c:v>
                </c:pt>
                <c:pt idx="12">
                  <c:v>109.6491930889897</c:v>
                </c:pt>
                <c:pt idx="13">
                  <c:v>167.67993454559473</c:v>
                </c:pt>
                <c:pt idx="14">
                  <c:v>149.85784016753314</c:v>
                </c:pt>
                <c:pt idx="15">
                  <c:v>137.1034502677503</c:v>
                </c:pt>
                <c:pt idx="16">
                  <c:v>161.18523288023425</c:v>
                </c:pt>
                <c:pt idx="17">
                  <c:v>186.442173596879</c:v>
                </c:pt>
                <c:pt idx="18">
                  <c:v>197.30417787068291</c:v>
                </c:pt>
                <c:pt idx="19">
                  <c:v>321.26996555016376</c:v>
                </c:pt>
                <c:pt idx="20">
                  <c:v>42.42218690487789</c:v>
                </c:pt>
                <c:pt idx="21">
                  <c:v>40.211887405894231</c:v>
                </c:pt>
                <c:pt idx="22">
                  <c:v>149.90749857824994</c:v>
                </c:pt>
                <c:pt idx="23">
                  <c:v>334.74581212212797</c:v>
                </c:pt>
                <c:pt idx="24">
                  <c:v>158.22741968586342</c:v>
                </c:pt>
                <c:pt idx="25">
                  <c:v>57.922454996150918</c:v>
                </c:pt>
                <c:pt idx="26">
                  <c:v>219.8839981952915</c:v>
                </c:pt>
                <c:pt idx="27">
                  <c:v>139.46845481550554</c:v>
                </c:pt>
                <c:pt idx="28">
                  <c:v>57.289310259511694</c:v>
                </c:pt>
                <c:pt idx="29">
                  <c:v>-128.97561393619981</c:v>
                </c:pt>
                <c:pt idx="30">
                  <c:v>230.04562333662761</c:v>
                </c:pt>
                <c:pt idx="31">
                  <c:v>14.163367975561414</c:v>
                </c:pt>
                <c:pt idx="32">
                  <c:v>-11.258339074993273</c:v>
                </c:pt>
                <c:pt idx="33">
                  <c:v>22.540496299916413</c:v>
                </c:pt>
                <c:pt idx="34">
                  <c:v>29.67614161898382</c:v>
                </c:pt>
                <c:pt idx="35">
                  <c:v>231.65149539418053</c:v>
                </c:pt>
                <c:pt idx="36">
                  <c:v>69.402279020869173</c:v>
                </c:pt>
                <c:pt idx="37">
                  <c:v>-7.4405645340448245</c:v>
                </c:pt>
                <c:pt idx="38">
                  <c:v>168.38395165686961</c:v>
                </c:pt>
                <c:pt idx="39">
                  <c:v>230.1890506510972</c:v>
                </c:pt>
                <c:pt idx="40">
                  <c:v>114.99430481999298</c:v>
                </c:pt>
                <c:pt idx="41">
                  <c:v>143.52257292339345</c:v>
                </c:pt>
                <c:pt idx="42">
                  <c:v>107.59853264753474</c:v>
                </c:pt>
                <c:pt idx="43">
                  <c:v>142.87230694899336</c:v>
                </c:pt>
                <c:pt idx="44">
                  <c:v>210.831774691178</c:v>
                </c:pt>
                <c:pt idx="45">
                  <c:v>83.779480317025445</c:v>
                </c:pt>
                <c:pt idx="46">
                  <c:v>205.61618637439096</c:v>
                </c:pt>
                <c:pt idx="47">
                  <c:v>99.452438714797609</c:v>
                </c:pt>
                <c:pt idx="48">
                  <c:v>113.2944478536956</c:v>
                </c:pt>
                <c:pt idx="49">
                  <c:v>164.94992703665048</c:v>
                </c:pt>
                <c:pt idx="50">
                  <c:v>27.531825960613787</c:v>
                </c:pt>
                <c:pt idx="51">
                  <c:v>132.30256879760418</c:v>
                </c:pt>
                <c:pt idx="52">
                  <c:v>134.72994194453349</c:v>
                </c:pt>
                <c:pt idx="53">
                  <c:v>255.8491248943028</c:v>
                </c:pt>
                <c:pt idx="54">
                  <c:v>5.5778971523977816</c:v>
                </c:pt>
                <c:pt idx="55">
                  <c:v>93.945357346092351</c:v>
                </c:pt>
                <c:pt idx="56">
                  <c:v>105.205311026657</c:v>
                </c:pt>
                <c:pt idx="57">
                  <c:v>144.34314178070053</c:v>
                </c:pt>
                <c:pt idx="58">
                  <c:v>104.08006144425599</c:v>
                </c:pt>
                <c:pt idx="59">
                  <c:v>142.9997044193442</c:v>
                </c:pt>
                <c:pt idx="60">
                  <c:v>129.42040282505332</c:v>
                </c:pt>
                <c:pt idx="61">
                  <c:v>111.48994215327548</c:v>
                </c:pt>
                <c:pt idx="62">
                  <c:v>122.37616172351409</c:v>
                </c:pt>
                <c:pt idx="63">
                  <c:v>282.2930471462314</c:v>
                </c:pt>
                <c:pt idx="64">
                  <c:v>48.634081192722078</c:v>
                </c:pt>
                <c:pt idx="65">
                  <c:v>-66.849440574878827</c:v>
                </c:pt>
                <c:pt idx="66">
                  <c:v>200.44691407529172</c:v>
                </c:pt>
                <c:pt idx="67">
                  <c:v>270.72359241865342</c:v>
                </c:pt>
                <c:pt idx="68">
                  <c:v>159.38961749052396</c:v>
                </c:pt>
                <c:pt idx="69">
                  <c:v>3.0957951617892832</c:v>
                </c:pt>
                <c:pt idx="70">
                  <c:v>-32.63143046060577</c:v>
                </c:pt>
                <c:pt idx="71">
                  <c:v>171.58118933148216</c:v>
                </c:pt>
                <c:pt idx="72">
                  <c:v>-42.142471304396167</c:v>
                </c:pt>
                <c:pt idx="73">
                  <c:v>138.64690825139405</c:v>
                </c:pt>
                <c:pt idx="74">
                  <c:v>275.1273430272704</c:v>
                </c:pt>
                <c:pt idx="75">
                  <c:v>180.22118436201708</c:v>
                </c:pt>
                <c:pt idx="76">
                  <c:v>3.9938302303198725</c:v>
                </c:pt>
                <c:pt idx="77">
                  <c:v>181.16966228044475</c:v>
                </c:pt>
                <c:pt idx="78">
                  <c:v>-69.627605828281958</c:v>
                </c:pt>
                <c:pt idx="79">
                  <c:v>154.52707227959763</c:v>
                </c:pt>
                <c:pt idx="80">
                  <c:v>27.103453956078738</c:v>
                </c:pt>
                <c:pt idx="81">
                  <c:v>140.9307631343836</c:v>
                </c:pt>
                <c:pt idx="82">
                  <c:v>44.991009215300437</c:v>
                </c:pt>
                <c:pt idx="83">
                  <c:v>-120.61569779907586</c:v>
                </c:pt>
                <c:pt idx="84">
                  <c:v>97.857298694725614</c:v>
                </c:pt>
                <c:pt idx="85">
                  <c:v>-9.8695861401211005</c:v>
                </c:pt>
                <c:pt idx="86">
                  <c:v>212.68336947978241</c:v>
                </c:pt>
                <c:pt idx="87">
                  <c:v>170.16897143330425</c:v>
                </c:pt>
                <c:pt idx="88">
                  <c:v>206.49777095750323</c:v>
                </c:pt>
                <c:pt idx="89">
                  <c:v>128.5130681731971</c:v>
                </c:pt>
                <c:pt idx="90">
                  <c:v>-41.731447911297437</c:v>
                </c:pt>
                <c:pt idx="91">
                  <c:v>177.74710866215173</c:v>
                </c:pt>
                <c:pt idx="92">
                  <c:v>197.38909056977718</c:v>
                </c:pt>
                <c:pt idx="93">
                  <c:v>55.695056996773928</c:v>
                </c:pt>
                <c:pt idx="94">
                  <c:v>147.24856808024924</c:v>
                </c:pt>
                <c:pt idx="95">
                  <c:v>285.24701772548724</c:v>
                </c:pt>
                <c:pt idx="96">
                  <c:v>-21.540551845100708</c:v>
                </c:pt>
                <c:pt idx="97">
                  <c:v>174.74880021618446</c:v>
                </c:pt>
                <c:pt idx="98">
                  <c:v>-62.877017828577664</c:v>
                </c:pt>
                <c:pt idx="99">
                  <c:v>319.18224319961155</c:v>
                </c:pt>
                <c:pt idx="100">
                  <c:v>306.32419364119414</c:v>
                </c:pt>
                <c:pt idx="101">
                  <c:v>4.2693616502219811</c:v>
                </c:pt>
                <c:pt idx="102">
                  <c:v>199.79962669603992</c:v>
                </c:pt>
                <c:pt idx="103">
                  <c:v>240.49712717678631</c:v>
                </c:pt>
                <c:pt idx="104">
                  <c:v>-40.887163979641628</c:v>
                </c:pt>
                <c:pt idx="105">
                  <c:v>30.689614302536938</c:v>
                </c:pt>
                <c:pt idx="106">
                  <c:v>204.85034636076307</c:v>
                </c:pt>
                <c:pt idx="107">
                  <c:v>238.07788263875409</c:v>
                </c:pt>
                <c:pt idx="108">
                  <c:v>115.44369752082275</c:v>
                </c:pt>
                <c:pt idx="109">
                  <c:v>61.531682401982835</c:v>
                </c:pt>
                <c:pt idx="110">
                  <c:v>150.43751798439189</c:v>
                </c:pt>
                <c:pt idx="111">
                  <c:v>230.44493698544102</c:v>
                </c:pt>
                <c:pt idx="112">
                  <c:v>123.22937007193104</c:v>
                </c:pt>
                <c:pt idx="113">
                  <c:v>-25.267433759290725</c:v>
                </c:pt>
                <c:pt idx="114">
                  <c:v>-60.456556841381826</c:v>
                </c:pt>
                <c:pt idx="115">
                  <c:v>35.177083898452111</c:v>
                </c:pt>
                <c:pt idx="116">
                  <c:v>159.77603905193973</c:v>
                </c:pt>
                <c:pt idx="117">
                  <c:v>200.20746685768245</c:v>
                </c:pt>
                <c:pt idx="118">
                  <c:v>274.22325981897302</c:v>
                </c:pt>
                <c:pt idx="119">
                  <c:v>85.230999755003722</c:v>
                </c:pt>
                <c:pt idx="120">
                  <c:v>-46.872957884625066</c:v>
                </c:pt>
                <c:pt idx="121">
                  <c:v>121.91547991969856</c:v>
                </c:pt>
                <c:pt idx="122">
                  <c:v>108.25309598440072</c:v>
                </c:pt>
                <c:pt idx="123">
                  <c:v>-0.91828244185307994</c:v>
                </c:pt>
                <c:pt idx="124">
                  <c:v>-37.447466386220185</c:v>
                </c:pt>
                <c:pt idx="125">
                  <c:v>129.28823050751816</c:v>
                </c:pt>
                <c:pt idx="126">
                  <c:v>231.09217888995772</c:v>
                </c:pt>
                <c:pt idx="127">
                  <c:v>324.11786630982533</c:v>
                </c:pt>
                <c:pt idx="128">
                  <c:v>-60.436502483207732</c:v>
                </c:pt>
                <c:pt idx="129">
                  <c:v>69.569853419670835</c:v>
                </c:pt>
                <c:pt idx="130">
                  <c:v>177.79736961310846</c:v>
                </c:pt>
                <c:pt idx="131">
                  <c:v>78.92878127458971</c:v>
                </c:pt>
                <c:pt idx="132">
                  <c:v>129.63230372188264</c:v>
                </c:pt>
                <c:pt idx="133">
                  <c:v>28.024112705315929</c:v>
                </c:pt>
                <c:pt idx="134">
                  <c:v>6.3910308905178681</c:v>
                </c:pt>
                <c:pt idx="135">
                  <c:v>1.0483861638931558</c:v>
                </c:pt>
                <c:pt idx="136">
                  <c:v>83.306338435795624</c:v>
                </c:pt>
                <c:pt idx="137">
                  <c:v>108.28762267701677</c:v>
                </c:pt>
                <c:pt idx="138">
                  <c:v>82.16187577781966</c:v>
                </c:pt>
                <c:pt idx="139">
                  <c:v>155.61481657423428</c:v>
                </c:pt>
                <c:pt idx="140">
                  <c:v>110.80943548004143</c:v>
                </c:pt>
                <c:pt idx="141">
                  <c:v>-13.676878754631616</c:v>
                </c:pt>
                <c:pt idx="142">
                  <c:v>100.70297119236784</c:v>
                </c:pt>
                <c:pt idx="143">
                  <c:v>12.204657448455691</c:v>
                </c:pt>
                <c:pt idx="144">
                  <c:v>79.283779794059228</c:v>
                </c:pt>
                <c:pt idx="145">
                  <c:v>2.2848214735859074</c:v>
                </c:pt>
                <c:pt idx="146">
                  <c:v>-91.027265827869996</c:v>
                </c:pt>
                <c:pt idx="147">
                  <c:v>137.12465286298539</c:v>
                </c:pt>
                <c:pt idx="148">
                  <c:v>25.193924354971386</c:v>
                </c:pt>
                <c:pt idx="149">
                  <c:v>42.360295790422242</c:v>
                </c:pt>
                <c:pt idx="150">
                  <c:v>60.073409965843894</c:v>
                </c:pt>
                <c:pt idx="151">
                  <c:v>60.283844302466605</c:v>
                </c:pt>
                <c:pt idx="152">
                  <c:v>31.575621303636581</c:v>
                </c:pt>
                <c:pt idx="153">
                  <c:v>113.31823114014696</c:v>
                </c:pt>
                <c:pt idx="154">
                  <c:v>175.45486369053833</c:v>
                </c:pt>
                <c:pt idx="155">
                  <c:v>237.80909284832887</c:v>
                </c:pt>
                <c:pt idx="156">
                  <c:v>15.434500508126803</c:v>
                </c:pt>
                <c:pt idx="157">
                  <c:v>133.4880496666301</c:v>
                </c:pt>
                <c:pt idx="158">
                  <c:v>138.51931751341908</c:v>
                </c:pt>
                <c:pt idx="159">
                  <c:v>-128.62577679916285</c:v>
                </c:pt>
                <c:pt idx="160">
                  <c:v>99.19857600616524</c:v>
                </c:pt>
                <c:pt idx="161">
                  <c:v>211.64974011990125</c:v>
                </c:pt>
                <c:pt idx="162">
                  <c:v>168.670397013193</c:v>
                </c:pt>
                <c:pt idx="163">
                  <c:v>42.285353426996153</c:v>
                </c:pt>
                <c:pt idx="164">
                  <c:v>63.629670673981309</c:v>
                </c:pt>
                <c:pt idx="165">
                  <c:v>13.9096871658694</c:v>
                </c:pt>
                <c:pt idx="166">
                  <c:v>-229.5697979410761</c:v>
                </c:pt>
                <c:pt idx="167">
                  <c:v>180.04913070180919</c:v>
                </c:pt>
                <c:pt idx="168">
                  <c:v>171.17077984730713</c:v>
                </c:pt>
                <c:pt idx="169">
                  <c:v>138.93192115356214</c:v>
                </c:pt>
                <c:pt idx="170">
                  <c:v>45.351964925066568</c:v>
                </c:pt>
                <c:pt idx="171">
                  <c:v>-26.667237054789439</c:v>
                </c:pt>
                <c:pt idx="172">
                  <c:v>239.09607332607266</c:v>
                </c:pt>
                <c:pt idx="173">
                  <c:v>161.33036549726967</c:v>
                </c:pt>
                <c:pt idx="174">
                  <c:v>68.211318446265068</c:v>
                </c:pt>
                <c:pt idx="175">
                  <c:v>12.32430147647392</c:v>
                </c:pt>
                <c:pt idx="176">
                  <c:v>90.074525157979224</c:v>
                </c:pt>
                <c:pt idx="177">
                  <c:v>-37.606343741936143</c:v>
                </c:pt>
                <c:pt idx="178">
                  <c:v>10.803057900920976</c:v>
                </c:pt>
                <c:pt idx="179">
                  <c:v>122.56088009744417</c:v>
                </c:pt>
                <c:pt idx="180">
                  <c:v>-160.68405531987082</c:v>
                </c:pt>
                <c:pt idx="181">
                  <c:v>-33.443245431408286</c:v>
                </c:pt>
                <c:pt idx="182">
                  <c:v>140.96262955499697</c:v>
                </c:pt>
                <c:pt idx="183">
                  <c:v>72.65645106381271</c:v>
                </c:pt>
                <c:pt idx="184">
                  <c:v>21.65012372424826</c:v>
                </c:pt>
                <c:pt idx="185">
                  <c:v>-29.768648093886441</c:v>
                </c:pt>
                <c:pt idx="186">
                  <c:v>151.7090484208893</c:v>
                </c:pt>
                <c:pt idx="187">
                  <c:v>32.147352410538588</c:v>
                </c:pt>
                <c:pt idx="188">
                  <c:v>-3.0095518217422068</c:v>
                </c:pt>
                <c:pt idx="189">
                  <c:v>-12.082398118218407</c:v>
                </c:pt>
                <c:pt idx="190">
                  <c:v>153.44566034182208</c:v>
                </c:pt>
                <c:pt idx="191">
                  <c:v>17.049944997415878</c:v>
                </c:pt>
                <c:pt idx="192">
                  <c:v>14.970044301298913</c:v>
                </c:pt>
                <c:pt idx="193">
                  <c:v>-6.0064619196054991</c:v>
                </c:pt>
                <c:pt idx="194">
                  <c:v>44.783371574885678</c:v>
                </c:pt>
                <c:pt idx="195">
                  <c:v>150.2523107570596</c:v>
                </c:pt>
                <c:pt idx="196">
                  <c:v>52.453140394936781</c:v>
                </c:pt>
                <c:pt idx="197">
                  <c:v>107.14235284249298</c:v>
                </c:pt>
                <c:pt idx="198">
                  <c:v>116.99359017948154</c:v>
                </c:pt>
                <c:pt idx="199">
                  <c:v>101.50441792357014</c:v>
                </c:pt>
              </c:numCache>
            </c:numRef>
          </c:xVal>
          <c:yVal>
            <c:numRef>
              <c:f>'Regression example'!$F$2:$F$201</c:f>
              <c:numCache>
                <c:formatCode>0.0000</c:formatCode>
                <c:ptCount val="200"/>
                <c:pt idx="0">
                  <c:v>2.9498971692490157</c:v>
                </c:pt>
                <c:pt idx="1">
                  <c:v>2.9401376089779658</c:v>
                </c:pt>
                <c:pt idx="2">
                  <c:v>2.6575577188239548</c:v>
                </c:pt>
                <c:pt idx="3">
                  <c:v>2.6378872811008476</c:v>
                </c:pt>
                <c:pt idx="4">
                  <c:v>2.4650234884873496</c:v>
                </c:pt>
                <c:pt idx="5">
                  <c:v>2.2732755163204272</c:v>
                </c:pt>
                <c:pt idx="6">
                  <c:v>2.2722940578503765</c:v>
                </c:pt>
                <c:pt idx="7">
                  <c:v>2.2630851966212502</c:v>
                </c:pt>
                <c:pt idx="8">
                  <c:v>2.1940379504783776</c:v>
                </c:pt>
                <c:pt idx="9">
                  <c:v>2.0776128515833987</c:v>
                </c:pt>
                <c:pt idx="10">
                  <c:v>2.0611375824344575</c:v>
                </c:pt>
                <c:pt idx="11">
                  <c:v>1.9114408936118705</c:v>
                </c:pt>
                <c:pt idx="12">
                  <c:v>1.8730313407402719</c:v>
                </c:pt>
                <c:pt idx="13">
                  <c:v>1.811359073447238</c:v>
                </c:pt>
                <c:pt idx="14">
                  <c:v>1.7362616411744967</c:v>
                </c:pt>
                <c:pt idx="15">
                  <c:v>1.6960125215817243</c:v>
                </c:pt>
                <c:pt idx="16">
                  <c:v>1.6844226032233565</c:v>
                </c:pt>
                <c:pt idx="17">
                  <c:v>1.6742710507358423</c:v>
                </c:pt>
                <c:pt idx="18">
                  <c:v>1.6047540505795042</c:v>
                </c:pt>
                <c:pt idx="19">
                  <c:v>1.5605571555468487</c:v>
                </c:pt>
                <c:pt idx="20">
                  <c:v>1.5195105227874592</c:v>
                </c:pt>
                <c:pt idx="21">
                  <c:v>1.512284701068711</c:v>
                </c:pt>
                <c:pt idx="22">
                  <c:v>1.4808888302766718</c:v>
                </c:pt>
                <c:pt idx="23">
                  <c:v>1.474268390968791</c:v>
                </c:pt>
                <c:pt idx="24">
                  <c:v>1.4715977734638728</c:v>
                </c:pt>
                <c:pt idx="25">
                  <c:v>1.4533963970578043</c:v>
                </c:pt>
                <c:pt idx="26">
                  <c:v>1.419524540627026</c:v>
                </c:pt>
                <c:pt idx="27">
                  <c:v>1.4104170880571472</c:v>
                </c:pt>
                <c:pt idx="28">
                  <c:v>1.4028780591004761</c:v>
                </c:pt>
                <c:pt idx="29">
                  <c:v>1.3522517186473124</c:v>
                </c:pt>
                <c:pt idx="30">
                  <c:v>1.2867928838502847</c:v>
                </c:pt>
                <c:pt idx="31">
                  <c:v>1.2346886145067402</c:v>
                </c:pt>
                <c:pt idx="32">
                  <c:v>1.2151603990176227</c:v>
                </c:pt>
                <c:pt idx="33">
                  <c:v>1.1484277032039245</c:v>
                </c:pt>
                <c:pt idx="34">
                  <c:v>1.1332629022334004</c:v>
                </c:pt>
                <c:pt idx="35">
                  <c:v>1.1001802598300854</c:v>
                </c:pt>
                <c:pt idx="36">
                  <c:v>1.0968073987285607</c:v>
                </c:pt>
                <c:pt idx="37">
                  <c:v>1.0899295724200784</c:v>
                </c:pt>
                <c:pt idx="38">
                  <c:v>1.0738653948763384</c:v>
                </c:pt>
                <c:pt idx="39">
                  <c:v>1.0559865480288861</c:v>
                </c:pt>
                <c:pt idx="40">
                  <c:v>1.0541669901911519</c:v>
                </c:pt>
                <c:pt idx="41">
                  <c:v>1.0328317224164494</c:v>
                </c:pt>
                <c:pt idx="42">
                  <c:v>1.0182665058280691</c:v>
                </c:pt>
                <c:pt idx="43">
                  <c:v>1.0086903224262642</c:v>
                </c:pt>
                <c:pt idx="44">
                  <c:v>1.0020366865617687</c:v>
                </c:pt>
                <c:pt idx="45">
                  <c:v>1.0001956419117051</c:v>
                </c:pt>
                <c:pt idx="46">
                  <c:v>0.99606596753146737</c:v>
                </c:pt>
                <c:pt idx="47">
                  <c:v>0.96259212871955246</c:v>
                </c:pt>
                <c:pt idx="48">
                  <c:v>0.94410869526909669</c:v>
                </c:pt>
                <c:pt idx="49">
                  <c:v>0.9337788818200351</c:v>
                </c:pt>
                <c:pt idx="50">
                  <c:v>0.92472327044815761</c:v>
                </c:pt>
                <c:pt idx="51">
                  <c:v>0.92229503328126161</c:v>
                </c:pt>
                <c:pt idx="52">
                  <c:v>0.91113917126931487</c:v>
                </c:pt>
                <c:pt idx="53">
                  <c:v>0.8940873961662873</c:v>
                </c:pt>
                <c:pt idx="54">
                  <c:v>0.88597311181074478</c:v>
                </c:pt>
                <c:pt idx="55">
                  <c:v>0.87243437368015297</c:v>
                </c:pt>
                <c:pt idx="56">
                  <c:v>0.87143938647641339</c:v>
                </c:pt>
                <c:pt idx="57">
                  <c:v>0.86553085414634556</c:v>
                </c:pt>
                <c:pt idx="58">
                  <c:v>0.86204453358077449</c:v>
                </c:pt>
                <c:pt idx="59">
                  <c:v>0.8477911599882646</c:v>
                </c:pt>
                <c:pt idx="60">
                  <c:v>0.84474980970553593</c:v>
                </c:pt>
                <c:pt idx="61">
                  <c:v>0.8317532441040385</c:v>
                </c:pt>
                <c:pt idx="62">
                  <c:v>0.82563177632691809</c:v>
                </c:pt>
                <c:pt idx="63">
                  <c:v>0.8070089628134155</c:v>
                </c:pt>
                <c:pt idx="64">
                  <c:v>0.7916662419418572</c:v>
                </c:pt>
                <c:pt idx="65">
                  <c:v>0.77082585297175688</c:v>
                </c:pt>
                <c:pt idx="66">
                  <c:v>0.76257150643214111</c:v>
                </c:pt>
                <c:pt idx="67">
                  <c:v>0.76142758947098621</c:v>
                </c:pt>
                <c:pt idx="68">
                  <c:v>0.71486021018499746</c:v>
                </c:pt>
                <c:pt idx="69">
                  <c:v>0.7146816081629368</c:v>
                </c:pt>
                <c:pt idx="70">
                  <c:v>0.68966572901699696</c:v>
                </c:pt>
                <c:pt idx="71">
                  <c:v>0.68587836570513894</c:v>
                </c:pt>
                <c:pt idx="72">
                  <c:v>0.68524740375578408</c:v>
                </c:pt>
                <c:pt idx="73">
                  <c:v>0.68423058867920195</c:v>
                </c:pt>
                <c:pt idx="74">
                  <c:v>0.67791596696479239</c:v>
                </c:pt>
                <c:pt idx="75">
                  <c:v>0.6766294867091347</c:v>
                </c:pt>
                <c:pt idx="76">
                  <c:v>0.66947835724276961</c:v>
                </c:pt>
                <c:pt idx="77">
                  <c:v>0.6529355581122217</c:v>
                </c:pt>
                <c:pt idx="78">
                  <c:v>0.64781692193064377</c:v>
                </c:pt>
                <c:pt idx="79">
                  <c:v>0.63124206311185849</c:v>
                </c:pt>
                <c:pt idx="80">
                  <c:v>0.61640820452594203</c:v>
                </c:pt>
                <c:pt idx="81">
                  <c:v>0.61207378015096758</c:v>
                </c:pt>
                <c:pt idx="82">
                  <c:v>0.60467958822555379</c:v>
                </c:pt>
                <c:pt idx="83">
                  <c:v>0.58189424483571206</c:v>
                </c:pt>
                <c:pt idx="84">
                  <c:v>0.57124656298838095</c:v>
                </c:pt>
                <c:pt idx="85">
                  <c:v>0.56706629796535712</c:v>
                </c:pt>
                <c:pt idx="86">
                  <c:v>0.54637097340018947</c:v>
                </c:pt>
                <c:pt idx="87">
                  <c:v>0.5112883521476761</c:v>
                </c:pt>
                <c:pt idx="88">
                  <c:v>0.5103186034219106</c:v>
                </c:pt>
                <c:pt idx="89">
                  <c:v>0.50565585145959635</c:v>
                </c:pt>
                <c:pt idx="90">
                  <c:v>0.49328558664710725</c:v>
                </c:pt>
                <c:pt idx="91">
                  <c:v>0.46299190974677906</c:v>
                </c:pt>
                <c:pt idx="92">
                  <c:v>0.43913563634559971</c:v>
                </c:pt>
                <c:pt idx="93">
                  <c:v>0.42864006748714018</c:v>
                </c:pt>
                <c:pt idx="94">
                  <c:v>0.41539088973222532</c:v>
                </c:pt>
                <c:pt idx="95">
                  <c:v>0.40735197975009207</c:v>
                </c:pt>
                <c:pt idx="96">
                  <c:v>0.39351219887321348</c:v>
                </c:pt>
                <c:pt idx="97">
                  <c:v>0.38932988748711067</c:v>
                </c:pt>
                <c:pt idx="98">
                  <c:v>0.37549215297331101</c:v>
                </c:pt>
                <c:pt idx="99">
                  <c:v>0.36873960955999785</c:v>
                </c:pt>
                <c:pt idx="100">
                  <c:v>0.33507602741592557</c:v>
                </c:pt>
                <c:pt idx="101">
                  <c:v>0.33155219019390642</c:v>
                </c:pt>
                <c:pt idx="102">
                  <c:v>0.33078116606047836</c:v>
                </c:pt>
                <c:pt idx="103">
                  <c:v>0.32017804945353412</c:v>
                </c:pt>
                <c:pt idx="104">
                  <c:v>0.31736998456181026</c:v>
                </c:pt>
                <c:pt idx="105">
                  <c:v>0.3129691670736065</c:v>
                </c:pt>
                <c:pt idx="106">
                  <c:v>0.3042325609683757</c:v>
                </c:pt>
                <c:pt idx="107">
                  <c:v>0.30222212293010664</c:v>
                </c:pt>
                <c:pt idx="108">
                  <c:v>0.29075930645631159</c:v>
                </c:pt>
                <c:pt idx="109">
                  <c:v>0.25954931364394723</c:v>
                </c:pt>
                <c:pt idx="110">
                  <c:v>0.25786072304326807</c:v>
                </c:pt>
                <c:pt idx="111">
                  <c:v>0.25116377249360078</c:v>
                </c:pt>
                <c:pt idx="112">
                  <c:v>0.21837603374733588</c:v>
                </c:pt>
                <c:pt idx="113">
                  <c:v>0.21417553246719762</c:v>
                </c:pt>
                <c:pt idx="114">
                  <c:v>0.20589276421815159</c:v>
                </c:pt>
                <c:pt idx="115">
                  <c:v>0.19877846928720827</c:v>
                </c:pt>
                <c:pt idx="116">
                  <c:v>0.15874023877840954</c:v>
                </c:pt>
                <c:pt idx="117">
                  <c:v>0.13696170602343039</c:v>
                </c:pt>
                <c:pt idx="118">
                  <c:v>0.13320572027878363</c:v>
                </c:pt>
                <c:pt idx="119">
                  <c:v>0.11965504503023111</c:v>
                </c:pt>
                <c:pt idx="120">
                  <c:v>0.10757797857222613</c:v>
                </c:pt>
                <c:pt idx="121">
                  <c:v>0.1027424226165749</c:v>
                </c:pt>
                <c:pt idx="122">
                  <c:v>0.10024074375251074</c:v>
                </c:pt>
                <c:pt idx="123">
                  <c:v>9.7800114720303102E-2</c:v>
                </c:pt>
                <c:pt idx="124">
                  <c:v>3.7441157776629555E-2</c:v>
                </c:pt>
                <c:pt idx="125">
                  <c:v>3.3879576524486754E-2</c:v>
                </c:pt>
                <c:pt idx="126">
                  <c:v>2.4035205872496523E-2</c:v>
                </c:pt>
                <c:pt idx="127">
                  <c:v>1.2476437707664378E-2</c:v>
                </c:pt>
                <c:pt idx="128">
                  <c:v>4.8387285758508397E-3</c:v>
                </c:pt>
                <c:pt idx="129">
                  <c:v>3.9940353715792187E-3</c:v>
                </c:pt>
                <c:pt idx="130">
                  <c:v>1.4813288842560057E-3</c:v>
                </c:pt>
                <c:pt idx="131">
                  <c:v>-1.7119429382728424E-2</c:v>
                </c:pt>
                <c:pt idx="132">
                  <c:v>-4.680169846978971E-2</c:v>
                </c:pt>
                <c:pt idx="133">
                  <c:v>-5.1393282471690324E-2</c:v>
                </c:pt>
                <c:pt idx="134">
                  <c:v>-5.8050328941317279E-2</c:v>
                </c:pt>
                <c:pt idx="135">
                  <c:v>-6.8721885024569926E-2</c:v>
                </c:pt>
                <c:pt idx="136">
                  <c:v>-9.6484097109350853E-2</c:v>
                </c:pt>
                <c:pt idx="137">
                  <c:v>-0.10056443140201737</c:v>
                </c:pt>
                <c:pt idx="138">
                  <c:v>-0.14588500713871327</c:v>
                </c:pt>
                <c:pt idx="139">
                  <c:v>-0.1611389385900111</c:v>
                </c:pt>
                <c:pt idx="140">
                  <c:v>-0.16114519136608579</c:v>
                </c:pt>
                <c:pt idx="141">
                  <c:v>-0.18413198783237023</c:v>
                </c:pt>
                <c:pt idx="142">
                  <c:v>-0.18827712362253807</c:v>
                </c:pt>
                <c:pt idx="143">
                  <c:v>-0.21032179726462347</c:v>
                </c:pt>
                <c:pt idx="144">
                  <c:v>-0.21408687795628795</c:v>
                </c:pt>
                <c:pt idx="145">
                  <c:v>-0.22626035085268087</c:v>
                </c:pt>
                <c:pt idx="146">
                  <c:v>-0.23257895160641057</c:v>
                </c:pt>
                <c:pt idx="147">
                  <c:v>-0.28090427046408878</c:v>
                </c:pt>
                <c:pt idx="148">
                  <c:v>-0.3253992523852503</c:v>
                </c:pt>
                <c:pt idx="149">
                  <c:v>-0.37592065988719697</c:v>
                </c:pt>
                <c:pt idx="150">
                  <c:v>-0.37662722358363682</c:v>
                </c:pt>
                <c:pt idx="151">
                  <c:v>-0.38314909640321276</c:v>
                </c:pt>
                <c:pt idx="152">
                  <c:v>-0.3893942554597743</c:v>
                </c:pt>
                <c:pt idx="153">
                  <c:v>-0.40831470111443197</c:v>
                </c:pt>
                <c:pt idx="154">
                  <c:v>-0.43240062192780898</c:v>
                </c:pt>
                <c:pt idx="155">
                  <c:v>-0.44046374720637693</c:v>
                </c:pt>
                <c:pt idx="156">
                  <c:v>-0.45679804467654322</c:v>
                </c:pt>
                <c:pt idx="157">
                  <c:v>-0.46111564339953476</c:v>
                </c:pt>
                <c:pt idx="158">
                  <c:v>-0.51143400620931057</c:v>
                </c:pt>
                <c:pt idx="159">
                  <c:v>-0.5226645604736404</c:v>
                </c:pt>
                <c:pt idx="160">
                  <c:v>-0.57315811470034528</c:v>
                </c:pt>
                <c:pt idx="161">
                  <c:v>-0.58331421466136824</c:v>
                </c:pt>
                <c:pt idx="162">
                  <c:v>-0.61793322098965286</c:v>
                </c:pt>
                <c:pt idx="163">
                  <c:v>-0.66655116976762652</c:v>
                </c:pt>
                <c:pt idx="164">
                  <c:v>-0.66871508503681976</c:v>
                </c:pt>
                <c:pt idx="165">
                  <c:v>-0.68833652373286891</c:v>
                </c:pt>
                <c:pt idx="166">
                  <c:v>-0.72309968497138466</c:v>
                </c:pt>
                <c:pt idx="167">
                  <c:v>-0.74795640254451423</c:v>
                </c:pt>
                <c:pt idx="168">
                  <c:v>-0.80014116216916586</c:v>
                </c:pt>
                <c:pt idx="169">
                  <c:v>-0.81148415271600238</c:v>
                </c:pt>
                <c:pt idx="170">
                  <c:v>-0.84499403025547504</c:v>
                </c:pt>
                <c:pt idx="171">
                  <c:v>-0.88105299407034177</c:v>
                </c:pt>
                <c:pt idx="172">
                  <c:v>-0.88136995297390974</c:v>
                </c:pt>
                <c:pt idx="173">
                  <c:v>-0.91825428323063529</c:v>
                </c:pt>
                <c:pt idx="174">
                  <c:v>-0.93333870760689019</c:v>
                </c:pt>
                <c:pt idx="175">
                  <c:v>-0.9428292848198907</c:v>
                </c:pt>
                <c:pt idx="176">
                  <c:v>-0.97515704662073399</c:v>
                </c:pt>
                <c:pt idx="177">
                  <c:v>-0.98064948512474071</c:v>
                </c:pt>
                <c:pt idx="178">
                  <c:v>-1.0479095741786295</c:v>
                </c:pt>
                <c:pt idx="179">
                  <c:v>-1.0577050594903994</c:v>
                </c:pt>
                <c:pt idx="180">
                  <c:v>-1.0667117855220567</c:v>
                </c:pt>
                <c:pt idx="181">
                  <c:v>-1.1161591934680473</c:v>
                </c:pt>
                <c:pt idx="182">
                  <c:v>-1.317022917344002</c:v>
                </c:pt>
                <c:pt idx="183">
                  <c:v>-1.3579240309511078</c:v>
                </c:pt>
                <c:pt idx="184">
                  <c:v>-1.3724006854929029</c:v>
                </c:pt>
                <c:pt idx="185">
                  <c:v>-1.3752792362240143</c:v>
                </c:pt>
                <c:pt idx="186">
                  <c:v>-1.3807128986329189</c:v>
                </c:pt>
                <c:pt idx="187">
                  <c:v>-1.3983755131150246</c:v>
                </c:pt>
                <c:pt idx="188">
                  <c:v>-1.4236031908396398</c:v>
                </c:pt>
                <c:pt idx="189">
                  <c:v>-1.4345917058264603</c:v>
                </c:pt>
                <c:pt idx="190">
                  <c:v>-1.4444740478822495</c:v>
                </c:pt>
                <c:pt idx="191">
                  <c:v>-1.4710331121634226</c:v>
                </c:pt>
                <c:pt idx="192">
                  <c:v>-1.5383561837254092</c:v>
                </c:pt>
                <c:pt idx="193">
                  <c:v>-1.5533055481384508</c:v>
                </c:pt>
                <c:pt idx="194">
                  <c:v>-1.5554108009993797</c:v>
                </c:pt>
                <c:pt idx="195">
                  <c:v>-1.665665887837531</c:v>
                </c:pt>
                <c:pt idx="196">
                  <c:v>-1.886661504310905</c:v>
                </c:pt>
                <c:pt idx="197">
                  <c:v>-1.9814679141447413</c:v>
                </c:pt>
                <c:pt idx="198">
                  <c:v>-2.4538881113287063</c:v>
                </c:pt>
                <c:pt idx="199">
                  <c:v>-2.5621369665415843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3D-4BDA-93CD-FBF7BA4F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9160"/>
        <c:axId val="188882296"/>
      </c:scatterChart>
      <c:valAx>
        <c:axId val="18887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2296"/>
        <c:crossesAt val="-3"/>
        <c:crossBetween val="midCat"/>
      </c:valAx>
      <c:valAx>
        <c:axId val="18888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9160"/>
        <c:crossesAt val="-3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example'!$H$1</c:f>
              <c:strCache>
                <c:ptCount val="1"/>
                <c:pt idx="0">
                  <c:v>z(Y)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example'!$G$2:$G$201</c:f>
              <c:numCache>
                <c:formatCode>0.0000</c:formatCode>
                <c:ptCount val="200"/>
                <c:pt idx="0">
                  <c:v>1.380612936475921</c:v>
                </c:pt>
                <c:pt idx="1">
                  <c:v>2.5246916817450122</c:v>
                </c:pt>
                <c:pt idx="2">
                  <c:v>0.72992881305635771</c:v>
                </c:pt>
                <c:pt idx="3">
                  <c:v>0.82582944988030083</c:v>
                </c:pt>
                <c:pt idx="4">
                  <c:v>0.42635690574034724</c:v>
                </c:pt>
                <c:pt idx="5">
                  <c:v>0.32362883713638435</c:v>
                </c:pt>
                <c:pt idx="6">
                  <c:v>-1.0152560553079457</c:v>
                </c:pt>
                <c:pt idx="7">
                  <c:v>0.55937252832432494</c:v>
                </c:pt>
                <c:pt idx="8">
                  <c:v>0.55983972864157494</c:v>
                </c:pt>
                <c:pt idx="9">
                  <c:v>-0.44800270831102801</c:v>
                </c:pt>
                <c:pt idx="10">
                  <c:v>-0.20483622197938484</c:v>
                </c:pt>
                <c:pt idx="11">
                  <c:v>0.57391836073342717</c:v>
                </c:pt>
                <c:pt idx="12">
                  <c:v>8.7929026641224109E-2</c:v>
                </c:pt>
                <c:pt idx="13">
                  <c:v>0.66078395169120463</c:v>
                </c:pt>
                <c:pt idx="14">
                  <c:v>0.48485177707281341</c:v>
                </c:pt>
                <c:pt idx="15">
                  <c:v>0.35894583676078051</c:v>
                </c:pt>
                <c:pt idx="16">
                  <c:v>0.59667100496081971</c:v>
                </c:pt>
                <c:pt idx="17">
                  <c:v>0.84599683671923032</c:v>
                </c:pt>
                <c:pt idx="18">
                  <c:v>0.95322194685875072</c:v>
                </c:pt>
                <c:pt idx="19">
                  <c:v>2.1769597490544177</c:v>
                </c:pt>
                <c:pt idx="20">
                  <c:v>-0.57570753257338536</c:v>
                </c:pt>
                <c:pt idx="21">
                  <c:v>-0.59752667398096382</c:v>
                </c:pt>
                <c:pt idx="22">
                  <c:v>0.48534198389139327</c:v>
                </c:pt>
                <c:pt idx="23">
                  <c:v>2.3099876043634926</c:v>
                </c:pt>
                <c:pt idx="24">
                  <c:v>0.56747272464864751</c:v>
                </c:pt>
                <c:pt idx="25">
                  <c:v>-0.42269544462133374</c:v>
                </c:pt>
                <c:pt idx="26">
                  <c:v>1.1761203788797916</c:v>
                </c:pt>
                <c:pt idx="27">
                  <c:v>0.38229216094931945</c:v>
                </c:pt>
                <c:pt idx="28">
                  <c:v>-0.42894558155822737</c:v>
                </c:pt>
                <c:pt idx="29">
                  <c:v>-2.2676740987419377</c:v>
                </c:pt>
                <c:pt idx="30">
                  <c:v>1.2764316425757605</c:v>
                </c:pt>
                <c:pt idx="31">
                  <c:v>-0.85466663585935632</c:v>
                </c:pt>
                <c:pt idx="32">
                  <c:v>-1.105618971148371</c:v>
                </c:pt>
                <c:pt idx="33">
                  <c:v>-0.77197116966458057</c:v>
                </c:pt>
                <c:pt idx="34">
                  <c:v>-0.70153109838797367</c:v>
                </c:pt>
                <c:pt idx="35">
                  <c:v>1.2922841320335636</c:v>
                </c:pt>
                <c:pt idx="36">
                  <c:v>-0.30937147931951808</c:v>
                </c:pt>
                <c:pt idx="37">
                  <c:v>-1.0679315162991478</c:v>
                </c:pt>
                <c:pt idx="38">
                  <c:v>0.66773371072219789</c:v>
                </c:pt>
                <c:pt idx="39">
                  <c:v>1.2778474963356516</c:v>
                </c:pt>
                <c:pt idx="40">
                  <c:v>0.14069370796685171</c:v>
                </c:pt>
                <c:pt idx="41">
                  <c:v>0.42231269948706313</c:v>
                </c:pt>
                <c:pt idx="42">
                  <c:v>6.7685774461323914E-2</c:v>
                </c:pt>
                <c:pt idx="43">
                  <c:v>0.41589354893552172</c:v>
                </c:pt>
                <c:pt idx="44">
                  <c:v>1.0867606587241847</c:v>
                </c:pt>
                <c:pt idx="45">
                  <c:v>-0.16744583156440637</c:v>
                </c:pt>
                <c:pt idx="46">
                  <c:v>1.035274577738319</c:v>
                </c:pt>
                <c:pt idx="47">
                  <c:v>-1.2729017977229159E-2</c:v>
                </c:pt>
                <c:pt idx="48">
                  <c:v>0.12391343925785805</c:v>
                </c:pt>
                <c:pt idx="49">
                  <c:v>0.63383447271390059</c:v>
                </c:pt>
                <c:pt idx="50">
                  <c:v>-0.72269887524082743</c:v>
                </c:pt>
                <c:pt idx="51">
                  <c:v>0.31155356628960301</c:v>
                </c:pt>
                <c:pt idx="52">
                  <c:v>0.33551556689909645</c:v>
                </c:pt>
                <c:pt idx="53">
                  <c:v>1.5311528916899511</c:v>
                </c:pt>
                <c:pt idx="54">
                  <c:v>-0.93941877104618687</c:v>
                </c:pt>
                <c:pt idx="55">
                  <c:v>-6.7092595031864946E-2</c:v>
                </c:pt>
                <c:pt idx="56">
                  <c:v>4.4060903266439889E-2</c:v>
                </c:pt>
                <c:pt idx="57">
                  <c:v>0.43041300803822147</c:v>
                </c:pt>
                <c:pt idx="58">
                  <c:v>3.295291551703497E-2</c:v>
                </c:pt>
                <c:pt idx="59">
                  <c:v>0.41715116285699755</c:v>
                </c:pt>
                <c:pt idx="60">
                  <c:v>0.28310204334254774</c:v>
                </c:pt>
                <c:pt idx="61">
                  <c:v>0.10610012252573531</c:v>
                </c:pt>
                <c:pt idx="62">
                  <c:v>0.21356427582541482</c:v>
                </c:pt>
                <c:pt idx="63">
                  <c:v>1.792196102915919</c:v>
                </c:pt>
                <c:pt idx="64">
                  <c:v>-0.51438634060925337</c:v>
                </c:pt>
                <c:pt idx="65">
                  <c:v>-1.654390802833078</c:v>
                </c:pt>
                <c:pt idx="66">
                  <c:v>0.98424570888132135</c:v>
                </c:pt>
                <c:pt idx="67">
                  <c:v>1.6779873412410071</c:v>
                </c:pt>
                <c:pt idx="68">
                  <c:v>0.57894544961425776</c:v>
                </c:pt>
                <c:pt idx="69">
                  <c:v>-0.96392103164300713</c:v>
                </c:pt>
                <c:pt idx="70">
                  <c:v>-1.3166050856881477</c:v>
                </c:pt>
                <c:pt idx="71">
                  <c:v>0.69929548819538034</c:v>
                </c:pt>
                <c:pt idx="72">
                  <c:v>-1.4104940564811739</c:v>
                </c:pt>
                <c:pt idx="73">
                  <c:v>0.37418220089028614</c:v>
                </c:pt>
                <c:pt idx="74">
                  <c:v>1.7214593038855746</c:v>
                </c:pt>
                <c:pt idx="75">
                  <c:v>0.78458586328649405</c:v>
                </c:pt>
                <c:pt idx="76">
                  <c:v>-0.95505600943301105</c:v>
                </c:pt>
                <c:pt idx="77">
                  <c:v>0.79394883596673715</c:v>
                </c:pt>
                <c:pt idx="78">
                  <c:v>-1.6818156746866422</c:v>
                </c:pt>
                <c:pt idx="79">
                  <c:v>0.5309444607859426</c:v>
                </c:pt>
                <c:pt idx="80">
                  <c:v>-0.72692758241209354</c:v>
                </c:pt>
                <c:pt idx="81">
                  <c:v>0.39672744992520254</c:v>
                </c:pt>
                <c:pt idx="82">
                  <c:v>-0.55034920567342227</c:v>
                </c:pt>
                <c:pt idx="83">
                  <c:v>-2.1851485439764957</c:v>
                </c:pt>
                <c:pt idx="84">
                  <c:v>-2.8475565302079175E-2</c:v>
                </c:pt>
                <c:pt idx="85">
                  <c:v>-1.0919097897998258</c:v>
                </c:pt>
                <c:pt idx="86">
                  <c:v>1.1050388190100064</c:v>
                </c:pt>
                <c:pt idx="87">
                  <c:v>0.68535467065783584</c:v>
                </c:pt>
                <c:pt idx="88">
                  <c:v>1.0439772077169771</c:v>
                </c:pt>
                <c:pt idx="89">
                  <c:v>0.27414521958090365</c:v>
                </c:pt>
                <c:pt idx="90">
                  <c:v>-1.4064366074612706</c:v>
                </c:pt>
                <c:pt idx="91">
                  <c:v>0.76016283483571712</c:v>
                </c:pt>
                <c:pt idx="92">
                  <c:v>0.95406016909500824</c:v>
                </c:pt>
                <c:pt idx="93">
                  <c:v>-0.44468337518988849</c:v>
                </c:pt>
                <c:pt idx="94">
                  <c:v>0.45909414709123242</c:v>
                </c:pt>
                <c:pt idx="95">
                  <c:v>1.8213564505576056</c:v>
                </c:pt>
                <c:pt idx="96">
                  <c:v>-1.2071206248911981</c:v>
                </c:pt>
                <c:pt idx="97">
                  <c:v>0.73056480253458389</c:v>
                </c:pt>
                <c:pt idx="98">
                  <c:v>-1.6151767263370731</c:v>
                </c:pt>
                <c:pt idx="99">
                  <c:v>2.1563506373899544</c:v>
                </c:pt>
                <c:pt idx="100">
                  <c:v>2.0294214127895032</c:v>
                </c:pt>
                <c:pt idx="101">
                  <c:v>-0.95233607984164148</c:v>
                </c:pt>
                <c:pt idx="102">
                  <c:v>0.97785596176074785</c:v>
                </c:pt>
                <c:pt idx="103">
                  <c:v>1.3796044661298223</c:v>
                </c:pt>
                <c:pt idx="104">
                  <c:v>-1.3981021937307265</c:v>
                </c:pt>
                <c:pt idx="105">
                  <c:v>-0.6915265248877166</c:v>
                </c:pt>
                <c:pt idx="106">
                  <c:v>1.0277145291744876</c:v>
                </c:pt>
                <c:pt idx="107">
                  <c:v>1.3557227077078942</c:v>
                </c:pt>
                <c:pt idx="108">
                  <c:v>0.14512992255742968</c:v>
                </c:pt>
                <c:pt idx="109">
                  <c:v>-0.38706667884720886</c:v>
                </c:pt>
                <c:pt idx="110">
                  <c:v>0.49057411120114908</c:v>
                </c:pt>
                <c:pt idx="111">
                  <c:v>1.2803734979548356</c:v>
                </c:pt>
                <c:pt idx="112">
                  <c:v>0.22198678762202709</c:v>
                </c:pt>
                <c:pt idx="113">
                  <c:v>-1.2439108261885563</c:v>
                </c:pt>
                <c:pt idx="114">
                  <c:v>-1.591282959643719</c:v>
                </c:pt>
                <c:pt idx="115">
                  <c:v>-0.6472281238246459</c:v>
                </c:pt>
                <c:pt idx="116">
                  <c:v>0.58276003976158619</c:v>
                </c:pt>
                <c:pt idx="117">
                  <c:v>0.98188198726663967</c:v>
                </c:pt>
                <c:pt idx="118">
                  <c:v>1.7125345769989566</c:v>
                </c:pt>
                <c:pt idx="119">
                  <c:v>-0.15311704585565519</c:v>
                </c:pt>
                <c:pt idx="120">
                  <c:v>-1.4571914183853536</c:v>
                </c:pt>
                <c:pt idx="121">
                  <c:v>0.20901661998693166</c:v>
                </c:pt>
                <c:pt idx="122">
                  <c:v>7.4147346756780863E-2</c:v>
                </c:pt>
                <c:pt idx="123">
                  <c:v>-1.00354630726522</c:v>
                </c:pt>
                <c:pt idx="124">
                  <c:v>-1.3641469545313871</c:v>
                </c:pt>
                <c:pt idx="125">
                  <c:v>0.28179729415005461</c:v>
                </c:pt>
                <c:pt idx="126">
                  <c:v>1.2867627961680661</c:v>
                </c:pt>
                <c:pt idx="127">
                  <c:v>2.205073020318506</c:v>
                </c:pt>
                <c:pt idx="128">
                  <c:v>-1.5910849915054464</c:v>
                </c:pt>
                <c:pt idx="129">
                  <c:v>-0.30771725576048248</c:v>
                </c:pt>
                <c:pt idx="130">
                  <c:v>0.76065898967659207</c:v>
                </c:pt>
                <c:pt idx="131">
                  <c:v>-0.21532988002986433</c:v>
                </c:pt>
                <c:pt idx="132">
                  <c:v>0.28519383933419395</c:v>
                </c:pt>
                <c:pt idx="133">
                  <c:v>-0.71783922879894413</c:v>
                </c:pt>
                <c:pt idx="134">
                  <c:v>-0.9313918588456126</c:v>
                </c:pt>
                <c:pt idx="135">
                  <c:v>-0.98413218694788129</c:v>
                </c:pt>
                <c:pt idx="136">
                  <c:v>-0.17211648801487753</c:v>
                </c:pt>
                <c:pt idx="137">
                  <c:v>7.448817965697023E-2</c:v>
                </c:pt>
                <c:pt idx="138">
                  <c:v>-0.18341413911670917</c:v>
                </c:pt>
                <c:pt idx="139">
                  <c:v>0.54168221220419022</c:v>
                </c:pt>
                <c:pt idx="140">
                  <c:v>9.9382448591084374E-2</c:v>
                </c:pt>
                <c:pt idx="141">
                  <c:v>-1.1294937715064826</c:v>
                </c:pt>
                <c:pt idx="142">
                  <c:v>-3.8429049779895356E-4</c:v>
                </c:pt>
                <c:pt idx="143">
                  <c:v>-0.87400219739166629</c:v>
                </c:pt>
                <c:pt idx="144">
                  <c:v>-0.21182548485656402</c:v>
                </c:pt>
                <c:pt idx="145">
                  <c:v>-0.97192662074478786</c:v>
                </c:pt>
                <c:pt idx="146">
                  <c:v>-1.8930640633415794</c:v>
                </c:pt>
                <c:pt idx="147">
                  <c:v>0.35915513980946445</c:v>
                </c:pt>
                <c:pt idx="148">
                  <c:v>-0.74577765065292534</c:v>
                </c:pt>
                <c:pt idx="149">
                  <c:v>-0.57631849546723812</c:v>
                </c:pt>
                <c:pt idx="150">
                  <c:v>-0.4014621272963988</c:v>
                </c:pt>
                <c:pt idx="151">
                  <c:v>-0.399384808566565</c:v>
                </c:pt>
                <c:pt idx="152">
                  <c:v>-0.68278023866994975</c:v>
                </c:pt>
                <c:pt idx="153">
                  <c:v>0.12414821779825851</c:v>
                </c:pt>
                <c:pt idx="154">
                  <c:v>0.73753476239601312</c:v>
                </c:pt>
                <c:pt idx="155">
                  <c:v>1.3530693286301274</c:v>
                </c:pt>
                <c:pt idx="156">
                  <c:v>-0.84211855335353725</c:v>
                </c:pt>
                <c:pt idx="157">
                  <c:v>0.32325613181484042</c:v>
                </c:pt>
                <c:pt idx="158">
                  <c:v>0.37292267911260252</c:v>
                </c:pt>
                <c:pt idx="159">
                  <c:v>-2.2642206545520702</c:v>
                </c:pt>
                <c:pt idx="160">
                  <c:v>-1.5235043219648808E-2</c:v>
                </c:pt>
                <c:pt idx="161">
                  <c:v>1.0948352673299548</c:v>
                </c:pt>
                <c:pt idx="162">
                  <c:v>0.67056137807589278</c:v>
                </c:pt>
                <c:pt idx="163">
                  <c:v>-0.5770582947685382</c:v>
                </c:pt>
                <c:pt idx="164">
                  <c:v>-0.36635622635005866</c:v>
                </c:pt>
                <c:pt idx="165">
                  <c:v>-0.85717086547240395</c:v>
                </c:pt>
                <c:pt idx="166">
                  <c:v>-3.2606973187135382</c:v>
                </c:pt>
                <c:pt idx="167">
                  <c:v>0.78288742235417075</c:v>
                </c:pt>
                <c:pt idx="168">
                  <c:v>0.69524409942460785</c:v>
                </c:pt>
                <c:pt idx="169">
                  <c:v>0.37699572766267581</c:v>
                </c:pt>
                <c:pt idx="170">
                  <c:v>-0.54678600363818619</c:v>
                </c:pt>
                <c:pt idx="171">
                  <c:v>-1.2577290920214559</c:v>
                </c:pt>
                <c:pt idx="172">
                  <c:v>1.3657738553449899</c:v>
                </c:pt>
                <c:pt idx="173">
                  <c:v>0.598103692746074</c:v>
                </c:pt>
                <c:pt idx="174">
                  <c:v>-0.32112813817958963</c:v>
                </c:pt>
                <c:pt idx="175">
                  <c:v>-0.87282112217217578</c:v>
                </c:pt>
                <c:pt idx="176">
                  <c:v>-0.10530381252355893</c:v>
                </c:pt>
                <c:pt idx="177">
                  <c:v>-1.3657153245610698</c:v>
                </c:pt>
                <c:pt idx="178">
                  <c:v>-0.88783819506461514</c:v>
                </c:pt>
                <c:pt idx="179">
                  <c:v>0.21538773745276971</c:v>
                </c:pt>
                <c:pt idx="180">
                  <c:v>-2.5806864152548625</c:v>
                </c:pt>
                <c:pt idx="181">
                  <c:v>-1.3246189795757743</c:v>
                </c:pt>
                <c:pt idx="182">
                  <c:v>0.39704202174582515</c:v>
                </c:pt>
                <c:pt idx="183">
                  <c:v>-0.2772476698528723</c:v>
                </c:pt>
                <c:pt idx="184">
                  <c:v>-0.78076055098727748</c:v>
                </c:pt>
                <c:pt idx="185">
                  <c:v>-1.2883449094960555</c:v>
                </c:pt>
                <c:pt idx="186">
                  <c:v>0.50312612164621962</c:v>
                </c:pt>
                <c:pt idx="187">
                  <c:v>-0.67713635109980719</c:v>
                </c:pt>
                <c:pt idx="188">
                  <c:v>-1.0241904337024388</c:v>
                </c:pt>
                <c:pt idx="189">
                  <c:v>-1.1137537333381062</c:v>
                </c:pt>
                <c:pt idx="190">
                  <c:v>0.52026921971521067</c:v>
                </c:pt>
                <c:pt idx="191">
                  <c:v>-0.82617156890002796</c:v>
                </c:pt>
                <c:pt idx="192">
                  <c:v>-0.84670346850149125</c:v>
                </c:pt>
                <c:pt idx="193">
                  <c:v>-1.0537746621027739</c:v>
                </c:pt>
                <c:pt idx="194">
                  <c:v>-0.55239891660166018</c:v>
                </c:pt>
                <c:pt idx="195">
                  <c:v>0.48874582381985671</c:v>
                </c:pt>
                <c:pt idx="196">
                  <c:v>-0.47668620412758983</c:v>
                </c:pt>
                <c:pt idx="197">
                  <c:v>6.3182560449799918E-2</c:v>
                </c:pt>
                <c:pt idx="198">
                  <c:v>0.16042980707597293</c:v>
                </c:pt>
                <c:pt idx="199">
                  <c:v>7.5272525156186701E-3</c:v>
                </c:pt>
              </c:numCache>
            </c:numRef>
          </c:xVal>
          <c:yVal>
            <c:numRef>
              <c:f>'Regression example'!$H$2:$H$201</c:f>
              <c:numCache>
                <c:formatCode>0.0000</c:formatCode>
                <c:ptCount val="200"/>
                <c:pt idx="0">
                  <c:v>2.5618161126016838</c:v>
                </c:pt>
                <c:pt idx="1">
                  <c:v>2.552350363102478</c:v>
                </c:pt>
                <c:pt idx="2">
                  <c:v>2.2782775176644048</c:v>
                </c:pt>
                <c:pt idx="3">
                  <c:v>2.2591992568764692</c:v>
                </c:pt>
                <c:pt idx="4">
                  <c:v>2.0915395147448659</c:v>
                </c:pt>
                <c:pt idx="5">
                  <c:v>1.9055640997564651</c:v>
                </c:pt>
                <c:pt idx="6">
                  <c:v>1.9046121880141982</c:v>
                </c:pt>
                <c:pt idx="7">
                  <c:v>1.8956805588068422</c:v>
                </c:pt>
                <c:pt idx="8">
                  <c:v>1.8287119744191627</c:v>
                </c:pt>
                <c:pt idx="9">
                  <c:v>1.715791843700855</c:v>
                </c:pt>
                <c:pt idx="10">
                  <c:v>1.6998125611958352</c:v>
                </c:pt>
                <c:pt idx="11">
                  <c:v>1.5546224790710834</c:v>
                </c:pt>
                <c:pt idx="12">
                  <c:v>1.5173692426791174</c:v>
                </c:pt>
                <c:pt idx="13">
                  <c:v>1.4575536140000671</c:v>
                </c:pt>
                <c:pt idx="14">
                  <c:v>1.3847169838461464</c:v>
                </c:pt>
                <c:pt idx="15">
                  <c:v>1.3456795607402199</c:v>
                </c:pt>
                <c:pt idx="16">
                  <c:v>1.3344385559357321</c:v>
                </c:pt>
                <c:pt idx="17">
                  <c:v>1.3245926151140035</c:v>
                </c:pt>
                <c:pt idx="18">
                  <c:v>1.2571684186194034</c:v>
                </c:pt>
                <c:pt idx="19">
                  <c:v>1.2143020675336067</c:v>
                </c:pt>
                <c:pt idx="20">
                  <c:v>1.1744911403303786</c:v>
                </c:pt>
                <c:pt idx="21">
                  <c:v>1.1674828513894842</c:v>
                </c:pt>
                <c:pt idx="22">
                  <c:v>1.1370321507458874</c:v>
                </c:pt>
                <c:pt idx="23">
                  <c:v>1.1306110192273917</c:v>
                </c:pt>
                <c:pt idx="24">
                  <c:v>1.1280208004462506</c:v>
                </c:pt>
                <c:pt idx="25">
                  <c:v>1.1103673750033369</c:v>
                </c:pt>
                <c:pt idx="26">
                  <c:v>1.0775152280682041</c:v>
                </c:pt>
                <c:pt idx="27">
                  <c:v>1.0686819546206188</c:v>
                </c:pt>
                <c:pt idx="28">
                  <c:v>1.0613698875203423</c:v>
                </c:pt>
                <c:pt idx="29">
                  <c:v>1.0122676489479057</c:v>
                </c:pt>
                <c:pt idx="30">
                  <c:v>0.94877944707301554</c:v>
                </c:pt>
                <c:pt idx="31">
                  <c:v>0.89824377253979248</c:v>
                </c:pt>
                <c:pt idx="32">
                  <c:v>0.87930345239700658</c:v>
                </c:pt>
                <c:pt idx="33">
                  <c:v>0.81457973898822333</c:v>
                </c:pt>
                <c:pt idx="34">
                  <c:v>0.7998714731232025</c:v>
                </c:pt>
                <c:pt idx="35">
                  <c:v>0.76778478099112935</c:v>
                </c:pt>
                <c:pt idx="36">
                  <c:v>0.76451345960000539</c:v>
                </c:pt>
                <c:pt idx="37">
                  <c:v>0.75784268969572377</c:v>
                </c:pt>
                <c:pt idx="38">
                  <c:v>0.74226212291641169</c:v>
                </c:pt>
                <c:pt idx="39">
                  <c:v>0.72492151730586352</c:v>
                </c:pt>
                <c:pt idx="40">
                  <c:v>0.72315673710952622</c:v>
                </c:pt>
                <c:pt idx="41">
                  <c:v>0.70246376584391701</c:v>
                </c:pt>
                <c:pt idx="42">
                  <c:v>0.68833703392175671</c:v>
                </c:pt>
                <c:pt idx="43">
                  <c:v>0.67904914074599299</c:v>
                </c:pt>
                <c:pt idx="44">
                  <c:v>0.67259581205053198</c:v>
                </c:pt>
                <c:pt idx="45">
                  <c:v>0.67081019190061097</c:v>
                </c:pt>
                <c:pt idx="46">
                  <c:v>0.66680484103325943</c:v>
                </c:pt>
                <c:pt idx="47">
                  <c:v>0.63433872942879677</c:v>
                </c:pt>
                <c:pt idx="48">
                  <c:v>0.61641173824598217</c:v>
                </c:pt>
                <c:pt idx="49">
                  <c:v>0.60639290299452187</c:v>
                </c:pt>
                <c:pt idx="50">
                  <c:v>0.59760991006986908</c:v>
                </c:pt>
                <c:pt idx="51">
                  <c:v>0.59525477478629685</c:v>
                </c:pt>
                <c:pt idx="52">
                  <c:v>0.58443475909706177</c:v>
                </c:pt>
                <c:pt idx="53">
                  <c:v>0.56789632630303044</c:v>
                </c:pt>
                <c:pt idx="54">
                  <c:v>0.56002632182109402</c:v>
                </c:pt>
                <c:pt idx="55">
                  <c:v>0.54689516630585233</c:v>
                </c:pt>
                <c:pt idx="56">
                  <c:v>0.54593013311132899</c:v>
                </c:pt>
                <c:pt idx="57">
                  <c:v>0.54019947666871393</c:v>
                </c:pt>
                <c:pt idx="58">
                  <c:v>0.53681811150152325</c:v>
                </c:pt>
                <c:pt idx="59">
                  <c:v>0.52299383456708892</c:v>
                </c:pt>
                <c:pt idx="60">
                  <c:v>0.52004404388839964</c:v>
                </c:pt>
                <c:pt idx="61">
                  <c:v>0.50743873884215729</c:v>
                </c:pt>
                <c:pt idx="62">
                  <c:v>0.50150155735688429</c:v>
                </c:pt>
                <c:pt idx="63">
                  <c:v>0.48343938213653692</c:v>
                </c:pt>
                <c:pt idx="64">
                  <c:v>0.46855855263469842</c:v>
                </c:pt>
                <c:pt idx="65">
                  <c:v>0.44834556188734337</c:v>
                </c:pt>
                <c:pt idx="66">
                  <c:v>0.44033971178204601</c:v>
                </c:pt>
                <c:pt idx="67">
                  <c:v>0.43923023234839731</c:v>
                </c:pt>
                <c:pt idx="68">
                  <c:v>0.39406476024580378</c:v>
                </c:pt>
                <c:pt idx="69">
                  <c:v>0.39389153502315799</c:v>
                </c:pt>
                <c:pt idx="70">
                  <c:v>0.36962875689366709</c:v>
                </c:pt>
                <c:pt idx="71">
                  <c:v>0.36595541184769453</c:v>
                </c:pt>
                <c:pt idx="72">
                  <c:v>0.36534344495674348</c:v>
                </c:pt>
                <c:pt idx="73">
                  <c:v>0.36435724101572242</c:v>
                </c:pt>
                <c:pt idx="74">
                  <c:v>0.35823272047680499</c:v>
                </c:pt>
                <c:pt idx="75">
                  <c:v>0.35698496960509279</c:v>
                </c:pt>
                <c:pt idx="76">
                  <c:v>0.35004912431237029</c:v>
                </c:pt>
                <c:pt idx="77">
                  <c:v>0.33400434481037294</c:v>
                </c:pt>
                <c:pt idx="78">
                  <c:v>0.32903980475664607</c:v>
                </c:pt>
                <c:pt idx="79">
                  <c:v>0.3129639307207302</c:v>
                </c:pt>
                <c:pt idx="80">
                  <c:v>0.29857664424662084</c:v>
                </c:pt>
                <c:pt idx="81">
                  <c:v>0.29437270736654797</c:v>
                </c:pt>
                <c:pt idx="82">
                  <c:v>0.28720111699042855</c:v>
                </c:pt>
                <c:pt idx="83">
                  <c:v>0.26510172451867847</c:v>
                </c:pt>
                <c:pt idx="84">
                  <c:v>0.25477459027134453</c:v>
                </c:pt>
                <c:pt idx="85">
                  <c:v>0.25072017178841227</c:v>
                </c:pt>
                <c:pt idx="86">
                  <c:v>0.23064787829382355</c:v>
                </c:pt>
                <c:pt idx="87">
                  <c:v>0.19662141651389256</c:v>
                </c:pt>
                <c:pt idx="88">
                  <c:v>0.19568086199500714</c:v>
                </c:pt>
                <c:pt idx="89">
                  <c:v>0.19115848180303055</c:v>
                </c:pt>
                <c:pt idx="90">
                  <c:v>0.17916062281124753</c:v>
                </c:pt>
                <c:pt idx="91">
                  <c:v>0.14977893460148334</c:v>
                </c:pt>
                <c:pt idx="92">
                  <c:v>0.12664085237968645</c:v>
                </c:pt>
                <c:pt idx="93">
                  <c:v>0.11646125177200886</c:v>
                </c:pt>
                <c:pt idx="94">
                  <c:v>0.10361093944077664</c:v>
                </c:pt>
                <c:pt idx="95">
                  <c:v>9.5814040192840136E-2</c:v>
                </c:pt>
                <c:pt idx="96">
                  <c:v>8.2390904798816764E-2</c:v>
                </c:pt>
                <c:pt idx="97">
                  <c:v>7.8334501558400327E-2</c:v>
                </c:pt>
                <c:pt idx="98">
                  <c:v>6.4913350921861054E-2</c:v>
                </c:pt>
                <c:pt idx="99">
                  <c:v>5.8364092281332186E-2</c:v>
                </c:pt>
                <c:pt idx="100">
                  <c:v>2.5713949552365473E-2</c:v>
                </c:pt>
                <c:pt idx="101">
                  <c:v>2.2296197164631819E-2</c:v>
                </c:pt>
                <c:pt idx="102">
                  <c:v>2.154838465031992E-2</c:v>
                </c:pt>
                <c:pt idx="103">
                  <c:v>1.1264474010418905E-2</c:v>
                </c:pt>
                <c:pt idx="104">
                  <c:v>8.5409456849246199E-3</c:v>
                </c:pt>
                <c:pt idx="105">
                  <c:v>4.2726144509211425E-3</c:v>
                </c:pt>
                <c:pt idx="106">
                  <c:v>-4.2009768348112595E-3</c:v>
                </c:pt>
                <c:pt idx="107">
                  <c:v>-6.150890798699596E-3</c:v>
                </c:pt>
                <c:pt idx="108">
                  <c:v>-1.7268620110559595E-2</c:v>
                </c:pt>
                <c:pt idx="109">
                  <c:v>-4.7539038616011373E-2</c:v>
                </c:pt>
                <c:pt idx="110">
                  <c:v>-4.9176794333362285E-2</c:v>
                </c:pt>
                <c:pt idx="111">
                  <c:v>-5.5672133728904651E-2</c:v>
                </c:pt>
                <c:pt idx="112">
                  <c:v>-8.7472800254648292E-2</c:v>
                </c:pt>
                <c:pt idx="113">
                  <c:v>-9.1546845783812864E-2</c:v>
                </c:pt>
                <c:pt idx="114">
                  <c:v>-9.9580261965279054E-2</c:v>
                </c:pt>
                <c:pt idx="115">
                  <c:v>-0.10648038162328656</c:v>
                </c:pt>
                <c:pt idx="116">
                  <c:v>-0.14531326444403947</c:v>
                </c:pt>
                <c:pt idx="117">
                  <c:v>-0.16643615623357993</c:v>
                </c:pt>
                <c:pt idx="118">
                  <c:v>-0.1700790683314618</c:v>
                </c:pt>
                <c:pt idx="119">
                  <c:v>-0.18322180159869442</c:v>
                </c:pt>
                <c:pt idx="120">
                  <c:v>-0.19493528894871825</c:v>
                </c:pt>
                <c:pt idx="121">
                  <c:v>-0.19962527088380233</c:v>
                </c:pt>
                <c:pt idx="122">
                  <c:v>-0.20205163690819516</c:v>
                </c:pt>
                <c:pt idx="123">
                  <c:v>-0.20441879100097704</c:v>
                </c:pt>
                <c:pt idx="124">
                  <c:v>-0.26296064643241152</c:v>
                </c:pt>
                <c:pt idx="125">
                  <c:v>-0.26641500656929762</c:v>
                </c:pt>
                <c:pt idx="126">
                  <c:v>-0.27596301323979183</c:v>
                </c:pt>
                <c:pt idx="127">
                  <c:v>-0.28717380562479833</c:v>
                </c:pt>
                <c:pt idx="128">
                  <c:v>-0.29458158214153352</c:v>
                </c:pt>
                <c:pt idx="129">
                  <c:v>-0.29540084592527532</c:v>
                </c:pt>
                <c:pt idx="130">
                  <c:v>-0.29783790758722178</c:v>
                </c:pt>
                <c:pt idx="131">
                  <c:v>-0.31587869153246184</c:v>
                </c:pt>
                <c:pt idx="132">
                  <c:v>-0.3446673783116791</c:v>
                </c:pt>
                <c:pt idx="133">
                  <c:v>-0.34912073304892871</c:v>
                </c:pt>
                <c:pt idx="134">
                  <c:v>-0.35557736967352976</c:v>
                </c:pt>
                <c:pt idx="135">
                  <c:v>-0.36592765942484567</c:v>
                </c:pt>
                <c:pt idx="136">
                  <c:v>-0.39285409236239194</c:v>
                </c:pt>
                <c:pt idx="137">
                  <c:v>-0.3968115885215141</c:v>
                </c:pt>
                <c:pt idx="138">
                  <c:v>-0.44076779199472726</c:v>
                </c:pt>
                <c:pt idx="139">
                  <c:v>-0.45556250507461399</c:v>
                </c:pt>
                <c:pt idx="140">
                  <c:v>-0.45556856961137121</c:v>
                </c:pt>
                <c:pt idx="141">
                  <c:v>-0.47786335043100692</c:v>
                </c:pt>
                <c:pt idx="142">
                  <c:v>-0.48188369724379432</c:v>
                </c:pt>
                <c:pt idx="143">
                  <c:v>-0.5032647177705809</c:v>
                </c:pt>
                <c:pt idx="144">
                  <c:v>-0.50691645101283689</c:v>
                </c:pt>
                <c:pt idx="145">
                  <c:v>-0.51872344249322588</c:v>
                </c:pt>
                <c:pt idx="146">
                  <c:v>-0.5248518222828068</c:v>
                </c:pt>
                <c:pt idx="147">
                  <c:v>-0.57172231132860363</c:v>
                </c:pt>
                <c:pt idx="148">
                  <c:v>-0.61487777542126054</c:v>
                </c:pt>
                <c:pt idx="149">
                  <c:v>-0.66387824004048146</c:v>
                </c:pt>
                <c:pt idx="150">
                  <c:v>-0.664563532694042</c:v>
                </c:pt>
                <c:pt idx="151">
                  <c:v>-0.67088906506038348</c:v>
                </c:pt>
                <c:pt idx="152">
                  <c:v>-0.6769462141091438</c:v>
                </c:pt>
                <c:pt idx="153">
                  <c:v>-0.69529706127913249</c:v>
                </c:pt>
                <c:pt idx="154">
                  <c:v>-0.71865787739637466</c:v>
                </c:pt>
                <c:pt idx="155">
                  <c:v>-0.72647826294120721</c:v>
                </c:pt>
                <c:pt idx="156">
                  <c:v>-0.74232081770842884</c:v>
                </c:pt>
                <c:pt idx="157">
                  <c:v>-0.74650843547140955</c:v>
                </c:pt>
                <c:pt idx="158">
                  <c:v>-0.79531196804247928</c:v>
                </c:pt>
                <c:pt idx="159">
                  <c:v>-0.80620442737988651</c:v>
                </c:pt>
                <c:pt idx="160">
                  <c:v>-0.8551778772444617</c:v>
                </c:pt>
                <c:pt idx="161">
                  <c:v>-0.86502822863837725</c:v>
                </c:pt>
                <c:pt idx="162">
                  <c:v>-0.89860503258384006</c:v>
                </c:pt>
                <c:pt idx="163">
                  <c:v>-0.94575934194987255</c:v>
                </c:pt>
                <c:pt idx="164">
                  <c:v>-0.94785811272507337</c:v>
                </c:pt>
                <c:pt idx="165">
                  <c:v>-0.9668888495976935</c:v>
                </c:pt>
                <c:pt idx="166">
                  <c:v>-1.0006054686814854</c:v>
                </c:pt>
                <c:pt idx="167">
                  <c:v>-1.0247138767844302</c:v>
                </c:pt>
                <c:pt idx="168">
                  <c:v>-1.0753276184453637</c:v>
                </c:pt>
                <c:pt idx="169">
                  <c:v>-1.0863291291800954</c:v>
                </c:pt>
                <c:pt idx="170">
                  <c:v>-1.1188301945691403</c:v>
                </c:pt>
                <c:pt idx="171">
                  <c:v>-1.153803606197628</c:v>
                </c:pt>
                <c:pt idx="172">
                  <c:v>-1.1541110230790643</c:v>
                </c:pt>
                <c:pt idx="173">
                  <c:v>-1.1898849535594989</c:v>
                </c:pt>
                <c:pt idx="174">
                  <c:v>-1.2045152625611137</c:v>
                </c:pt>
                <c:pt idx="175">
                  <c:v>-1.2137201267154567</c:v>
                </c:pt>
                <c:pt idx="176">
                  <c:v>-1.2450746638644818</c:v>
                </c:pt>
                <c:pt idx="177">
                  <c:v>-1.2504017529519831</c:v>
                </c:pt>
                <c:pt idx="178">
                  <c:v>-1.3156369824701577</c:v>
                </c:pt>
                <c:pt idx="179">
                  <c:v>-1.3251375754896413</c:v>
                </c:pt>
                <c:pt idx="180">
                  <c:v>-1.3338731547632834</c:v>
                </c:pt>
                <c:pt idx="181">
                  <c:v>-1.3818319524962313</c:v>
                </c:pt>
                <c:pt idx="182">
                  <c:v>-1.5766486902264583</c:v>
                </c:pt>
                <c:pt idx="183">
                  <c:v>-1.6163184791197012</c:v>
                </c:pt>
                <c:pt idx="184">
                  <c:v>-1.630359315148519</c:v>
                </c:pt>
                <c:pt idx="185">
                  <c:v>-1.6331512073429122</c:v>
                </c:pt>
                <c:pt idx="186">
                  <c:v>-1.6384212897848962</c:v>
                </c:pt>
                <c:pt idx="187">
                  <c:v>-1.655552172687951</c:v>
                </c:pt>
                <c:pt idx="188">
                  <c:v>-1.6800203732170529</c:v>
                </c:pt>
                <c:pt idx="189">
                  <c:v>-1.6906780798498051</c:v>
                </c:pt>
                <c:pt idx="190">
                  <c:v>-1.700262914798061</c:v>
                </c:pt>
                <c:pt idx="191">
                  <c:v>-1.7260224205992225</c:v>
                </c:pt>
                <c:pt idx="192">
                  <c:v>-1.7913187365421877</c:v>
                </c:pt>
                <c:pt idx="193">
                  <c:v>-1.8058180515498476</c:v>
                </c:pt>
                <c:pt idx="194">
                  <c:v>-1.8078599259438357</c:v>
                </c:pt>
                <c:pt idx="195">
                  <c:v>-1.9147957923187735</c:v>
                </c:pt>
                <c:pt idx="196">
                  <c:v>-2.1291383536496156</c:v>
                </c:pt>
                <c:pt idx="197">
                  <c:v>-2.2210906241907571</c:v>
                </c:pt>
                <c:pt idx="198">
                  <c:v>-2.6792886495847692</c:v>
                </c:pt>
                <c:pt idx="199">
                  <c:v>-2.784278681775092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1-4441-ADBE-FA78017A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9304"/>
        <c:axId val="104559672"/>
      </c:scatterChart>
      <c:valAx>
        <c:axId val="13038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z(X)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672"/>
        <c:crossesAt val="-4"/>
        <c:crossBetween val="midCat"/>
      </c:valAx>
      <c:valAx>
        <c:axId val="104559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z(Y)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9304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example'!$D$152:$D$201</c:f>
              <c:numCache>
                <c:formatCode>0.0000</c:formatCode>
                <c:ptCount val="50"/>
                <c:pt idx="0">
                  <c:v>-0.50562903197715059</c:v>
                </c:pt>
                <c:pt idx="1">
                  <c:v>-0.58790419643628411</c:v>
                </c:pt>
                <c:pt idx="2">
                  <c:v>-0.59619878811645322</c:v>
                </c:pt>
                <c:pt idx="3">
                  <c:v>-0.78251446211652365</c:v>
                </c:pt>
                <c:pt idx="4">
                  <c:v>-0.83818122220691293</c:v>
                </c:pt>
                <c:pt idx="5">
                  <c:v>-1.0565463526290841</c:v>
                </c:pt>
                <c:pt idx="6">
                  <c:v>-0.4397543307277374</c:v>
                </c:pt>
                <c:pt idx="7">
                  <c:v>-0.82091446529375389</c:v>
                </c:pt>
                <c:pt idx="8">
                  <c:v>-0.96463736554142088</c:v>
                </c:pt>
                <c:pt idx="9">
                  <c:v>-0.20760694496857468</c:v>
                </c:pt>
                <c:pt idx="10">
                  <c:v>-0.87854004959808663</c:v>
                </c:pt>
                <c:pt idx="11">
                  <c:v>-1.2082909961463884</c:v>
                </c:pt>
                <c:pt idx="12">
                  <c:v>-1.0402436600998044</c:v>
                </c:pt>
                <c:pt idx="13">
                  <c:v>-0.85570036389981396</c:v>
                </c:pt>
                <c:pt idx="14">
                  <c:v>-0.73808450906653889</c:v>
                </c:pt>
                <c:pt idx="15">
                  <c:v>-0.7051335160213057</c:v>
                </c:pt>
                <c:pt idx="16">
                  <c:v>-9.9344106274656951E-2</c:v>
                </c:pt>
                <c:pt idx="17">
                  <c:v>-1.2048053577018436</c:v>
                </c:pt>
                <c:pt idx="18">
                  <c:v>-1.1444217307143845</c:v>
                </c:pt>
                <c:pt idx="19">
                  <c:v>-1.1974088920396753</c:v>
                </c:pt>
                <c:pt idx="20">
                  <c:v>-0.89668901637196541</c:v>
                </c:pt>
                <c:pt idx="21">
                  <c:v>-0.75496473073144443</c:v>
                </c:pt>
                <c:pt idx="22">
                  <c:v>-1.6191688700928353</c:v>
                </c:pt>
                <c:pt idx="23">
                  <c:v>-1.3652152119902894</c:v>
                </c:pt>
                <c:pt idx="24">
                  <c:v>-1.0268013284076005</c:v>
                </c:pt>
                <c:pt idx="25">
                  <c:v>-0.94174311016104184</c:v>
                </c:pt>
                <c:pt idx="26">
                  <c:v>-1.3152657629689202</c:v>
                </c:pt>
                <c:pt idx="27">
                  <c:v>-0.95385075837839395</c:v>
                </c:pt>
                <c:pt idx="28">
                  <c:v>-0.98854570751427673</c:v>
                </c:pt>
                <c:pt idx="29">
                  <c:v>-1.4485431165667251</c:v>
                </c:pt>
                <c:pt idx="30">
                  <c:v>-0.50675907914410345</c:v>
                </c:pt>
                <c:pt idx="31">
                  <c:v>-0.98394139058655128</c:v>
                </c:pt>
                <c:pt idx="32">
                  <c:v>-1.7175443645101041</c:v>
                </c:pt>
                <c:pt idx="33">
                  <c:v>-1.6174681150005199</c:v>
                </c:pt>
                <c:pt idx="34">
                  <c:v>-1.3992166714160703</c:v>
                </c:pt>
                <c:pt idx="35">
                  <c:v>-1.2962436812813394</c:v>
                </c:pt>
                <c:pt idx="36">
                  <c:v>-1.7559068510308862</c:v>
                </c:pt>
                <c:pt idx="37">
                  <c:v>-1.647331373533234</c:v>
                </c:pt>
                <c:pt idx="38">
                  <c:v>-1.4325632946565747</c:v>
                </c:pt>
                <c:pt idx="39">
                  <c:v>-1.5196246749837883</c:v>
                </c:pt>
                <c:pt idx="40">
                  <c:v>-1.8648916011443362</c:v>
                </c:pt>
                <c:pt idx="41">
                  <c:v>-1.4033003026270308</c:v>
                </c:pt>
                <c:pt idx="42">
                  <c:v>-1.4908891898812726</c:v>
                </c:pt>
                <c:pt idx="43">
                  <c:v>-1.5756086213514209</c:v>
                </c:pt>
                <c:pt idx="44">
                  <c:v>-1.5822615750948898</c:v>
                </c:pt>
                <c:pt idx="45">
                  <c:v>-1.9841172615997493</c:v>
                </c:pt>
                <c:pt idx="46">
                  <c:v>-2.1201049094088376</c:v>
                </c:pt>
                <c:pt idx="47">
                  <c:v>-2.216274879174307</c:v>
                </c:pt>
                <c:pt idx="48">
                  <c:v>-2.7951318770647049</c:v>
                </c:pt>
                <c:pt idx="49">
                  <c:v>-2.8665090212598443</c:v>
                </c:pt>
              </c:numCache>
            </c:numRef>
          </c:xVal>
          <c:yVal>
            <c:numRef>
              <c:f>'Regression example'!$B$152:$B$201</c:f>
              <c:numCache>
                <c:formatCode>0.0000</c:formatCode>
                <c:ptCount val="50"/>
                <c:pt idx="0">
                  <c:v>0.43000602797837928</c:v>
                </c:pt>
                <c:pt idx="1">
                  <c:v>0.68251700011023786</c:v>
                </c:pt>
                <c:pt idx="2">
                  <c:v>0.68934844218892977</c:v>
                </c:pt>
                <c:pt idx="3">
                  <c:v>1.247332536673639</c:v>
                </c:pt>
                <c:pt idx="4">
                  <c:v>1.3526020009303465</c:v>
                </c:pt>
                <c:pt idx="5">
                  <c:v>2.0536086847423576</c:v>
                </c:pt>
                <c:pt idx="6">
                  <c:v>-5.6812379829352722E-2</c:v>
                </c:pt>
                <c:pt idx="7">
                  <c:v>1.1993294063140638</c:v>
                </c:pt>
                <c:pt idx="8">
                  <c:v>1.5106778644403676</c:v>
                </c:pt>
                <c:pt idx="9">
                  <c:v>-1.0501920516835526</c:v>
                </c:pt>
                <c:pt idx="10">
                  <c:v>1.017939782992471</c:v>
                </c:pt>
                <c:pt idx="11">
                  <c:v>2.0832559382834006</c:v>
                </c:pt>
                <c:pt idx="12">
                  <c:v>1.407701463700505</c:v>
                </c:pt>
                <c:pt idx="13">
                  <c:v>0.63049731377395801</c:v>
                </c:pt>
                <c:pt idx="14">
                  <c:v>0.23123141343239695</c:v>
                </c:pt>
                <c:pt idx="15">
                  <c:v>5.5989974294789135E-2</c:v>
                </c:pt>
                <c:pt idx="16">
                  <c:v>-2.0791852623224258</c:v>
                </c:pt>
                <c:pt idx="17">
                  <c:v>1.5228298505244311</c:v>
                </c:pt>
                <c:pt idx="18">
                  <c:v>1.1476018951507285</c:v>
                </c:pt>
                <c:pt idx="19">
                  <c:v>1.2864157977455761</c:v>
                </c:pt>
                <c:pt idx="20">
                  <c:v>0.17231662038830109</c:v>
                </c:pt>
                <c:pt idx="21">
                  <c:v>-0.42029421112965792</c:v>
                </c:pt>
                <c:pt idx="22">
                  <c:v>2.459329723729752</c:v>
                </c:pt>
                <c:pt idx="23">
                  <c:v>1.4898697625321802</c:v>
                </c:pt>
                <c:pt idx="24">
                  <c:v>0.31154206933570094</c:v>
                </c:pt>
                <c:pt idx="25">
                  <c:v>-3.6205821961630136E-3</c:v>
                </c:pt>
                <c:pt idx="26">
                  <c:v>1.1336957211606205</c:v>
                </c:pt>
                <c:pt idx="27">
                  <c:v>-8.9329089154489338E-2</c:v>
                </c:pt>
                <c:pt idx="28">
                  <c:v>-0.19787955554784276</c:v>
                </c:pt>
                <c:pt idx="29">
                  <c:v>1.3027935235877521</c:v>
                </c:pt>
                <c:pt idx="30">
                  <c:v>-1.8665090212598443</c:v>
                </c:pt>
                <c:pt idx="31">
                  <c:v>-0.44072600960498676</c:v>
                </c:pt>
                <c:pt idx="32">
                  <c:v>1.3350714905536734</c:v>
                </c:pt>
                <c:pt idx="33">
                  <c:v>0.8651469468313735</c:v>
                </c:pt>
                <c:pt idx="34">
                  <c:v>8.938661974389106E-2</c:v>
                </c:pt>
                <c:pt idx="35">
                  <c:v>-0.26345184980891645</c:v>
                </c:pt>
                <c:pt idx="36">
                  <c:v>1.2506465079932241</c:v>
                </c:pt>
                <c:pt idx="37">
                  <c:v>0.8298528680606978</c:v>
                </c:pt>
                <c:pt idx="38">
                  <c:v>2.9867012723116204E-2</c:v>
                </c:pt>
                <c:pt idx="39">
                  <c:v>0.28344323052442633</c:v>
                </c:pt>
                <c:pt idx="40">
                  <c:v>1.4013918442069553</c:v>
                </c:pt>
                <c:pt idx="41">
                  <c:v>-0.2257760317879729</c:v>
                </c:pt>
                <c:pt idx="42">
                  <c:v>-0.15822331281378865</c:v>
                </c:pt>
                <c:pt idx="43">
                  <c:v>7.4343577376566827E-2</c:v>
                </c:pt>
                <c:pt idx="44">
                  <c:v>8.9502580318367109E-2</c:v>
                </c:pt>
                <c:pt idx="45">
                  <c:v>1.0615045792073943</c:v>
                </c:pt>
                <c:pt idx="46">
                  <c:v>0.77814468365977518</c:v>
                </c:pt>
                <c:pt idx="47">
                  <c:v>0.78268988343188539</c:v>
                </c:pt>
                <c:pt idx="48">
                  <c:v>1.1374792191199958</c:v>
                </c:pt>
                <c:pt idx="49">
                  <c:v>1.014573515727534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AB-4A1E-95AC-5365825FCCE9}"/>
            </c:ext>
          </c:extLst>
        </c:ser>
        <c:ser>
          <c:idx val="1"/>
          <c:order val="1"/>
          <c:tx>
            <c:v>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example'!$D$102:$D$151</c:f>
              <c:numCache>
                <c:formatCode>0.0000</c:formatCode>
                <c:ptCount val="50"/>
                <c:pt idx="0">
                  <c:v>-0.52090172175667249</c:v>
                </c:pt>
                <c:pt idx="1">
                  <c:v>0.20268544176360592</c:v>
                </c:pt>
                <c:pt idx="2">
                  <c:v>-0.34057848097290844</c:v>
                </c:pt>
                <c:pt idx="3">
                  <c:v>-0.38148755265865475</c:v>
                </c:pt>
                <c:pt idx="4">
                  <c:v>0.4274011189409066</c:v>
                </c:pt>
                <c:pt idx="5">
                  <c:v>0.28466274670790881</c:v>
                </c:pt>
                <c:pt idx="6">
                  <c:v>-0.30295382202893961</c:v>
                </c:pt>
                <c:pt idx="7">
                  <c:v>-0.39865767575975042</c:v>
                </c:pt>
                <c:pt idx="8">
                  <c:v>-0.12289774531382136</c:v>
                </c:pt>
                <c:pt idx="9">
                  <c:v>9.6575831776135601E-2</c:v>
                </c:pt>
                <c:pt idx="10">
                  <c:v>-0.16882722775335424</c:v>
                </c:pt>
                <c:pt idx="11">
                  <c:v>-0.38708776628482156</c:v>
                </c:pt>
                <c:pt idx="12">
                  <c:v>-8.9507921074982733E-2</c:v>
                </c:pt>
                <c:pt idx="13">
                  <c:v>0.21973846742184833</c:v>
                </c:pt>
                <c:pt idx="14">
                  <c:v>0.42614374251570553</c:v>
                </c:pt>
                <c:pt idx="15">
                  <c:v>0.12035457075398881</c:v>
                </c:pt>
                <c:pt idx="16">
                  <c:v>-0.2761498762993142</c:v>
                </c:pt>
                <c:pt idx="17">
                  <c:v>-0.38494590626214631</c:v>
                </c:pt>
                <c:pt idx="18">
                  <c:v>-0.59592480283754412</c:v>
                </c:pt>
                <c:pt idx="19">
                  <c:v>-0.1240539404534502</c:v>
                </c:pt>
                <c:pt idx="20">
                  <c:v>0.20440324988157954</c:v>
                </c:pt>
                <c:pt idx="21">
                  <c:v>-0.21449068299261853</c:v>
                </c:pt>
                <c:pt idx="22">
                  <c:v>-0.34853428587666713</c:v>
                </c:pt>
                <c:pt idx="23">
                  <c:v>2.1032064978498966E-3</c:v>
                </c:pt>
                <c:pt idx="24">
                  <c:v>0.11996917237411253</c:v>
                </c:pt>
                <c:pt idx="25">
                  <c:v>-0.41419525587116368</c:v>
                </c:pt>
                <c:pt idx="26">
                  <c:v>-0.5980268724670168</c:v>
                </c:pt>
                <c:pt idx="27">
                  <c:v>-0.82919314081664197</c:v>
                </c:pt>
                <c:pt idx="28">
                  <c:v>6.8328063207445666E-2</c:v>
                </c:pt>
                <c:pt idx="29">
                  <c:v>-0.33312971936538815</c:v>
                </c:pt>
                <c:pt idx="30">
                  <c:v>-0.57702663980307989</c:v>
                </c:pt>
                <c:pt idx="31">
                  <c:v>-0.27320993467583321</c:v>
                </c:pt>
                <c:pt idx="32">
                  <c:v>-0.43083900891360827</c:v>
                </c:pt>
                <c:pt idx="33">
                  <c:v>-7.3696355684660375E-2</c:v>
                </c:pt>
                <c:pt idx="34">
                  <c:v>-0.10203393685515039</c:v>
                </c:pt>
                <c:pt idx="35">
                  <c:v>-4.4651642383541912E-2</c:v>
                </c:pt>
                <c:pt idx="36">
                  <c:v>-0.23064444576448295</c:v>
                </c:pt>
                <c:pt idx="37">
                  <c:v>-0.41111206883215345</c:v>
                </c:pt>
                <c:pt idx="38">
                  <c:v>-0.35610355553217232</c:v>
                </c:pt>
                <c:pt idx="39">
                  <c:v>-0.61633272707695141</c:v>
                </c:pt>
                <c:pt idx="40">
                  <c:v>-0.61069954426784534</c:v>
                </c:pt>
                <c:pt idx="41">
                  <c:v>-0.13925500752520747</c:v>
                </c:pt>
                <c:pt idx="42">
                  <c:v>-0.55985310609685257</c:v>
                </c:pt>
                <c:pt idx="43">
                  <c:v>-0.18911578081315383</c:v>
                </c:pt>
                <c:pt idx="44">
                  <c:v>-0.45412434701574966</c:v>
                </c:pt>
                <c:pt idx="45">
                  <c:v>-0.29983198146510404</c:v>
                </c:pt>
                <c:pt idx="46">
                  <c:v>-0.12659825188165996</c:v>
                </c:pt>
                <c:pt idx="47">
                  <c:v>-0.72081547841662541</c:v>
                </c:pt>
                <c:pt idx="48">
                  <c:v>-0.39080077840480953</c:v>
                </c:pt>
                <c:pt idx="49">
                  <c:v>-0.61836772147216834</c:v>
                </c:pt>
              </c:numCache>
            </c:numRef>
          </c:xVal>
          <c:yVal>
            <c:numRef>
              <c:f>'Regression example'!$B$102:$B$151</c:f>
              <c:numCache>
                <c:formatCode>0.0000</c:formatCode>
                <c:ptCount val="50"/>
                <c:pt idx="0">
                  <c:v>2.8532591639086604</c:v>
                </c:pt>
                <c:pt idx="1">
                  <c:v>0.42955582810100168</c:v>
                </c:pt>
                <c:pt idx="2">
                  <c:v>2.2378654901112895</c:v>
                </c:pt>
                <c:pt idx="3">
                  <c:v>2.3388853403739631</c:v>
                </c:pt>
                <c:pt idx="4">
                  <c:v>-0.3667704479303211</c:v>
                </c:pt>
                <c:pt idx="5">
                  <c:v>9.4354734552325681E-2</c:v>
                </c:pt>
                <c:pt idx="6">
                  <c:v>2.0239546099910513</c:v>
                </c:pt>
                <c:pt idx="7">
                  <c:v>2.3362659956328571</c:v>
                </c:pt>
                <c:pt idx="8">
                  <c:v>1.3788568392337766</c:v>
                </c:pt>
                <c:pt idx="9">
                  <c:v>0.54324493955937214</c:v>
                </c:pt>
                <c:pt idx="10">
                  <c:v>1.4222931693220744</c:v>
                </c:pt>
                <c:pt idx="11">
                  <c:v>2.127505129261408</c:v>
                </c:pt>
                <c:pt idx="12">
                  <c:v>1.0262798494077288</c:v>
                </c:pt>
                <c:pt idx="13">
                  <c:v>-1.8543116515502334E-2</c:v>
                </c:pt>
                <c:pt idx="14">
                  <c:v>-0.73416992765851319</c:v>
                </c:pt>
                <c:pt idx="15">
                  <c:v>0.26141299511073157</c:v>
                </c:pt>
                <c:pt idx="16">
                  <c:v>1.4496337169257458</c:v>
                </c:pt>
                <c:pt idx="17">
                  <c:v>1.7396920409519225</c:v>
                </c:pt>
                <c:pt idx="18">
                  <c:v>2.4304350770544261</c:v>
                </c:pt>
                <c:pt idx="19">
                  <c:v>0.81236328494560439</c:v>
                </c:pt>
                <c:pt idx="20">
                  <c:v>-0.32275090436451137</c:v>
                </c:pt>
                <c:pt idx="21">
                  <c:v>1.0574436853639781</c:v>
                </c:pt>
                <c:pt idx="22">
                  <c:v>1.4959167654305929</c:v>
                </c:pt>
                <c:pt idx="23">
                  <c:v>0.31898969407484401</c:v>
                </c:pt>
                <c:pt idx="24">
                  <c:v>-0.27509338199160993</c:v>
                </c:pt>
                <c:pt idx="25">
                  <c:v>1.4935827746521682</c:v>
                </c:pt>
                <c:pt idx="26">
                  <c:v>2.0735402611317113</c:v>
                </c:pt>
                <c:pt idx="27">
                  <c:v>2.8055652617476881</c:v>
                </c:pt>
                <c:pt idx="28">
                  <c:v>-0.21163111543864943</c:v>
                </c:pt>
                <c:pt idx="29">
                  <c:v>1.1237458491232246</c:v>
                </c:pt>
                <c:pt idx="30">
                  <c:v>1.9283598956244532</c:v>
                </c:pt>
                <c:pt idx="31">
                  <c:v>0.85363501764368266</c:v>
                </c:pt>
                <c:pt idx="32">
                  <c:v>1.2801243681460619</c:v>
                </c:pt>
                <c:pt idx="33">
                  <c:v>7.4343577376566827E-2</c:v>
                </c:pt>
                <c:pt idx="34">
                  <c:v>0.14661202637944371</c:v>
                </c:pt>
                <c:pt idx="35">
                  <c:v>-8.0234142136760056E-2</c:v>
                </c:pt>
                <c:pt idx="36">
                  <c:v>0.4472011621837737</c:v>
                </c:pt>
                <c:pt idx="37">
                  <c:v>1.035158791433787</c:v>
                </c:pt>
                <c:pt idx="38">
                  <c:v>0.70072849464486353</c:v>
                </c:pt>
                <c:pt idx="39">
                  <c:v>1.5173126282898011</c:v>
                </c:pt>
                <c:pt idx="40">
                  <c:v>1.4985145096725319</c:v>
                </c:pt>
                <c:pt idx="41">
                  <c:v>-0.14958993435720913</c:v>
                </c:pt>
                <c:pt idx="42">
                  <c:v>1.238586608247715</c:v>
                </c:pt>
                <c:pt idx="43">
                  <c:v>-7.0686721504898742E-2</c:v>
                </c:pt>
                <c:pt idx="44">
                  <c:v>0.80012489686487243</c:v>
                </c:pt>
                <c:pt idx="45">
                  <c:v>0.24523876870807726</c:v>
                </c:pt>
                <c:pt idx="46">
                  <c:v>-0.35326899908250198</c:v>
                </c:pt>
                <c:pt idx="47">
                  <c:v>1.4663706931751221</c:v>
                </c:pt>
                <c:pt idx="48">
                  <c:v>0.21800508673186414</c:v>
                </c:pt>
                <c:pt idx="49">
                  <c:v>0.8081568719499046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AB-4A1E-95AC-5365825FCCE9}"/>
            </c:ext>
          </c:extLst>
        </c:ser>
        <c:ser>
          <c:idx val="2"/>
          <c:order val="2"/>
          <c:tx>
            <c:v>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example'!$D$52:$D$101</c:f>
              <c:numCache>
                <c:formatCode>0.0000</c:formatCode>
                <c:ptCount val="50"/>
                <c:pt idx="0">
                  <c:v>0.71191607275977731</c:v>
                </c:pt>
                <c:pt idx="1">
                  <c:v>0.51416691349004395</c:v>
                </c:pt>
                <c:pt idx="2">
                  <c:v>0.66976781454286538</c:v>
                </c:pt>
                <c:pt idx="3">
                  <c:v>6.3957941165426746E-2</c:v>
                </c:pt>
                <c:pt idx="4">
                  <c:v>0.90991989054600708</c:v>
                </c:pt>
                <c:pt idx="5">
                  <c:v>0.75313437264412642</c:v>
                </c:pt>
                <c:pt idx="6">
                  <c:v>0.62644630816066638</c:v>
                </c:pt>
                <c:pt idx="7">
                  <c:v>0.44566036194737535</c:v>
                </c:pt>
                <c:pt idx="8">
                  <c:v>0.62970684666652232</c:v>
                </c:pt>
                <c:pt idx="9">
                  <c:v>0.37302697819541208</c:v>
                </c:pt>
                <c:pt idx="10">
                  <c:v>0.50172161536465865</c:v>
                </c:pt>
                <c:pt idx="11">
                  <c:v>0.51486495067365468</c:v>
                </c:pt>
                <c:pt idx="12">
                  <c:v>0.58463456298341043</c:v>
                </c:pt>
                <c:pt idx="13">
                  <c:v>7.8409811976598576E-3</c:v>
                </c:pt>
                <c:pt idx="14">
                  <c:v>0.64075265981955454</c:v>
                </c:pt>
                <c:pt idx="15">
                  <c:v>0.89634795585880056</c:v>
                </c:pt>
                <c:pt idx="16">
                  <c:v>0.14018269212101586</c:v>
                </c:pt>
                <c:pt idx="17">
                  <c:v>-3.2325715437764302E-2</c:v>
                </c:pt>
                <c:pt idx="18">
                  <c:v>0.35121729524689727</c:v>
                </c:pt>
                <c:pt idx="19">
                  <c:v>0.59428202803246677</c:v>
                </c:pt>
                <c:pt idx="20">
                  <c:v>0.79535993791068904</c:v>
                </c:pt>
                <c:pt idx="21">
                  <c:v>0.15874775272095576</c:v>
                </c:pt>
                <c:pt idx="22">
                  <c:v>0.75415073297335766</c:v>
                </c:pt>
                <c:pt idx="23">
                  <c:v>0.35308971746417228</c:v>
                </c:pt>
                <c:pt idx="24">
                  <c:v>-0.12043074093526229</c:v>
                </c:pt>
                <c:pt idx="25">
                  <c:v>0.22522726794704795</c:v>
                </c:pt>
                <c:pt idx="26">
                  <c:v>0.56657654567970894</c:v>
                </c:pt>
                <c:pt idx="27">
                  <c:v>0.1078808509191731</c:v>
                </c:pt>
                <c:pt idx="28">
                  <c:v>0.82402607404219452</c:v>
                </c:pt>
                <c:pt idx="29">
                  <c:v>0.16285639503621496</c:v>
                </c:pt>
                <c:pt idx="30">
                  <c:v>0.35341599868843332</c:v>
                </c:pt>
                <c:pt idx="31">
                  <c:v>-7.9944584285840392E-3</c:v>
                </c:pt>
                <c:pt idx="32">
                  <c:v>0.37114205042598769</c:v>
                </c:pt>
                <c:pt idx="33">
                  <c:v>0.87517037172801793</c:v>
                </c:pt>
                <c:pt idx="34">
                  <c:v>0.23190182218968403</c:v>
                </c:pt>
                <c:pt idx="35">
                  <c:v>0.58754039855557494</c:v>
                </c:pt>
                <c:pt idx="36">
                  <c:v>1.8015953173744492E-2</c:v>
                </c:pt>
                <c:pt idx="37">
                  <c:v>0.10472604117239825</c:v>
                </c:pt>
                <c:pt idx="38">
                  <c:v>-8.3748545876005664E-2</c:v>
                </c:pt>
                <c:pt idx="39">
                  <c:v>9.4116785476217046E-2</c:v>
                </c:pt>
                <c:pt idx="40">
                  <c:v>0.58354544307803735</c:v>
                </c:pt>
                <c:pt idx="41">
                  <c:v>-0.19745584722841159</c:v>
                </c:pt>
                <c:pt idx="42">
                  <c:v>-0.1351622813672293</c:v>
                </c:pt>
                <c:pt idx="43">
                  <c:v>0.11326847015880048</c:v>
                </c:pt>
                <c:pt idx="44">
                  <c:v>-7.6074684329796582E-2</c:v>
                </c:pt>
                <c:pt idx="45">
                  <c:v>-0.43537625060707796</c:v>
                </c:pt>
                <c:pt idx="46">
                  <c:v>0.46705395106982905</c:v>
                </c:pt>
                <c:pt idx="47">
                  <c:v>-5.882270670554135E-2</c:v>
                </c:pt>
                <c:pt idx="48">
                  <c:v>0.46585910240537487</c:v>
                </c:pt>
                <c:pt idx="49">
                  <c:v>-0.57125362218357623</c:v>
                </c:pt>
              </c:numCache>
            </c:numRef>
          </c:xVal>
          <c:yVal>
            <c:numRef>
              <c:f>'Regression example'!$B$52:$B$101</c:f>
              <c:numCache>
                <c:formatCode>0.0000</c:formatCode>
                <c:ptCount val="50"/>
                <c:pt idx="0">
                  <c:v>0.70935732562793419</c:v>
                </c:pt>
                <c:pt idx="1">
                  <c:v>1.3604270659707254</c:v>
                </c:pt>
                <c:pt idx="2">
                  <c:v>0.80457118908816483</c:v>
                </c:pt>
                <c:pt idx="3">
                  <c:v>2.7670981833362021</c:v>
                </c:pt>
                <c:pt idx="4">
                  <c:v>-7.9822595784207806E-2</c:v>
                </c:pt>
                <c:pt idx="5">
                  <c:v>0.39766667012008838</c:v>
                </c:pt>
                <c:pt idx="6">
                  <c:v>0.81664359438582323</c:v>
                </c:pt>
                <c:pt idx="7">
                  <c:v>1.3995683073299006</c:v>
                </c:pt>
                <c:pt idx="8">
                  <c:v>0.77445895638084039</c:v>
                </c:pt>
                <c:pt idx="9">
                  <c:v>1.5825472726428416</c:v>
                </c:pt>
                <c:pt idx="10">
                  <c:v>1.1434273144695908</c:v>
                </c:pt>
                <c:pt idx="11">
                  <c:v>1.0562943114346126</c:v>
                </c:pt>
                <c:pt idx="12">
                  <c:v>0.8033240444783587</c:v>
                </c:pt>
                <c:pt idx="13">
                  <c:v>2.663893272052519</c:v>
                </c:pt>
                <c:pt idx="14">
                  <c:v>0.50304527374100871</c:v>
                </c:pt>
                <c:pt idx="15">
                  <c:v>-0.4184070096234791</c:v>
                </c:pt>
                <c:pt idx="16">
                  <c:v>2.0746293810370844</c:v>
                </c:pt>
                <c:pt idx="17">
                  <c:v>2.6458443496958353</c:v>
                </c:pt>
                <c:pt idx="18">
                  <c:v>1.2121430497936672</c:v>
                </c:pt>
                <c:pt idx="19">
                  <c:v>0.40133193376823328</c:v>
                </c:pt>
                <c:pt idx="20">
                  <c:v>-0.3523140296456404</c:v>
                </c:pt>
                <c:pt idx="21">
                  <c:v>1.7571020432806108</c:v>
                </c:pt>
                <c:pt idx="22">
                  <c:v>-0.22967776405857876</c:v>
                </c:pt>
                <c:pt idx="23">
                  <c:v>1.1038029040500987</c:v>
                </c:pt>
                <c:pt idx="24">
                  <c:v>2.6611556930001825</c:v>
                </c:pt>
                <c:pt idx="25">
                  <c:v>1.504674062540289</c:v>
                </c:pt>
                <c:pt idx="26">
                  <c:v>0.3430060385435354</c:v>
                </c:pt>
                <c:pt idx="27">
                  <c:v>1.8168490239768289</c:v>
                </c:pt>
                <c:pt idx="28">
                  <c:v>-0.58736384037183598</c:v>
                </c:pt>
                <c:pt idx="29">
                  <c:v>1.5612855602521449</c:v>
                </c:pt>
                <c:pt idx="30">
                  <c:v>0.87664068612502888</c:v>
                </c:pt>
                <c:pt idx="31">
                  <c:v>2.0668941285985056</c:v>
                </c:pt>
                <c:pt idx="32">
                  <c:v>0.77845845933188684</c:v>
                </c:pt>
                <c:pt idx="33">
                  <c:v>-0.9775870896410197</c:v>
                </c:pt>
                <c:pt idx="34">
                  <c:v>1.1311491359956563</c:v>
                </c:pt>
                <c:pt idx="35">
                  <c:v>-6.8247001967392862E-2</c:v>
                </c:pt>
                <c:pt idx="36">
                  <c:v>1.7611834007548168</c:v>
                </c:pt>
                <c:pt idx="37">
                  <c:v>1.355207703250926</c:v>
                </c:pt>
                <c:pt idx="38">
                  <c:v>1.9802238309930544</c:v>
                </c:pt>
                <c:pt idx="39">
                  <c:v>1.3717968866112642</c:v>
                </c:pt>
                <c:pt idx="40">
                  <c:v>-0.30086618810310028</c:v>
                </c:pt>
                <c:pt idx="41">
                  <c:v>2.2014925232506357</c:v>
                </c:pt>
                <c:pt idx="42">
                  <c:v>1.9143263923760969</c:v>
                </c:pt>
                <c:pt idx="43">
                  <c:v>1.0512386577611323</c:v>
                </c:pt>
                <c:pt idx="44">
                  <c:v>1.6382185802067397</c:v>
                </c:pt>
                <c:pt idx="45">
                  <c:v>2.809094101190567</c:v>
                </c:pt>
                <c:pt idx="46">
                  <c:v>-0.24513917398871854</c:v>
                </c:pt>
                <c:pt idx="47">
                  <c:v>1.4938419806421734</c:v>
                </c:pt>
                <c:pt idx="48">
                  <c:v>-0.30122316477354616</c:v>
                </c:pt>
                <c:pt idx="49">
                  <c:v>3.1333107724785805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AB-4A1E-95AC-5365825FCCE9}"/>
            </c:ext>
          </c:extLst>
        </c:ser>
        <c:ser>
          <c:idx val="3"/>
          <c:order val="3"/>
          <c:tx>
            <c:v>Q4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example'!$D$2:$D$51</c:f>
              <c:numCache>
                <c:formatCode>0.0000</c:formatCode>
                <c:ptCount val="50"/>
                <c:pt idx="0">
                  <c:v>2.3482789401896298</c:v>
                </c:pt>
                <c:pt idx="1">
                  <c:v>1.8754417396849021</c:v>
                </c:pt>
                <c:pt idx="2">
                  <c:v>2.1625055524054915</c:v>
                </c:pt>
                <c:pt idx="3">
                  <c:v>2.0099651010241359</c:v>
                </c:pt>
                <c:pt idx="4">
                  <c:v>1.9935123418690637</c:v>
                </c:pt>
                <c:pt idx="5">
                  <c:v>1.8566788639873266</c:v>
                </c:pt>
                <c:pt idx="6">
                  <c:v>2.2381937014870346</c:v>
                </c:pt>
                <c:pt idx="7">
                  <c:v>1.7939737517735921</c:v>
                </c:pt>
                <c:pt idx="8">
                  <c:v>1.7369256966048852</c:v>
                </c:pt>
                <c:pt idx="9">
                  <c:v>1.84104465006385</c:v>
                </c:pt>
                <c:pt idx="10">
                  <c:v>1.6771718946984038</c:v>
                </c:pt>
                <c:pt idx="11">
                  <c:v>1.2969530871487223</c:v>
                </c:pt>
                <c:pt idx="12">
                  <c:v>1.6599369700998068</c:v>
                </c:pt>
                <c:pt idx="13">
                  <c:v>1.2830651030526496</c:v>
                </c:pt>
                <c:pt idx="14">
                  <c:v>1.248802163900109</c:v>
                </c:pt>
                <c:pt idx="15">
                  <c:v>1.3504086382454261</c:v>
                </c:pt>
                <c:pt idx="16">
                  <c:v>1.1950623957091011</c:v>
                </c:pt>
                <c:pt idx="17">
                  <c:v>1.1376732800272293</c:v>
                </c:pt>
                <c:pt idx="18">
                  <c:v>1.1280826583970338</c:v>
                </c:pt>
                <c:pt idx="19">
                  <c:v>0.53824010137759615</c:v>
                </c:pt>
                <c:pt idx="20">
                  <c:v>1.3592170944320969</c:v>
                </c:pt>
                <c:pt idx="21">
                  <c:v>1.2546638572530355</c:v>
                </c:pt>
                <c:pt idx="22">
                  <c:v>1.1138854461023584</c:v>
                </c:pt>
                <c:pt idx="23">
                  <c:v>0.59537683227972593</c:v>
                </c:pt>
                <c:pt idx="24">
                  <c:v>1.0121380000782665</c:v>
                </c:pt>
                <c:pt idx="25">
                  <c:v>1.0100984582095407</c:v>
                </c:pt>
                <c:pt idx="26">
                  <c:v>0.94712049758527428</c:v>
                </c:pt>
                <c:pt idx="27">
                  <c:v>0.90242338046664372</c:v>
                </c:pt>
                <c:pt idx="28">
                  <c:v>1.1492943485791329</c:v>
                </c:pt>
                <c:pt idx="29">
                  <c:v>1.6335252439603209</c:v>
                </c:pt>
                <c:pt idx="30">
                  <c:v>0.55618897931708489</c:v>
                </c:pt>
                <c:pt idx="31">
                  <c:v>1.0814687811944168</c:v>
                </c:pt>
                <c:pt idx="32">
                  <c:v>1.2225405043864157</c:v>
                </c:pt>
                <c:pt idx="33">
                  <c:v>1.0186704457737505</c:v>
                </c:pt>
                <c:pt idx="34">
                  <c:v>0.95529912869096734</c:v>
                </c:pt>
                <c:pt idx="35">
                  <c:v>0.46270770326373167</c:v>
                </c:pt>
                <c:pt idx="36">
                  <c:v>0.80632162280380726</c:v>
                </c:pt>
                <c:pt idx="37">
                  <c:v>1.0785902304633055</c:v>
                </c:pt>
                <c:pt idx="38">
                  <c:v>0.4604089554050006</c:v>
                </c:pt>
                <c:pt idx="39">
                  <c:v>0.37122390494914725</c:v>
                </c:pt>
                <c:pt idx="40">
                  <c:v>0.68313397605379578</c:v>
                </c:pt>
                <c:pt idx="41">
                  <c:v>0.67235419010103215</c:v>
                </c:pt>
                <c:pt idx="42">
                  <c:v>0.66775783125194721</c:v>
                </c:pt>
                <c:pt idx="43">
                  <c:v>0.65263293436146341</c:v>
                </c:pt>
                <c:pt idx="44">
                  <c:v>0.49799382395576686</c:v>
                </c:pt>
                <c:pt idx="45">
                  <c:v>0.51687493396457285</c:v>
                </c:pt>
                <c:pt idx="46">
                  <c:v>0.50597691370057873</c:v>
                </c:pt>
                <c:pt idx="47">
                  <c:v>0.51661345423781313</c:v>
                </c:pt>
                <c:pt idx="48">
                  <c:v>0.50276298679818865</c:v>
                </c:pt>
                <c:pt idx="49">
                  <c:v>0.25119902602455113</c:v>
                </c:pt>
              </c:numCache>
            </c:numRef>
          </c:xVal>
          <c:yVal>
            <c:numRef>
              <c:f>'Regression example'!$B$2:$B$51</c:f>
              <c:numCache>
                <c:formatCode>0.0000</c:formatCode>
                <c:ptCount val="50"/>
                <c:pt idx="0">
                  <c:v>2.0053940968646202</c:v>
                </c:pt>
                <c:pt idx="1">
                  <c:v>3.5489862309768796</c:v>
                </c:pt>
                <c:pt idx="2">
                  <c:v>1.6501738880615449</c:v>
                </c:pt>
                <c:pt idx="3">
                  <c:v>2.0930739335890394</c:v>
                </c:pt>
                <c:pt idx="4">
                  <c:v>1.5717038220609538</c:v>
                </c:pt>
                <c:pt idx="5">
                  <c:v>1.3886555077770026</c:v>
                </c:pt>
                <c:pt idx="6">
                  <c:v>0.11366785454447381</c:v>
                </c:pt>
                <c:pt idx="7">
                  <c:v>1.5637048161588609</c:v>
                </c:pt>
                <c:pt idx="8">
                  <c:v>1.523707512911642</c:v>
                </c:pt>
                <c:pt idx="9">
                  <c:v>0.78856067173182964</c:v>
                </c:pt>
                <c:pt idx="10">
                  <c:v>1.2798856257868465</c:v>
                </c:pt>
                <c:pt idx="11">
                  <c:v>2.0482926882104948</c:v>
                </c:pt>
                <c:pt idx="12">
                  <c:v>0.71031456880155019</c:v>
                </c:pt>
                <c:pt idx="13">
                  <c:v>1.7609799013152951</c:v>
                </c:pt>
                <c:pt idx="14">
                  <c:v>1.6248649242479587</c:v>
                </c:pt>
                <c:pt idx="15">
                  <c:v>1.1520129444543272</c:v>
                </c:pt>
                <c:pt idx="16">
                  <c:v>1.6312006917141844</c:v>
                </c:pt>
                <c:pt idx="17">
                  <c:v>1.788659235695377</c:v>
                </c:pt>
                <c:pt idx="18">
                  <c:v>1.5889046406082343</c:v>
                </c:pt>
                <c:pt idx="19">
                  <c:v>3.4077235138975084</c:v>
                </c:pt>
                <c:pt idx="20">
                  <c:v>0.53431142785120755</c:v>
                </c:pt>
                <c:pt idx="21">
                  <c:v>0.85873614605225157</c:v>
                </c:pt>
                <c:pt idx="22">
                  <c:v>1.223344613914378</c:v>
                </c:pt>
                <c:pt idx="23">
                  <c:v>2.9296385289635509</c:v>
                </c:pt>
                <c:pt idx="24">
                  <c:v>1.5315325779520208</c:v>
                </c:pt>
                <c:pt idx="25">
                  <c:v>1.4776597961608786</c:v>
                </c:pt>
                <c:pt idx="26">
                  <c:v>1.5746801434725057</c:v>
                </c:pt>
                <c:pt idx="27">
                  <c:v>1.6933123586350121</c:v>
                </c:pt>
                <c:pt idx="28">
                  <c:v>0.84527903507114388</c:v>
                </c:pt>
                <c:pt idx="29">
                  <c:v>-0.93757841771002859</c:v>
                </c:pt>
                <c:pt idx="30">
                  <c:v>2.4353463484439999</c:v>
                </c:pt>
                <c:pt idx="31">
                  <c:v>0.51073277770774439</c:v>
                </c:pt>
                <c:pt idx="32">
                  <c:v>-2.4600351229310036E-2</c:v>
                </c:pt>
                <c:pt idx="33">
                  <c:v>0.43252419143391307</c:v>
                </c:pt>
                <c:pt idx="34">
                  <c:v>0.59321257847477682</c:v>
                </c:pt>
                <c:pt idx="35">
                  <c:v>2.1249085218878463</c:v>
                </c:pt>
                <c:pt idx="36">
                  <c:v>0.96828591974917799</c:v>
                </c:pt>
                <c:pt idx="37">
                  <c:v>3.7797806522576138E-2</c:v>
                </c:pt>
                <c:pt idx="38">
                  <c:v>2.0448547982377931</c:v>
                </c:pt>
                <c:pt idx="39">
                  <c:v>2.2825421435991302</c:v>
                </c:pt>
                <c:pt idx="40">
                  <c:v>1.2367767137911869</c:v>
                </c:pt>
                <c:pt idx="41">
                  <c:v>1.201591774384724</c:v>
                </c:pt>
                <c:pt idx="42">
                  <c:v>1.1683622485870728</c:v>
                </c:pt>
                <c:pt idx="43">
                  <c:v>1.1868579602160025</c:v>
                </c:pt>
                <c:pt idx="44">
                  <c:v>1.6801428753533401</c:v>
                </c:pt>
                <c:pt idx="45">
                  <c:v>1.6110690264904406</c:v>
                </c:pt>
                <c:pt idx="46">
                  <c:v>1.6336301794362953</c:v>
                </c:pt>
                <c:pt idx="47">
                  <c:v>1.4865955816057976</c:v>
                </c:pt>
                <c:pt idx="48">
                  <c:v>1.4711523615696933</c:v>
                </c:pt>
                <c:pt idx="49">
                  <c:v>2.2752661859849468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AB-4A1E-95AC-5365825FCCE9}"/>
            </c:ext>
          </c:extLst>
        </c:ser>
        <c:ser>
          <c:idx val="4"/>
          <c:order val="4"/>
          <c:tx>
            <c:v>Q1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example'!$D$212</c:f>
              <c:numCache>
                <c:formatCode>0.0000</c:formatCode>
                <c:ptCount val="1"/>
                <c:pt idx="0">
                  <c:v>-1.219166733790189</c:v>
                </c:pt>
              </c:numCache>
            </c:numRef>
          </c:xVal>
          <c:yVal>
            <c:numRef>
              <c:f>'Regression example'!$B$212</c:f>
              <c:numCache>
                <c:formatCode>0.0000</c:formatCode>
                <c:ptCount val="1"/>
                <c:pt idx="0">
                  <c:v>0.59178956032701535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AB-4A1E-95AC-5365825FCCE9}"/>
            </c:ext>
          </c:extLst>
        </c:ser>
        <c:ser>
          <c:idx val="5"/>
          <c:order val="5"/>
          <c:tx>
            <c:v>Q2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example'!$D$213</c:f>
              <c:numCache>
                <c:formatCode>0.0000</c:formatCode>
                <c:ptCount val="1"/>
                <c:pt idx="0">
                  <c:v>-0.2376858219577116</c:v>
                </c:pt>
              </c:numCache>
            </c:numRef>
          </c:xVal>
          <c:yVal>
            <c:numRef>
              <c:f>'Regression example'!$B$213</c:f>
              <c:numCache>
                <c:formatCode>0.0000</c:formatCode>
                <c:ptCount val="1"/>
                <c:pt idx="0">
                  <c:v>0.9510075440412038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AB-4A1E-95AC-5365825FCCE9}"/>
            </c:ext>
          </c:extLst>
        </c:ser>
        <c:ser>
          <c:idx val="6"/>
          <c:order val="6"/>
          <c:tx>
            <c:v>Q3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example'!$D$214</c:f>
              <c:numCache>
                <c:formatCode>0.0000</c:formatCode>
                <c:ptCount val="1"/>
                <c:pt idx="0">
                  <c:v>0.32849150102265412</c:v>
                </c:pt>
              </c:numCache>
            </c:numRef>
          </c:xVal>
          <c:yVal>
            <c:numRef>
              <c:f>'Regression example'!$B$214</c:f>
              <c:numCache>
                <c:formatCode>0.0000</c:formatCode>
                <c:ptCount val="1"/>
                <c:pt idx="0">
                  <c:v>1.1173315240521333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0AB-4A1E-95AC-5365825FCCE9}"/>
            </c:ext>
          </c:extLst>
        </c:ser>
        <c:ser>
          <c:idx val="7"/>
          <c:order val="7"/>
          <c:tx>
            <c:v>Q4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'Regression example'!$D$215</c:f>
              <c:numCache>
                <c:formatCode>0.0000</c:formatCode>
                <c:ptCount val="1"/>
                <c:pt idx="0">
                  <c:v>1.1366076023477945</c:v>
                </c:pt>
              </c:numCache>
            </c:numRef>
          </c:xVal>
          <c:yVal>
            <c:numRef>
              <c:f>'Regression example'!$B$215</c:f>
              <c:numCache>
                <c:formatCode>0.0000</c:formatCode>
                <c:ptCount val="1"/>
                <c:pt idx="0">
                  <c:v>1.4265686584403738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0AB-4A1E-95AC-5365825F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2384"/>
        <c:axId val="132882776"/>
      </c:scatterChart>
      <c:valAx>
        <c:axId val="132882384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e</a:t>
                </a:r>
                <a:r>
                  <a:rPr lang="en-GB" sz="1800" i="1" baseline="-25000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2776"/>
        <c:crossesAt val="-3"/>
        <c:crossBetween val="midCat"/>
        <c:majorUnit val="1"/>
      </c:valAx>
      <c:valAx>
        <c:axId val="132882776"/>
        <c:scaling>
          <c:orientation val="minMax"/>
          <c:max val="4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2384"/>
        <c:crossesAt val="-3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160293299774638"/>
          <c:y val="1.0636081305567665E-2"/>
          <c:w val="0.62406491139494324"/>
          <c:h val="8.835835641185167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'Regression example'!$D$152:$D$201</c:f>
                <c:numCache>
                  <c:formatCode>General</c:formatCode>
                  <c:ptCount val="50"/>
                  <c:pt idx="0">
                    <c:v>-0.50562903197715059</c:v>
                  </c:pt>
                  <c:pt idx="1">
                    <c:v>-0.58790419643628411</c:v>
                  </c:pt>
                  <c:pt idx="2">
                    <c:v>-0.59619878811645322</c:v>
                  </c:pt>
                  <c:pt idx="3">
                    <c:v>-0.78251446211652365</c:v>
                  </c:pt>
                  <c:pt idx="4">
                    <c:v>-0.83818122220691293</c:v>
                  </c:pt>
                  <c:pt idx="5">
                    <c:v>-1.0565463526290841</c:v>
                  </c:pt>
                  <c:pt idx="6">
                    <c:v>-0.4397543307277374</c:v>
                  </c:pt>
                  <c:pt idx="7">
                    <c:v>-0.82091446529375389</c:v>
                  </c:pt>
                  <c:pt idx="8">
                    <c:v>-0.96463736554142088</c:v>
                  </c:pt>
                  <c:pt idx="9">
                    <c:v>-0.20760694496857468</c:v>
                  </c:pt>
                  <c:pt idx="10">
                    <c:v>-0.87854004959808663</c:v>
                  </c:pt>
                  <c:pt idx="11">
                    <c:v>-1.2082909961463884</c:v>
                  </c:pt>
                  <c:pt idx="12">
                    <c:v>-1.0402436600998044</c:v>
                  </c:pt>
                  <c:pt idx="13">
                    <c:v>-0.85570036389981396</c:v>
                  </c:pt>
                  <c:pt idx="14">
                    <c:v>-0.73808450906653889</c:v>
                  </c:pt>
                  <c:pt idx="15">
                    <c:v>-0.7051335160213057</c:v>
                  </c:pt>
                  <c:pt idx="16">
                    <c:v>-9.9344106274656951E-2</c:v>
                  </c:pt>
                  <c:pt idx="17">
                    <c:v>-1.2048053577018436</c:v>
                  </c:pt>
                  <c:pt idx="18">
                    <c:v>-1.1444217307143845</c:v>
                  </c:pt>
                  <c:pt idx="19">
                    <c:v>-1.1974088920396753</c:v>
                  </c:pt>
                  <c:pt idx="20">
                    <c:v>-0.89668901637196541</c:v>
                  </c:pt>
                  <c:pt idx="21">
                    <c:v>-0.75496473073144443</c:v>
                  </c:pt>
                  <c:pt idx="22">
                    <c:v>-1.6191688700928353</c:v>
                  </c:pt>
                  <c:pt idx="23">
                    <c:v>-1.3652152119902894</c:v>
                  </c:pt>
                  <c:pt idx="24">
                    <c:v>-1.0268013284076005</c:v>
                  </c:pt>
                  <c:pt idx="25">
                    <c:v>-0.94174311016104184</c:v>
                  </c:pt>
                  <c:pt idx="26">
                    <c:v>-1.3152657629689202</c:v>
                  </c:pt>
                  <c:pt idx="27">
                    <c:v>-0.95385075837839395</c:v>
                  </c:pt>
                  <c:pt idx="28">
                    <c:v>-0.98854570751427673</c:v>
                  </c:pt>
                  <c:pt idx="29">
                    <c:v>-1.4485431165667251</c:v>
                  </c:pt>
                  <c:pt idx="30">
                    <c:v>-0.50675907914410345</c:v>
                  </c:pt>
                  <c:pt idx="31">
                    <c:v>-0.98394139058655128</c:v>
                  </c:pt>
                  <c:pt idx="32">
                    <c:v>-1.7175443645101041</c:v>
                  </c:pt>
                  <c:pt idx="33">
                    <c:v>-1.6174681150005199</c:v>
                  </c:pt>
                  <c:pt idx="34">
                    <c:v>-1.3992166714160703</c:v>
                  </c:pt>
                  <c:pt idx="35">
                    <c:v>-1.2962436812813394</c:v>
                  </c:pt>
                  <c:pt idx="36">
                    <c:v>-1.7559068510308862</c:v>
                  </c:pt>
                  <c:pt idx="37">
                    <c:v>-1.647331373533234</c:v>
                  </c:pt>
                  <c:pt idx="38">
                    <c:v>-1.4325632946565747</c:v>
                  </c:pt>
                  <c:pt idx="39">
                    <c:v>-1.5196246749837883</c:v>
                  </c:pt>
                  <c:pt idx="40">
                    <c:v>-1.8648916011443362</c:v>
                  </c:pt>
                  <c:pt idx="41">
                    <c:v>-1.4033003026270308</c:v>
                  </c:pt>
                  <c:pt idx="42">
                    <c:v>-1.4908891898812726</c:v>
                  </c:pt>
                  <c:pt idx="43">
                    <c:v>-1.5756086213514209</c:v>
                  </c:pt>
                  <c:pt idx="44">
                    <c:v>-1.5822615750948898</c:v>
                  </c:pt>
                  <c:pt idx="45">
                    <c:v>-1.9841172615997493</c:v>
                  </c:pt>
                  <c:pt idx="46">
                    <c:v>-2.1201049094088376</c:v>
                  </c:pt>
                  <c:pt idx="47">
                    <c:v>-2.216274879174307</c:v>
                  </c:pt>
                  <c:pt idx="48">
                    <c:v>-2.7951318770647049</c:v>
                  </c:pt>
                  <c:pt idx="49">
                    <c:v>-2.8665090212598443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'Regression example'!$E$152:$E$201</c:f>
              <c:numCache>
                <c:formatCode>0.0000</c:formatCode>
                <c:ptCount val="50"/>
                <c:pt idx="0">
                  <c:v>60.073409965843894</c:v>
                </c:pt>
                <c:pt idx="1">
                  <c:v>60.283844302466605</c:v>
                </c:pt>
                <c:pt idx="2">
                  <c:v>31.575621303636581</c:v>
                </c:pt>
                <c:pt idx="3">
                  <c:v>113.31823114014696</c:v>
                </c:pt>
                <c:pt idx="4">
                  <c:v>175.45486369053833</c:v>
                </c:pt>
                <c:pt idx="5">
                  <c:v>237.80909284832887</c:v>
                </c:pt>
                <c:pt idx="6">
                  <c:v>15.434500508126803</c:v>
                </c:pt>
                <c:pt idx="7">
                  <c:v>133.4880496666301</c:v>
                </c:pt>
                <c:pt idx="8">
                  <c:v>138.51931751341908</c:v>
                </c:pt>
                <c:pt idx="9">
                  <c:v>-128.62577679916285</c:v>
                </c:pt>
                <c:pt idx="10">
                  <c:v>99.19857600616524</c:v>
                </c:pt>
                <c:pt idx="11">
                  <c:v>211.64974011990125</c:v>
                </c:pt>
                <c:pt idx="12">
                  <c:v>168.670397013193</c:v>
                </c:pt>
                <c:pt idx="13">
                  <c:v>42.285353426996153</c:v>
                </c:pt>
                <c:pt idx="14">
                  <c:v>63.629670673981309</c:v>
                </c:pt>
                <c:pt idx="15">
                  <c:v>13.9096871658694</c:v>
                </c:pt>
                <c:pt idx="16">
                  <c:v>-229.5697979410761</c:v>
                </c:pt>
                <c:pt idx="17">
                  <c:v>180.04913070180919</c:v>
                </c:pt>
                <c:pt idx="18">
                  <c:v>171.17077984730713</c:v>
                </c:pt>
                <c:pt idx="19">
                  <c:v>138.93192115356214</c:v>
                </c:pt>
                <c:pt idx="20">
                  <c:v>45.351964925066568</c:v>
                </c:pt>
                <c:pt idx="21">
                  <c:v>-26.667237054789439</c:v>
                </c:pt>
                <c:pt idx="22">
                  <c:v>239.09607332607266</c:v>
                </c:pt>
                <c:pt idx="23">
                  <c:v>161.33036549726967</c:v>
                </c:pt>
                <c:pt idx="24">
                  <c:v>68.211318446265068</c:v>
                </c:pt>
                <c:pt idx="25">
                  <c:v>12.32430147647392</c:v>
                </c:pt>
                <c:pt idx="26">
                  <c:v>90.074525157979224</c:v>
                </c:pt>
                <c:pt idx="27">
                  <c:v>-37.606343741936143</c:v>
                </c:pt>
                <c:pt idx="28">
                  <c:v>10.803057900920976</c:v>
                </c:pt>
                <c:pt idx="29">
                  <c:v>122.56088009744417</c:v>
                </c:pt>
                <c:pt idx="30">
                  <c:v>-160.68405531987082</c:v>
                </c:pt>
                <c:pt idx="31">
                  <c:v>-33.443245431408286</c:v>
                </c:pt>
                <c:pt idx="32">
                  <c:v>140.96262955499697</c:v>
                </c:pt>
                <c:pt idx="33">
                  <c:v>72.65645106381271</c:v>
                </c:pt>
                <c:pt idx="34">
                  <c:v>21.65012372424826</c:v>
                </c:pt>
                <c:pt idx="35">
                  <c:v>-29.768648093886441</c:v>
                </c:pt>
                <c:pt idx="36">
                  <c:v>151.7090484208893</c:v>
                </c:pt>
                <c:pt idx="37">
                  <c:v>32.147352410538588</c:v>
                </c:pt>
                <c:pt idx="38">
                  <c:v>-3.0095518217422068</c:v>
                </c:pt>
                <c:pt idx="39">
                  <c:v>-12.082398118218407</c:v>
                </c:pt>
                <c:pt idx="40">
                  <c:v>153.44566034182208</c:v>
                </c:pt>
                <c:pt idx="41">
                  <c:v>17.049944997415878</c:v>
                </c:pt>
                <c:pt idx="42">
                  <c:v>14.970044301298913</c:v>
                </c:pt>
                <c:pt idx="43">
                  <c:v>-6.0064619196054991</c:v>
                </c:pt>
                <c:pt idx="44">
                  <c:v>44.783371574885678</c:v>
                </c:pt>
                <c:pt idx="45">
                  <c:v>150.2523107570596</c:v>
                </c:pt>
                <c:pt idx="46">
                  <c:v>52.453140394936781</c:v>
                </c:pt>
                <c:pt idx="47">
                  <c:v>107.14235284249298</c:v>
                </c:pt>
                <c:pt idx="48">
                  <c:v>116.99359017948154</c:v>
                </c:pt>
                <c:pt idx="49">
                  <c:v>101.50441792357014</c:v>
                </c:pt>
              </c:numCache>
            </c:numRef>
          </c:xVal>
          <c:yVal>
            <c:numRef>
              <c:f>'Regression example'!$I$152:$I$201</c:f>
              <c:numCache>
                <c:formatCode>0.0000</c:formatCode>
                <c:ptCount val="50"/>
                <c:pt idx="0">
                  <c:v>0.12900180839351377</c:v>
                </c:pt>
                <c:pt idx="1">
                  <c:v>0.20475510003307135</c:v>
                </c:pt>
                <c:pt idx="2">
                  <c:v>0.20680453265667892</c:v>
                </c:pt>
                <c:pt idx="3">
                  <c:v>0.37419976100209168</c:v>
                </c:pt>
                <c:pt idx="4">
                  <c:v>0.40578060027910395</c:v>
                </c:pt>
                <c:pt idx="5">
                  <c:v>0.61608260542270721</c:v>
                </c:pt>
                <c:pt idx="6">
                  <c:v>-1.7043713948805817E-2</c:v>
                </c:pt>
                <c:pt idx="7">
                  <c:v>0.35979882189421913</c:v>
                </c:pt>
                <c:pt idx="8">
                  <c:v>0.45320335933211026</c:v>
                </c:pt>
                <c:pt idx="9">
                  <c:v>-0.31505761550506578</c:v>
                </c:pt>
                <c:pt idx="10">
                  <c:v>0.30538193489774129</c:v>
                </c:pt>
                <c:pt idx="11">
                  <c:v>0.62497678148502012</c:v>
                </c:pt>
                <c:pt idx="12">
                  <c:v>0.42231043911015148</c:v>
                </c:pt>
                <c:pt idx="13">
                  <c:v>0.18914919413218739</c:v>
                </c:pt>
                <c:pt idx="14">
                  <c:v>6.9369424029719087E-2</c:v>
                </c:pt>
                <c:pt idx="15">
                  <c:v>1.679699228843674E-2</c:v>
                </c:pt>
                <c:pt idx="16">
                  <c:v>-0.62375557869672771</c:v>
                </c:pt>
                <c:pt idx="17">
                  <c:v>0.45684895515732932</c:v>
                </c:pt>
                <c:pt idx="18">
                  <c:v>0.34428056854521855</c:v>
                </c:pt>
                <c:pt idx="19">
                  <c:v>0.38592473932367283</c:v>
                </c:pt>
                <c:pt idx="20">
                  <c:v>5.1694986116490323E-2</c:v>
                </c:pt>
                <c:pt idx="21">
                  <c:v>-0.12608826333889736</c:v>
                </c:pt>
                <c:pt idx="22">
                  <c:v>0.73779891711892553</c:v>
                </c:pt>
                <c:pt idx="23">
                  <c:v>0.44696092875965404</c:v>
                </c:pt>
                <c:pt idx="24">
                  <c:v>9.3462620800710286E-2</c:v>
                </c:pt>
                <c:pt idx="25">
                  <c:v>-1.0861746588489041E-3</c:v>
                </c:pt>
                <c:pt idx="26">
                  <c:v>0.34010871634818612</c:v>
                </c:pt>
                <c:pt idx="27">
                  <c:v>-2.6798726746346802E-2</c:v>
                </c:pt>
                <c:pt idx="28">
                  <c:v>-5.9363866664352824E-2</c:v>
                </c:pt>
                <c:pt idx="29">
                  <c:v>0.39083805707632563</c:v>
                </c:pt>
                <c:pt idx="30">
                  <c:v>-0.55995270637795325</c:v>
                </c:pt>
                <c:pt idx="31">
                  <c:v>-0.13221780288149601</c:v>
                </c:pt>
                <c:pt idx="32">
                  <c:v>0.400521447166102</c:v>
                </c:pt>
                <c:pt idx="33">
                  <c:v>0.25954408404941204</c:v>
                </c:pt>
                <c:pt idx="34">
                  <c:v>2.6815985923167317E-2</c:v>
                </c:pt>
                <c:pt idx="35">
                  <c:v>-7.9035554942674932E-2</c:v>
                </c:pt>
                <c:pt idx="36">
                  <c:v>0.37519395239796721</c:v>
                </c:pt>
                <c:pt idx="37">
                  <c:v>0.24895586041820933</c:v>
                </c:pt>
                <c:pt idx="38">
                  <c:v>8.9601038169348605E-3</c:v>
                </c:pt>
                <c:pt idx="39">
                  <c:v>8.5032969157327901E-2</c:v>
                </c:pt>
                <c:pt idx="40">
                  <c:v>0.42041755326208657</c:v>
                </c:pt>
                <c:pt idx="41">
                  <c:v>-6.7732809536391866E-2</c:v>
                </c:pt>
                <c:pt idx="42">
                  <c:v>-4.7466993844136593E-2</c:v>
                </c:pt>
                <c:pt idx="43">
                  <c:v>2.2303073212970047E-2</c:v>
                </c:pt>
                <c:pt idx="44">
                  <c:v>2.6850774095510132E-2</c:v>
                </c:pt>
                <c:pt idx="45">
                  <c:v>0.31845137376221827</c:v>
                </c:pt>
                <c:pt idx="46">
                  <c:v>0.23344340509793254</c:v>
                </c:pt>
                <c:pt idx="47">
                  <c:v>0.23480696502956561</c:v>
                </c:pt>
                <c:pt idx="48">
                  <c:v>0.34124376573599874</c:v>
                </c:pt>
                <c:pt idx="49">
                  <c:v>0.30437205471826018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0-415F-9DD6-4B9110C0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9696"/>
        <c:axId val="130388912"/>
      </c:scatterChart>
      <c:valAx>
        <c:axId val="130389696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8912"/>
        <c:crossesAt val="-3"/>
        <c:crossBetween val="midCat"/>
      </c:valAx>
      <c:valAx>
        <c:axId val="130388912"/>
        <c:scaling>
          <c:orientation val="minMax"/>
          <c:max val="4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i="1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9696"/>
        <c:crossesAt val="-3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'Binary regression example_1'!$B$207</c:f>
              <c:strCache>
                <c:ptCount val="1"/>
                <c:pt idx="0">
                  <c:v>Seen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'Binary regression example_1'!$D$208:$D$218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'Binary regression example_1'!$B$208:$B$218</c:f>
              <c:numCache>
                <c:formatCode>0.0000</c:formatCode>
                <c:ptCount val="11"/>
                <c:pt idx="0">
                  <c:v>105.34489004166971</c:v>
                </c:pt>
                <c:pt idx="1">
                  <c:v>104.26499421201989</c:v>
                </c:pt>
                <c:pt idx="2">
                  <c:v>96.13313760373957</c:v>
                </c:pt>
                <c:pt idx="3">
                  <c:v>88.710688921884866</c:v>
                </c:pt>
                <c:pt idx="4">
                  <c:v>81.383160840866339</c:v>
                </c:pt>
                <c:pt idx="5">
                  <c:v>77.044695875698309</c:v>
                </c:pt>
                <c:pt idx="6">
                  <c:v>72.765594753849541</c:v>
                </c:pt>
                <c:pt idx="7">
                  <c:v>70.223568004259562</c:v>
                </c:pt>
                <c:pt idx="8">
                  <c:v>65.582653012634097</c:v>
                </c:pt>
                <c:pt idx="9">
                  <c:v>65.582653012634097</c:v>
                </c:pt>
                <c:pt idx="10">
                  <c:v>65.582653012634097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D-4B9E-829A-AC969B92E3FD}"/>
            </c:ext>
          </c:extLst>
        </c:ser>
        <c:ser>
          <c:idx val="1"/>
          <c:order val="1"/>
          <c:tx>
            <c:strRef>
              <c:f>'Binary regression example_1'!$C$207</c:f>
              <c:strCache>
                <c:ptCount val="1"/>
                <c:pt idx="0">
                  <c:v>Unseen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'Binary regression example_1'!$D$208:$D$218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'Binary regression example_1'!$C$208:$C$218</c:f>
              <c:numCache>
                <c:formatCode>0.0000</c:formatCode>
                <c:ptCount val="11"/>
                <c:pt idx="0">
                  <c:v>-0.82446670939648559</c:v>
                </c:pt>
                <c:pt idx="1">
                  <c:v>2.6522106464015334</c:v>
                </c:pt>
                <c:pt idx="2">
                  <c:v>11.822176608930409</c:v>
                </c:pt>
                <c:pt idx="3">
                  <c:v>24.303282950473658</c:v>
                </c:pt>
                <c:pt idx="4">
                  <c:v>32.123408554357276</c:v>
                </c:pt>
                <c:pt idx="5">
                  <c:v>36.774676386445279</c:v>
                </c:pt>
                <c:pt idx="6">
                  <c:v>40.885969621162715</c:v>
                </c:pt>
                <c:pt idx="7">
                  <c:v>43.589428066239563</c:v>
                </c:pt>
                <c:pt idx="8">
                  <c:v>47.611035039456212</c:v>
                </c:pt>
                <c:pt idx="9">
                  <c:v>47.611035039456212</c:v>
                </c:pt>
                <c:pt idx="10">
                  <c:v>47.611035039456212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D-4B9E-829A-AC969B92E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4344"/>
        <c:axId val="132884736"/>
      </c:lineChart>
      <c:catAx>
        <c:axId val="13288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w</a:t>
                </a:r>
                <a:r>
                  <a:rPr lang="en-GB" i="1" baseline="-250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4736"/>
        <c:crosses val="autoZero"/>
        <c:auto val="1"/>
        <c:lblAlgn val="ctr"/>
        <c:lblOffset val="100"/>
        <c:noMultiLvlLbl val="0"/>
      </c:catAx>
      <c:valAx>
        <c:axId val="13288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47924115121773"/>
          <c:y val="5.2103954000215676E-2"/>
          <c:w val="0.24472816825641466"/>
          <c:h val="0.15372629731893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'Binary regression example_2'!$B$207</c:f>
              <c:strCache>
                <c:ptCount val="1"/>
                <c:pt idx="0">
                  <c:v>Seen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'Binary regression example_2'!$D$208:$D$218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'Binary regression example_2'!$B$208:$B$218</c:f>
              <c:numCache>
                <c:formatCode>0.0000</c:formatCode>
                <c:ptCount val="11"/>
                <c:pt idx="0">
                  <c:v>99.88952481544402</c:v>
                </c:pt>
                <c:pt idx="1">
                  <c:v>91.725929379103221</c:v>
                </c:pt>
                <c:pt idx="2">
                  <c:v>47.916387735416983</c:v>
                </c:pt>
                <c:pt idx="3">
                  <c:v>34.131004612705013</c:v>
                </c:pt>
                <c:pt idx="4">
                  <c:v>24.117808992926836</c:v>
                </c:pt>
                <c:pt idx="5">
                  <c:v>19.957816979680619</c:v>
                </c:pt>
                <c:pt idx="6">
                  <c:v>18.482176582994512</c:v>
                </c:pt>
                <c:pt idx="7">
                  <c:v>18.206034563207165</c:v>
                </c:pt>
                <c:pt idx="8">
                  <c:v>15.298058807015574</c:v>
                </c:pt>
                <c:pt idx="9">
                  <c:v>14.710344488430795</c:v>
                </c:pt>
                <c:pt idx="10">
                  <c:v>14.710344488430795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6-4239-94E2-552AEE3A5AB0}"/>
            </c:ext>
          </c:extLst>
        </c:ser>
        <c:ser>
          <c:idx val="1"/>
          <c:order val="1"/>
          <c:tx>
            <c:strRef>
              <c:f>'Binary regression example_2'!$C$207</c:f>
              <c:strCache>
                <c:ptCount val="1"/>
                <c:pt idx="0">
                  <c:v>Unseen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'Binary regression example_2'!$D$208:$D$218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'Binary regression example_2'!$C$208:$C$218</c:f>
              <c:numCache>
                <c:formatCode>0.0000</c:formatCode>
                <c:ptCount val="11"/>
                <c:pt idx="0">
                  <c:v>2.7658557173508798</c:v>
                </c:pt>
                <c:pt idx="1">
                  <c:v>3.0862128675850338</c:v>
                </c:pt>
                <c:pt idx="2">
                  <c:v>3.7837794939167164</c:v>
                </c:pt>
                <c:pt idx="3">
                  <c:v>5.1258524633130245</c:v>
                </c:pt>
                <c:pt idx="4">
                  <c:v>6.7235702939646655</c:v>
                </c:pt>
                <c:pt idx="5">
                  <c:v>7.6208373541311945</c:v>
                </c:pt>
                <c:pt idx="6">
                  <c:v>7.9137059060017094</c:v>
                </c:pt>
                <c:pt idx="7">
                  <c:v>7.8199126608383231</c:v>
                </c:pt>
                <c:pt idx="8">
                  <c:v>9.2323422136774749</c:v>
                </c:pt>
                <c:pt idx="9">
                  <c:v>9.4155369640480959</c:v>
                </c:pt>
                <c:pt idx="10">
                  <c:v>9.4155369640480959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E6-4239-94E2-552AEE3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3560"/>
        <c:axId val="132885520"/>
      </c:lineChart>
      <c:catAx>
        <c:axId val="13288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w</a:t>
                </a:r>
                <a:r>
                  <a:rPr lang="en-GB" i="1" baseline="-250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5520"/>
        <c:crosses val="autoZero"/>
        <c:auto val="1"/>
        <c:lblAlgn val="ctr"/>
        <c:lblOffset val="100"/>
        <c:noMultiLvlLbl val="0"/>
      </c:catAx>
      <c:valAx>
        <c:axId val="13288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47924115121773"/>
          <c:y val="5.2103954000215676E-2"/>
          <c:w val="0.24472816825641466"/>
          <c:h val="0.15372629731893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Unconscious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'Mixture model'!$C$2:$C$51</c:f>
              <c:numCache>
                <c:formatCode>General</c:formatCode>
                <c:ptCount val="50"/>
                <c:pt idx="0">
                  <c:v>0.13721694611012936</c:v>
                </c:pt>
                <c:pt idx="1">
                  <c:v>0.30152171145891771</c:v>
                </c:pt>
                <c:pt idx="2">
                  <c:v>3.2732456272933632</c:v>
                </c:pt>
                <c:pt idx="3">
                  <c:v>1.2950343969132518</c:v>
                </c:pt>
                <c:pt idx="4">
                  <c:v>-1.0335846784291789</c:v>
                </c:pt>
                <c:pt idx="5">
                  <c:v>1.807488049758831</c:v>
                </c:pt>
                <c:pt idx="6">
                  <c:v>0.96973997440363746</c:v>
                </c:pt>
                <c:pt idx="7">
                  <c:v>-1.7356509235687554</c:v>
                </c:pt>
                <c:pt idx="8">
                  <c:v>0.35567416287085507</c:v>
                </c:pt>
                <c:pt idx="9">
                  <c:v>1.536472271051025</c:v>
                </c:pt>
                <c:pt idx="10">
                  <c:v>0.65885308483848348</c:v>
                </c:pt>
                <c:pt idx="11">
                  <c:v>3.0070910977665335</c:v>
                </c:pt>
                <c:pt idx="12">
                  <c:v>-0.31890601551276632</c:v>
                </c:pt>
                <c:pt idx="13">
                  <c:v>3.1701918283943087E-2</c:v>
                </c:pt>
                <c:pt idx="14">
                  <c:v>0.68991005516727455</c:v>
                </c:pt>
                <c:pt idx="15">
                  <c:v>2.1422162060625851</c:v>
                </c:pt>
                <c:pt idx="16">
                  <c:v>0.27012822809047066</c:v>
                </c:pt>
                <c:pt idx="17">
                  <c:v>0.78080950313596986</c:v>
                </c:pt>
                <c:pt idx="18">
                  <c:v>0.22049482847796753</c:v>
                </c:pt>
                <c:pt idx="19">
                  <c:v>2.2694226825260557</c:v>
                </c:pt>
                <c:pt idx="20">
                  <c:v>1.4662865649152081</c:v>
                </c:pt>
                <c:pt idx="21">
                  <c:v>-0.54992903844686225</c:v>
                </c:pt>
                <c:pt idx="22">
                  <c:v>1.4302523848309647</c:v>
                </c:pt>
                <c:pt idx="23">
                  <c:v>0.53055635160126258</c:v>
                </c:pt>
                <c:pt idx="24">
                  <c:v>0.45848458082764409</c:v>
                </c:pt>
                <c:pt idx="25">
                  <c:v>-0.82100848178379238</c:v>
                </c:pt>
                <c:pt idx="26">
                  <c:v>2.4584429663955234</c:v>
                </c:pt>
                <c:pt idx="27">
                  <c:v>-0.37361666929791681</c:v>
                </c:pt>
                <c:pt idx="28">
                  <c:v>-0.51841504703043029</c:v>
                </c:pt>
                <c:pt idx="29">
                  <c:v>0.70672320159792434</c:v>
                </c:pt>
                <c:pt idx="30">
                  <c:v>0.49871266835543793</c:v>
                </c:pt>
                <c:pt idx="31">
                  <c:v>0.74887941789347678</c:v>
                </c:pt>
                <c:pt idx="32">
                  <c:v>0.96973997440363746</c:v>
                </c:pt>
                <c:pt idx="33">
                  <c:v>1.7283756531251129</c:v>
                </c:pt>
                <c:pt idx="34">
                  <c:v>2.2900682122563012</c:v>
                </c:pt>
                <c:pt idx="35">
                  <c:v>0.50321807773434557</c:v>
                </c:pt>
                <c:pt idx="36">
                  <c:v>2.8816990632330999</c:v>
                </c:pt>
                <c:pt idx="37">
                  <c:v>2.1201677807548549</c:v>
                </c:pt>
                <c:pt idx="38">
                  <c:v>0.82231884132488631</c:v>
                </c:pt>
                <c:pt idx="39">
                  <c:v>1.8035726750676986</c:v>
                </c:pt>
                <c:pt idx="40">
                  <c:v>1.3791024028032552</c:v>
                </c:pt>
                <c:pt idx="41">
                  <c:v>1.1699913809716236</c:v>
                </c:pt>
                <c:pt idx="42">
                  <c:v>2.2690793482761364</c:v>
                </c:pt>
                <c:pt idx="43">
                  <c:v>0.77422362462675665</c:v>
                </c:pt>
                <c:pt idx="44">
                  <c:v>1.104803348222049</c:v>
                </c:pt>
                <c:pt idx="45">
                  <c:v>-0.30623448058031499</c:v>
                </c:pt>
                <c:pt idx="46">
                  <c:v>0.23677023616619408</c:v>
                </c:pt>
                <c:pt idx="47">
                  <c:v>-0.37834831548389047</c:v>
                </c:pt>
                <c:pt idx="48">
                  <c:v>0.86599505064077675</c:v>
                </c:pt>
                <c:pt idx="49">
                  <c:v>3.9504008125513792</c:v>
                </c:pt>
              </c:numCache>
            </c:numRef>
          </c:xVal>
          <c:yVal>
            <c:numRef>
              <c:f>'Mixture model'!$E$2:$E$51</c:f>
              <c:numCache>
                <c:formatCode>General</c:formatCode>
                <c:ptCount val="50"/>
                <c:pt idx="0">
                  <c:v>0.2481999672454549</c:v>
                </c:pt>
                <c:pt idx="1">
                  <c:v>9.834366210270673E-2</c:v>
                </c:pt>
                <c:pt idx="2">
                  <c:v>0.66708935264614411</c:v>
                </c:pt>
                <c:pt idx="3">
                  <c:v>-0.33814785638242029</c:v>
                </c:pt>
                <c:pt idx="4">
                  <c:v>-0.68265080699347891</c:v>
                </c:pt>
                <c:pt idx="5">
                  <c:v>-9.8958707894780673E-2</c:v>
                </c:pt>
                <c:pt idx="6">
                  <c:v>0.12143345884396695</c:v>
                </c:pt>
                <c:pt idx="7">
                  <c:v>0.67283394855621736</c:v>
                </c:pt>
                <c:pt idx="8">
                  <c:v>-0.48212314140982926</c:v>
                </c:pt>
                <c:pt idx="9">
                  <c:v>1.4478882803814486</c:v>
                </c:pt>
                <c:pt idx="10">
                  <c:v>-0.74574018071871251</c:v>
                </c:pt>
                <c:pt idx="11">
                  <c:v>-0.70238911575870588</c:v>
                </c:pt>
                <c:pt idx="12">
                  <c:v>1.859689291450195</c:v>
                </c:pt>
                <c:pt idx="13">
                  <c:v>-0.2117519670719048</c:v>
                </c:pt>
                <c:pt idx="14">
                  <c:v>1.233433977176901</c:v>
                </c:pt>
                <c:pt idx="15">
                  <c:v>-0.2734486770350486</c:v>
                </c:pt>
                <c:pt idx="16">
                  <c:v>-7.75321495893877E-2</c:v>
                </c:pt>
                <c:pt idx="17">
                  <c:v>1.421972228854429</c:v>
                </c:pt>
                <c:pt idx="18">
                  <c:v>0.64583218772895634</c:v>
                </c:pt>
                <c:pt idx="19">
                  <c:v>0.15247678675223142</c:v>
                </c:pt>
                <c:pt idx="20">
                  <c:v>-0.39460246625822037</c:v>
                </c:pt>
                <c:pt idx="21">
                  <c:v>0.10826511243067216</c:v>
                </c:pt>
                <c:pt idx="22">
                  <c:v>1.3953604138805531</c:v>
                </c:pt>
                <c:pt idx="23">
                  <c:v>3.0336195777636021E-2</c:v>
                </c:pt>
                <c:pt idx="24">
                  <c:v>-0.74695208240882494</c:v>
                </c:pt>
                <c:pt idx="25">
                  <c:v>-1.1487009032862261</c:v>
                </c:pt>
                <c:pt idx="26">
                  <c:v>-0.83666009231819771</c:v>
                </c:pt>
                <c:pt idx="27">
                  <c:v>-0.10218855095445178</c:v>
                </c:pt>
                <c:pt idx="28">
                  <c:v>-0.40130998968379572</c:v>
                </c:pt>
                <c:pt idx="29">
                  <c:v>1.0987923815264367</c:v>
                </c:pt>
                <c:pt idx="30">
                  <c:v>0.96050371212186292</c:v>
                </c:pt>
                <c:pt idx="31">
                  <c:v>0.51224787966930307</c:v>
                </c:pt>
                <c:pt idx="32">
                  <c:v>-0.65689846451277845</c:v>
                </c:pt>
                <c:pt idx="33">
                  <c:v>-0.63972038333304226</c:v>
                </c:pt>
                <c:pt idx="34">
                  <c:v>-0.63503307501378004</c:v>
                </c:pt>
                <c:pt idx="35">
                  <c:v>-4.449816515261773E-2</c:v>
                </c:pt>
                <c:pt idx="36">
                  <c:v>0.895661287358962</c:v>
                </c:pt>
                <c:pt idx="37">
                  <c:v>-0.37721292756032199</c:v>
                </c:pt>
                <c:pt idx="38">
                  <c:v>-1.2637906365853269</c:v>
                </c:pt>
                <c:pt idx="39">
                  <c:v>-0.40803456613502931</c:v>
                </c:pt>
                <c:pt idx="40">
                  <c:v>1.3336534721020143</c:v>
                </c:pt>
                <c:pt idx="41">
                  <c:v>0.28219346859259531</c:v>
                </c:pt>
                <c:pt idx="42">
                  <c:v>-1.7703860066831112</c:v>
                </c:pt>
                <c:pt idx="43">
                  <c:v>-0.20815377865801565</c:v>
                </c:pt>
                <c:pt idx="44">
                  <c:v>-2.432025212328881</c:v>
                </c:pt>
                <c:pt idx="45">
                  <c:v>-0.19309027265990153</c:v>
                </c:pt>
                <c:pt idx="46">
                  <c:v>-2.2515087039209902</c:v>
                </c:pt>
                <c:pt idx="47">
                  <c:v>-1.6043077266658656</c:v>
                </c:pt>
                <c:pt idx="48">
                  <c:v>-1.6536023395019583</c:v>
                </c:pt>
                <c:pt idx="49">
                  <c:v>0.15557361621176824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60-4812-970D-707FDE6347BD}"/>
            </c:ext>
          </c:extLst>
        </c:ser>
        <c:ser>
          <c:idx val="1"/>
          <c:order val="1"/>
          <c:tx>
            <c:v>Conscious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'Mixture model'!$I$2:$I$51</c:f>
              <c:numCache>
                <c:formatCode>General</c:formatCode>
                <c:ptCount val="50"/>
                <c:pt idx="0">
                  <c:v>1.5491483534569852</c:v>
                </c:pt>
                <c:pt idx="1">
                  <c:v>0.76046865413081832</c:v>
                </c:pt>
                <c:pt idx="2">
                  <c:v>-0.29766249301610515</c:v>
                </c:pt>
                <c:pt idx="3">
                  <c:v>0.61480739329999778</c:v>
                </c:pt>
                <c:pt idx="4">
                  <c:v>-0.40125393954804167</c:v>
                </c:pt>
                <c:pt idx="5">
                  <c:v>0.9984311216394417</c:v>
                </c:pt>
                <c:pt idx="6">
                  <c:v>1.4643254669645103</c:v>
                </c:pt>
                <c:pt idx="7">
                  <c:v>1.0800650923338253</c:v>
                </c:pt>
                <c:pt idx="8">
                  <c:v>0.16626620688475668</c:v>
                </c:pt>
                <c:pt idx="9">
                  <c:v>1.8099277692963369</c:v>
                </c:pt>
                <c:pt idx="10">
                  <c:v>2.0796861715789419</c:v>
                </c:pt>
                <c:pt idx="11">
                  <c:v>1.6583229605894303</c:v>
                </c:pt>
                <c:pt idx="12">
                  <c:v>1.0596651261730585</c:v>
                </c:pt>
                <c:pt idx="13">
                  <c:v>0.35557980279554613</c:v>
                </c:pt>
                <c:pt idx="14">
                  <c:v>0.1950539879326243</c:v>
                </c:pt>
                <c:pt idx="15">
                  <c:v>0.33682374830823392</c:v>
                </c:pt>
                <c:pt idx="16">
                  <c:v>1.9369864528707694</c:v>
                </c:pt>
                <c:pt idx="17">
                  <c:v>0.58838770908187144</c:v>
                </c:pt>
                <c:pt idx="18">
                  <c:v>1.247885054704966</c:v>
                </c:pt>
                <c:pt idx="19">
                  <c:v>0.84690475685056299</c:v>
                </c:pt>
                <c:pt idx="20">
                  <c:v>1.0409761469200021</c:v>
                </c:pt>
                <c:pt idx="21">
                  <c:v>1.3941067916457541</c:v>
                </c:pt>
                <c:pt idx="22">
                  <c:v>-0.16017190521233715</c:v>
                </c:pt>
                <c:pt idx="23">
                  <c:v>1.2920000952144619</c:v>
                </c:pt>
                <c:pt idx="24">
                  <c:v>0.49958009892725386</c:v>
                </c:pt>
                <c:pt idx="25">
                  <c:v>1.2601314008643385</c:v>
                </c:pt>
                <c:pt idx="26">
                  <c:v>0.87085629982175305</c:v>
                </c:pt>
                <c:pt idx="27">
                  <c:v>1.4279036147636361</c:v>
                </c:pt>
                <c:pt idx="28">
                  <c:v>0.8150087776593864</c:v>
                </c:pt>
                <c:pt idx="29">
                  <c:v>0.68324118526652455</c:v>
                </c:pt>
                <c:pt idx="30">
                  <c:v>2.4566739992005751</c:v>
                </c:pt>
                <c:pt idx="31">
                  <c:v>0.44657702144468203</c:v>
                </c:pt>
                <c:pt idx="32">
                  <c:v>-1.4939072318375111</c:v>
                </c:pt>
                <c:pt idx="33">
                  <c:v>0.67833105074532796</c:v>
                </c:pt>
                <c:pt idx="34">
                  <c:v>0.83435259309771936</c:v>
                </c:pt>
                <c:pt idx="35">
                  <c:v>-0.13928308564936742</c:v>
                </c:pt>
                <c:pt idx="36">
                  <c:v>1.9825771485338919</c:v>
                </c:pt>
                <c:pt idx="37">
                  <c:v>1.2682895683392417</c:v>
                </c:pt>
                <c:pt idx="38">
                  <c:v>0.50520759739447385</c:v>
                </c:pt>
                <c:pt idx="39">
                  <c:v>1.1274463556910632</c:v>
                </c:pt>
                <c:pt idx="40">
                  <c:v>-0.23556674225255847</c:v>
                </c:pt>
                <c:pt idx="41">
                  <c:v>-0.43513261718908325</c:v>
                </c:pt>
                <c:pt idx="42">
                  <c:v>0.54621443976066075</c:v>
                </c:pt>
                <c:pt idx="43">
                  <c:v>0.76644744492659811</c:v>
                </c:pt>
                <c:pt idx="44">
                  <c:v>0.51417976262746379</c:v>
                </c:pt>
                <c:pt idx="45">
                  <c:v>1.5139918357599527</c:v>
                </c:pt>
                <c:pt idx="46">
                  <c:v>-0.55094767251284793</c:v>
                </c:pt>
                <c:pt idx="47">
                  <c:v>0.97150098351994529</c:v>
                </c:pt>
                <c:pt idx="48">
                  <c:v>2.8583978089736775</c:v>
                </c:pt>
                <c:pt idx="49">
                  <c:v>1.7035646376607474</c:v>
                </c:pt>
              </c:numCache>
            </c:numRef>
          </c:xVal>
          <c:yVal>
            <c:numRef>
              <c:f>'Mixture model'!$K$2:$K$51</c:f>
              <c:numCache>
                <c:formatCode>General</c:formatCode>
                <c:ptCount val="50"/>
                <c:pt idx="0">
                  <c:v>0.63730408833362162</c:v>
                </c:pt>
                <c:pt idx="1">
                  <c:v>0.84267253946745768</c:v>
                </c:pt>
                <c:pt idx="2">
                  <c:v>2.9406721801497042</c:v>
                </c:pt>
                <c:pt idx="3">
                  <c:v>1.116835169843398</c:v>
                </c:pt>
                <c:pt idx="4">
                  <c:v>1.8719363247801084</c:v>
                </c:pt>
                <c:pt idx="5">
                  <c:v>3.0370945346949156</c:v>
                </c:pt>
                <c:pt idx="6">
                  <c:v>3.4979013940319419</c:v>
                </c:pt>
                <c:pt idx="7">
                  <c:v>2.9378163667861372</c:v>
                </c:pt>
                <c:pt idx="8">
                  <c:v>1.2446282703895122</c:v>
                </c:pt>
                <c:pt idx="9">
                  <c:v>2.8038887244765647</c:v>
                </c:pt>
                <c:pt idx="10">
                  <c:v>1.5439236499805702</c:v>
                </c:pt>
                <c:pt idx="11">
                  <c:v>4.7555506676435471</c:v>
                </c:pt>
                <c:pt idx="12">
                  <c:v>2.7196263140940573</c:v>
                </c:pt>
                <c:pt idx="13">
                  <c:v>2.6740810931660235</c:v>
                </c:pt>
                <c:pt idx="14">
                  <c:v>1.9991973709256854</c:v>
                </c:pt>
                <c:pt idx="15">
                  <c:v>3.4426723282667808</c:v>
                </c:pt>
                <c:pt idx="16">
                  <c:v>2.6230061444512103</c:v>
                </c:pt>
                <c:pt idx="17">
                  <c:v>1.2331822795676999</c:v>
                </c:pt>
                <c:pt idx="18">
                  <c:v>-8.723577088676393E-2</c:v>
                </c:pt>
                <c:pt idx="19">
                  <c:v>1.615960177834495</c:v>
                </c:pt>
                <c:pt idx="20">
                  <c:v>1.0243418324098457</c:v>
                </c:pt>
                <c:pt idx="21">
                  <c:v>3.0681105777621269</c:v>
                </c:pt>
                <c:pt idx="22">
                  <c:v>1.0709352459816728</c:v>
                </c:pt>
                <c:pt idx="23">
                  <c:v>0.83002601563930511</c:v>
                </c:pt>
                <c:pt idx="24">
                  <c:v>2.845486738398904</c:v>
                </c:pt>
                <c:pt idx="25">
                  <c:v>0.43566911295056343</c:v>
                </c:pt>
                <c:pt idx="26">
                  <c:v>1.6774442934110994</c:v>
                </c:pt>
                <c:pt idx="27">
                  <c:v>2.5819129000883549</c:v>
                </c:pt>
                <c:pt idx="28">
                  <c:v>2.3809122972597834</c:v>
                </c:pt>
                <c:pt idx="29">
                  <c:v>3.6314925233018585</c:v>
                </c:pt>
                <c:pt idx="30">
                  <c:v>1.5485882209322881</c:v>
                </c:pt>
                <c:pt idx="31">
                  <c:v>1.3266862929885974</c:v>
                </c:pt>
                <c:pt idx="32">
                  <c:v>0.90803792368387803</c:v>
                </c:pt>
                <c:pt idx="33">
                  <c:v>2.0135025857161963</c:v>
                </c:pt>
                <c:pt idx="34">
                  <c:v>2.7736093721177895</c:v>
                </c:pt>
                <c:pt idx="35">
                  <c:v>3.4039142115507275</c:v>
                </c:pt>
                <c:pt idx="36">
                  <c:v>2.8594588507548906</c:v>
                </c:pt>
                <c:pt idx="37">
                  <c:v>0.96067492954898626</c:v>
                </c:pt>
                <c:pt idx="38">
                  <c:v>3.2149848771514371</c:v>
                </c:pt>
                <c:pt idx="39">
                  <c:v>2.1117291503760498</c:v>
                </c:pt>
                <c:pt idx="40">
                  <c:v>3.2654936654143967</c:v>
                </c:pt>
                <c:pt idx="41">
                  <c:v>2.1360115220450098</c:v>
                </c:pt>
                <c:pt idx="42">
                  <c:v>3.2218947631481569</c:v>
                </c:pt>
                <c:pt idx="43">
                  <c:v>0.79582674111588858</c:v>
                </c:pt>
                <c:pt idx="44">
                  <c:v>2.857025952427648</c:v>
                </c:pt>
                <c:pt idx="45">
                  <c:v>3.8723403627518564</c:v>
                </c:pt>
                <c:pt idx="46">
                  <c:v>1.3994083524739835</c:v>
                </c:pt>
                <c:pt idx="47">
                  <c:v>3.5889827409409918</c:v>
                </c:pt>
                <c:pt idx="48">
                  <c:v>2.6160553311929107</c:v>
                </c:pt>
                <c:pt idx="49">
                  <c:v>2.9716040949570015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60-4812-970D-707FDE63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6304"/>
        <c:axId val="132886696"/>
      </c:scatterChart>
      <c:valAx>
        <c:axId val="1328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6696"/>
        <c:crossesAt val="-3"/>
        <c:crossBetween val="midCat"/>
      </c:valAx>
      <c:valAx>
        <c:axId val="132886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6304"/>
        <c:crossesAt val="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974944424822884"/>
          <c:y val="4.906470881737246E-2"/>
          <c:w val="0.23596285292834437"/>
          <c:h val="0.1592615336353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64</xdr:row>
      <xdr:rowOff>133350</xdr:rowOff>
    </xdr:from>
    <xdr:to>
      <xdr:col>19</xdr:col>
      <xdr:colOff>258450</xdr:colOff>
      <xdr:row>87</xdr:row>
      <xdr:rowOff>71850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88</xdr:row>
      <xdr:rowOff>171450</xdr:rowOff>
    </xdr:from>
    <xdr:to>
      <xdr:col>19</xdr:col>
      <xdr:colOff>248925</xdr:colOff>
      <xdr:row>111</xdr:row>
      <xdr:rowOff>109950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1</xdr:row>
      <xdr:rowOff>133350</xdr:rowOff>
    </xdr:from>
    <xdr:to>
      <xdr:col>21</xdr:col>
      <xdr:colOff>582900</xdr:colOff>
      <xdr:row>28</xdr:row>
      <xdr:rowOff>29850</xdr:rowOff>
    </xdr:to>
    <xdr:grpSp>
      <xdr:nvGrpSpPr>
        <xdr:cNvPr id="5" name="Group 4"/>
        <xdr:cNvGrpSpPr/>
      </xdr:nvGrpSpPr>
      <xdr:grpSpPr>
        <a:xfrm>
          <a:off x="9153525" y="323850"/>
          <a:ext cx="7202775" cy="5040000"/>
          <a:chOff x="9144000" y="285750"/>
          <a:chExt cx="7202775" cy="5040000"/>
        </a:xfrm>
      </xdr:grpSpPr>
      <xdr:graphicFrame macro="">
        <xdr:nvGraphicFramePr>
          <xdr:cNvPr id="6" name="Chart 5"/>
          <xdr:cNvGraphicFramePr/>
        </xdr:nvGraphicFramePr>
        <xdr:xfrm>
          <a:off x="9144000" y="285750"/>
          <a:ext cx="7200000" cy="50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7" name="Straight Connector 6"/>
          <xdr:cNvCxnSpPr/>
        </xdr:nvCxnSpPr>
        <xdr:spPr>
          <a:xfrm flipH="1">
            <a:off x="12601576" y="352425"/>
            <a:ext cx="9524" cy="4212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H="1" flipV="1">
            <a:off x="10010775" y="2800350"/>
            <a:ext cx="6336000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85724</xdr:colOff>
      <xdr:row>28</xdr:row>
      <xdr:rowOff>133349</xdr:rowOff>
    </xdr:from>
    <xdr:to>
      <xdr:col>21</xdr:col>
      <xdr:colOff>580124</xdr:colOff>
      <xdr:row>55</xdr:row>
      <xdr:rowOff>29849</xdr:rowOff>
    </xdr:to>
    <xdr:grpSp>
      <xdr:nvGrpSpPr>
        <xdr:cNvPr id="9" name="Group 8"/>
        <xdr:cNvGrpSpPr/>
      </xdr:nvGrpSpPr>
      <xdr:grpSpPr>
        <a:xfrm>
          <a:off x="9153524" y="5467349"/>
          <a:ext cx="7200000" cy="5040000"/>
          <a:chOff x="10648949" y="5372099"/>
          <a:chExt cx="7416000" cy="5040000"/>
        </a:xfrm>
      </xdr:grpSpPr>
      <xdr:graphicFrame macro="">
        <xdr:nvGraphicFramePr>
          <xdr:cNvPr id="10" name="Chart 9"/>
          <xdr:cNvGraphicFramePr/>
        </xdr:nvGraphicFramePr>
        <xdr:xfrm>
          <a:off x="10648949" y="5372099"/>
          <a:ext cx="7416000" cy="50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1" name="Straight Connector 10"/>
          <xdr:cNvCxnSpPr/>
        </xdr:nvCxnSpPr>
        <xdr:spPr>
          <a:xfrm flipH="1">
            <a:off x="15123701" y="5438775"/>
            <a:ext cx="9524" cy="4212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H="1" flipV="1">
            <a:off x="11541157" y="7296150"/>
            <a:ext cx="6400801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190498</xdr:colOff>
      <xdr:row>60</xdr:row>
      <xdr:rowOff>185736</xdr:rowOff>
    </xdr:from>
    <xdr:to>
      <xdr:col>32</xdr:col>
      <xdr:colOff>75298</xdr:colOff>
      <xdr:row>93</xdr:row>
      <xdr:rowOff>19236</xdr:rowOff>
    </xdr:to>
    <xdr:grpSp>
      <xdr:nvGrpSpPr>
        <xdr:cNvPr id="21" name="Group 20"/>
        <xdr:cNvGrpSpPr/>
      </xdr:nvGrpSpPr>
      <xdr:grpSpPr>
        <a:xfrm>
          <a:off x="15354298" y="11615736"/>
          <a:ext cx="7200000" cy="6120000"/>
          <a:chOff x="15354298" y="11615736"/>
          <a:chExt cx="7200000" cy="6120000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5354298" y="11615736"/>
          <a:ext cx="7200000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4" name="Straight Connector 13"/>
          <xdr:cNvCxnSpPr/>
        </xdr:nvCxnSpPr>
        <xdr:spPr>
          <a:xfrm>
            <a:off x="16267637" y="14874863"/>
            <a:ext cx="6130583" cy="529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19290260" y="12356043"/>
            <a:ext cx="1" cy="4572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38100</xdr:colOff>
      <xdr:row>1</xdr:row>
      <xdr:rowOff>133350</xdr:rowOff>
    </xdr:from>
    <xdr:to>
      <xdr:col>33</xdr:col>
      <xdr:colOff>535275</xdr:colOff>
      <xdr:row>28</xdr:row>
      <xdr:rowOff>29850</xdr:rowOff>
    </xdr:to>
    <xdr:grpSp>
      <xdr:nvGrpSpPr>
        <xdr:cNvPr id="22" name="Group 21"/>
        <xdr:cNvGrpSpPr/>
      </xdr:nvGrpSpPr>
      <xdr:grpSpPr>
        <a:xfrm>
          <a:off x="16421100" y="323850"/>
          <a:ext cx="7202775" cy="5040000"/>
          <a:chOff x="9144000" y="285750"/>
          <a:chExt cx="7202775" cy="5040000"/>
        </a:xfrm>
      </xdr:grpSpPr>
      <xdr:graphicFrame macro="">
        <xdr:nvGraphicFramePr>
          <xdr:cNvPr id="23" name="Chart 22"/>
          <xdr:cNvGraphicFramePr/>
        </xdr:nvGraphicFramePr>
        <xdr:xfrm>
          <a:off x="9144000" y="285750"/>
          <a:ext cx="7200000" cy="50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cxnSp macro="">
        <xdr:nvCxnSpPr>
          <xdr:cNvPr id="24" name="Straight Connector 23"/>
          <xdr:cNvCxnSpPr/>
        </xdr:nvCxnSpPr>
        <xdr:spPr>
          <a:xfrm flipH="1">
            <a:off x="12601576" y="352425"/>
            <a:ext cx="9524" cy="4212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10010775" y="2800350"/>
            <a:ext cx="6336000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415636</xdr:colOff>
      <xdr:row>206</xdr:row>
      <xdr:rowOff>155863</xdr:rowOff>
    </xdr:from>
    <xdr:to>
      <xdr:col>17</xdr:col>
      <xdr:colOff>341999</xdr:colOff>
      <xdr:row>233</xdr:row>
      <xdr:rowOff>52363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415636</xdr:colOff>
      <xdr:row>206</xdr:row>
      <xdr:rowOff>155863</xdr:rowOff>
    </xdr:from>
    <xdr:to>
      <xdr:col>17</xdr:col>
      <xdr:colOff>341999</xdr:colOff>
      <xdr:row>233</xdr:row>
      <xdr:rowOff>52363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</xdr:row>
      <xdr:rowOff>85725</xdr:rowOff>
    </xdr:from>
    <xdr:to>
      <xdr:col>26</xdr:col>
      <xdr:colOff>19050</xdr:colOff>
      <xdr:row>31</xdr:row>
      <xdr:rowOff>119062</xdr:rowOff>
    </xdr:to>
    <xdr:grpSp>
      <xdr:nvGrpSpPr>
        <xdr:cNvPr id="9" name="Group 8"/>
        <xdr:cNvGrpSpPr/>
      </xdr:nvGrpSpPr>
      <xdr:grpSpPr>
        <a:xfrm>
          <a:off x="8648700" y="847725"/>
          <a:ext cx="7219950" cy="5176837"/>
          <a:chOff x="8648700" y="847725"/>
          <a:chExt cx="7219950" cy="5176837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8648700" y="847725"/>
          <a:ext cx="7219950" cy="51768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9363075" y="3971925"/>
            <a:ext cx="6229350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flipH="1" flipV="1">
            <a:off x="11725276" y="1381125"/>
            <a:ext cx="9525" cy="3888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336550</xdr:colOff>
      <xdr:row>35</xdr:row>
      <xdr:rowOff>133350</xdr:rowOff>
    </xdr:from>
    <xdr:to>
      <xdr:col>32</xdr:col>
      <xdr:colOff>247650</xdr:colOff>
      <xdr:row>35</xdr:row>
      <xdr:rowOff>139700</xdr:rowOff>
    </xdr:to>
    <xdr:cxnSp macro="">
      <xdr:nvCxnSpPr>
        <xdr:cNvPr id="2" name="Straight Connector 1"/>
        <xdr:cNvCxnSpPr/>
      </xdr:nvCxnSpPr>
      <xdr:spPr>
        <a:xfrm flipV="1">
          <a:off x="15014575" y="6800850"/>
          <a:ext cx="6007100" cy="635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</xdr:row>
      <xdr:rowOff>23812</xdr:rowOff>
    </xdr:from>
    <xdr:to>
      <xdr:col>32</xdr:col>
      <xdr:colOff>522975</xdr:colOff>
      <xdr:row>25</xdr:row>
      <xdr:rowOff>131812</xdr:rowOff>
    </xdr:to>
    <xdr:grpSp>
      <xdr:nvGrpSpPr>
        <xdr:cNvPr id="3" name="Group 2"/>
        <xdr:cNvGrpSpPr/>
      </xdr:nvGrpSpPr>
      <xdr:grpSpPr>
        <a:xfrm>
          <a:off x="17354550" y="214312"/>
          <a:ext cx="7200000" cy="4680000"/>
          <a:chOff x="14097000" y="214312"/>
          <a:chExt cx="7200000" cy="4680000"/>
        </a:xfrm>
      </xdr:grpSpPr>
      <xdr:graphicFrame macro="">
        <xdr:nvGraphicFramePr>
          <xdr:cNvPr id="4" name="Chart 3"/>
          <xdr:cNvGraphicFramePr/>
        </xdr:nvGraphicFramePr>
        <xdr:xfrm>
          <a:off x="14097000" y="214312"/>
          <a:ext cx="7200000" cy="46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Straight Connector 4"/>
          <xdr:cNvCxnSpPr/>
        </xdr:nvCxnSpPr>
        <xdr:spPr>
          <a:xfrm flipV="1">
            <a:off x="15014575" y="2559050"/>
            <a:ext cx="6007100" cy="6350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16704677" y="374650"/>
            <a:ext cx="6350" cy="3752850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28575</xdr:colOff>
      <xdr:row>26</xdr:row>
      <xdr:rowOff>66675</xdr:rowOff>
    </xdr:from>
    <xdr:to>
      <xdr:col>32</xdr:col>
      <xdr:colOff>522975</xdr:colOff>
      <xdr:row>50</xdr:row>
      <xdr:rowOff>174675</xdr:rowOff>
    </xdr:to>
    <xdr:grpSp>
      <xdr:nvGrpSpPr>
        <xdr:cNvPr id="7" name="Group 6"/>
        <xdr:cNvGrpSpPr/>
      </xdr:nvGrpSpPr>
      <xdr:grpSpPr>
        <a:xfrm>
          <a:off x="17354550" y="5019675"/>
          <a:ext cx="7200000" cy="4680000"/>
          <a:chOff x="14097000" y="5019675"/>
          <a:chExt cx="7200000" cy="468000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14097000" y="5019675"/>
          <a:ext cx="7200000" cy="46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9" name="Straight Arrow Connector 8"/>
          <xdr:cNvCxnSpPr/>
        </xdr:nvCxnSpPr>
        <xdr:spPr>
          <a:xfrm flipV="1">
            <a:off x="16285006" y="6888946"/>
            <a:ext cx="0" cy="1620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V="1">
            <a:off x="15608766" y="6425803"/>
            <a:ext cx="0" cy="1224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/>
          <xdr:cNvCxnSpPr/>
        </xdr:nvCxnSpPr>
        <xdr:spPr>
          <a:xfrm flipV="1">
            <a:off x="16564219" y="6435323"/>
            <a:ext cx="0" cy="2088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/>
          <xdr:cNvCxnSpPr/>
        </xdr:nvCxnSpPr>
        <xdr:spPr>
          <a:xfrm flipV="1">
            <a:off x="17070605" y="6429374"/>
            <a:ext cx="0" cy="2088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 flipV="1">
            <a:off x="17509105" y="6417469"/>
            <a:ext cx="0" cy="1188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 flipV="1">
            <a:off x="16933904" y="5539984"/>
            <a:ext cx="0" cy="1152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/>
        </xdr:nvCxnSpPr>
        <xdr:spPr>
          <a:xfrm flipV="1">
            <a:off x="18724885" y="5522106"/>
            <a:ext cx="0" cy="1620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 flipV="1">
            <a:off x="16502536" y="6888950"/>
            <a:ext cx="0" cy="720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 flipV="1">
            <a:off x="17906001" y="6888956"/>
            <a:ext cx="0" cy="756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/>
          <xdr:cNvCxnSpPr/>
        </xdr:nvCxnSpPr>
        <xdr:spPr>
          <a:xfrm flipV="1">
            <a:off x="18122344" y="6432943"/>
            <a:ext cx="0" cy="756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/>
          <xdr:cNvCxnSpPr/>
        </xdr:nvCxnSpPr>
        <xdr:spPr>
          <a:xfrm flipV="1">
            <a:off x="15661719" y="6426593"/>
            <a:ext cx="0" cy="288000"/>
          </a:xfrm>
          <a:prstGeom prst="straightConnector1">
            <a:avLst/>
          </a:prstGeom>
          <a:ln w="1270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43</xdr:row>
      <xdr:rowOff>9525</xdr:rowOff>
    </xdr:from>
    <xdr:to>
      <xdr:col>28</xdr:col>
      <xdr:colOff>172725</xdr:colOff>
      <xdr:row>65</xdr:row>
      <xdr:rowOff>138525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533398</xdr:colOff>
      <xdr:row>6</xdr:row>
      <xdr:rowOff>23812</xdr:rowOff>
    </xdr:from>
    <xdr:to>
      <xdr:col>35</xdr:col>
      <xdr:colOff>29398</xdr:colOff>
      <xdr:row>38</xdr:row>
      <xdr:rowOff>47812</xdr:rowOff>
    </xdr:to>
    <xdr:grpSp>
      <xdr:nvGrpSpPr>
        <xdr:cNvPr id="4" name="Group 3"/>
        <xdr:cNvGrpSpPr/>
      </xdr:nvGrpSpPr>
      <xdr:grpSpPr>
        <a:xfrm>
          <a:off x="15300958" y="1121092"/>
          <a:ext cx="8640000" cy="5876160"/>
          <a:chOff x="15106648" y="1166812"/>
          <a:chExt cx="8640000" cy="61200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15106648" y="1166812"/>
          <a:ext cx="8640000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/>
          <xdr:cNvCxnSpPr/>
        </xdr:nvCxnSpPr>
        <xdr:spPr>
          <a:xfrm>
            <a:off x="15950357" y="5031921"/>
            <a:ext cx="6120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V="1">
            <a:off x="18572117" y="1325335"/>
            <a:ext cx="1" cy="522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409573</xdr:colOff>
      <xdr:row>5</xdr:row>
      <xdr:rowOff>66673</xdr:rowOff>
    </xdr:from>
    <xdr:to>
      <xdr:col>31</xdr:col>
      <xdr:colOff>515173</xdr:colOff>
      <xdr:row>37</xdr:row>
      <xdr:rowOff>90673</xdr:rowOff>
    </xdr:to>
    <xdr:grpSp>
      <xdr:nvGrpSpPr>
        <xdr:cNvPr id="7" name="Group 6"/>
        <xdr:cNvGrpSpPr/>
      </xdr:nvGrpSpPr>
      <xdr:grpSpPr>
        <a:xfrm>
          <a:off x="13104493" y="981073"/>
          <a:ext cx="8640000" cy="5876160"/>
          <a:chOff x="12915898" y="1019173"/>
          <a:chExt cx="8640000" cy="6120000"/>
        </a:xfrm>
      </xdr:grpSpPr>
      <xdr:graphicFrame macro="">
        <xdr:nvGraphicFramePr>
          <xdr:cNvPr id="3" name="Chart 2"/>
          <xdr:cNvGraphicFramePr/>
        </xdr:nvGraphicFramePr>
        <xdr:xfrm>
          <a:off x="12915898" y="1019173"/>
          <a:ext cx="8640000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>
            <a:off x="16378347" y="1057274"/>
            <a:ext cx="1487" cy="532343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13782148" y="4871234"/>
            <a:ext cx="5976000" cy="164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42</xdr:row>
      <xdr:rowOff>0</xdr:rowOff>
    </xdr:from>
    <xdr:to>
      <xdr:col>26</xdr:col>
      <xdr:colOff>163200</xdr:colOff>
      <xdr:row>64</xdr:row>
      <xdr:rowOff>129000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10</xdr:row>
      <xdr:rowOff>38100</xdr:rowOff>
    </xdr:from>
    <xdr:to>
      <xdr:col>28</xdr:col>
      <xdr:colOff>476250</xdr:colOff>
      <xdr:row>35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opLeftCell="D1" zoomScaleNormal="100" workbookViewId="0">
      <pane ySplit="1" topLeftCell="A2" activePane="bottomLeft" state="frozen"/>
      <selection pane="bottomLeft" activeCell="X39" sqref="X39"/>
    </sheetView>
  </sheetViews>
  <sheetFormatPr defaultColWidth="9.109375" defaultRowHeight="14.4" x14ac:dyDescent="0.3"/>
  <cols>
    <col min="1" max="1" width="9.109375" style="3"/>
    <col min="2" max="9" width="14.6640625" style="3" customWidth="1"/>
    <col min="10" max="16384" width="9.109375" style="3"/>
  </cols>
  <sheetData>
    <row r="1" spans="2:9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9" x14ac:dyDescent="0.3">
      <c r="B2" s="2">
        <v>2.0053940968646202</v>
      </c>
      <c r="C2" s="2">
        <v>1.335329216090031</v>
      </c>
      <c r="D2" s="2">
        <v>2.3482789401896298</v>
      </c>
      <c r="E2" s="2">
        <f t="shared" ref="E2:E65" si="0">100*B2+30*C2</f>
        <v>240.59928616916295</v>
      </c>
      <c r="F2" s="2">
        <f t="shared" ref="F2:F65" si="1">0.3*B2+D2</f>
        <v>2.9498971692490157</v>
      </c>
      <c r="G2" s="2">
        <f t="shared" ref="G2:H33" si="2">STANDARDIZE(E2,E$204,E$205)</f>
        <v>1.380612936475921</v>
      </c>
      <c r="H2" s="2">
        <f t="shared" si="2"/>
        <v>2.5618161126016838</v>
      </c>
      <c r="I2" s="15">
        <f>0.3*B2</f>
        <v>0.601618229059386</v>
      </c>
    </row>
    <row r="3" spans="2:9" x14ac:dyDescent="0.3">
      <c r="B3" s="2">
        <v>3.5489862309768796</v>
      </c>
      <c r="C3" s="2">
        <v>5.3230451158015057E-2</v>
      </c>
      <c r="D3" s="2">
        <v>1.8754417396849021</v>
      </c>
      <c r="E3" s="2">
        <f t="shared" si="0"/>
        <v>356.49553663242841</v>
      </c>
      <c r="F3" s="2">
        <f t="shared" si="1"/>
        <v>2.9401376089779658</v>
      </c>
      <c r="G3" s="2">
        <f t="shared" si="2"/>
        <v>2.5246916817450122</v>
      </c>
      <c r="H3" s="2">
        <f t="shared" si="2"/>
        <v>2.552350363102478</v>
      </c>
      <c r="I3" s="15">
        <f t="shared" ref="I3:I51" si="3">0.3*B3</f>
        <v>1.0646958692930639</v>
      </c>
    </row>
    <row r="4" spans="2:9" x14ac:dyDescent="0.3">
      <c r="B4" s="2">
        <v>1.6501738880615449</v>
      </c>
      <c r="C4" s="2">
        <v>0.32223283596977126</v>
      </c>
      <c r="D4" s="2">
        <v>2.1625055524054915</v>
      </c>
      <c r="E4" s="2">
        <f t="shared" si="0"/>
        <v>174.68437388524762</v>
      </c>
      <c r="F4" s="2">
        <f t="shared" si="1"/>
        <v>2.6575577188239548</v>
      </c>
      <c r="G4" s="2">
        <f t="shared" si="2"/>
        <v>0.72992881305635771</v>
      </c>
      <c r="H4" s="2">
        <f t="shared" si="2"/>
        <v>2.2782775176644048</v>
      </c>
      <c r="I4" s="15">
        <f t="shared" si="3"/>
        <v>0.49505216641846345</v>
      </c>
    </row>
    <row r="5" spans="2:9" x14ac:dyDescent="0.3">
      <c r="B5" s="2">
        <v>2.0930739335890394</v>
      </c>
      <c r="C5" s="2">
        <v>-0.83027316577499732</v>
      </c>
      <c r="D5" s="2">
        <v>2.0099651010241359</v>
      </c>
      <c r="E5" s="2">
        <f t="shared" si="0"/>
        <v>184.39919838565402</v>
      </c>
      <c r="F5" s="2">
        <f t="shared" si="1"/>
        <v>2.6378872811008476</v>
      </c>
      <c r="G5" s="2">
        <f t="shared" si="2"/>
        <v>0.82582944988030083</v>
      </c>
      <c r="H5" s="2">
        <f t="shared" si="2"/>
        <v>2.2591992568764692</v>
      </c>
      <c r="I5" s="15">
        <f t="shared" si="3"/>
        <v>0.62792218007671174</v>
      </c>
    </row>
    <row r="6" spans="2:9" x14ac:dyDescent="0.3">
      <c r="B6" s="2">
        <v>1.5717038220609538</v>
      </c>
      <c r="C6" s="2">
        <v>-0.44127091314294375</v>
      </c>
      <c r="D6" s="2">
        <v>1.9935123418690637</v>
      </c>
      <c r="E6" s="2">
        <f t="shared" si="0"/>
        <v>143.93225481180707</v>
      </c>
      <c r="F6" s="2">
        <f t="shared" si="1"/>
        <v>2.4650234884873496</v>
      </c>
      <c r="G6" s="2">
        <f t="shared" si="2"/>
        <v>0.42635690574034724</v>
      </c>
      <c r="H6" s="2">
        <f t="shared" si="2"/>
        <v>2.0915395147448659</v>
      </c>
      <c r="I6" s="15">
        <f t="shared" si="3"/>
        <v>0.47151114661828614</v>
      </c>
    </row>
    <row r="7" spans="2:9" x14ac:dyDescent="0.3">
      <c r="B7" s="2">
        <v>1.3886555077770026</v>
      </c>
      <c r="C7" s="2">
        <v>-0.1779915237420937</v>
      </c>
      <c r="D7" s="2">
        <v>1.8566788639873266</v>
      </c>
      <c r="E7" s="2">
        <f t="shared" si="0"/>
        <v>133.52580506543745</v>
      </c>
      <c r="F7" s="2">
        <f t="shared" si="1"/>
        <v>2.2732755163204272</v>
      </c>
      <c r="G7" s="2">
        <f t="shared" si="2"/>
        <v>0.32362883713638435</v>
      </c>
      <c r="H7" s="2">
        <f t="shared" si="2"/>
        <v>1.9055640997564651</v>
      </c>
      <c r="I7" s="15">
        <f t="shared" si="3"/>
        <v>0.41659665233310078</v>
      </c>
    </row>
    <row r="8" spans="2:9" x14ac:dyDescent="0.3">
      <c r="B8" s="2">
        <v>0.11366785454447381</v>
      </c>
      <c r="C8" s="2">
        <v>-0.44904254536959343</v>
      </c>
      <c r="D8" s="2">
        <v>2.2381937014870346</v>
      </c>
      <c r="E8" s="2">
        <f t="shared" si="0"/>
        <v>-2.1044909066404216</v>
      </c>
      <c r="F8" s="2">
        <f t="shared" si="1"/>
        <v>2.2722940578503765</v>
      </c>
      <c r="G8" s="2">
        <f t="shared" si="2"/>
        <v>-1.0152560553079457</v>
      </c>
      <c r="H8" s="2">
        <f t="shared" si="2"/>
        <v>1.9046121880141982</v>
      </c>
      <c r="I8" s="15">
        <f t="shared" si="3"/>
        <v>3.4100356363342139E-2</v>
      </c>
    </row>
    <row r="9" spans="2:9" x14ac:dyDescent="0.3">
      <c r="B9" s="2">
        <v>1.5637048161588609</v>
      </c>
      <c r="C9" s="2">
        <v>3.4546019378467463E-2</v>
      </c>
      <c r="D9" s="2">
        <v>1.7939737517735921</v>
      </c>
      <c r="E9" s="2">
        <f t="shared" si="0"/>
        <v>157.40686219724012</v>
      </c>
      <c r="F9" s="2">
        <f t="shared" si="1"/>
        <v>2.2630851966212502</v>
      </c>
      <c r="G9" s="2">
        <f t="shared" si="2"/>
        <v>0.55937252832432494</v>
      </c>
      <c r="H9" s="2">
        <f t="shared" si="2"/>
        <v>1.8956805588068422</v>
      </c>
      <c r="I9" s="15">
        <f t="shared" si="3"/>
        <v>0.46911144484765827</v>
      </c>
    </row>
    <row r="10" spans="2:9" x14ac:dyDescent="0.3">
      <c r="B10" s="2">
        <v>1.523707512911642</v>
      </c>
      <c r="C10" s="2">
        <v>0.16944795788731426</v>
      </c>
      <c r="D10" s="2">
        <v>1.7369256966048852</v>
      </c>
      <c r="E10" s="2">
        <f t="shared" si="0"/>
        <v>157.45419002778362</v>
      </c>
      <c r="F10" s="2">
        <f t="shared" si="1"/>
        <v>2.1940379504783776</v>
      </c>
      <c r="G10" s="2">
        <f t="shared" si="2"/>
        <v>0.55983972864157494</v>
      </c>
      <c r="H10" s="2">
        <f t="shared" si="2"/>
        <v>1.8287119744191627</v>
      </c>
      <c r="I10" s="15">
        <f t="shared" si="3"/>
        <v>0.45711225387349258</v>
      </c>
    </row>
    <row r="11" spans="2:9" x14ac:dyDescent="0.3">
      <c r="B11" s="2">
        <v>0.78856067173182964</v>
      </c>
      <c r="C11" s="2">
        <v>-0.78324205787794199</v>
      </c>
      <c r="D11" s="2">
        <v>1.84104465006385</v>
      </c>
      <c r="E11" s="2">
        <f t="shared" si="0"/>
        <v>55.358805436844705</v>
      </c>
      <c r="F11" s="2">
        <f t="shared" si="1"/>
        <v>2.0776128515833987</v>
      </c>
      <c r="G11" s="2">
        <f t="shared" si="2"/>
        <v>-0.44800270831102801</v>
      </c>
      <c r="H11" s="2">
        <f t="shared" si="2"/>
        <v>1.715791843700855</v>
      </c>
      <c r="I11" s="15">
        <f t="shared" si="3"/>
        <v>0.23656820151954888</v>
      </c>
    </row>
    <row r="12" spans="2:9" x14ac:dyDescent="0.3">
      <c r="B12" s="2">
        <v>1.2798856257868465</v>
      </c>
      <c r="C12" s="2">
        <v>-1.5998921298887581</v>
      </c>
      <c r="D12" s="2">
        <v>1.6771718946984038</v>
      </c>
      <c r="E12" s="2">
        <f t="shared" si="0"/>
        <v>79.991798682021908</v>
      </c>
      <c r="F12" s="2">
        <f t="shared" si="1"/>
        <v>2.0611375824344575</v>
      </c>
      <c r="G12" s="2">
        <f t="shared" si="2"/>
        <v>-0.20483622197938484</v>
      </c>
      <c r="H12" s="2">
        <f t="shared" si="2"/>
        <v>1.6998125611958352</v>
      </c>
      <c r="I12" s="15">
        <f t="shared" si="3"/>
        <v>0.38396568773605394</v>
      </c>
    </row>
    <row r="13" spans="2:9" x14ac:dyDescent="0.3">
      <c r="B13" s="2">
        <v>2.0482926882104948</v>
      </c>
      <c r="C13" s="2">
        <v>-1.5316300050471909</v>
      </c>
      <c r="D13" s="2">
        <v>1.2969530871487223</v>
      </c>
      <c r="E13" s="2">
        <f t="shared" si="0"/>
        <v>158.88036866963375</v>
      </c>
      <c r="F13" s="2">
        <f t="shared" si="1"/>
        <v>1.9114408936118705</v>
      </c>
      <c r="G13" s="2">
        <f t="shared" si="2"/>
        <v>0.57391836073342717</v>
      </c>
      <c r="H13" s="2">
        <f t="shared" si="2"/>
        <v>1.5546224790710834</v>
      </c>
      <c r="I13" s="15">
        <f t="shared" si="3"/>
        <v>0.61448780646314838</v>
      </c>
    </row>
    <row r="14" spans="2:9" x14ac:dyDescent="0.3">
      <c r="B14" s="2">
        <v>0.71031456880155019</v>
      </c>
      <c r="C14" s="2">
        <v>1.2872578736278228</v>
      </c>
      <c r="D14" s="2">
        <v>1.6599369700998068</v>
      </c>
      <c r="E14" s="2">
        <f t="shared" si="0"/>
        <v>109.6491930889897</v>
      </c>
      <c r="F14" s="2">
        <f t="shared" si="1"/>
        <v>1.8730313407402719</v>
      </c>
      <c r="G14" s="2">
        <f t="shared" si="2"/>
        <v>8.7929026641224109E-2</v>
      </c>
      <c r="H14" s="2">
        <f t="shared" si="2"/>
        <v>1.5173692426791174</v>
      </c>
      <c r="I14" s="15">
        <f t="shared" si="3"/>
        <v>0.21309437064046505</v>
      </c>
    </row>
    <row r="15" spans="2:9" x14ac:dyDescent="0.3">
      <c r="B15" s="2">
        <v>1.7609799013152951</v>
      </c>
      <c r="C15" s="2">
        <v>-0.28060185286449268</v>
      </c>
      <c r="D15" s="2">
        <v>1.2830651030526496</v>
      </c>
      <c r="E15" s="2">
        <f t="shared" si="0"/>
        <v>167.67993454559473</v>
      </c>
      <c r="F15" s="2">
        <f t="shared" si="1"/>
        <v>1.811359073447238</v>
      </c>
      <c r="G15" s="2">
        <f t="shared" si="2"/>
        <v>0.66078395169120463</v>
      </c>
      <c r="H15" s="2">
        <f t="shared" si="2"/>
        <v>1.4575536140000671</v>
      </c>
      <c r="I15" s="15">
        <f t="shared" si="3"/>
        <v>0.52829397039458847</v>
      </c>
    </row>
    <row r="16" spans="2:9" x14ac:dyDescent="0.3">
      <c r="B16" s="2">
        <v>1.6248649242479587</v>
      </c>
      <c r="C16" s="2">
        <v>-0.42095507524209097</v>
      </c>
      <c r="D16" s="2">
        <v>1.248802163900109</v>
      </c>
      <c r="E16" s="2">
        <f t="shared" si="0"/>
        <v>149.85784016753314</v>
      </c>
      <c r="F16" s="2">
        <f t="shared" si="1"/>
        <v>1.7362616411744967</v>
      </c>
      <c r="G16" s="2">
        <f t="shared" si="2"/>
        <v>0.48485177707281341</v>
      </c>
      <c r="H16" s="2">
        <f t="shared" si="2"/>
        <v>1.3847169838461464</v>
      </c>
      <c r="I16" s="15">
        <f t="shared" si="3"/>
        <v>0.4874594772743876</v>
      </c>
    </row>
    <row r="17" spans="2:9" x14ac:dyDescent="0.3">
      <c r="B17" s="2">
        <v>1.1520129444543272</v>
      </c>
      <c r="C17" s="2">
        <v>0.73007186074391939</v>
      </c>
      <c r="D17" s="2">
        <v>1.3504086382454261</v>
      </c>
      <c r="E17" s="2">
        <f t="shared" si="0"/>
        <v>137.1034502677503</v>
      </c>
      <c r="F17" s="2">
        <f t="shared" si="1"/>
        <v>1.6960125215817243</v>
      </c>
      <c r="G17" s="2">
        <f t="shared" si="2"/>
        <v>0.35894583676078051</v>
      </c>
      <c r="H17" s="2">
        <f t="shared" si="2"/>
        <v>1.3456795607402199</v>
      </c>
      <c r="I17" s="15">
        <f t="shared" si="3"/>
        <v>0.34560388333629816</v>
      </c>
    </row>
    <row r="18" spans="2:9" x14ac:dyDescent="0.3">
      <c r="B18" s="2">
        <v>1.6312006917141844</v>
      </c>
      <c r="C18" s="2">
        <v>-6.4494543039472774E-2</v>
      </c>
      <c r="D18" s="2">
        <v>1.1950623957091011</v>
      </c>
      <c r="E18" s="2">
        <f t="shared" si="0"/>
        <v>161.18523288023425</v>
      </c>
      <c r="F18" s="2">
        <f t="shared" si="1"/>
        <v>1.6844226032233565</v>
      </c>
      <c r="G18" s="2">
        <f t="shared" si="2"/>
        <v>0.59667100496081971</v>
      </c>
      <c r="H18" s="2">
        <f t="shared" si="2"/>
        <v>1.3344385559357321</v>
      </c>
      <c r="I18" s="15">
        <f t="shared" si="3"/>
        <v>0.4893602075142553</v>
      </c>
    </row>
    <row r="19" spans="2:9" x14ac:dyDescent="0.3">
      <c r="B19" s="2">
        <v>1.788659235695377</v>
      </c>
      <c r="C19" s="2">
        <v>0.25254166757804342</v>
      </c>
      <c r="D19" s="2">
        <v>1.1376732800272293</v>
      </c>
      <c r="E19" s="2">
        <f t="shared" si="0"/>
        <v>186.442173596879</v>
      </c>
      <c r="F19" s="2">
        <f t="shared" si="1"/>
        <v>1.6742710507358423</v>
      </c>
      <c r="G19" s="2">
        <f t="shared" si="2"/>
        <v>0.84599683671923032</v>
      </c>
      <c r="H19" s="2">
        <f t="shared" si="2"/>
        <v>1.3245926151140035</v>
      </c>
      <c r="I19" s="15">
        <f t="shared" si="3"/>
        <v>0.53659777070861303</v>
      </c>
    </row>
    <row r="20" spans="2:9" x14ac:dyDescent="0.3">
      <c r="B20" s="2">
        <v>1.5889046406082343</v>
      </c>
      <c r="C20" s="2">
        <v>1.2804571269953158</v>
      </c>
      <c r="D20" s="2">
        <v>1.1280826583970338</v>
      </c>
      <c r="E20" s="2">
        <f t="shared" si="0"/>
        <v>197.30417787068291</v>
      </c>
      <c r="F20" s="2">
        <f t="shared" si="1"/>
        <v>1.6047540505795042</v>
      </c>
      <c r="G20" s="2">
        <f t="shared" si="2"/>
        <v>0.95322194685875072</v>
      </c>
      <c r="H20" s="2">
        <f t="shared" si="2"/>
        <v>1.2571684186194034</v>
      </c>
      <c r="I20" s="15">
        <f t="shared" si="3"/>
        <v>0.47667139218247029</v>
      </c>
    </row>
    <row r="21" spans="2:9" x14ac:dyDescent="0.3">
      <c r="B21" s="2">
        <v>3.4077235138975084</v>
      </c>
      <c r="C21" s="2">
        <v>-0.65007952798623592</v>
      </c>
      <c r="D21" s="2">
        <v>0.53824010137759615</v>
      </c>
      <c r="E21" s="2">
        <f t="shared" si="0"/>
        <v>321.26996555016376</v>
      </c>
      <c r="F21" s="2">
        <f t="shared" si="1"/>
        <v>1.5605571555468487</v>
      </c>
      <c r="G21" s="2">
        <f t="shared" si="2"/>
        <v>2.1769597490544177</v>
      </c>
      <c r="H21" s="2">
        <f t="shared" si="2"/>
        <v>1.2143020675336067</v>
      </c>
      <c r="I21" s="15">
        <f t="shared" si="3"/>
        <v>1.0223170541692526</v>
      </c>
    </row>
    <row r="22" spans="2:9" x14ac:dyDescent="0.3">
      <c r="B22" s="2">
        <v>0.53431142785120755</v>
      </c>
      <c r="C22" s="2">
        <v>-0.36696519600809552</v>
      </c>
      <c r="D22" s="2">
        <v>1.3592170944320969</v>
      </c>
      <c r="E22" s="2">
        <f t="shared" si="0"/>
        <v>42.42218690487789</v>
      </c>
      <c r="F22" s="2">
        <f t="shared" si="1"/>
        <v>1.5195105227874592</v>
      </c>
      <c r="G22" s="2">
        <f t="shared" si="2"/>
        <v>-0.57570753257338536</v>
      </c>
      <c r="H22" s="2">
        <f t="shared" si="2"/>
        <v>1.1744911403303786</v>
      </c>
      <c r="I22" s="15">
        <f t="shared" si="3"/>
        <v>0.16029342835536226</v>
      </c>
    </row>
    <row r="23" spans="2:9" x14ac:dyDescent="0.3">
      <c r="B23" s="2">
        <v>0.85873614605225157</v>
      </c>
      <c r="C23" s="2">
        <v>-1.5220575733110309</v>
      </c>
      <c r="D23" s="2">
        <v>1.2546638572530355</v>
      </c>
      <c r="E23" s="2">
        <f t="shared" si="0"/>
        <v>40.211887405894231</v>
      </c>
      <c r="F23" s="2">
        <f t="shared" si="1"/>
        <v>1.512284701068711</v>
      </c>
      <c r="G23" s="2">
        <f t="shared" si="2"/>
        <v>-0.59752667398096382</v>
      </c>
      <c r="H23" s="2">
        <f t="shared" si="2"/>
        <v>1.1674828513894842</v>
      </c>
      <c r="I23" s="15">
        <f t="shared" si="3"/>
        <v>0.25762084381567546</v>
      </c>
    </row>
    <row r="24" spans="2:9" x14ac:dyDescent="0.3">
      <c r="B24" s="2">
        <v>1.223344613914378</v>
      </c>
      <c r="C24" s="2">
        <v>0.91910123956040479</v>
      </c>
      <c r="D24" s="2">
        <v>1.1138854461023584</v>
      </c>
      <c r="E24" s="2">
        <f t="shared" si="0"/>
        <v>149.90749857824994</v>
      </c>
      <c r="F24" s="2">
        <f t="shared" si="1"/>
        <v>1.4808888302766718</v>
      </c>
      <c r="G24" s="2">
        <f t="shared" si="2"/>
        <v>0.48534198389139327</v>
      </c>
      <c r="H24" s="2">
        <f t="shared" si="2"/>
        <v>1.1370321507458874</v>
      </c>
      <c r="I24" s="15">
        <f t="shared" si="3"/>
        <v>0.36700338417431339</v>
      </c>
    </row>
    <row r="25" spans="2:9" x14ac:dyDescent="0.3">
      <c r="B25" s="2">
        <v>2.9296385289635509</v>
      </c>
      <c r="C25" s="2">
        <v>1.3927319741924293</v>
      </c>
      <c r="D25" s="2">
        <v>0.59537683227972593</v>
      </c>
      <c r="E25" s="2">
        <f t="shared" si="0"/>
        <v>334.74581212212797</v>
      </c>
      <c r="F25" s="2">
        <f t="shared" si="1"/>
        <v>1.474268390968791</v>
      </c>
      <c r="G25" s="2">
        <f t="shared" si="2"/>
        <v>2.3099876043634926</v>
      </c>
      <c r="H25" s="2">
        <f t="shared" si="2"/>
        <v>1.1306110192273917</v>
      </c>
      <c r="I25" s="15">
        <f t="shared" si="3"/>
        <v>0.87889155868906521</v>
      </c>
    </row>
    <row r="26" spans="2:9" x14ac:dyDescent="0.3">
      <c r="B26" s="2">
        <v>1.5315325779520208</v>
      </c>
      <c r="C26" s="2">
        <v>0.16913872968871146</v>
      </c>
      <c r="D26" s="2">
        <v>1.0121380000782665</v>
      </c>
      <c r="E26" s="2">
        <f t="shared" si="0"/>
        <v>158.22741968586342</v>
      </c>
      <c r="F26" s="2">
        <f t="shared" si="1"/>
        <v>1.4715977734638728</v>
      </c>
      <c r="G26" s="2">
        <f t="shared" si="2"/>
        <v>0.56747272464864751</v>
      </c>
      <c r="H26" s="2">
        <f t="shared" si="2"/>
        <v>1.1280208004462506</v>
      </c>
      <c r="I26" s="15">
        <f t="shared" si="3"/>
        <v>0.45945977338560623</v>
      </c>
    </row>
    <row r="27" spans="2:9" x14ac:dyDescent="0.3">
      <c r="B27" s="2">
        <v>1.4776597961608786</v>
      </c>
      <c r="C27" s="2">
        <v>-2.9947841539978981</v>
      </c>
      <c r="D27" s="2">
        <v>1.0100984582095407</v>
      </c>
      <c r="E27" s="2">
        <f t="shared" si="0"/>
        <v>57.922454996150918</v>
      </c>
      <c r="F27" s="2">
        <f t="shared" si="1"/>
        <v>1.4533963970578043</v>
      </c>
      <c r="G27" s="2">
        <f t="shared" si="2"/>
        <v>-0.42269544462133374</v>
      </c>
      <c r="H27" s="2">
        <f t="shared" si="2"/>
        <v>1.1103673750033369</v>
      </c>
      <c r="I27" s="15">
        <f t="shared" si="3"/>
        <v>0.44329793884826357</v>
      </c>
    </row>
    <row r="28" spans="2:9" x14ac:dyDescent="0.3">
      <c r="B28" s="2">
        <v>1.5746801434725057</v>
      </c>
      <c r="C28" s="2">
        <v>2.0805327949346974</v>
      </c>
      <c r="D28" s="2">
        <v>0.94712049758527428</v>
      </c>
      <c r="E28" s="2">
        <f t="shared" si="0"/>
        <v>219.8839981952915</v>
      </c>
      <c r="F28" s="2">
        <f t="shared" si="1"/>
        <v>1.419524540627026</v>
      </c>
      <c r="G28" s="2">
        <f t="shared" si="2"/>
        <v>1.1761203788797916</v>
      </c>
      <c r="H28" s="2">
        <f t="shared" si="2"/>
        <v>1.0775152280682041</v>
      </c>
      <c r="I28" s="15">
        <f t="shared" si="3"/>
        <v>0.47240404304175171</v>
      </c>
    </row>
    <row r="29" spans="2:9" x14ac:dyDescent="0.3">
      <c r="B29" s="2">
        <v>1.6933123586350121</v>
      </c>
      <c r="C29" s="2">
        <v>-0.99542603493318893</v>
      </c>
      <c r="D29" s="2">
        <v>0.90242338046664372</v>
      </c>
      <c r="E29" s="2">
        <f t="shared" si="0"/>
        <v>139.46845481550554</v>
      </c>
      <c r="F29" s="2">
        <f t="shared" si="1"/>
        <v>1.4104170880571472</v>
      </c>
      <c r="G29" s="2">
        <f t="shared" si="2"/>
        <v>0.38229216094931945</v>
      </c>
      <c r="H29" s="2">
        <f t="shared" si="2"/>
        <v>1.0686819546206188</v>
      </c>
      <c r="I29" s="15">
        <f t="shared" si="3"/>
        <v>0.50799370759050355</v>
      </c>
    </row>
    <row r="30" spans="2:9" x14ac:dyDescent="0.3">
      <c r="B30" s="2">
        <v>0.84527903507114388</v>
      </c>
      <c r="C30" s="2">
        <v>-0.90795310825342312</v>
      </c>
      <c r="D30" s="2">
        <v>1.1492943485791329</v>
      </c>
      <c r="E30" s="2">
        <f t="shared" si="0"/>
        <v>57.289310259511694</v>
      </c>
      <c r="F30" s="2">
        <f t="shared" si="1"/>
        <v>1.4028780591004761</v>
      </c>
      <c r="G30" s="2">
        <f t="shared" si="2"/>
        <v>-0.42894558155822737</v>
      </c>
      <c r="H30" s="2">
        <f t="shared" si="2"/>
        <v>1.0613698875203423</v>
      </c>
      <c r="I30" s="15">
        <f t="shared" si="3"/>
        <v>0.25358371052134315</v>
      </c>
    </row>
    <row r="31" spans="2:9" x14ac:dyDescent="0.3">
      <c r="B31" s="2">
        <v>-0.93757841771002859</v>
      </c>
      <c r="C31" s="2">
        <v>-1.1739257388398983</v>
      </c>
      <c r="D31" s="2">
        <v>1.6335252439603209</v>
      </c>
      <c r="E31" s="2">
        <f t="shared" si="0"/>
        <v>-128.97561393619981</v>
      </c>
      <c r="F31" s="2">
        <f t="shared" si="1"/>
        <v>1.3522517186473124</v>
      </c>
      <c r="G31" s="2">
        <f t="shared" si="2"/>
        <v>-2.2676740987419377</v>
      </c>
      <c r="H31" s="2">
        <f t="shared" si="2"/>
        <v>1.0122676489479057</v>
      </c>
      <c r="I31" s="15">
        <f t="shared" si="3"/>
        <v>-0.28127352531300859</v>
      </c>
    </row>
    <row r="32" spans="2:9" x14ac:dyDescent="0.3">
      <c r="B32" s="2">
        <v>2.4353463484439999</v>
      </c>
      <c r="C32" s="2">
        <v>-0.44963371692574583</v>
      </c>
      <c r="D32" s="2">
        <v>0.55618897931708489</v>
      </c>
      <c r="E32" s="2">
        <f t="shared" si="0"/>
        <v>230.04562333662761</v>
      </c>
      <c r="F32" s="2">
        <f t="shared" si="1"/>
        <v>1.2867928838502847</v>
      </c>
      <c r="G32" s="2">
        <f t="shared" si="2"/>
        <v>1.2764316425757605</v>
      </c>
      <c r="H32" s="2">
        <f t="shared" si="2"/>
        <v>0.94877944707301554</v>
      </c>
      <c r="I32" s="15">
        <f t="shared" si="3"/>
        <v>0.7306039045331999</v>
      </c>
    </row>
    <row r="33" spans="2:9" x14ac:dyDescent="0.3">
      <c r="B33" s="2">
        <v>0.51073277770774439</v>
      </c>
      <c r="C33" s="2">
        <v>-1.2303303265071008</v>
      </c>
      <c r="D33" s="2">
        <v>1.0814687811944168</v>
      </c>
      <c r="E33" s="2">
        <f t="shared" si="0"/>
        <v>14.163367975561414</v>
      </c>
      <c r="F33" s="2">
        <f t="shared" si="1"/>
        <v>1.2346886145067402</v>
      </c>
      <c r="G33" s="2">
        <f t="shared" si="2"/>
        <v>-0.85466663585935632</v>
      </c>
      <c r="H33" s="2">
        <f t="shared" si="2"/>
        <v>0.89824377253979248</v>
      </c>
      <c r="I33" s="15">
        <f t="shared" si="3"/>
        <v>0.15321983331232331</v>
      </c>
    </row>
    <row r="34" spans="2:9" x14ac:dyDescent="0.3">
      <c r="B34" s="2">
        <v>-2.4600351229310036E-2</v>
      </c>
      <c r="C34" s="2">
        <v>-0.29327679840207566</v>
      </c>
      <c r="D34" s="2">
        <v>1.2225405043864157</v>
      </c>
      <c r="E34" s="2">
        <f t="shared" si="0"/>
        <v>-11.258339074993273</v>
      </c>
      <c r="F34" s="2">
        <f t="shared" si="1"/>
        <v>1.2151603990176227</v>
      </c>
      <c r="G34" s="2">
        <f t="shared" ref="G34:H65" si="4">STANDARDIZE(E34,E$204,E$205)</f>
        <v>-1.105618971148371</v>
      </c>
      <c r="H34" s="2">
        <f t="shared" si="4"/>
        <v>0.87930345239700658</v>
      </c>
      <c r="I34" s="15">
        <f t="shared" si="3"/>
        <v>-7.3801053687930105E-3</v>
      </c>
    </row>
    <row r="35" spans="2:9" x14ac:dyDescent="0.3">
      <c r="B35" s="2">
        <v>0.43252419143391307</v>
      </c>
      <c r="C35" s="2">
        <v>-0.69039742811582983</v>
      </c>
      <c r="D35" s="2">
        <v>1.0186704457737505</v>
      </c>
      <c r="E35" s="2">
        <f t="shared" si="0"/>
        <v>22.540496299916413</v>
      </c>
      <c r="F35" s="2">
        <f t="shared" si="1"/>
        <v>1.1484277032039245</v>
      </c>
      <c r="G35" s="2">
        <f t="shared" si="4"/>
        <v>-0.77197116966458057</v>
      </c>
      <c r="H35" s="2">
        <f t="shared" si="4"/>
        <v>0.81457973898822333</v>
      </c>
      <c r="I35" s="15">
        <f t="shared" si="3"/>
        <v>0.12975725743017391</v>
      </c>
    </row>
    <row r="36" spans="2:9" x14ac:dyDescent="0.3">
      <c r="B36" s="2">
        <v>0.59321257847477682</v>
      </c>
      <c r="C36" s="2">
        <v>-0.9881705409497954</v>
      </c>
      <c r="D36" s="2">
        <v>0.95529912869096734</v>
      </c>
      <c r="E36" s="2">
        <f t="shared" si="0"/>
        <v>29.67614161898382</v>
      </c>
      <c r="F36" s="2">
        <f t="shared" si="1"/>
        <v>1.1332629022334004</v>
      </c>
      <c r="G36" s="2">
        <f t="shared" si="4"/>
        <v>-0.70153109838797367</v>
      </c>
      <c r="H36" s="2">
        <f t="shared" si="4"/>
        <v>0.7998714731232025</v>
      </c>
      <c r="I36" s="15">
        <f t="shared" si="3"/>
        <v>0.17796377354243303</v>
      </c>
    </row>
    <row r="37" spans="2:9" x14ac:dyDescent="0.3">
      <c r="B37" s="2">
        <v>2.1249085218878463</v>
      </c>
      <c r="C37" s="2">
        <v>0.63868810684652999</v>
      </c>
      <c r="D37" s="2">
        <v>0.46270770326373167</v>
      </c>
      <c r="E37" s="2">
        <f t="shared" si="0"/>
        <v>231.65149539418053</v>
      </c>
      <c r="F37" s="2">
        <f t="shared" si="1"/>
        <v>1.1001802598300854</v>
      </c>
      <c r="G37" s="2">
        <f t="shared" si="4"/>
        <v>1.2922841320335636</v>
      </c>
      <c r="H37" s="2">
        <f t="shared" si="4"/>
        <v>0.76778478099112935</v>
      </c>
      <c r="I37" s="15">
        <f t="shared" si="3"/>
        <v>0.63747255656635382</v>
      </c>
    </row>
    <row r="38" spans="2:9" x14ac:dyDescent="0.3">
      <c r="B38" s="2">
        <v>0.96828591974917799</v>
      </c>
      <c r="C38" s="2">
        <v>-0.91421043180162087</v>
      </c>
      <c r="D38" s="2">
        <v>0.80632162280380726</v>
      </c>
      <c r="E38" s="2">
        <f t="shared" si="0"/>
        <v>69.402279020869173</v>
      </c>
      <c r="F38" s="2">
        <f t="shared" si="1"/>
        <v>1.0968073987285607</v>
      </c>
      <c r="G38" s="2">
        <f t="shared" si="4"/>
        <v>-0.30937147931951808</v>
      </c>
      <c r="H38" s="2">
        <f t="shared" si="4"/>
        <v>0.76451345960000539</v>
      </c>
      <c r="I38" s="15">
        <f t="shared" si="3"/>
        <v>0.29048577592475339</v>
      </c>
    </row>
    <row r="39" spans="2:9" x14ac:dyDescent="0.3">
      <c r="B39" s="2">
        <v>3.7797806522576138E-2</v>
      </c>
      <c r="C39" s="2">
        <v>-0.37401150621008128</v>
      </c>
      <c r="D39" s="2">
        <v>1.0785902304633055</v>
      </c>
      <c r="E39" s="2">
        <f t="shared" si="0"/>
        <v>-7.4405645340448245</v>
      </c>
      <c r="F39" s="2">
        <f t="shared" si="1"/>
        <v>1.0899295724200784</v>
      </c>
      <c r="G39" s="2">
        <f t="shared" si="4"/>
        <v>-1.0679315162991478</v>
      </c>
      <c r="H39" s="2">
        <f t="shared" si="4"/>
        <v>0.75784268969572377</v>
      </c>
      <c r="I39" s="15">
        <f t="shared" si="3"/>
        <v>1.1339341956772841E-2</v>
      </c>
    </row>
    <row r="40" spans="2:9" x14ac:dyDescent="0.3">
      <c r="B40" s="2">
        <v>2.0448547982377931</v>
      </c>
      <c r="C40" s="2">
        <v>-1.2033842722303234</v>
      </c>
      <c r="D40" s="2">
        <v>0.4604089554050006</v>
      </c>
      <c r="E40" s="2">
        <f t="shared" si="0"/>
        <v>168.38395165686961</v>
      </c>
      <c r="F40" s="2">
        <f t="shared" si="1"/>
        <v>1.0738653948763384</v>
      </c>
      <c r="G40" s="2">
        <f t="shared" si="4"/>
        <v>0.66773371072219789</v>
      </c>
      <c r="H40" s="2">
        <f t="shared" si="4"/>
        <v>0.74226212291641169</v>
      </c>
      <c r="I40" s="15">
        <f t="shared" si="3"/>
        <v>0.61345643947133788</v>
      </c>
    </row>
    <row r="41" spans="2:9" x14ac:dyDescent="0.3">
      <c r="B41" s="2">
        <v>2.2825421435991302</v>
      </c>
      <c r="C41" s="2">
        <v>6.4494543039472774E-2</v>
      </c>
      <c r="D41" s="2">
        <v>0.37122390494914725</v>
      </c>
      <c r="E41" s="2">
        <f t="shared" si="0"/>
        <v>230.1890506510972</v>
      </c>
      <c r="F41" s="2">
        <f t="shared" si="1"/>
        <v>1.0559865480288861</v>
      </c>
      <c r="G41" s="2">
        <f t="shared" si="4"/>
        <v>1.2778474963356516</v>
      </c>
      <c r="H41" s="2">
        <f t="shared" si="4"/>
        <v>0.72492151730586352</v>
      </c>
      <c r="I41" s="15">
        <f t="shared" si="3"/>
        <v>0.684762643079739</v>
      </c>
    </row>
    <row r="42" spans="2:9" x14ac:dyDescent="0.3">
      <c r="B42" s="2">
        <v>1.2367767137911869</v>
      </c>
      <c r="C42" s="2">
        <v>-0.2894455519708572</v>
      </c>
      <c r="D42" s="2">
        <v>0.68313397605379578</v>
      </c>
      <c r="E42" s="2">
        <f t="shared" si="0"/>
        <v>114.99430481999298</v>
      </c>
      <c r="F42" s="2">
        <f t="shared" si="1"/>
        <v>1.0541669901911519</v>
      </c>
      <c r="G42" s="2">
        <f t="shared" si="4"/>
        <v>0.14069370796685171</v>
      </c>
      <c r="H42" s="2">
        <f t="shared" si="4"/>
        <v>0.72315673710952622</v>
      </c>
      <c r="I42" s="15">
        <f t="shared" si="3"/>
        <v>0.37103301413735607</v>
      </c>
    </row>
    <row r="43" spans="2:9" x14ac:dyDescent="0.3">
      <c r="B43" s="2">
        <v>1.201591774384724</v>
      </c>
      <c r="C43" s="2">
        <v>0.77877984949736856</v>
      </c>
      <c r="D43" s="2">
        <v>0.67235419010103215</v>
      </c>
      <c r="E43" s="2">
        <f t="shared" si="0"/>
        <v>143.52257292339345</v>
      </c>
      <c r="F43" s="2">
        <f t="shared" si="1"/>
        <v>1.0328317224164494</v>
      </c>
      <c r="G43" s="2">
        <f t="shared" si="4"/>
        <v>0.42231269948706313</v>
      </c>
      <c r="H43" s="2">
        <f t="shared" si="4"/>
        <v>0.70246376584391701</v>
      </c>
      <c r="I43" s="15">
        <f t="shared" si="3"/>
        <v>0.36047753231541718</v>
      </c>
    </row>
    <row r="44" spans="2:9" x14ac:dyDescent="0.3">
      <c r="B44" s="2">
        <v>1.1683622485870728</v>
      </c>
      <c r="C44" s="2">
        <v>-0.30792307370575145</v>
      </c>
      <c r="D44" s="2">
        <v>0.66775783125194721</v>
      </c>
      <c r="E44" s="2">
        <f t="shared" si="0"/>
        <v>107.59853264753474</v>
      </c>
      <c r="F44" s="2">
        <f t="shared" si="1"/>
        <v>1.0182665058280691</v>
      </c>
      <c r="G44" s="2">
        <f t="shared" si="4"/>
        <v>6.7685774461323914E-2</v>
      </c>
      <c r="H44" s="2">
        <f t="shared" si="4"/>
        <v>0.68833703392175671</v>
      </c>
      <c r="I44" s="15">
        <f t="shared" si="3"/>
        <v>0.35050867457612184</v>
      </c>
    </row>
    <row r="45" spans="2:9" x14ac:dyDescent="0.3">
      <c r="B45" s="2">
        <v>1.1868579602160025</v>
      </c>
      <c r="C45" s="2">
        <v>0.80621703091310337</v>
      </c>
      <c r="D45" s="2">
        <v>0.65263293436146341</v>
      </c>
      <c r="E45" s="2">
        <f t="shared" si="0"/>
        <v>142.87230694899336</v>
      </c>
      <c r="F45" s="2">
        <f t="shared" si="1"/>
        <v>1.0086903224262642</v>
      </c>
      <c r="G45" s="2">
        <f t="shared" si="4"/>
        <v>0.41589354893552172</v>
      </c>
      <c r="H45" s="2">
        <f t="shared" si="4"/>
        <v>0.67904914074599299</v>
      </c>
      <c r="I45" s="15">
        <f t="shared" si="3"/>
        <v>0.35605738806480075</v>
      </c>
    </row>
    <row r="46" spans="2:9" x14ac:dyDescent="0.3">
      <c r="B46" s="2">
        <v>1.6801428753533401</v>
      </c>
      <c r="C46" s="2">
        <v>1.4272495718614664</v>
      </c>
      <c r="D46" s="2">
        <v>0.49799382395576686</v>
      </c>
      <c r="E46" s="2">
        <f t="shared" si="0"/>
        <v>210.831774691178</v>
      </c>
      <c r="F46" s="2">
        <f t="shared" si="1"/>
        <v>1.0020366865617687</v>
      </c>
      <c r="G46" s="2">
        <f t="shared" si="4"/>
        <v>1.0867606587241847</v>
      </c>
      <c r="H46" s="2">
        <f t="shared" si="4"/>
        <v>0.67259581205053198</v>
      </c>
      <c r="I46" s="15">
        <f t="shared" si="3"/>
        <v>0.50404286260600195</v>
      </c>
    </row>
    <row r="47" spans="2:9" x14ac:dyDescent="0.3">
      <c r="B47" s="2">
        <v>1.6110690264904406</v>
      </c>
      <c r="C47" s="2">
        <v>-2.5775807444006205</v>
      </c>
      <c r="D47" s="2">
        <v>0.51687493396457285</v>
      </c>
      <c r="E47" s="2">
        <f t="shared" si="0"/>
        <v>83.779480317025445</v>
      </c>
      <c r="F47" s="2">
        <f t="shared" si="1"/>
        <v>1.0001956419117051</v>
      </c>
      <c r="G47" s="2">
        <f t="shared" si="4"/>
        <v>-0.16744583156440637</v>
      </c>
      <c r="H47" s="2">
        <f t="shared" si="4"/>
        <v>0.67081019190061097</v>
      </c>
      <c r="I47" s="15">
        <f t="shared" si="3"/>
        <v>0.48332070794713217</v>
      </c>
    </row>
    <row r="48" spans="2:9" x14ac:dyDescent="0.3">
      <c r="B48" s="2">
        <v>1.6336301794362953</v>
      </c>
      <c r="C48" s="2">
        <v>1.4084389476920478</v>
      </c>
      <c r="D48" s="2">
        <v>0.50597691370057873</v>
      </c>
      <c r="E48" s="2">
        <f t="shared" si="0"/>
        <v>205.61618637439096</v>
      </c>
      <c r="F48" s="2">
        <f t="shared" si="1"/>
        <v>0.99606596753146737</v>
      </c>
      <c r="G48" s="2">
        <f t="shared" si="4"/>
        <v>1.035274577738319</v>
      </c>
      <c r="H48" s="2">
        <f t="shared" si="4"/>
        <v>0.66680484103325943</v>
      </c>
      <c r="I48" s="15">
        <f t="shared" si="3"/>
        <v>0.49008905383088858</v>
      </c>
    </row>
    <row r="49" spans="2:9" x14ac:dyDescent="0.3">
      <c r="B49" s="2">
        <v>1.4865955816057976</v>
      </c>
      <c r="C49" s="2">
        <v>-1.6402373148594052</v>
      </c>
      <c r="D49" s="2">
        <v>0.51661345423781313</v>
      </c>
      <c r="E49" s="2">
        <f t="shared" si="0"/>
        <v>99.452438714797609</v>
      </c>
      <c r="F49" s="2">
        <f t="shared" si="1"/>
        <v>0.96259212871955246</v>
      </c>
      <c r="G49" s="2">
        <f t="shared" si="4"/>
        <v>-1.2729017977229159E-2</v>
      </c>
      <c r="H49" s="2">
        <f t="shared" si="4"/>
        <v>0.63433872942879677</v>
      </c>
      <c r="I49" s="15">
        <f t="shared" si="3"/>
        <v>0.44597867448173928</v>
      </c>
    </row>
    <row r="50" spans="2:9" x14ac:dyDescent="0.3">
      <c r="B50" s="2">
        <v>1.4711523615696933</v>
      </c>
      <c r="C50" s="2">
        <v>-1.1273596101091243</v>
      </c>
      <c r="D50" s="2">
        <v>0.50276298679818865</v>
      </c>
      <c r="E50" s="2">
        <f t="shared" si="0"/>
        <v>113.2944478536956</v>
      </c>
      <c r="F50" s="2">
        <f t="shared" si="1"/>
        <v>0.94410869526909669</v>
      </c>
      <c r="G50" s="2">
        <f t="shared" si="4"/>
        <v>0.12391343925785805</v>
      </c>
      <c r="H50" s="2">
        <f t="shared" si="4"/>
        <v>0.61641173824598217</v>
      </c>
      <c r="I50" s="15">
        <f t="shared" si="3"/>
        <v>0.44134570847090798</v>
      </c>
    </row>
    <row r="51" spans="2:9" x14ac:dyDescent="0.3">
      <c r="B51" s="2">
        <v>2.2752661859849468</v>
      </c>
      <c r="C51" s="2">
        <v>-2.08588971872814</v>
      </c>
      <c r="D51" s="2">
        <v>0.25119902602455113</v>
      </c>
      <c r="E51" s="2">
        <f t="shared" si="0"/>
        <v>164.94992703665048</v>
      </c>
      <c r="F51" s="2">
        <f t="shared" si="1"/>
        <v>0.9337788818200351</v>
      </c>
      <c r="G51" s="2">
        <f t="shared" si="4"/>
        <v>0.63383447271390059</v>
      </c>
      <c r="H51" s="2">
        <f t="shared" si="4"/>
        <v>0.60639290299452187</v>
      </c>
      <c r="I51" s="15">
        <f t="shared" si="3"/>
        <v>0.68257985579548397</v>
      </c>
    </row>
    <row r="52" spans="2:9" x14ac:dyDescent="0.3">
      <c r="B52" s="4">
        <v>0.70935732562793419</v>
      </c>
      <c r="C52" s="4">
        <v>-1.4467968867393211</v>
      </c>
      <c r="D52" s="4">
        <v>0.71191607275977731</v>
      </c>
      <c r="E52" s="4">
        <f t="shared" si="0"/>
        <v>27.531825960613787</v>
      </c>
      <c r="F52" s="4">
        <f t="shared" si="1"/>
        <v>0.92472327044815761</v>
      </c>
      <c r="G52" s="4">
        <f t="shared" si="4"/>
        <v>-0.72269887524082743</v>
      </c>
      <c r="H52" s="4">
        <f t="shared" si="4"/>
        <v>0.59760991006986908</v>
      </c>
    </row>
    <row r="53" spans="2:9" x14ac:dyDescent="0.3">
      <c r="B53" s="4">
        <v>1.3604270659707254</v>
      </c>
      <c r="C53" s="4">
        <v>-0.12467125998227857</v>
      </c>
      <c r="D53" s="4">
        <v>0.51416691349004395</v>
      </c>
      <c r="E53" s="4">
        <f t="shared" si="0"/>
        <v>132.30256879760418</v>
      </c>
      <c r="F53" s="4">
        <f t="shared" si="1"/>
        <v>0.92229503328126161</v>
      </c>
      <c r="G53" s="4">
        <f t="shared" si="4"/>
        <v>0.31155356628960301</v>
      </c>
      <c r="H53" s="4">
        <f t="shared" si="4"/>
        <v>0.59525477478629685</v>
      </c>
    </row>
    <row r="54" spans="2:9" x14ac:dyDescent="0.3">
      <c r="B54" s="4">
        <v>0.80457118908816483</v>
      </c>
      <c r="C54" s="4">
        <v>1.809094101190567</v>
      </c>
      <c r="D54" s="4">
        <v>0.66976781454286538</v>
      </c>
      <c r="E54" s="4">
        <f t="shared" si="0"/>
        <v>134.72994194453349</v>
      </c>
      <c r="F54" s="4">
        <f t="shared" si="1"/>
        <v>0.91113917126931487</v>
      </c>
      <c r="G54" s="4">
        <f t="shared" si="4"/>
        <v>0.33551556689909645</v>
      </c>
      <c r="H54" s="4">
        <f t="shared" si="4"/>
        <v>0.58443475909706177</v>
      </c>
    </row>
    <row r="55" spans="2:9" x14ac:dyDescent="0.3">
      <c r="B55" s="4">
        <v>2.7670981833362021</v>
      </c>
      <c r="C55" s="4">
        <v>-0.69535644797724672</v>
      </c>
      <c r="D55" s="4">
        <v>6.3957941165426746E-2</v>
      </c>
      <c r="E55" s="4">
        <f t="shared" si="0"/>
        <v>255.8491248943028</v>
      </c>
      <c r="F55" s="4">
        <f t="shared" si="1"/>
        <v>0.8940873961662873</v>
      </c>
      <c r="G55" s="4">
        <f t="shared" si="4"/>
        <v>1.5311528916899511</v>
      </c>
      <c r="H55" s="4">
        <f t="shared" si="4"/>
        <v>0.56789632630303044</v>
      </c>
    </row>
    <row r="56" spans="2:9" x14ac:dyDescent="0.3">
      <c r="B56" s="4">
        <v>-7.9822595784207806E-2</v>
      </c>
      <c r="C56" s="4">
        <v>0.45200522436061874</v>
      </c>
      <c r="D56" s="4">
        <v>0.90991989054600708</v>
      </c>
      <c r="E56" s="4">
        <f t="shared" si="0"/>
        <v>5.5778971523977816</v>
      </c>
      <c r="F56" s="4">
        <f t="shared" si="1"/>
        <v>0.88597311181074478</v>
      </c>
      <c r="G56" s="4">
        <f t="shared" si="4"/>
        <v>-0.93941877104618687</v>
      </c>
      <c r="H56" s="4">
        <f t="shared" si="4"/>
        <v>0.56002632182109402</v>
      </c>
    </row>
    <row r="57" spans="2:9" x14ac:dyDescent="0.3">
      <c r="B57" s="4">
        <v>0.39766667012008838</v>
      </c>
      <c r="C57" s="4">
        <v>1.8059563444694504</v>
      </c>
      <c r="D57" s="4">
        <v>0.75313437264412642</v>
      </c>
      <c r="E57" s="4">
        <f t="shared" si="0"/>
        <v>93.945357346092351</v>
      </c>
      <c r="F57" s="4">
        <f t="shared" si="1"/>
        <v>0.87243437368015297</v>
      </c>
      <c r="G57" s="4">
        <f t="shared" si="4"/>
        <v>-6.7092595031864946E-2</v>
      </c>
      <c r="H57" s="4">
        <f t="shared" si="4"/>
        <v>0.54689516630585233</v>
      </c>
    </row>
    <row r="58" spans="2:9" x14ac:dyDescent="0.3">
      <c r="B58" s="4">
        <v>0.81664359438582323</v>
      </c>
      <c r="C58" s="4">
        <v>0.78469838626915589</v>
      </c>
      <c r="D58" s="4">
        <v>0.62644630816066638</v>
      </c>
      <c r="E58" s="4">
        <f t="shared" si="0"/>
        <v>105.205311026657</v>
      </c>
      <c r="F58" s="4">
        <f t="shared" si="1"/>
        <v>0.87143938647641339</v>
      </c>
      <c r="G58" s="4">
        <f t="shared" si="4"/>
        <v>4.4060903266439889E-2</v>
      </c>
      <c r="H58" s="4">
        <f t="shared" si="4"/>
        <v>0.54593013311132899</v>
      </c>
    </row>
    <row r="59" spans="2:9" x14ac:dyDescent="0.3">
      <c r="B59" s="4">
        <v>1.3995683073299006</v>
      </c>
      <c r="C59" s="4">
        <v>0.14621036825701594</v>
      </c>
      <c r="D59" s="4">
        <v>0.44566036194737535</v>
      </c>
      <c r="E59" s="4">
        <f t="shared" si="0"/>
        <v>144.34314178070053</v>
      </c>
      <c r="F59" s="4">
        <f t="shared" si="1"/>
        <v>0.86553085414634556</v>
      </c>
      <c r="G59" s="4">
        <f t="shared" si="4"/>
        <v>0.43041300803822147</v>
      </c>
      <c r="H59" s="4">
        <f t="shared" si="4"/>
        <v>0.54019947666871393</v>
      </c>
    </row>
    <row r="60" spans="2:9" x14ac:dyDescent="0.3">
      <c r="B60" s="4">
        <v>0.77445895638084039</v>
      </c>
      <c r="C60" s="4">
        <v>0.88780552687239833</v>
      </c>
      <c r="D60" s="4">
        <v>0.62970684666652232</v>
      </c>
      <c r="E60" s="4">
        <f t="shared" si="0"/>
        <v>104.08006144425599</v>
      </c>
      <c r="F60" s="4">
        <f t="shared" si="1"/>
        <v>0.86204453358077449</v>
      </c>
      <c r="G60" s="4">
        <f t="shared" si="4"/>
        <v>3.295291551703497E-2</v>
      </c>
      <c r="H60" s="4">
        <f t="shared" si="4"/>
        <v>0.53681811150152325</v>
      </c>
    </row>
    <row r="61" spans="2:9" x14ac:dyDescent="0.3">
      <c r="B61" s="4">
        <v>1.5825472726428416</v>
      </c>
      <c r="C61" s="4">
        <v>-0.50850076149799861</v>
      </c>
      <c r="D61" s="4">
        <v>0.37302697819541208</v>
      </c>
      <c r="E61" s="4">
        <f t="shared" si="0"/>
        <v>142.9997044193442</v>
      </c>
      <c r="F61" s="4">
        <f t="shared" si="1"/>
        <v>0.8477911599882646</v>
      </c>
      <c r="G61" s="4">
        <f t="shared" si="4"/>
        <v>0.41715116285699755</v>
      </c>
      <c r="H61" s="4">
        <f t="shared" si="4"/>
        <v>0.52299383456708892</v>
      </c>
    </row>
    <row r="62" spans="2:9" x14ac:dyDescent="0.3">
      <c r="B62" s="4">
        <v>1.1434273144695908</v>
      </c>
      <c r="C62" s="4">
        <v>0.50258904593647458</v>
      </c>
      <c r="D62" s="4">
        <v>0.50172161536465865</v>
      </c>
      <c r="E62" s="4">
        <f t="shared" si="0"/>
        <v>129.42040282505332</v>
      </c>
      <c r="F62" s="4">
        <f t="shared" si="1"/>
        <v>0.84474980970553593</v>
      </c>
      <c r="G62" s="4">
        <f t="shared" si="4"/>
        <v>0.28310204334254774</v>
      </c>
      <c r="H62" s="4">
        <f t="shared" si="4"/>
        <v>0.52004404388839964</v>
      </c>
    </row>
    <row r="63" spans="2:9" x14ac:dyDescent="0.3">
      <c r="B63" s="4">
        <v>1.0562943114346126</v>
      </c>
      <c r="C63" s="4">
        <v>0.19535036699380726</v>
      </c>
      <c r="D63" s="4">
        <v>0.51486495067365468</v>
      </c>
      <c r="E63" s="4">
        <f t="shared" si="0"/>
        <v>111.48994215327548</v>
      </c>
      <c r="F63" s="4">
        <f t="shared" si="1"/>
        <v>0.8317532441040385</v>
      </c>
      <c r="G63" s="4">
        <f t="shared" si="4"/>
        <v>0.10610012252573531</v>
      </c>
      <c r="H63" s="4">
        <f t="shared" si="4"/>
        <v>0.50743873884215729</v>
      </c>
    </row>
    <row r="64" spans="2:9" x14ac:dyDescent="0.3">
      <c r="B64" s="4">
        <v>0.8033240444783587</v>
      </c>
      <c r="C64" s="4">
        <v>1.4014585758559406</v>
      </c>
      <c r="D64" s="4">
        <v>0.58463456298341043</v>
      </c>
      <c r="E64" s="4">
        <f t="shared" si="0"/>
        <v>122.37616172351409</v>
      </c>
      <c r="F64" s="4">
        <f t="shared" si="1"/>
        <v>0.82563177632691809</v>
      </c>
      <c r="G64" s="4">
        <f t="shared" si="4"/>
        <v>0.21356427582541482</v>
      </c>
      <c r="H64" s="4">
        <f t="shared" si="4"/>
        <v>0.50150155735688429</v>
      </c>
    </row>
    <row r="65" spans="2:8" x14ac:dyDescent="0.3">
      <c r="B65" s="4">
        <v>2.663893272052519</v>
      </c>
      <c r="C65" s="4">
        <v>0.53012399803264998</v>
      </c>
      <c r="D65" s="4">
        <v>7.8409811976598576E-3</v>
      </c>
      <c r="E65" s="4">
        <f t="shared" si="0"/>
        <v>282.2930471462314</v>
      </c>
      <c r="F65" s="4">
        <f t="shared" si="1"/>
        <v>0.8070089628134155</v>
      </c>
      <c r="G65" s="4">
        <f t="shared" si="4"/>
        <v>1.792196102915919</v>
      </c>
      <c r="H65" s="4">
        <f t="shared" si="4"/>
        <v>0.48343938213653692</v>
      </c>
    </row>
    <row r="66" spans="2:8" x14ac:dyDescent="0.3">
      <c r="B66" s="4">
        <v>0.50304527374100871</v>
      </c>
      <c r="C66" s="4">
        <v>-5.5681539379293099E-2</v>
      </c>
      <c r="D66" s="4">
        <v>0.64075265981955454</v>
      </c>
      <c r="E66" s="4">
        <f t="shared" ref="E66:E129" si="5">100*B66+30*C66</f>
        <v>48.634081192722078</v>
      </c>
      <c r="F66" s="4">
        <f t="shared" ref="F66:F129" si="6">0.3*B66+D66</f>
        <v>0.7916662419418572</v>
      </c>
      <c r="G66" s="4">
        <f t="shared" ref="G66:H97" si="7">STANDARDIZE(E66,E$204,E$205)</f>
        <v>-0.51438634060925337</v>
      </c>
      <c r="H66" s="4">
        <f t="shared" si="7"/>
        <v>0.46855855263469842</v>
      </c>
    </row>
    <row r="67" spans="2:8" x14ac:dyDescent="0.3">
      <c r="B67" s="4">
        <v>-0.4184070096234791</v>
      </c>
      <c r="C67" s="4">
        <v>-0.83362465375103056</v>
      </c>
      <c r="D67" s="4">
        <v>0.89634795585880056</v>
      </c>
      <c r="E67" s="4">
        <f t="shared" si="5"/>
        <v>-66.849440574878827</v>
      </c>
      <c r="F67" s="4">
        <f t="shared" si="6"/>
        <v>0.77082585297175688</v>
      </c>
      <c r="G67" s="4">
        <f t="shared" si="7"/>
        <v>-1.654390802833078</v>
      </c>
      <c r="H67" s="4">
        <f t="shared" si="7"/>
        <v>0.44834556188734337</v>
      </c>
    </row>
    <row r="68" spans="2:8" x14ac:dyDescent="0.3">
      <c r="B68" s="4">
        <v>2.0746293810370844</v>
      </c>
      <c r="C68" s="4">
        <v>-0.23386746761389077</v>
      </c>
      <c r="D68" s="4">
        <v>0.14018269212101586</v>
      </c>
      <c r="E68" s="4">
        <f t="shared" si="5"/>
        <v>200.44691407529172</v>
      </c>
      <c r="F68" s="4">
        <f t="shared" si="6"/>
        <v>0.76257150643214111</v>
      </c>
      <c r="G68" s="4">
        <f t="shared" si="7"/>
        <v>0.98424570888132135</v>
      </c>
      <c r="H68" s="4">
        <f t="shared" si="7"/>
        <v>0.44033971178204601</v>
      </c>
    </row>
    <row r="69" spans="2:8" x14ac:dyDescent="0.3">
      <c r="B69" s="4">
        <v>2.6458443496958353</v>
      </c>
      <c r="C69" s="4">
        <v>0.20463858163566329</v>
      </c>
      <c r="D69" s="4">
        <v>-3.2325715437764302E-2</v>
      </c>
      <c r="E69" s="4">
        <f t="shared" si="5"/>
        <v>270.72359241865342</v>
      </c>
      <c r="F69" s="4">
        <f t="shared" si="6"/>
        <v>0.76142758947098621</v>
      </c>
      <c r="G69" s="4">
        <f t="shared" si="7"/>
        <v>1.6779873412410071</v>
      </c>
      <c r="H69" s="4">
        <f t="shared" si="7"/>
        <v>0.43923023234839731</v>
      </c>
    </row>
    <row r="70" spans="2:8" x14ac:dyDescent="0.3">
      <c r="B70" s="4">
        <v>1.2121430497936672</v>
      </c>
      <c r="C70" s="4">
        <v>1.2725104170385748</v>
      </c>
      <c r="D70" s="4">
        <v>0.35121729524689727</v>
      </c>
      <c r="E70" s="4">
        <f t="shared" si="5"/>
        <v>159.38961749052396</v>
      </c>
      <c r="F70" s="4">
        <f t="shared" si="6"/>
        <v>0.71486021018499746</v>
      </c>
      <c r="G70" s="4">
        <f t="shared" si="7"/>
        <v>0.57894544961425776</v>
      </c>
      <c r="H70" s="4">
        <f t="shared" si="7"/>
        <v>0.39406476024580378</v>
      </c>
    </row>
    <row r="71" spans="2:8" x14ac:dyDescent="0.3">
      <c r="B71" s="4">
        <v>0.40133193376823328</v>
      </c>
      <c r="C71" s="4">
        <v>-1.2345799405011348</v>
      </c>
      <c r="D71" s="4">
        <v>0.59428202803246677</v>
      </c>
      <c r="E71" s="4">
        <f t="shared" si="5"/>
        <v>3.0957951617892832</v>
      </c>
      <c r="F71" s="4">
        <f t="shared" si="6"/>
        <v>0.7146816081629368</v>
      </c>
      <c r="G71" s="4">
        <f t="shared" si="7"/>
        <v>-0.96392103164300713</v>
      </c>
      <c r="H71" s="4">
        <f t="shared" si="7"/>
        <v>0.39389153502315799</v>
      </c>
    </row>
    <row r="72" spans="2:8" x14ac:dyDescent="0.3">
      <c r="B72" s="4">
        <v>-0.3523140296456404</v>
      </c>
      <c r="C72" s="4">
        <v>8.6665750131942332E-2</v>
      </c>
      <c r="D72" s="4">
        <v>0.79535993791068904</v>
      </c>
      <c r="E72" s="4">
        <f t="shared" si="5"/>
        <v>-32.63143046060577</v>
      </c>
      <c r="F72" s="4">
        <f t="shared" si="6"/>
        <v>0.68966572901699696</v>
      </c>
      <c r="G72" s="4">
        <f t="shared" si="7"/>
        <v>-1.3166050856881477</v>
      </c>
      <c r="H72" s="4">
        <f t="shared" si="7"/>
        <v>0.36962875689366709</v>
      </c>
    </row>
    <row r="73" spans="2:8" x14ac:dyDescent="0.3">
      <c r="B73" s="4">
        <v>1.7571020432806108</v>
      </c>
      <c r="C73" s="4">
        <v>-0.13763383321929723</v>
      </c>
      <c r="D73" s="4">
        <v>0.15874775272095576</v>
      </c>
      <c r="E73" s="4">
        <f t="shared" si="5"/>
        <v>171.58118933148216</v>
      </c>
      <c r="F73" s="4">
        <f t="shared" si="6"/>
        <v>0.68587836570513894</v>
      </c>
      <c r="G73" s="4">
        <f t="shared" si="7"/>
        <v>0.69929548819538034</v>
      </c>
      <c r="H73" s="4">
        <f t="shared" si="7"/>
        <v>0.36595541184769453</v>
      </c>
    </row>
    <row r="74" spans="2:8" x14ac:dyDescent="0.3">
      <c r="B74" s="4">
        <v>-0.22967776405857876</v>
      </c>
      <c r="C74" s="4">
        <v>-0.63915649661794305</v>
      </c>
      <c r="D74" s="4">
        <v>0.75415073297335766</v>
      </c>
      <c r="E74" s="4">
        <f t="shared" si="5"/>
        <v>-42.142471304396167</v>
      </c>
      <c r="F74" s="4">
        <f t="shared" si="6"/>
        <v>0.68524740375578408</v>
      </c>
      <c r="G74" s="4">
        <f t="shared" si="7"/>
        <v>-1.4104940564811739</v>
      </c>
      <c r="H74" s="4">
        <f t="shared" si="7"/>
        <v>0.36534344495674348</v>
      </c>
    </row>
    <row r="75" spans="2:8" x14ac:dyDescent="0.3">
      <c r="B75" s="4">
        <v>1.1038029040500987</v>
      </c>
      <c r="C75" s="4">
        <v>0.94222059487947263</v>
      </c>
      <c r="D75" s="4">
        <v>0.35308971746417228</v>
      </c>
      <c r="E75" s="4">
        <f t="shared" si="5"/>
        <v>138.64690825139405</v>
      </c>
      <c r="F75" s="4">
        <f t="shared" si="6"/>
        <v>0.68423058867920195</v>
      </c>
      <c r="G75" s="4">
        <f t="shared" si="7"/>
        <v>0.37418220089028614</v>
      </c>
      <c r="H75" s="4">
        <f t="shared" si="7"/>
        <v>0.36435724101572242</v>
      </c>
    </row>
    <row r="76" spans="2:8" x14ac:dyDescent="0.3">
      <c r="B76" s="4">
        <v>2.6611556930001825</v>
      </c>
      <c r="C76" s="4">
        <v>0.3003924575750716</v>
      </c>
      <c r="D76" s="4">
        <v>-0.12043074093526229</v>
      </c>
      <c r="E76" s="4">
        <f t="shared" si="5"/>
        <v>275.1273430272704</v>
      </c>
      <c r="F76" s="4">
        <f t="shared" si="6"/>
        <v>0.67791596696479239</v>
      </c>
      <c r="G76" s="4">
        <f t="shared" si="7"/>
        <v>1.7214593038855746</v>
      </c>
      <c r="H76" s="4">
        <f t="shared" si="7"/>
        <v>0.35823272047680499</v>
      </c>
    </row>
    <row r="77" spans="2:8" x14ac:dyDescent="0.3">
      <c r="B77" s="4">
        <v>1.504674062540289</v>
      </c>
      <c r="C77" s="4">
        <v>0.99179260359960608</v>
      </c>
      <c r="D77" s="4">
        <v>0.22522726794704795</v>
      </c>
      <c r="E77" s="4">
        <f t="shared" si="5"/>
        <v>180.22118436201708</v>
      </c>
      <c r="F77" s="4">
        <f t="shared" si="6"/>
        <v>0.6766294867091347</v>
      </c>
      <c r="G77" s="4">
        <f t="shared" si="7"/>
        <v>0.78458586328649405</v>
      </c>
      <c r="H77" s="4">
        <f t="shared" si="7"/>
        <v>0.35698496960509279</v>
      </c>
    </row>
    <row r="78" spans="2:8" x14ac:dyDescent="0.3">
      <c r="B78" s="4">
        <v>0.3430060385435354</v>
      </c>
      <c r="C78" s="4">
        <v>-1.0102257874677889</v>
      </c>
      <c r="D78" s="4">
        <v>0.56657654567970894</v>
      </c>
      <c r="E78" s="4">
        <f t="shared" si="5"/>
        <v>3.9938302303198725</v>
      </c>
      <c r="F78" s="4">
        <f t="shared" si="6"/>
        <v>0.66947835724276961</v>
      </c>
      <c r="G78" s="4">
        <f t="shared" si="7"/>
        <v>-0.95505600943301105</v>
      </c>
      <c r="H78" s="4">
        <f t="shared" si="7"/>
        <v>0.35004912431237029</v>
      </c>
    </row>
    <row r="79" spans="2:8" x14ac:dyDescent="0.3">
      <c r="B79" s="4">
        <v>1.8168490239768289</v>
      </c>
      <c r="C79" s="4">
        <v>-1.7174670574604534E-2</v>
      </c>
      <c r="D79" s="4">
        <v>0.1078808509191731</v>
      </c>
      <c r="E79" s="4">
        <f t="shared" si="5"/>
        <v>181.16966228044475</v>
      </c>
      <c r="F79" s="4">
        <f t="shared" si="6"/>
        <v>0.6529355581122217</v>
      </c>
      <c r="G79" s="4">
        <f t="shared" si="7"/>
        <v>0.79394883596673715</v>
      </c>
      <c r="H79" s="4">
        <f t="shared" si="7"/>
        <v>0.33400434481037294</v>
      </c>
    </row>
    <row r="80" spans="2:8" x14ac:dyDescent="0.3">
      <c r="B80" s="4">
        <v>-0.58736384037183598</v>
      </c>
      <c r="C80" s="4">
        <v>-0.36304072636994533</v>
      </c>
      <c r="D80" s="4">
        <v>0.82402607404219452</v>
      </c>
      <c r="E80" s="4">
        <f t="shared" si="5"/>
        <v>-69.627605828281958</v>
      </c>
      <c r="F80" s="4">
        <f t="shared" si="6"/>
        <v>0.64781692193064377</v>
      </c>
      <c r="G80" s="4">
        <f t="shared" si="7"/>
        <v>-1.6818156746866422</v>
      </c>
      <c r="H80" s="4">
        <f t="shared" si="7"/>
        <v>0.32903980475664607</v>
      </c>
    </row>
    <row r="81" spans="2:8" x14ac:dyDescent="0.3">
      <c r="B81" s="4">
        <v>1.5612855602521449</v>
      </c>
      <c r="C81" s="4">
        <v>-5.3382791520562023E-2</v>
      </c>
      <c r="D81" s="4">
        <v>0.16285639503621496</v>
      </c>
      <c r="E81" s="4">
        <f t="shared" si="5"/>
        <v>154.52707227959763</v>
      </c>
      <c r="F81" s="4">
        <f t="shared" si="6"/>
        <v>0.63124206311185849</v>
      </c>
      <c r="G81" s="4">
        <f t="shared" si="7"/>
        <v>0.5309444607859426</v>
      </c>
      <c r="H81" s="4">
        <f t="shared" si="7"/>
        <v>0.3129639307207302</v>
      </c>
    </row>
    <row r="82" spans="2:8" x14ac:dyDescent="0.3">
      <c r="B82" s="4">
        <v>0.87664068612502888</v>
      </c>
      <c r="C82" s="4">
        <v>-2.0186871552141383</v>
      </c>
      <c r="D82" s="4">
        <v>0.35341599868843332</v>
      </c>
      <c r="E82" s="4">
        <f t="shared" si="5"/>
        <v>27.103453956078738</v>
      </c>
      <c r="F82" s="4">
        <f t="shared" si="6"/>
        <v>0.61640820452594203</v>
      </c>
      <c r="G82" s="4">
        <f t="shared" si="7"/>
        <v>-0.72692758241209354</v>
      </c>
      <c r="H82" s="4">
        <f t="shared" si="7"/>
        <v>0.29857664424662084</v>
      </c>
    </row>
    <row r="83" spans="2:8" x14ac:dyDescent="0.3">
      <c r="B83" s="4">
        <v>2.0668941285985056</v>
      </c>
      <c r="C83" s="4">
        <v>-2.1919549908488989</v>
      </c>
      <c r="D83" s="4">
        <v>-7.9944584285840392E-3</v>
      </c>
      <c r="E83" s="4">
        <f t="shared" si="5"/>
        <v>140.9307631343836</v>
      </c>
      <c r="F83" s="4">
        <f t="shared" si="6"/>
        <v>0.61207378015096758</v>
      </c>
      <c r="G83" s="4">
        <f t="shared" si="7"/>
        <v>0.39672744992520254</v>
      </c>
      <c r="H83" s="4">
        <f t="shared" si="7"/>
        <v>0.29437270736654797</v>
      </c>
    </row>
    <row r="84" spans="2:8" x14ac:dyDescent="0.3">
      <c r="B84" s="4">
        <v>0.77845845933188684</v>
      </c>
      <c r="C84" s="4">
        <v>-1.0951612239296082</v>
      </c>
      <c r="D84" s="4">
        <v>0.37114205042598769</v>
      </c>
      <c r="E84" s="4">
        <f t="shared" si="5"/>
        <v>44.991009215300437</v>
      </c>
      <c r="F84" s="4">
        <f t="shared" si="6"/>
        <v>0.60467958822555379</v>
      </c>
      <c r="G84" s="4">
        <f t="shared" si="7"/>
        <v>-0.55034920567342227</v>
      </c>
      <c r="H84" s="4">
        <f t="shared" si="7"/>
        <v>0.28720111699042855</v>
      </c>
    </row>
    <row r="85" spans="2:8" x14ac:dyDescent="0.3">
      <c r="B85" s="4">
        <v>-0.9775870896410197</v>
      </c>
      <c r="C85" s="4">
        <v>-0.76189962783246301</v>
      </c>
      <c r="D85" s="4">
        <v>0.87517037172801793</v>
      </c>
      <c r="E85" s="4">
        <f t="shared" si="5"/>
        <v>-120.61569779907586</v>
      </c>
      <c r="F85" s="4">
        <f t="shared" si="6"/>
        <v>0.58189424483571206</v>
      </c>
      <c r="G85" s="4">
        <f t="shared" si="7"/>
        <v>-2.1851485439764957</v>
      </c>
      <c r="H85" s="4">
        <f t="shared" si="7"/>
        <v>0.26510172451867847</v>
      </c>
    </row>
    <row r="86" spans="2:8" x14ac:dyDescent="0.3">
      <c r="B86" s="4">
        <v>1.1311491359956563</v>
      </c>
      <c r="C86" s="4">
        <v>-0.50858716349466704</v>
      </c>
      <c r="D86" s="4">
        <v>0.23190182218968403</v>
      </c>
      <c r="E86" s="4">
        <f t="shared" si="5"/>
        <v>97.857298694725614</v>
      </c>
      <c r="F86" s="4">
        <f t="shared" si="6"/>
        <v>0.57124656298838095</v>
      </c>
      <c r="G86" s="4">
        <f t="shared" si="7"/>
        <v>-2.8475565302079175E-2</v>
      </c>
      <c r="H86" s="4">
        <f t="shared" si="7"/>
        <v>0.25477459027134453</v>
      </c>
    </row>
    <row r="87" spans="2:8" x14ac:dyDescent="0.3">
      <c r="B87" s="4">
        <v>-6.8247001967392862E-2</v>
      </c>
      <c r="C87" s="4">
        <v>-0.10149619811272714</v>
      </c>
      <c r="D87" s="4">
        <v>0.58754039855557494</v>
      </c>
      <c r="E87" s="4">
        <f t="shared" si="5"/>
        <v>-9.8695861401211005</v>
      </c>
      <c r="F87" s="4">
        <f t="shared" si="6"/>
        <v>0.56706629796535712</v>
      </c>
      <c r="G87" s="4">
        <f t="shared" si="7"/>
        <v>-1.0919097897998258</v>
      </c>
      <c r="H87" s="4">
        <f t="shared" si="7"/>
        <v>0.25072017178841227</v>
      </c>
    </row>
    <row r="88" spans="2:8" x14ac:dyDescent="0.3">
      <c r="B88" s="4">
        <v>1.7611834007548168</v>
      </c>
      <c r="C88" s="4">
        <v>1.218834313476691</v>
      </c>
      <c r="D88" s="4">
        <v>1.8015953173744492E-2</v>
      </c>
      <c r="E88" s="4">
        <f t="shared" si="5"/>
        <v>212.68336947978241</v>
      </c>
      <c r="F88" s="4">
        <f t="shared" si="6"/>
        <v>0.54637097340018947</v>
      </c>
      <c r="G88" s="4">
        <f t="shared" si="7"/>
        <v>1.1050388190100064</v>
      </c>
      <c r="H88" s="4">
        <f t="shared" si="7"/>
        <v>0.23064787829382355</v>
      </c>
    </row>
    <row r="89" spans="2:8" x14ac:dyDescent="0.3">
      <c r="B89" s="4">
        <v>1.355207703250926</v>
      </c>
      <c r="C89" s="4">
        <v>1.1549400369403884</v>
      </c>
      <c r="D89" s="4">
        <v>0.10472604117239825</v>
      </c>
      <c r="E89" s="4">
        <f t="shared" si="5"/>
        <v>170.16897143330425</v>
      </c>
      <c r="F89" s="4">
        <f t="shared" si="6"/>
        <v>0.5112883521476761</v>
      </c>
      <c r="G89" s="4">
        <f t="shared" si="7"/>
        <v>0.68535467065783584</v>
      </c>
      <c r="H89" s="4">
        <f t="shared" si="7"/>
        <v>0.19662141651389256</v>
      </c>
    </row>
    <row r="90" spans="2:8" x14ac:dyDescent="0.3">
      <c r="B90" s="4">
        <v>1.9802238309930544</v>
      </c>
      <c r="C90" s="4">
        <v>0.28251292860659305</v>
      </c>
      <c r="D90" s="4">
        <v>-8.3748545876005664E-2</v>
      </c>
      <c r="E90" s="4">
        <f t="shared" si="5"/>
        <v>206.49777095750323</v>
      </c>
      <c r="F90" s="4">
        <f t="shared" si="6"/>
        <v>0.5103186034219106</v>
      </c>
      <c r="G90" s="4">
        <f t="shared" si="7"/>
        <v>1.0439772077169771</v>
      </c>
      <c r="H90" s="4">
        <f t="shared" si="7"/>
        <v>0.19568086199500714</v>
      </c>
    </row>
    <row r="91" spans="2:8" x14ac:dyDescent="0.3">
      <c r="B91" s="4">
        <v>1.3717968866112642</v>
      </c>
      <c r="C91" s="4">
        <v>-0.28888734959764406</v>
      </c>
      <c r="D91" s="4">
        <v>9.4116785476217046E-2</v>
      </c>
      <c r="E91" s="4">
        <f t="shared" si="5"/>
        <v>128.5130681731971</v>
      </c>
      <c r="F91" s="4">
        <f t="shared" si="6"/>
        <v>0.50565585145959635</v>
      </c>
      <c r="G91" s="4">
        <f t="shared" si="7"/>
        <v>0.27414521958090365</v>
      </c>
      <c r="H91" s="4">
        <f t="shared" si="7"/>
        <v>0.19115848180303055</v>
      </c>
    </row>
    <row r="92" spans="2:8" x14ac:dyDescent="0.3">
      <c r="B92" s="4">
        <v>-0.30086618810310028</v>
      </c>
      <c r="C92" s="4">
        <v>-0.38816097003291361</v>
      </c>
      <c r="D92" s="4">
        <v>0.58354544307803735</v>
      </c>
      <c r="E92" s="4">
        <f t="shared" si="5"/>
        <v>-41.731447911297437</v>
      </c>
      <c r="F92" s="4">
        <f t="shared" si="6"/>
        <v>0.49328558664710725</v>
      </c>
      <c r="G92" s="4">
        <f t="shared" si="7"/>
        <v>-1.4064366074612706</v>
      </c>
      <c r="H92" s="4">
        <f t="shared" si="7"/>
        <v>0.17916062281124753</v>
      </c>
    </row>
    <row r="93" spans="2:8" x14ac:dyDescent="0.3">
      <c r="B93" s="4">
        <v>2.2014925232506357</v>
      </c>
      <c r="C93" s="4">
        <v>-1.413404788763728</v>
      </c>
      <c r="D93" s="4">
        <v>-0.19745584722841159</v>
      </c>
      <c r="E93" s="4">
        <f t="shared" si="5"/>
        <v>177.74710866215173</v>
      </c>
      <c r="F93" s="4">
        <f t="shared" si="6"/>
        <v>0.46299190974677906</v>
      </c>
      <c r="G93" s="4">
        <f t="shared" si="7"/>
        <v>0.76016283483571712</v>
      </c>
      <c r="H93" s="4">
        <f t="shared" si="7"/>
        <v>0.14977893460148334</v>
      </c>
    </row>
    <row r="94" spans="2:8" x14ac:dyDescent="0.3">
      <c r="B94" s="4">
        <v>1.9143263923760969</v>
      </c>
      <c r="C94" s="4">
        <v>0.19854837773891632</v>
      </c>
      <c r="D94" s="4">
        <v>-0.1351622813672293</v>
      </c>
      <c r="E94" s="4">
        <f t="shared" si="5"/>
        <v>197.38909056977718</v>
      </c>
      <c r="F94" s="4">
        <f t="shared" si="6"/>
        <v>0.43913563634559971</v>
      </c>
      <c r="G94" s="4">
        <f t="shared" si="7"/>
        <v>0.95406016909500824</v>
      </c>
      <c r="H94" s="4">
        <f t="shared" si="7"/>
        <v>0.12664085237968645</v>
      </c>
    </row>
    <row r="95" spans="2:8" x14ac:dyDescent="0.3">
      <c r="B95" s="4">
        <v>1.0512386577611323</v>
      </c>
      <c r="C95" s="4">
        <v>-1.6476269593113102</v>
      </c>
      <c r="D95" s="4">
        <v>0.11326847015880048</v>
      </c>
      <c r="E95" s="4">
        <f t="shared" si="5"/>
        <v>55.695056996773928</v>
      </c>
      <c r="F95" s="4">
        <f t="shared" si="6"/>
        <v>0.42864006748714018</v>
      </c>
      <c r="G95" s="4">
        <f t="shared" si="7"/>
        <v>-0.44468337518988849</v>
      </c>
      <c r="H95" s="4">
        <f t="shared" si="7"/>
        <v>0.11646125177200886</v>
      </c>
    </row>
    <row r="96" spans="2:8" x14ac:dyDescent="0.3">
      <c r="B96" s="4">
        <v>1.6382185802067397</v>
      </c>
      <c r="C96" s="4">
        <v>-0.55244299801415764</v>
      </c>
      <c r="D96" s="4">
        <v>-7.6074684329796582E-2</v>
      </c>
      <c r="E96" s="4">
        <f t="shared" si="5"/>
        <v>147.24856808024924</v>
      </c>
      <c r="F96" s="4">
        <f t="shared" si="6"/>
        <v>0.41539088973222532</v>
      </c>
      <c r="G96" s="4">
        <f t="shared" si="7"/>
        <v>0.45909414709123242</v>
      </c>
      <c r="H96" s="4">
        <f t="shared" si="7"/>
        <v>0.10361093944077664</v>
      </c>
    </row>
    <row r="97" spans="2:8" x14ac:dyDescent="0.3">
      <c r="B97" s="4">
        <v>2.809094101190567</v>
      </c>
      <c r="C97" s="4">
        <v>0.14458692021435127</v>
      </c>
      <c r="D97" s="4">
        <v>-0.43537625060707796</v>
      </c>
      <c r="E97" s="4">
        <f t="shared" si="5"/>
        <v>285.24701772548724</v>
      </c>
      <c r="F97" s="4">
        <f t="shared" si="6"/>
        <v>0.40735197975009207</v>
      </c>
      <c r="G97" s="4">
        <f t="shared" si="7"/>
        <v>1.8213564505576056</v>
      </c>
      <c r="H97" s="4">
        <f t="shared" si="7"/>
        <v>9.5814040192840136E-2</v>
      </c>
    </row>
    <row r="98" spans="2:8" x14ac:dyDescent="0.3">
      <c r="B98" s="4">
        <v>-0.24513917398871854</v>
      </c>
      <c r="C98" s="4">
        <v>9.9112185125704855E-2</v>
      </c>
      <c r="D98" s="4">
        <v>0.46705395106982905</v>
      </c>
      <c r="E98" s="4">
        <f t="shared" si="5"/>
        <v>-21.540551845100708</v>
      </c>
      <c r="F98" s="4">
        <f t="shared" si="6"/>
        <v>0.39351219887321348</v>
      </c>
      <c r="G98" s="4">
        <f t="shared" ref="G98:H129" si="8">STANDARDIZE(E98,E$204,E$205)</f>
        <v>-1.2071206248911981</v>
      </c>
      <c r="H98" s="4">
        <f t="shared" si="8"/>
        <v>8.2390904798816764E-2</v>
      </c>
    </row>
    <row r="99" spans="2:8" x14ac:dyDescent="0.3">
      <c r="B99" s="4">
        <v>1.4938419806421734</v>
      </c>
      <c r="C99" s="4">
        <v>0.84548673839890398</v>
      </c>
      <c r="D99" s="4">
        <v>-5.882270670554135E-2</v>
      </c>
      <c r="E99" s="4">
        <f t="shared" si="5"/>
        <v>174.74880021618446</v>
      </c>
      <c r="F99" s="4">
        <f t="shared" si="6"/>
        <v>0.38932988748711067</v>
      </c>
      <c r="G99" s="4">
        <f t="shared" si="8"/>
        <v>0.73056480253458389</v>
      </c>
      <c r="H99" s="4">
        <f t="shared" si="8"/>
        <v>7.8334501558400327E-2</v>
      </c>
    </row>
    <row r="100" spans="2:8" x14ac:dyDescent="0.3">
      <c r="B100" s="4">
        <v>-0.30122316477354616</v>
      </c>
      <c r="C100" s="4">
        <v>-1.0918233783741016</v>
      </c>
      <c r="D100" s="4">
        <v>0.46585910240537487</v>
      </c>
      <c r="E100" s="4">
        <f t="shared" si="5"/>
        <v>-62.877017828577664</v>
      </c>
      <c r="F100" s="4">
        <f t="shared" si="6"/>
        <v>0.37549215297331101</v>
      </c>
      <c r="G100" s="4">
        <f t="shared" si="8"/>
        <v>-1.6151767263370731</v>
      </c>
      <c r="H100" s="4">
        <f t="shared" si="8"/>
        <v>6.4913350921861054E-2</v>
      </c>
    </row>
    <row r="101" spans="2:8" x14ac:dyDescent="0.3">
      <c r="B101" s="4">
        <v>3.1333107724785805</v>
      </c>
      <c r="C101" s="4">
        <v>0.19503886505845003</v>
      </c>
      <c r="D101" s="4">
        <v>-0.57125362218357623</v>
      </c>
      <c r="E101" s="4">
        <f t="shared" si="5"/>
        <v>319.18224319961155</v>
      </c>
      <c r="F101" s="4">
        <f t="shared" si="6"/>
        <v>0.36873960955999785</v>
      </c>
      <c r="G101" s="4">
        <f t="shared" si="8"/>
        <v>2.1563506373899544</v>
      </c>
      <c r="H101" s="4">
        <f t="shared" si="8"/>
        <v>5.8364092281332186E-2</v>
      </c>
    </row>
    <row r="102" spans="2:8" x14ac:dyDescent="0.3">
      <c r="B102" s="5">
        <v>2.8532591639086604</v>
      </c>
      <c r="C102" s="5">
        <v>0.69994257501093671</v>
      </c>
      <c r="D102" s="5">
        <v>-0.52090172175667249</v>
      </c>
      <c r="E102" s="5">
        <f t="shared" si="5"/>
        <v>306.32419364119414</v>
      </c>
      <c r="F102" s="5">
        <f t="shared" si="6"/>
        <v>0.33507602741592557</v>
      </c>
      <c r="G102" s="5">
        <f t="shared" si="8"/>
        <v>2.0294214127895032</v>
      </c>
      <c r="H102" s="5">
        <f t="shared" si="8"/>
        <v>2.5713949552365473E-2</v>
      </c>
    </row>
    <row r="103" spans="2:8" x14ac:dyDescent="0.3">
      <c r="B103" s="5">
        <v>0.42955582810100168</v>
      </c>
      <c r="C103" s="5">
        <v>-1.2895407053292729</v>
      </c>
      <c r="D103" s="5">
        <v>0.20268544176360592</v>
      </c>
      <c r="E103" s="5">
        <f t="shared" si="5"/>
        <v>4.2693616502219811</v>
      </c>
      <c r="F103" s="5">
        <f t="shared" si="6"/>
        <v>0.33155219019390642</v>
      </c>
      <c r="G103" s="5">
        <f t="shared" si="8"/>
        <v>-0.95233607984164148</v>
      </c>
      <c r="H103" s="5">
        <f t="shared" si="8"/>
        <v>2.2296197164631819E-2</v>
      </c>
    </row>
    <row r="104" spans="2:8" x14ac:dyDescent="0.3">
      <c r="B104" s="5">
        <v>2.2378654901112895</v>
      </c>
      <c r="C104" s="5">
        <v>-0.7995640771696344</v>
      </c>
      <c r="D104" s="5">
        <v>-0.34057848097290844</v>
      </c>
      <c r="E104" s="5">
        <f t="shared" si="5"/>
        <v>199.79962669603992</v>
      </c>
      <c r="F104" s="5">
        <f t="shared" si="6"/>
        <v>0.33078116606047836</v>
      </c>
      <c r="G104" s="5">
        <f t="shared" si="8"/>
        <v>0.97785596176074785</v>
      </c>
      <c r="H104" s="5">
        <f t="shared" si="8"/>
        <v>2.154838465031992E-2</v>
      </c>
    </row>
    <row r="105" spans="2:8" x14ac:dyDescent="0.3">
      <c r="B105" s="5">
        <v>2.3388853403739631</v>
      </c>
      <c r="C105" s="5">
        <v>0.22028643797966652</v>
      </c>
      <c r="D105" s="5">
        <v>-0.38148755265865475</v>
      </c>
      <c r="E105" s="5">
        <f t="shared" si="5"/>
        <v>240.49712717678631</v>
      </c>
      <c r="F105" s="5">
        <f t="shared" si="6"/>
        <v>0.32017804945353412</v>
      </c>
      <c r="G105" s="5">
        <f t="shared" si="8"/>
        <v>1.3796044661298223</v>
      </c>
      <c r="H105" s="5">
        <f t="shared" si="8"/>
        <v>1.1264474010418905E-2</v>
      </c>
    </row>
    <row r="106" spans="2:8" x14ac:dyDescent="0.3">
      <c r="B106" s="5">
        <v>-0.3667704479303211</v>
      </c>
      <c r="C106" s="5">
        <v>-0.14033730622031726</v>
      </c>
      <c r="D106" s="5">
        <v>0.4274011189409066</v>
      </c>
      <c r="E106" s="5">
        <f t="shared" si="5"/>
        <v>-40.887163979641628</v>
      </c>
      <c r="F106" s="5">
        <f t="shared" si="6"/>
        <v>0.31736998456181026</v>
      </c>
      <c r="G106" s="5">
        <f t="shared" si="8"/>
        <v>-1.3981021937307265</v>
      </c>
      <c r="H106" s="5">
        <f t="shared" si="8"/>
        <v>8.5409456849246199E-3</v>
      </c>
    </row>
    <row r="107" spans="2:8" x14ac:dyDescent="0.3">
      <c r="B107" s="5">
        <v>9.4354734552325681E-2</v>
      </c>
      <c r="C107" s="5">
        <v>0.70847136157681234</v>
      </c>
      <c r="D107" s="5">
        <v>0.28466274670790881</v>
      </c>
      <c r="E107" s="5">
        <f t="shared" si="5"/>
        <v>30.689614302536938</v>
      </c>
      <c r="F107" s="5">
        <f t="shared" si="6"/>
        <v>0.3129691670736065</v>
      </c>
      <c r="G107" s="5">
        <f t="shared" si="8"/>
        <v>-0.6915265248877166</v>
      </c>
      <c r="H107" s="5">
        <f t="shared" si="8"/>
        <v>4.2726144509211425E-3</v>
      </c>
    </row>
    <row r="108" spans="2:8" x14ac:dyDescent="0.3">
      <c r="B108" s="5">
        <v>2.0239546099910513</v>
      </c>
      <c r="C108" s="5">
        <v>8.1829512055264786E-2</v>
      </c>
      <c r="D108" s="5">
        <v>-0.30295382202893961</v>
      </c>
      <c r="E108" s="5">
        <f t="shared" si="5"/>
        <v>204.85034636076307</v>
      </c>
      <c r="F108" s="5">
        <f t="shared" si="6"/>
        <v>0.3042325609683757</v>
      </c>
      <c r="G108" s="5">
        <f t="shared" si="8"/>
        <v>1.0277145291744876</v>
      </c>
      <c r="H108" s="5">
        <f t="shared" si="8"/>
        <v>-4.2009768348112595E-3</v>
      </c>
    </row>
    <row r="109" spans="2:8" x14ac:dyDescent="0.3">
      <c r="B109" s="5">
        <v>2.3362659956328571</v>
      </c>
      <c r="C109" s="5">
        <v>0.14837610251561273</v>
      </c>
      <c r="D109" s="5">
        <v>-0.39865767575975042</v>
      </c>
      <c r="E109" s="5">
        <f t="shared" si="5"/>
        <v>238.07788263875409</v>
      </c>
      <c r="F109" s="5">
        <f t="shared" si="6"/>
        <v>0.30222212293010664</v>
      </c>
      <c r="G109" s="5">
        <f t="shared" si="8"/>
        <v>1.3557227077078942</v>
      </c>
      <c r="H109" s="5">
        <f t="shared" si="8"/>
        <v>-6.150890798699596E-3</v>
      </c>
    </row>
    <row r="110" spans="2:8" x14ac:dyDescent="0.3">
      <c r="B110" s="5">
        <v>1.3788568392337766</v>
      </c>
      <c r="C110" s="5">
        <v>-0.74806621341849677</v>
      </c>
      <c r="D110" s="5">
        <v>-0.12289774531382136</v>
      </c>
      <c r="E110" s="5">
        <f t="shared" si="5"/>
        <v>115.44369752082275</v>
      </c>
      <c r="F110" s="5">
        <f t="shared" si="6"/>
        <v>0.29075930645631159</v>
      </c>
      <c r="G110" s="5">
        <f t="shared" si="8"/>
        <v>0.14512992255742968</v>
      </c>
      <c r="H110" s="5">
        <f t="shared" si="8"/>
        <v>-1.7268620110559595E-2</v>
      </c>
    </row>
    <row r="111" spans="2:8" x14ac:dyDescent="0.3">
      <c r="B111" s="5">
        <v>0.54324493955937214</v>
      </c>
      <c r="C111" s="5">
        <v>0.24023961486818735</v>
      </c>
      <c r="D111" s="5">
        <v>9.6575831776135601E-2</v>
      </c>
      <c r="E111" s="5">
        <f t="shared" si="5"/>
        <v>61.531682401982835</v>
      </c>
      <c r="F111" s="5">
        <f t="shared" si="6"/>
        <v>0.25954931364394723</v>
      </c>
      <c r="G111" s="5">
        <f t="shared" si="8"/>
        <v>-0.38706667884720886</v>
      </c>
      <c r="H111" s="5">
        <f t="shared" si="8"/>
        <v>-4.7539038616011373E-2</v>
      </c>
    </row>
    <row r="112" spans="2:8" x14ac:dyDescent="0.3">
      <c r="B112" s="5">
        <v>1.4222931693220744</v>
      </c>
      <c r="C112" s="5">
        <v>0.27360670173948165</v>
      </c>
      <c r="D112" s="5">
        <v>-0.16882722775335424</v>
      </c>
      <c r="E112" s="5">
        <f t="shared" si="5"/>
        <v>150.43751798439189</v>
      </c>
      <c r="F112" s="5">
        <f t="shared" si="6"/>
        <v>0.25786072304326807</v>
      </c>
      <c r="G112" s="5">
        <f t="shared" si="8"/>
        <v>0.49057411120114908</v>
      </c>
      <c r="H112" s="5">
        <f t="shared" si="8"/>
        <v>-4.9176794333362285E-2</v>
      </c>
    </row>
    <row r="113" spans="2:8" x14ac:dyDescent="0.3">
      <c r="B113" s="5">
        <v>2.127505129261408</v>
      </c>
      <c r="C113" s="5">
        <v>0.58981413531000726</v>
      </c>
      <c r="D113" s="5">
        <v>-0.38708776628482156</v>
      </c>
      <c r="E113" s="5">
        <f t="shared" si="5"/>
        <v>230.44493698544102</v>
      </c>
      <c r="F113" s="5">
        <f t="shared" si="6"/>
        <v>0.25116377249360078</v>
      </c>
      <c r="G113" s="5">
        <f t="shared" si="8"/>
        <v>1.2803734979548356</v>
      </c>
      <c r="H113" s="5">
        <f t="shared" si="8"/>
        <v>-5.5672133728904651E-2</v>
      </c>
    </row>
    <row r="114" spans="2:8" x14ac:dyDescent="0.3">
      <c r="B114" s="5">
        <v>1.0262798494077288</v>
      </c>
      <c r="C114" s="5">
        <v>0.68671283770527225</v>
      </c>
      <c r="D114" s="5">
        <v>-8.9507921074982733E-2</v>
      </c>
      <c r="E114" s="5">
        <f t="shared" si="5"/>
        <v>123.22937007193104</v>
      </c>
      <c r="F114" s="5">
        <f t="shared" si="6"/>
        <v>0.21837603374733588</v>
      </c>
      <c r="G114" s="5">
        <f t="shared" si="8"/>
        <v>0.22198678762202709</v>
      </c>
      <c r="H114" s="5">
        <f t="shared" si="8"/>
        <v>-8.7472800254648292E-2</v>
      </c>
    </row>
    <row r="115" spans="2:8" x14ac:dyDescent="0.3">
      <c r="B115" s="5">
        <v>-1.8543116515502334E-2</v>
      </c>
      <c r="C115" s="5">
        <v>-0.78043740359134972</v>
      </c>
      <c r="D115" s="5">
        <v>0.21973846742184833</v>
      </c>
      <c r="E115" s="5">
        <f t="shared" si="5"/>
        <v>-25.267433759290725</v>
      </c>
      <c r="F115" s="5">
        <f t="shared" si="6"/>
        <v>0.21417553246719762</v>
      </c>
      <c r="G115" s="5">
        <f t="shared" si="8"/>
        <v>-1.2439108261885563</v>
      </c>
      <c r="H115" s="5">
        <f t="shared" si="8"/>
        <v>-9.1546845783812864E-2</v>
      </c>
    </row>
    <row r="116" spans="2:8" x14ac:dyDescent="0.3">
      <c r="B116" s="5">
        <v>-0.73416992765851319</v>
      </c>
      <c r="C116" s="5">
        <v>0.43201453081564978</v>
      </c>
      <c r="D116" s="5">
        <v>0.42614374251570553</v>
      </c>
      <c r="E116" s="5">
        <f t="shared" si="5"/>
        <v>-60.456556841381826</v>
      </c>
      <c r="F116" s="5">
        <f t="shared" si="6"/>
        <v>0.20589276421815159</v>
      </c>
      <c r="G116" s="5">
        <f t="shared" si="8"/>
        <v>-1.591282959643719</v>
      </c>
      <c r="H116" s="5">
        <f t="shared" si="8"/>
        <v>-9.9580261965279054E-2</v>
      </c>
    </row>
    <row r="117" spans="2:8" x14ac:dyDescent="0.3">
      <c r="B117" s="5">
        <v>0.26141299511073157</v>
      </c>
      <c r="C117" s="5">
        <v>0.30119281291263178</v>
      </c>
      <c r="D117" s="5">
        <v>0.12035457075398881</v>
      </c>
      <c r="E117" s="5">
        <f t="shared" si="5"/>
        <v>35.177083898452111</v>
      </c>
      <c r="F117" s="5">
        <f t="shared" si="6"/>
        <v>0.19877846928720827</v>
      </c>
      <c r="G117" s="5">
        <f t="shared" si="8"/>
        <v>-0.6472281238246459</v>
      </c>
      <c r="H117" s="5">
        <f t="shared" si="8"/>
        <v>-0.10648038162328656</v>
      </c>
    </row>
    <row r="118" spans="2:8" x14ac:dyDescent="0.3">
      <c r="B118" s="5">
        <v>1.4496337169257458</v>
      </c>
      <c r="C118" s="5">
        <v>0.49375557864550501</v>
      </c>
      <c r="D118" s="5">
        <v>-0.2761498762993142</v>
      </c>
      <c r="E118" s="5">
        <f t="shared" si="5"/>
        <v>159.77603905193973</v>
      </c>
      <c r="F118" s="5">
        <f t="shared" si="6"/>
        <v>0.15874023877840954</v>
      </c>
      <c r="G118" s="5">
        <f t="shared" si="8"/>
        <v>0.58276003976158619</v>
      </c>
      <c r="H118" s="5">
        <f t="shared" si="8"/>
        <v>-0.14531326444403947</v>
      </c>
    </row>
    <row r="119" spans="2:8" x14ac:dyDescent="0.3">
      <c r="B119" s="5">
        <v>1.7396920409519225</v>
      </c>
      <c r="C119" s="5">
        <v>0.87460875874967314</v>
      </c>
      <c r="D119" s="5">
        <v>-0.38494590626214631</v>
      </c>
      <c r="E119" s="5">
        <f t="shared" si="5"/>
        <v>200.20746685768245</v>
      </c>
      <c r="F119" s="5">
        <f t="shared" si="6"/>
        <v>0.13696170602343039</v>
      </c>
      <c r="G119" s="5">
        <f t="shared" si="8"/>
        <v>0.98188198726663967</v>
      </c>
      <c r="H119" s="5">
        <f t="shared" si="8"/>
        <v>-0.16643615623357993</v>
      </c>
    </row>
    <row r="120" spans="2:8" x14ac:dyDescent="0.3">
      <c r="B120" s="5">
        <v>2.4304350770544261</v>
      </c>
      <c r="C120" s="5">
        <v>1.0393250704510137</v>
      </c>
      <c r="D120" s="5">
        <v>-0.59592480283754412</v>
      </c>
      <c r="E120" s="5">
        <f t="shared" si="5"/>
        <v>274.22325981897302</v>
      </c>
      <c r="F120" s="5">
        <f t="shared" si="6"/>
        <v>0.13320572027878363</v>
      </c>
      <c r="G120" s="5">
        <f t="shared" si="8"/>
        <v>1.7125345769989566</v>
      </c>
      <c r="H120" s="5">
        <f t="shared" si="8"/>
        <v>-0.1700790683314618</v>
      </c>
    </row>
    <row r="121" spans="2:8" x14ac:dyDescent="0.3">
      <c r="B121" s="5">
        <v>0.81236328494560439</v>
      </c>
      <c r="C121" s="5">
        <v>0.13315570868144277</v>
      </c>
      <c r="D121" s="5">
        <v>-0.1240539404534502</v>
      </c>
      <c r="E121" s="5">
        <f t="shared" si="5"/>
        <v>85.230999755003722</v>
      </c>
      <c r="F121" s="5">
        <f t="shared" si="6"/>
        <v>0.11965504503023111</v>
      </c>
      <c r="G121" s="5">
        <f t="shared" si="8"/>
        <v>-0.15311704585565519</v>
      </c>
      <c r="H121" s="5">
        <f t="shared" si="8"/>
        <v>-0.18322180159869442</v>
      </c>
    </row>
    <row r="122" spans="2:8" x14ac:dyDescent="0.3">
      <c r="B122" s="5">
        <v>-0.32275090436451137</v>
      </c>
      <c r="C122" s="5">
        <v>-0.48659558160579763</v>
      </c>
      <c r="D122" s="5">
        <v>0.20440324988157954</v>
      </c>
      <c r="E122" s="5">
        <f t="shared" si="5"/>
        <v>-46.872957884625066</v>
      </c>
      <c r="F122" s="5">
        <f t="shared" si="6"/>
        <v>0.10757797857222613</v>
      </c>
      <c r="G122" s="5">
        <f t="shared" si="8"/>
        <v>-1.4571914183853536</v>
      </c>
      <c r="H122" s="5">
        <f t="shared" si="8"/>
        <v>-0.19493528894871825</v>
      </c>
    </row>
    <row r="123" spans="2:8" x14ac:dyDescent="0.3">
      <c r="B123" s="5">
        <v>1.0574436853639781</v>
      </c>
      <c r="C123" s="5">
        <v>0.53903704611002468</v>
      </c>
      <c r="D123" s="5">
        <v>-0.21449068299261853</v>
      </c>
      <c r="E123" s="5">
        <f t="shared" si="5"/>
        <v>121.91547991969856</v>
      </c>
      <c r="F123" s="5">
        <f t="shared" si="6"/>
        <v>0.1027424226165749</v>
      </c>
      <c r="G123" s="5">
        <f t="shared" si="8"/>
        <v>0.20901661998693166</v>
      </c>
      <c r="H123" s="5">
        <f t="shared" si="8"/>
        <v>-0.19962527088380233</v>
      </c>
    </row>
    <row r="124" spans="2:8" x14ac:dyDescent="0.3">
      <c r="B124" s="5">
        <v>1.4959167654305929</v>
      </c>
      <c r="C124" s="5">
        <v>-1.3779526852886193</v>
      </c>
      <c r="D124" s="5">
        <v>-0.34853428587666713</v>
      </c>
      <c r="E124" s="5">
        <f t="shared" si="5"/>
        <v>108.25309598440072</v>
      </c>
      <c r="F124" s="5">
        <f t="shared" si="6"/>
        <v>0.10024074375251074</v>
      </c>
      <c r="G124" s="5">
        <f t="shared" si="8"/>
        <v>7.4147346756780863E-2</v>
      </c>
      <c r="H124" s="5">
        <f t="shared" si="8"/>
        <v>-0.20205163690819516</v>
      </c>
    </row>
    <row r="125" spans="2:8" x14ac:dyDescent="0.3">
      <c r="B125" s="5">
        <v>0.31898969407484401</v>
      </c>
      <c r="C125" s="5">
        <v>-1.093908394977916</v>
      </c>
      <c r="D125" s="5">
        <v>2.1032064978498966E-3</v>
      </c>
      <c r="E125" s="5">
        <f t="shared" si="5"/>
        <v>-0.91828244185307994</v>
      </c>
      <c r="F125" s="5">
        <f t="shared" si="6"/>
        <v>9.7800114720303102E-2</v>
      </c>
      <c r="G125" s="5">
        <f t="shared" si="8"/>
        <v>-1.00354630726522</v>
      </c>
      <c r="H125" s="5">
        <f t="shared" si="8"/>
        <v>-0.20441879100097704</v>
      </c>
    </row>
    <row r="126" spans="2:8" x14ac:dyDescent="0.3">
      <c r="B126" s="5">
        <v>-0.27509338199160993</v>
      </c>
      <c r="C126" s="5">
        <v>-0.33127093956863973</v>
      </c>
      <c r="D126" s="5">
        <v>0.11996917237411253</v>
      </c>
      <c r="E126" s="5">
        <f t="shared" si="5"/>
        <v>-37.447466386220185</v>
      </c>
      <c r="F126" s="5">
        <f t="shared" si="6"/>
        <v>3.7441157776629555E-2</v>
      </c>
      <c r="G126" s="5">
        <f t="shared" si="8"/>
        <v>-1.3641469545313871</v>
      </c>
      <c r="H126" s="5">
        <f t="shared" si="8"/>
        <v>-0.26296064643241152</v>
      </c>
    </row>
    <row r="127" spans="2:8" x14ac:dyDescent="0.3">
      <c r="B127" s="5">
        <v>1.4935827746521682</v>
      </c>
      <c r="C127" s="5">
        <v>-0.66900156525662169</v>
      </c>
      <c r="D127" s="5">
        <v>-0.41419525587116368</v>
      </c>
      <c r="E127" s="5">
        <f t="shared" si="5"/>
        <v>129.28823050751816</v>
      </c>
      <c r="F127" s="5">
        <f t="shared" si="6"/>
        <v>3.3879576524486754E-2</v>
      </c>
      <c r="G127" s="5">
        <f t="shared" si="8"/>
        <v>0.28179729415005461</v>
      </c>
      <c r="H127" s="5">
        <f t="shared" si="8"/>
        <v>-0.26641500656929762</v>
      </c>
    </row>
    <row r="128" spans="2:8" x14ac:dyDescent="0.3">
      <c r="B128" s="5">
        <v>2.0735402611317113</v>
      </c>
      <c r="C128" s="5">
        <v>0.79127175922621973</v>
      </c>
      <c r="D128" s="5">
        <v>-0.5980268724670168</v>
      </c>
      <c r="E128" s="5">
        <f t="shared" si="5"/>
        <v>231.09217888995772</v>
      </c>
      <c r="F128" s="5">
        <f t="shared" si="6"/>
        <v>2.4035205872496523E-2</v>
      </c>
      <c r="G128" s="5">
        <f t="shared" si="8"/>
        <v>1.2867627961680661</v>
      </c>
      <c r="H128" s="5">
        <f t="shared" si="8"/>
        <v>-0.27596301323979183</v>
      </c>
    </row>
    <row r="129" spans="2:8" x14ac:dyDescent="0.3">
      <c r="B129" s="5">
        <v>2.8055652617476881</v>
      </c>
      <c r="C129" s="5">
        <v>1.4520446711685508</v>
      </c>
      <c r="D129" s="5">
        <v>-0.82919314081664197</v>
      </c>
      <c r="E129" s="5">
        <f t="shared" si="5"/>
        <v>324.11786630982533</v>
      </c>
      <c r="F129" s="5">
        <f t="shared" si="6"/>
        <v>1.2476437707664378E-2</v>
      </c>
      <c r="G129" s="5">
        <f t="shared" si="8"/>
        <v>2.205073020318506</v>
      </c>
      <c r="H129" s="5">
        <f t="shared" si="8"/>
        <v>-0.28717380562479833</v>
      </c>
    </row>
    <row r="130" spans="2:8" x14ac:dyDescent="0.3">
      <c r="B130" s="5">
        <v>-0.21163111543864943</v>
      </c>
      <c r="C130" s="5">
        <v>-1.3091130313114263</v>
      </c>
      <c r="D130" s="5">
        <v>6.8328063207445666E-2</v>
      </c>
      <c r="E130" s="5">
        <f t="shared" ref="E130:E193" si="9">100*B130+30*C130</f>
        <v>-60.436502483207732</v>
      </c>
      <c r="F130" s="5">
        <f t="shared" ref="F130:F193" si="10">0.3*B130+D130</f>
        <v>4.8387285758508397E-3</v>
      </c>
      <c r="G130" s="5">
        <f t="shared" ref="G130:H161" si="11">STANDARDIZE(E130,E$204,E$205)</f>
        <v>-1.5910849915054464</v>
      </c>
      <c r="H130" s="5">
        <f t="shared" si="11"/>
        <v>-0.29458158214153352</v>
      </c>
    </row>
    <row r="131" spans="2:8" x14ac:dyDescent="0.3">
      <c r="B131" s="5">
        <v>1.1237458491232246</v>
      </c>
      <c r="C131" s="5">
        <v>-1.4268243830883875</v>
      </c>
      <c r="D131" s="5">
        <v>-0.33312971936538815</v>
      </c>
      <c r="E131" s="5">
        <f t="shared" si="9"/>
        <v>69.569853419670835</v>
      </c>
      <c r="F131" s="5">
        <f t="shared" si="10"/>
        <v>3.9940353715792187E-3</v>
      </c>
      <c r="G131" s="5">
        <f t="shared" si="11"/>
        <v>-0.30771725576048248</v>
      </c>
      <c r="H131" s="5">
        <f t="shared" si="11"/>
        <v>-0.29540084592527532</v>
      </c>
    </row>
    <row r="132" spans="2:8" x14ac:dyDescent="0.3">
      <c r="B132" s="5">
        <v>1.9283598956244532</v>
      </c>
      <c r="C132" s="5">
        <v>-0.50128733164456207</v>
      </c>
      <c r="D132" s="5">
        <v>-0.57702663980307989</v>
      </c>
      <c r="E132" s="5">
        <f t="shared" si="9"/>
        <v>177.79736961310846</v>
      </c>
      <c r="F132" s="5">
        <f t="shared" si="10"/>
        <v>1.4813288842560057E-3</v>
      </c>
      <c r="G132" s="5">
        <f t="shared" si="11"/>
        <v>0.76065898967659207</v>
      </c>
      <c r="H132" s="5">
        <f t="shared" si="11"/>
        <v>-0.29783790758722178</v>
      </c>
    </row>
    <row r="133" spans="2:8" x14ac:dyDescent="0.3">
      <c r="B133" s="5">
        <v>0.85363501764368266</v>
      </c>
      <c r="C133" s="5">
        <v>-0.21449068299261853</v>
      </c>
      <c r="D133" s="5">
        <v>-0.27320993467583321</v>
      </c>
      <c r="E133" s="5">
        <f t="shared" si="9"/>
        <v>78.92878127458971</v>
      </c>
      <c r="F133" s="5">
        <f t="shared" si="10"/>
        <v>-1.7119429382728424E-2</v>
      </c>
      <c r="G133" s="5">
        <f t="shared" si="11"/>
        <v>-0.21532988002986433</v>
      </c>
      <c r="H133" s="5">
        <f t="shared" si="11"/>
        <v>-0.31587869153246184</v>
      </c>
    </row>
    <row r="134" spans="2:8" x14ac:dyDescent="0.3">
      <c r="B134" s="5">
        <v>1.2801243681460619</v>
      </c>
      <c r="C134" s="5">
        <v>5.3995563575881533E-2</v>
      </c>
      <c r="D134" s="5">
        <v>-0.43083900891360827</v>
      </c>
      <c r="E134" s="5">
        <f t="shared" si="9"/>
        <v>129.63230372188264</v>
      </c>
      <c r="F134" s="5">
        <f t="shared" si="10"/>
        <v>-4.680169846978971E-2</v>
      </c>
      <c r="G134" s="5">
        <f t="shared" si="11"/>
        <v>0.28519383933419395</v>
      </c>
      <c r="H134" s="5">
        <f t="shared" si="11"/>
        <v>-0.3446673783116791</v>
      </c>
    </row>
    <row r="135" spans="2:8" x14ac:dyDescent="0.3">
      <c r="B135" s="5">
        <v>7.4343577376566827E-2</v>
      </c>
      <c r="C135" s="5">
        <v>0.68632516558864154</v>
      </c>
      <c r="D135" s="5">
        <v>-7.3696355684660375E-2</v>
      </c>
      <c r="E135" s="5">
        <f t="shared" si="9"/>
        <v>28.024112705315929</v>
      </c>
      <c r="F135" s="5">
        <f t="shared" si="10"/>
        <v>-5.1393282471690324E-2</v>
      </c>
      <c r="G135" s="5">
        <f t="shared" si="11"/>
        <v>-0.71783922879894413</v>
      </c>
      <c r="H135" s="5">
        <f t="shared" si="11"/>
        <v>-0.34912073304892871</v>
      </c>
    </row>
    <row r="136" spans="2:8" x14ac:dyDescent="0.3">
      <c r="B136" s="5">
        <v>0.14661202637944371</v>
      </c>
      <c r="C136" s="5">
        <v>-0.27567239158088341</v>
      </c>
      <c r="D136" s="5">
        <v>-0.10203393685515039</v>
      </c>
      <c r="E136" s="5">
        <f t="shared" si="9"/>
        <v>6.3910308905178681</v>
      </c>
      <c r="F136" s="5">
        <f t="shared" si="10"/>
        <v>-5.8050328941317279E-2</v>
      </c>
      <c r="G136" s="5">
        <f t="shared" si="11"/>
        <v>-0.9313918588456126</v>
      </c>
      <c r="H136" s="5">
        <f t="shared" si="11"/>
        <v>-0.35557736967352976</v>
      </c>
    </row>
    <row r="137" spans="2:8" x14ac:dyDescent="0.3">
      <c r="B137" s="5">
        <v>-8.0234142136760056E-2</v>
      </c>
      <c r="C137" s="5">
        <v>0.30239334591897205</v>
      </c>
      <c r="D137" s="5">
        <v>-4.4651642383541912E-2</v>
      </c>
      <c r="E137" s="5">
        <f t="shared" si="9"/>
        <v>1.0483861638931558</v>
      </c>
      <c r="F137" s="5">
        <f t="shared" si="10"/>
        <v>-6.8721885024569926E-2</v>
      </c>
      <c r="G137" s="5">
        <f t="shared" si="11"/>
        <v>-0.98413218694788129</v>
      </c>
      <c r="H137" s="5">
        <f t="shared" si="11"/>
        <v>-0.36592765942484567</v>
      </c>
    </row>
    <row r="138" spans="2:8" x14ac:dyDescent="0.3">
      <c r="B138" s="5">
        <v>0.4472011621837737</v>
      </c>
      <c r="C138" s="5">
        <v>1.2862074072472751</v>
      </c>
      <c r="D138" s="5">
        <v>-0.23064444576448295</v>
      </c>
      <c r="E138" s="5">
        <f t="shared" si="9"/>
        <v>83.306338435795624</v>
      </c>
      <c r="F138" s="5">
        <f t="shared" si="10"/>
        <v>-9.6484097109350853E-2</v>
      </c>
      <c r="G138" s="5">
        <f t="shared" si="11"/>
        <v>-0.17211648801487753</v>
      </c>
      <c r="H138" s="5">
        <f t="shared" si="11"/>
        <v>-0.39285409236239194</v>
      </c>
    </row>
    <row r="139" spans="2:8" x14ac:dyDescent="0.3">
      <c r="B139" s="5">
        <v>1.035158791433787</v>
      </c>
      <c r="C139" s="5">
        <v>0.15905811778793577</v>
      </c>
      <c r="D139" s="5">
        <v>-0.41111206883215345</v>
      </c>
      <c r="E139" s="5">
        <f t="shared" si="9"/>
        <v>108.28762267701677</v>
      </c>
      <c r="F139" s="5">
        <f t="shared" si="10"/>
        <v>-0.10056443140201737</v>
      </c>
      <c r="G139" s="5">
        <f t="shared" si="11"/>
        <v>7.448817965697023E-2</v>
      </c>
      <c r="H139" s="5">
        <f t="shared" si="11"/>
        <v>-0.3968115885215141</v>
      </c>
    </row>
    <row r="140" spans="2:8" x14ac:dyDescent="0.3">
      <c r="B140" s="5">
        <v>0.70072849464486353</v>
      </c>
      <c r="C140" s="5">
        <v>0.40296754377777688</v>
      </c>
      <c r="D140" s="5">
        <v>-0.35610355553217232</v>
      </c>
      <c r="E140" s="5">
        <f t="shared" si="9"/>
        <v>82.16187577781966</v>
      </c>
      <c r="F140" s="5">
        <f t="shared" si="10"/>
        <v>-0.14588500713871327</v>
      </c>
      <c r="G140" s="5">
        <f t="shared" si="11"/>
        <v>-0.18341413911670917</v>
      </c>
      <c r="H140" s="5">
        <f t="shared" si="11"/>
        <v>-0.44076779199472726</v>
      </c>
    </row>
    <row r="141" spans="2:8" x14ac:dyDescent="0.3">
      <c r="B141" s="5">
        <v>1.5173126282898011</v>
      </c>
      <c r="C141" s="5">
        <v>0.12945179150847252</v>
      </c>
      <c r="D141" s="5">
        <v>-0.61633272707695141</v>
      </c>
      <c r="E141" s="5">
        <f t="shared" si="9"/>
        <v>155.61481657423428</v>
      </c>
      <c r="F141" s="5">
        <f t="shared" si="10"/>
        <v>-0.1611389385900111</v>
      </c>
      <c r="G141" s="5">
        <f t="shared" si="11"/>
        <v>0.54168221220419022</v>
      </c>
      <c r="H141" s="5">
        <f t="shared" si="11"/>
        <v>-0.45556250507461399</v>
      </c>
    </row>
    <row r="142" spans="2:8" x14ac:dyDescent="0.3">
      <c r="B142" s="5">
        <v>1.4985145096725319</v>
      </c>
      <c r="C142" s="5">
        <v>-1.3014005162403919</v>
      </c>
      <c r="D142" s="5">
        <v>-0.61069954426784534</v>
      </c>
      <c r="E142" s="5">
        <f t="shared" si="9"/>
        <v>110.80943548004143</v>
      </c>
      <c r="F142" s="5">
        <f t="shared" si="10"/>
        <v>-0.16114519136608579</v>
      </c>
      <c r="G142" s="5">
        <f t="shared" si="11"/>
        <v>9.9382448591084374E-2</v>
      </c>
      <c r="H142" s="5">
        <f t="shared" si="11"/>
        <v>-0.45556856961137121</v>
      </c>
    </row>
    <row r="143" spans="2:8" x14ac:dyDescent="0.3">
      <c r="B143" s="5">
        <v>-0.14958993435720913</v>
      </c>
      <c r="C143" s="5">
        <v>4.2737156036309898E-2</v>
      </c>
      <c r="D143" s="5">
        <v>-0.13925500752520747</v>
      </c>
      <c r="E143" s="5">
        <f t="shared" si="9"/>
        <v>-13.676878754631616</v>
      </c>
      <c r="F143" s="5">
        <f t="shared" si="10"/>
        <v>-0.18413198783237023</v>
      </c>
      <c r="G143" s="5">
        <f t="shared" si="11"/>
        <v>-1.1294937715064826</v>
      </c>
      <c r="H143" s="5">
        <f t="shared" si="11"/>
        <v>-0.47786335043100692</v>
      </c>
    </row>
    <row r="144" spans="2:8" x14ac:dyDescent="0.3">
      <c r="B144" s="5">
        <v>1.238586608247715</v>
      </c>
      <c r="C144" s="5">
        <v>-0.77185632108012214</v>
      </c>
      <c r="D144" s="5">
        <v>-0.55985310609685257</v>
      </c>
      <c r="E144" s="5">
        <f t="shared" si="9"/>
        <v>100.70297119236784</v>
      </c>
      <c r="F144" s="5">
        <f t="shared" si="10"/>
        <v>-0.18827712362253807</v>
      </c>
      <c r="G144" s="5">
        <f t="shared" si="11"/>
        <v>-3.8429049779895356E-4</v>
      </c>
      <c r="H144" s="5">
        <f t="shared" si="11"/>
        <v>-0.48188369724379432</v>
      </c>
    </row>
    <row r="145" spans="2:9" x14ac:dyDescent="0.3">
      <c r="B145" s="5">
        <v>-7.0686721504898742E-2</v>
      </c>
      <c r="C145" s="5">
        <v>0.64244431996485218</v>
      </c>
      <c r="D145" s="5">
        <v>-0.18911578081315383</v>
      </c>
      <c r="E145" s="5">
        <f t="shared" si="9"/>
        <v>12.204657448455691</v>
      </c>
      <c r="F145" s="5">
        <f t="shared" si="10"/>
        <v>-0.21032179726462347</v>
      </c>
      <c r="G145" s="5">
        <f t="shared" si="11"/>
        <v>-0.87400219739166629</v>
      </c>
      <c r="H145" s="5">
        <f t="shared" si="11"/>
        <v>-0.5032647177705809</v>
      </c>
    </row>
    <row r="146" spans="2:9" x14ac:dyDescent="0.3">
      <c r="B146" s="5">
        <v>0.80012489686487243</v>
      </c>
      <c r="C146" s="5">
        <v>-2.4290329747600481E-2</v>
      </c>
      <c r="D146" s="5">
        <v>-0.45412434701574966</v>
      </c>
      <c r="E146" s="5">
        <f t="shared" si="9"/>
        <v>79.283779794059228</v>
      </c>
      <c r="F146" s="5">
        <f t="shared" si="10"/>
        <v>-0.21408687795628795</v>
      </c>
      <c r="G146" s="5">
        <f t="shared" si="11"/>
        <v>-0.21182548485656402</v>
      </c>
      <c r="H146" s="5">
        <f t="shared" si="11"/>
        <v>-0.50691645101283689</v>
      </c>
    </row>
    <row r="147" spans="2:9" x14ac:dyDescent="0.3">
      <c r="B147" s="5">
        <v>0.24523876870807726</v>
      </c>
      <c r="C147" s="5">
        <v>-0.74130184657406062</v>
      </c>
      <c r="D147" s="5">
        <v>-0.29983198146510404</v>
      </c>
      <c r="E147" s="5">
        <f t="shared" si="9"/>
        <v>2.2848214735859074</v>
      </c>
      <c r="F147" s="5">
        <f t="shared" si="10"/>
        <v>-0.22626035085268087</v>
      </c>
      <c r="G147" s="5">
        <f t="shared" si="11"/>
        <v>-0.97192662074478786</v>
      </c>
      <c r="H147" s="5">
        <f t="shared" si="11"/>
        <v>-0.51872344249322588</v>
      </c>
    </row>
    <row r="148" spans="2:9" x14ac:dyDescent="0.3">
      <c r="B148" s="5">
        <v>-0.35326899908250198</v>
      </c>
      <c r="C148" s="5">
        <v>-1.8566788639873266</v>
      </c>
      <c r="D148" s="5">
        <v>-0.12659825188165996</v>
      </c>
      <c r="E148" s="5">
        <f t="shared" si="9"/>
        <v>-91.027265827869996</v>
      </c>
      <c r="F148" s="5">
        <f t="shared" si="10"/>
        <v>-0.23257895160641057</v>
      </c>
      <c r="G148" s="5">
        <f t="shared" si="11"/>
        <v>-1.8930640633415794</v>
      </c>
      <c r="H148" s="5">
        <f t="shared" si="11"/>
        <v>-0.5248518222828068</v>
      </c>
    </row>
    <row r="149" spans="2:9" x14ac:dyDescent="0.3">
      <c r="B149" s="5">
        <v>1.4663706931751221</v>
      </c>
      <c r="C149" s="5">
        <v>-0.31708054848422762</v>
      </c>
      <c r="D149" s="5">
        <v>-0.72081547841662541</v>
      </c>
      <c r="E149" s="5">
        <f t="shared" si="9"/>
        <v>137.12465286298539</v>
      </c>
      <c r="F149" s="5">
        <f t="shared" si="10"/>
        <v>-0.28090427046408878</v>
      </c>
      <c r="G149" s="5">
        <f t="shared" si="11"/>
        <v>0.35915513980946445</v>
      </c>
      <c r="H149" s="5">
        <f t="shared" si="11"/>
        <v>-0.57172231132860363</v>
      </c>
    </row>
    <row r="150" spans="2:9" x14ac:dyDescent="0.3">
      <c r="B150" s="5">
        <v>0.21800508673186414</v>
      </c>
      <c r="C150" s="5">
        <v>0.11311385605949908</v>
      </c>
      <c r="D150" s="5">
        <v>-0.39080077840480953</v>
      </c>
      <c r="E150" s="5">
        <f t="shared" si="9"/>
        <v>25.193924354971386</v>
      </c>
      <c r="F150" s="5">
        <f t="shared" si="10"/>
        <v>-0.3253992523852503</v>
      </c>
      <c r="G150" s="5">
        <f t="shared" si="11"/>
        <v>-0.74577765065292534</v>
      </c>
      <c r="H150" s="5">
        <f t="shared" si="11"/>
        <v>-0.61487777542126054</v>
      </c>
    </row>
    <row r="151" spans="2:9" x14ac:dyDescent="0.3">
      <c r="B151" s="5">
        <v>0.8081568719499046</v>
      </c>
      <c r="C151" s="5">
        <v>-1.2818463801522739</v>
      </c>
      <c r="D151" s="5">
        <v>-0.61836772147216834</v>
      </c>
      <c r="E151" s="5">
        <f t="shared" si="9"/>
        <v>42.360295790422242</v>
      </c>
      <c r="F151" s="5">
        <f t="shared" si="10"/>
        <v>-0.37592065988719697</v>
      </c>
      <c r="G151" s="5">
        <f t="shared" si="11"/>
        <v>-0.57631849546723812</v>
      </c>
      <c r="H151" s="5">
        <f t="shared" si="11"/>
        <v>-0.66387824004048146</v>
      </c>
    </row>
    <row r="152" spans="2:9" x14ac:dyDescent="0.3">
      <c r="B152" s="6">
        <v>0.43000602797837928</v>
      </c>
      <c r="C152" s="6">
        <v>0.56909357226686552</v>
      </c>
      <c r="D152" s="6">
        <v>-0.50562903197715059</v>
      </c>
      <c r="E152" s="6">
        <f t="shared" si="9"/>
        <v>60.073409965843894</v>
      </c>
      <c r="F152" s="6">
        <f t="shared" si="10"/>
        <v>-0.37662722358363682</v>
      </c>
      <c r="G152" s="6">
        <f t="shared" si="11"/>
        <v>-0.4014621272963988</v>
      </c>
      <c r="H152" s="6">
        <f t="shared" si="11"/>
        <v>-0.664563532694042</v>
      </c>
      <c r="I152" s="15">
        <f>0.3*B152</f>
        <v>0.12900180839351377</v>
      </c>
    </row>
    <row r="153" spans="2:9" x14ac:dyDescent="0.3">
      <c r="B153" s="6">
        <v>0.68251700011023786</v>
      </c>
      <c r="C153" s="6">
        <v>-0.26559519028523937</v>
      </c>
      <c r="D153" s="6">
        <v>-0.58790419643628411</v>
      </c>
      <c r="E153" s="6">
        <f t="shared" si="9"/>
        <v>60.283844302466605</v>
      </c>
      <c r="F153" s="6">
        <f t="shared" si="10"/>
        <v>-0.38314909640321276</v>
      </c>
      <c r="G153" s="6">
        <f t="shared" si="11"/>
        <v>-0.399384808566565</v>
      </c>
      <c r="H153" s="6">
        <f t="shared" si="11"/>
        <v>-0.67088906506038348</v>
      </c>
      <c r="I153" s="15">
        <f t="shared" ref="I153:I201" si="12">0.3*B153</f>
        <v>0.20475510003307135</v>
      </c>
    </row>
    <row r="154" spans="2:9" x14ac:dyDescent="0.3">
      <c r="B154" s="6">
        <v>0.68934844218892977</v>
      </c>
      <c r="C154" s="6">
        <v>-1.2453074305085465</v>
      </c>
      <c r="D154" s="6">
        <v>-0.59619878811645322</v>
      </c>
      <c r="E154" s="6">
        <f t="shared" si="9"/>
        <v>31.575621303636581</v>
      </c>
      <c r="F154" s="6">
        <f t="shared" si="10"/>
        <v>-0.3893942554597743</v>
      </c>
      <c r="G154" s="6">
        <f t="shared" si="11"/>
        <v>-0.68278023866994975</v>
      </c>
      <c r="H154" s="6">
        <f t="shared" si="11"/>
        <v>-0.6769462141091438</v>
      </c>
      <c r="I154" s="15">
        <f t="shared" si="12"/>
        <v>0.20680453265667892</v>
      </c>
    </row>
    <row r="155" spans="2:9" x14ac:dyDescent="0.3">
      <c r="B155" s="6">
        <v>1.247332536673639</v>
      </c>
      <c r="C155" s="6">
        <v>-0.38050075090723112</v>
      </c>
      <c r="D155" s="6">
        <v>-0.78251446211652365</v>
      </c>
      <c r="E155" s="6">
        <f t="shared" si="9"/>
        <v>113.31823114014696</v>
      </c>
      <c r="F155" s="6">
        <f t="shared" si="10"/>
        <v>-0.40831470111443197</v>
      </c>
      <c r="G155" s="6">
        <f t="shared" si="11"/>
        <v>0.12414821779825851</v>
      </c>
      <c r="H155" s="6">
        <f t="shared" si="11"/>
        <v>-0.69529706127913249</v>
      </c>
      <c r="I155" s="15">
        <f t="shared" si="12"/>
        <v>0.37419976100209168</v>
      </c>
    </row>
    <row r="156" spans="2:9" x14ac:dyDescent="0.3">
      <c r="B156" s="6">
        <v>1.3526020009303465</v>
      </c>
      <c r="C156" s="6">
        <v>1.3398221199167892</v>
      </c>
      <c r="D156" s="6">
        <v>-0.83818122220691293</v>
      </c>
      <c r="E156" s="6">
        <f t="shared" si="9"/>
        <v>175.45486369053833</v>
      </c>
      <c r="F156" s="6">
        <f t="shared" si="10"/>
        <v>-0.43240062192780898</v>
      </c>
      <c r="G156" s="6">
        <f t="shared" si="11"/>
        <v>0.73753476239601312</v>
      </c>
      <c r="H156" s="6">
        <f t="shared" si="11"/>
        <v>-0.71865787739637466</v>
      </c>
      <c r="I156" s="15">
        <f t="shared" si="12"/>
        <v>0.40578060027910395</v>
      </c>
    </row>
    <row r="157" spans="2:9" x14ac:dyDescent="0.3">
      <c r="B157" s="6">
        <v>2.0536086847423576</v>
      </c>
      <c r="C157" s="6">
        <v>1.0816074791364372</v>
      </c>
      <c r="D157" s="6">
        <v>-1.0565463526290841</v>
      </c>
      <c r="E157" s="6">
        <f t="shared" si="9"/>
        <v>237.80909284832887</v>
      </c>
      <c r="F157" s="6">
        <f t="shared" si="10"/>
        <v>-0.44046374720637693</v>
      </c>
      <c r="G157" s="6">
        <f t="shared" si="11"/>
        <v>1.3530693286301274</v>
      </c>
      <c r="H157" s="6">
        <f t="shared" si="11"/>
        <v>-0.72647826294120721</v>
      </c>
      <c r="I157" s="15">
        <f t="shared" si="12"/>
        <v>0.61608260542270721</v>
      </c>
    </row>
    <row r="158" spans="2:9" x14ac:dyDescent="0.3">
      <c r="B158" s="6">
        <v>-5.6812379829352722E-2</v>
      </c>
      <c r="C158" s="6">
        <v>0.70385794970206916</v>
      </c>
      <c r="D158" s="6">
        <v>-0.4397543307277374</v>
      </c>
      <c r="E158" s="6">
        <f t="shared" si="9"/>
        <v>15.434500508126803</v>
      </c>
      <c r="F158" s="6">
        <f t="shared" si="10"/>
        <v>-0.45679804467654322</v>
      </c>
      <c r="G158" s="6">
        <f t="shared" si="11"/>
        <v>-0.84211855335353725</v>
      </c>
      <c r="H158" s="6">
        <f t="shared" si="11"/>
        <v>-0.74232081770842884</v>
      </c>
      <c r="I158" s="15">
        <f t="shared" si="12"/>
        <v>-1.7043713948805817E-2</v>
      </c>
    </row>
    <row r="159" spans="2:9" x14ac:dyDescent="0.3">
      <c r="B159" s="6">
        <v>1.1993294063140638</v>
      </c>
      <c r="C159" s="6">
        <v>0.45183696784079075</v>
      </c>
      <c r="D159" s="6">
        <v>-0.82091446529375389</v>
      </c>
      <c r="E159" s="6">
        <f t="shared" si="9"/>
        <v>133.4880496666301</v>
      </c>
      <c r="F159" s="6">
        <f t="shared" si="10"/>
        <v>-0.46111564339953476</v>
      </c>
      <c r="G159" s="6">
        <f t="shared" si="11"/>
        <v>0.32325613181484042</v>
      </c>
      <c r="H159" s="6">
        <f t="shared" si="11"/>
        <v>-0.74650843547140955</v>
      </c>
      <c r="I159" s="15">
        <f t="shared" si="12"/>
        <v>0.35979882189421913</v>
      </c>
    </row>
    <row r="160" spans="2:9" x14ac:dyDescent="0.3">
      <c r="B160" s="6">
        <v>1.5106778644403676</v>
      </c>
      <c r="C160" s="6">
        <v>-0.41828229768725578</v>
      </c>
      <c r="D160" s="6">
        <v>-0.96463736554142088</v>
      </c>
      <c r="E160" s="6">
        <f t="shared" si="9"/>
        <v>138.51931751341908</v>
      </c>
      <c r="F160" s="6">
        <f t="shared" si="10"/>
        <v>-0.51143400620931057</v>
      </c>
      <c r="G160" s="6">
        <f t="shared" si="11"/>
        <v>0.37292267911260252</v>
      </c>
      <c r="H160" s="6">
        <f t="shared" si="11"/>
        <v>-0.79531196804247928</v>
      </c>
      <c r="I160" s="15">
        <f t="shared" si="12"/>
        <v>0.45320335933211026</v>
      </c>
    </row>
    <row r="161" spans="2:9" x14ac:dyDescent="0.3">
      <c r="B161" s="6">
        <v>-1.0501920516835526</v>
      </c>
      <c r="C161" s="6">
        <v>-0.78688572102691978</v>
      </c>
      <c r="D161" s="6">
        <v>-0.20760694496857468</v>
      </c>
      <c r="E161" s="6">
        <f t="shared" si="9"/>
        <v>-128.62577679916285</v>
      </c>
      <c r="F161" s="6">
        <f t="shared" si="10"/>
        <v>-0.5226645604736404</v>
      </c>
      <c r="G161" s="6">
        <f t="shared" si="11"/>
        <v>-2.2642206545520702</v>
      </c>
      <c r="H161" s="6">
        <f t="shared" si="11"/>
        <v>-0.80620442737988651</v>
      </c>
      <c r="I161" s="15">
        <f t="shared" si="12"/>
        <v>-0.31505761550506578</v>
      </c>
    </row>
    <row r="162" spans="2:9" x14ac:dyDescent="0.3">
      <c r="B162" s="6">
        <v>1.017939782992471</v>
      </c>
      <c r="C162" s="6">
        <v>-8.6513409769395366E-2</v>
      </c>
      <c r="D162" s="6">
        <v>-0.87854004959808663</v>
      </c>
      <c r="E162" s="6">
        <f t="shared" si="9"/>
        <v>99.19857600616524</v>
      </c>
      <c r="F162" s="6">
        <f t="shared" si="10"/>
        <v>-0.57315811470034528</v>
      </c>
      <c r="G162" s="6">
        <f t="shared" ref="G162:H193" si="13">STANDARDIZE(E162,E$204,E$205)</f>
        <v>-1.5235043219648808E-2</v>
      </c>
      <c r="H162" s="6">
        <f t="shared" si="13"/>
        <v>-0.8551778772444617</v>
      </c>
      <c r="I162" s="15">
        <f t="shared" si="12"/>
        <v>0.30538193489774129</v>
      </c>
    </row>
    <row r="163" spans="2:9" x14ac:dyDescent="0.3">
      <c r="B163" s="6">
        <v>2.0832559382834006</v>
      </c>
      <c r="C163" s="6">
        <v>0.11080487638537306</v>
      </c>
      <c r="D163" s="6">
        <v>-1.2082909961463884</v>
      </c>
      <c r="E163" s="6">
        <f t="shared" si="9"/>
        <v>211.64974011990125</v>
      </c>
      <c r="F163" s="6">
        <f t="shared" si="10"/>
        <v>-0.58331421466136824</v>
      </c>
      <c r="G163" s="6">
        <f t="shared" si="13"/>
        <v>1.0948352673299548</v>
      </c>
      <c r="H163" s="6">
        <f t="shared" si="13"/>
        <v>-0.86502822863837725</v>
      </c>
      <c r="I163" s="15">
        <f t="shared" si="12"/>
        <v>0.62497678148502012</v>
      </c>
    </row>
    <row r="164" spans="2:9" x14ac:dyDescent="0.3">
      <c r="B164" s="6">
        <v>1.407701463700505</v>
      </c>
      <c r="C164" s="6">
        <v>0.93000835477141663</v>
      </c>
      <c r="D164" s="6">
        <v>-1.0402436600998044</v>
      </c>
      <c r="E164" s="6">
        <f t="shared" si="9"/>
        <v>168.670397013193</v>
      </c>
      <c r="F164" s="6">
        <f t="shared" si="10"/>
        <v>-0.61793322098965286</v>
      </c>
      <c r="G164" s="6">
        <f t="shared" si="13"/>
        <v>0.67056137807589278</v>
      </c>
      <c r="H164" s="6">
        <f t="shared" si="13"/>
        <v>-0.89860503258384006</v>
      </c>
      <c r="I164" s="15">
        <f t="shared" si="12"/>
        <v>0.42231043911015148</v>
      </c>
    </row>
    <row r="165" spans="2:9" x14ac:dyDescent="0.3">
      <c r="B165" s="6">
        <v>0.63049731377395801</v>
      </c>
      <c r="C165" s="6">
        <v>-0.69214593167998828</v>
      </c>
      <c r="D165" s="6">
        <v>-0.85570036389981396</v>
      </c>
      <c r="E165" s="6">
        <f t="shared" si="9"/>
        <v>42.285353426996153</v>
      </c>
      <c r="F165" s="6">
        <f t="shared" si="10"/>
        <v>-0.66655116976762652</v>
      </c>
      <c r="G165" s="6">
        <f t="shared" si="13"/>
        <v>-0.5770582947685382</v>
      </c>
      <c r="H165" s="6">
        <f t="shared" si="13"/>
        <v>-0.94575934194987255</v>
      </c>
      <c r="I165" s="15">
        <f t="shared" si="12"/>
        <v>0.18914919413218739</v>
      </c>
    </row>
    <row r="166" spans="2:9" x14ac:dyDescent="0.3">
      <c r="B166" s="6">
        <v>0.23123141343239695</v>
      </c>
      <c r="C166" s="6">
        <v>1.3502176443580538</v>
      </c>
      <c r="D166" s="6">
        <v>-0.73808450906653889</v>
      </c>
      <c r="E166" s="6">
        <f t="shared" si="9"/>
        <v>63.629670673981309</v>
      </c>
      <c r="F166" s="6">
        <f t="shared" si="10"/>
        <v>-0.66871508503681976</v>
      </c>
      <c r="G166" s="6">
        <f t="shared" si="13"/>
        <v>-0.36635622635005866</v>
      </c>
      <c r="H166" s="6">
        <f t="shared" si="13"/>
        <v>-0.94785811272507337</v>
      </c>
      <c r="I166" s="15">
        <f t="shared" si="12"/>
        <v>6.9369424029719087E-2</v>
      </c>
    </row>
    <row r="167" spans="2:9" x14ac:dyDescent="0.3">
      <c r="B167" s="6">
        <v>5.5989974294789135E-2</v>
      </c>
      <c r="C167" s="6">
        <v>0.27702299121301621</v>
      </c>
      <c r="D167" s="6">
        <v>-0.7051335160213057</v>
      </c>
      <c r="E167" s="6">
        <f t="shared" si="9"/>
        <v>13.9096871658694</v>
      </c>
      <c r="F167" s="6">
        <f t="shared" si="10"/>
        <v>-0.68833652373286891</v>
      </c>
      <c r="G167" s="6">
        <f t="shared" si="13"/>
        <v>-0.85717086547240395</v>
      </c>
      <c r="H167" s="6">
        <f t="shared" si="13"/>
        <v>-0.9668888495976935</v>
      </c>
      <c r="I167" s="15">
        <f t="shared" si="12"/>
        <v>1.679699228843674E-2</v>
      </c>
    </row>
    <row r="168" spans="2:9" x14ac:dyDescent="0.3">
      <c r="B168" s="6">
        <v>-2.0791852623224258</v>
      </c>
      <c r="C168" s="6">
        <v>-0.72170905696111731</v>
      </c>
      <c r="D168" s="6">
        <v>-9.9344106274656951E-2</v>
      </c>
      <c r="E168" s="6">
        <f t="shared" si="9"/>
        <v>-229.5697979410761</v>
      </c>
      <c r="F168" s="6">
        <f t="shared" si="10"/>
        <v>-0.72309968497138466</v>
      </c>
      <c r="G168" s="6">
        <f t="shared" si="13"/>
        <v>-3.2606973187135382</v>
      </c>
      <c r="H168" s="6">
        <f t="shared" si="13"/>
        <v>-1.0006054686814854</v>
      </c>
      <c r="I168" s="15">
        <f t="shared" si="12"/>
        <v>-0.62375557869672771</v>
      </c>
    </row>
    <row r="169" spans="2:9" x14ac:dyDescent="0.3">
      <c r="B169" s="6">
        <v>1.5228298505244311</v>
      </c>
      <c r="C169" s="6">
        <v>0.92553818831220269</v>
      </c>
      <c r="D169" s="6">
        <v>-1.2048053577018436</v>
      </c>
      <c r="E169" s="6">
        <f t="shared" si="9"/>
        <v>180.04913070180919</v>
      </c>
      <c r="F169" s="6">
        <f t="shared" si="10"/>
        <v>-0.74795640254451423</v>
      </c>
      <c r="G169" s="6">
        <f t="shared" si="13"/>
        <v>0.78288742235417075</v>
      </c>
      <c r="H169" s="6">
        <f t="shared" si="13"/>
        <v>-1.0247138767844302</v>
      </c>
      <c r="I169" s="15">
        <f t="shared" si="12"/>
        <v>0.45684895515732932</v>
      </c>
    </row>
    <row r="170" spans="2:9" x14ac:dyDescent="0.3">
      <c r="B170" s="6">
        <v>1.1476018951507285</v>
      </c>
      <c r="C170" s="6">
        <v>1.8803530110744759</v>
      </c>
      <c r="D170" s="6">
        <v>-1.1444217307143845</v>
      </c>
      <c r="E170" s="6">
        <f t="shared" si="9"/>
        <v>171.17077984730713</v>
      </c>
      <c r="F170" s="6">
        <f t="shared" si="10"/>
        <v>-0.80014116216916586</v>
      </c>
      <c r="G170" s="6">
        <f t="shared" si="13"/>
        <v>0.69524409942460785</v>
      </c>
      <c r="H170" s="6">
        <f t="shared" si="13"/>
        <v>-1.0753276184453637</v>
      </c>
      <c r="I170" s="15">
        <f t="shared" si="12"/>
        <v>0.34428056854521855</v>
      </c>
    </row>
    <row r="171" spans="2:9" x14ac:dyDescent="0.3">
      <c r="B171" s="6">
        <v>1.2864157977455761</v>
      </c>
      <c r="C171" s="6">
        <v>0.34301137930015102</v>
      </c>
      <c r="D171" s="6">
        <v>-1.1974088920396753</v>
      </c>
      <c r="E171" s="6">
        <f t="shared" si="9"/>
        <v>138.93192115356214</v>
      </c>
      <c r="F171" s="6">
        <f t="shared" si="10"/>
        <v>-0.81148415271600238</v>
      </c>
      <c r="G171" s="6">
        <f t="shared" si="13"/>
        <v>0.37699572766267581</v>
      </c>
      <c r="H171" s="6">
        <f t="shared" si="13"/>
        <v>-1.0863291291800954</v>
      </c>
      <c r="I171" s="15">
        <f t="shared" si="12"/>
        <v>0.38592473932367283</v>
      </c>
    </row>
    <row r="172" spans="2:9" x14ac:dyDescent="0.3">
      <c r="B172" s="6">
        <v>0.17231662038830109</v>
      </c>
      <c r="C172" s="6">
        <v>0.9373434295412153</v>
      </c>
      <c r="D172" s="6">
        <v>-0.89668901637196541</v>
      </c>
      <c r="E172" s="6">
        <f t="shared" si="9"/>
        <v>45.351964925066568</v>
      </c>
      <c r="F172" s="6">
        <f t="shared" si="10"/>
        <v>-0.84499403025547504</v>
      </c>
      <c r="G172" s="6">
        <f t="shared" si="13"/>
        <v>-0.54678600363818619</v>
      </c>
      <c r="H172" s="6">
        <f t="shared" si="13"/>
        <v>-1.1188301945691403</v>
      </c>
      <c r="I172" s="15">
        <f t="shared" si="12"/>
        <v>5.1694986116490323E-2</v>
      </c>
    </row>
    <row r="173" spans="2:9" x14ac:dyDescent="0.3">
      <c r="B173" s="6">
        <v>-0.42029421112965792</v>
      </c>
      <c r="C173" s="6">
        <v>0.51207280193921179</v>
      </c>
      <c r="D173" s="6">
        <v>-0.75496473073144443</v>
      </c>
      <c r="E173" s="6">
        <f t="shared" si="9"/>
        <v>-26.667237054789439</v>
      </c>
      <c r="F173" s="6">
        <f t="shared" si="10"/>
        <v>-0.88105299407034177</v>
      </c>
      <c r="G173" s="6">
        <f t="shared" si="13"/>
        <v>-1.2577290920214559</v>
      </c>
      <c r="H173" s="6">
        <f t="shared" si="13"/>
        <v>-1.153803606197628</v>
      </c>
      <c r="I173" s="15">
        <f t="shared" si="12"/>
        <v>-0.12608826333889736</v>
      </c>
    </row>
    <row r="174" spans="2:9" x14ac:dyDescent="0.3">
      <c r="B174" s="6">
        <v>2.459329723729752</v>
      </c>
      <c r="C174" s="6">
        <v>-0.22789663489675149</v>
      </c>
      <c r="D174" s="6">
        <v>-1.6191688700928353</v>
      </c>
      <c r="E174" s="6">
        <f t="shared" si="9"/>
        <v>239.09607332607266</v>
      </c>
      <c r="F174" s="6">
        <f t="shared" si="10"/>
        <v>-0.88136995297390974</v>
      </c>
      <c r="G174" s="6">
        <f t="shared" si="13"/>
        <v>1.3657738553449899</v>
      </c>
      <c r="H174" s="6">
        <f t="shared" si="13"/>
        <v>-1.1541110230790643</v>
      </c>
      <c r="I174" s="15">
        <f t="shared" si="12"/>
        <v>0.73779891711892553</v>
      </c>
    </row>
    <row r="175" spans="2:9" x14ac:dyDescent="0.3">
      <c r="B175" s="6">
        <v>1.4898697625321802</v>
      </c>
      <c r="C175" s="6">
        <v>0.41144630813505501</v>
      </c>
      <c r="D175" s="6">
        <v>-1.3652152119902894</v>
      </c>
      <c r="E175" s="6">
        <f t="shared" si="9"/>
        <v>161.33036549726967</v>
      </c>
      <c r="F175" s="6">
        <f t="shared" si="10"/>
        <v>-0.91825428323063529</v>
      </c>
      <c r="G175" s="6">
        <f t="shared" si="13"/>
        <v>0.598103692746074</v>
      </c>
      <c r="H175" s="6">
        <f t="shared" si="13"/>
        <v>-1.1898849535594989</v>
      </c>
      <c r="I175" s="15">
        <f t="shared" si="12"/>
        <v>0.44696092875965404</v>
      </c>
    </row>
    <row r="176" spans="2:9" x14ac:dyDescent="0.3">
      <c r="B176" s="6">
        <v>0.31154206933570094</v>
      </c>
      <c r="C176" s="6">
        <v>1.2352370504231658</v>
      </c>
      <c r="D176" s="6">
        <v>-1.0268013284076005</v>
      </c>
      <c r="E176" s="6">
        <f t="shared" si="9"/>
        <v>68.211318446265068</v>
      </c>
      <c r="F176" s="6">
        <f t="shared" si="10"/>
        <v>-0.93333870760689019</v>
      </c>
      <c r="G176" s="6">
        <f t="shared" si="13"/>
        <v>-0.32112813817958963</v>
      </c>
      <c r="H176" s="6">
        <f t="shared" si="13"/>
        <v>-1.2045152625611137</v>
      </c>
      <c r="I176" s="15">
        <f t="shared" si="12"/>
        <v>9.3462620800710286E-2</v>
      </c>
    </row>
    <row r="177" spans="2:9" x14ac:dyDescent="0.3">
      <c r="B177" s="6">
        <v>-3.6205821961630136E-3</v>
      </c>
      <c r="C177" s="6">
        <v>0.42287865653634071</v>
      </c>
      <c r="D177" s="6">
        <v>-0.94174311016104184</v>
      </c>
      <c r="E177" s="6">
        <f t="shared" si="9"/>
        <v>12.32430147647392</v>
      </c>
      <c r="F177" s="6">
        <f t="shared" si="10"/>
        <v>-0.9428292848198907</v>
      </c>
      <c r="G177" s="6">
        <f t="shared" si="13"/>
        <v>-0.87282112217217578</v>
      </c>
      <c r="H177" s="6">
        <f t="shared" si="13"/>
        <v>-1.2137201267154567</v>
      </c>
      <c r="I177" s="15">
        <f t="shared" si="12"/>
        <v>-1.0861746588489041E-3</v>
      </c>
    </row>
    <row r="178" spans="2:9" x14ac:dyDescent="0.3">
      <c r="B178" s="6">
        <v>1.1336957211606205</v>
      </c>
      <c r="C178" s="6">
        <v>-0.77650156526942737</v>
      </c>
      <c r="D178" s="6">
        <v>-1.3152657629689202</v>
      </c>
      <c r="E178" s="6">
        <f t="shared" si="9"/>
        <v>90.074525157979224</v>
      </c>
      <c r="F178" s="6">
        <f t="shared" si="10"/>
        <v>-0.97515704662073399</v>
      </c>
      <c r="G178" s="6">
        <f t="shared" si="13"/>
        <v>-0.10530381252355893</v>
      </c>
      <c r="H178" s="6">
        <f t="shared" si="13"/>
        <v>-1.2450746638644818</v>
      </c>
      <c r="I178" s="15">
        <f t="shared" si="12"/>
        <v>0.34010871634818612</v>
      </c>
    </row>
    <row r="179" spans="2:9" x14ac:dyDescent="0.3">
      <c r="B179" s="6">
        <v>-8.9329089154489338E-2</v>
      </c>
      <c r="C179" s="6">
        <v>-0.95578116088290699</v>
      </c>
      <c r="D179" s="6">
        <v>-0.95385075837839395</v>
      </c>
      <c r="E179" s="6">
        <f t="shared" si="9"/>
        <v>-37.606343741936143</v>
      </c>
      <c r="F179" s="6">
        <f t="shared" si="10"/>
        <v>-0.98064948512474071</v>
      </c>
      <c r="G179" s="6">
        <f t="shared" si="13"/>
        <v>-1.3657153245610698</v>
      </c>
      <c r="H179" s="6">
        <f t="shared" si="13"/>
        <v>-1.2504017529519831</v>
      </c>
      <c r="I179" s="15">
        <f t="shared" si="12"/>
        <v>-2.6798726746346802E-2</v>
      </c>
    </row>
    <row r="180" spans="2:9" x14ac:dyDescent="0.3">
      <c r="B180" s="6">
        <v>-0.19787955554784276</v>
      </c>
      <c r="C180" s="6">
        <v>1.0197004485235084</v>
      </c>
      <c r="D180" s="6">
        <v>-0.98854570751427673</v>
      </c>
      <c r="E180" s="6">
        <f t="shared" si="9"/>
        <v>10.803057900920976</v>
      </c>
      <c r="F180" s="6">
        <f t="shared" si="10"/>
        <v>-1.0479095741786295</v>
      </c>
      <c r="G180" s="6">
        <f t="shared" si="13"/>
        <v>-0.88783819506461514</v>
      </c>
      <c r="H180" s="6">
        <f t="shared" si="13"/>
        <v>-1.3156369824701577</v>
      </c>
      <c r="I180" s="15">
        <f t="shared" si="12"/>
        <v>-5.9363866664352824E-2</v>
      </c>
    </row>
    <row r="181" spans="2:9" x14ac:dyDescent="0.3">
      <c r="B181" s="6">
        <v>1.3027935235877521</v>
      </c>
      <c r="C181" s="6">
        <v>-0.2572824087110348</v>
      </c>
      <c r="D181" s="6">
        <v>-1.4485431165667251</v>
      </c>
      <c r="E181" s="6">
        <f t="shared" si="9"/>
        <v>122.56088009744417</v>
      </c>
      <c r="F181" s="6">
        <f t="shared" si="10"/>
        <v>-1.0577050594903994</v>
      </c>
      <c r="G181" s="6">
        <f t="shared" si="13"/>
        <v>0.21538773745276971</v>
      </c>
      <c r="H181" s="6">
        <f t="shared" si="13"/>
        <v>-1.3251375754896413</v>
      </c>
      <c r="I181" s="15">
        <f t="shared" si="12"/>
        <v>0.39083805707632563</v>
      </c>
    </row>
    <row r="182" spans="2:9" x14ac:dyDescent="0.3">
      <c r="B182" s="6">
        <v>-1.8665090212598443</v>
      </c>
      <c r="C182" s="6">
        <v>0.86556156020378694</v>
      </c>
      <c r="D182" s="6">
        <v>-0.50675907914410345</v>
      </c>
      <c r="E182" s="6">
        <f t="shared" si="9"/>
        <v>-160.68405531987082</v>
      </c>
      <c r="F182" s="6">
        <f t="shared" si="10"/>
        <v>-1.0667117855220567</v>
      </c>
      <c r="G182" s="6">
        <f t="shared" si="13"/>
        <v>-2.5806864152548625</v>
      </c>
      <c r="H182" s="6">
        <f t="shared" si="13"/>
        <v>-1.3338731547632834</v>
      </c>
      <c r="I182" s="15">
        <f t="shared" si="12"/>
        <v>-0.55995270637795325</v>
      </c>
    </row>
    <row r="183" spans="2:9" x14ac:dyDescent="0.3">
      <c r="B183" s="6">
        <v>-0.44072600960498676</v>
      </c>
      <c r="C183" s="6">
        <v>0.35431185096967965</v>
      </c>
      <c r="D183" s="6">
        <v>-0.98394139058655128</v>
      </c>
      <c r="E183" s="6">
        <f t="shared" si="9"/>
        <v>-33.443245431408286</v>
      </c>
      <c r="F183" s="6">
        <f t="shared" si="10"/>
        <v>-1.1161591934680473</v>
      </c>
      <c r="G183" s="6">
        <f t="shared" si="13"/>
        <v>-1.3246189795757743</v>
      </c>
      <c r="H183" s="6">
        <f t="shared" si="13"/>
        <v>-1.3818319524962313</v>
      </c>
      <c r="I183" s="15">
        <f t="shared" si="12"/>
        <v>-0.13221780288149601</v>
      </c>
    </row>
    <row r="184" spans="2:9" x14ac:dyDescent="0.3">
      <c r="B184" s="6">
        <v>1.3350714905536734</v>
      </c>
      <c r="C184" s="6">
        <v>0.24851601665432099</v>
      </c>
      <c r="D184" s="6">
        <v>-1.7175443645101041</v>
      </c>
      <c r="E184" s="6">
        <f t="shared" si="9"/>
        <v>140.96262955499697</v>
      </c>
      <c r="F184" s="6">
        <f t="shared" si="10"/>
        <v>-1.317022917344002</v>
      </c>
      <c r="G184" s="6">
        <f t="shared" si="13"/>
        <v>0.39704202174582515</v>
      </c>
      <c r="H184" s="6">
        <f t="shared" si="13"/>
        <v>-1.5766486902264583</v>
      </c>
      <c r="I184" s="15">
        <f t="shared" si="12"/>
        <v>0.400521447166102</v>
      </c>
    </row>
    <row r="185" spans="2:9" x14ac:dyDescent="0.3">
      <c r="B185" s="6">
        <v>0.8651469468313735</v>
      </c>
      <c r="C185" s="6">
        <v>-0.46194145397748798</v>
      </c>
      <c r="D185" s="6">
        <v>-1.6174681150005199</v>
      </c>
      <c r="E185" s="6">
        <f t="shared" si="9"/>
        <v>72.65645106381271</v>
      </c>
      <c r="F185" s="6">
        <f t="shared" si="10"/>
        <v>-1.3579240309511078</v>
      </c>
      <c r="G185" s="6">
        <f t="shared" si="13"/>
        <v>-0.2772476698528723</v>
      </c>
      <c r="H185" s="6">
        <f t="shared" si="13"/>
        <v>-1.6163184791197012</v>
      </c>
      <c r="I185" s="15">
        <f t="shared" si="12"/>
        <v>0.25954408404941204</v>
      </c>
    </row>
    <row r="186" spans="2:9" x14ac:dyDescent="0.3">
      <c r="B186" s="6">
        <v>8.938661974389106E-2</v>
      </c>
      <c r="C186" s="6">
        <v>0.42371539166197181</v>
      </c>
      <c r="D186" s="6">
        <v>-1.3992166714160703</v>
      </c>
      <c r="E186" s="6">
        <f t="shared" si="9"/>
        <v>21.65012372424826</v>
      </c>
      <c r="F186" s="6">
        <f t="shared" si="10"/>
        <v>-1.3724006854929029</v>
      </c>
      <c r="G186" s="6">
        <f t="shared" si="13"/>
        <v>-0.78076055098727748</v>
      </c>
      <c r="H186" s="6">
        <f t="shared" si="13"/>
        <v>-1.630359315148519</v>
      </c>
      <c r="I186" s="15">
        <f t="shared" si="12"/>
        <v>2.6815985923167317E-2</v>
      </c>
    </row>
    <row r="187" spans="2:9" x14ac:dyDescent="0.3">
      <c r="B187" s="6">
        <v>-0.26345184980891645</v>
      </c>
      <c r="C187" s="6">
        <v>-0.11411543709982652</v>
      </c>
      <c r="D187" s="6">
        <v>-1.2962436812813394</v>
      </c>
      <c r="E187" s="6">
        <f t="shared" si="9"/>
        <v>-29.768648093886441</v>
      </c>
      <c r="F187" s="6">
        <f t="shared" si="10"/>
        <v>-1.3752792362240143</v>
      </c>
      <c r="G187" s="6">
        <f t="shared" si="13"/>
        <v>-1.2883449094960555</v>
      </c>
      <c r="H187" s="6">
        <f t="shared" si="13"/>
        <v>-1.6331512073429122</v>
      </c>
      <c r="I187" s="15">
        <f t="shared" si="12"/>
        <v>-7.9035554942674932E-2</v>
      </c>
    </row>
    <row r="188" spans="2:9" x14ac:dyDescent="0.3">
      <c r="B188" s="6">
        <v>1.2506465079932241</v>
      </c>
      <c r="C188" s="6">
        <v>0.88814658738556318</v>
      </c>
      <c r="D188" s="6">
        <v>-1.7559068510308862</v>
      </c>
      <c r="E188" s="6">
        <f t="shared" si="9"/>
        <v>151.7090484208893</v>
      </c>
      <c r="F188" s="6">
        <f t="shared" si="10"/>
        <v>-1.3807128986329189</v>
      </c>
      <c r="G188" s="6">
        <f t="shared" si="13"/>
        <v>0.50312612164621962</v>
      </c>
      <c r="H188" s="6">
        <f t="shared" si="13"/>
        <v>-1.6384212897848962</v>
      </c>
      <c r="I188" s="15">
        <f t="shared" si="12"/>
        <v>0.37519395239796721</v>
      </c>
    </row>
    <row r="189" spans="2:9" x14ac:dyDescent="0.3">
      <c r="B189" s="6">
        <v>0.8298528680606978</v>
      </c>
      <c r="C189" s="6">
        <v>-1.6945978131843731</v>
      </c>
      <c r="D189" s="6">
        <v>-1.647331373533234</v>
      </c>
      <c r="E189" s="6">
        <f t="shared" si="9"/>
        <v>32.147352410538588</v>
      </c>
      <c r="F189" s="6">
        <f t="shared" si="10"/>
        <v>-1.3983755131150246</v>
      </c>
      <c r="G189" s="6">
        <f t="shared" si="13"/>
        <v>-0.67713635109980719</v>
      </c>
      <c r="H189" s="6">
        <f t="shared" si="13"/>
        <v>-1.655552172687951</v>
      </c>
      <c r="I189" s="15">
        <f t="shared" si="12"/>
        <v>0.24895586041820933</v>
      </c>
    </row>
    <row r="190" spans="2:9" x14ac:dyDescent="0.3">
      <c r="B190" s="6">
        <v>2.9867012723116204E-2</v>
      </c>
      <c r="C190" s="6">
        <v>-0.19987510313512757</v>
      </c>
      <c r="D190" s="6">
        <v>-1.4325632946565747</v>
      </c>
      <c r="E190" s="6">
        <f t="shared" si="9"/>
        <v>-3.0095518217422068</v>
      </c>
      <c r="F190" s="6">
        <f t="shared" si="10"/>
        <v>-1.4236031908396398</v>
      </c>
      <c r="G190" s="6">
        <f t="shared" si="13"/>
        <v>-1.0241904337024388</v>
      </c>
      <c r="H190" s="6">
        <f t="shared" si="13"/>
        <v>-1.6800203732170529</v>
      </c>
      <c r="I190" s="15">
        <f t="shared" si="12"/>
        <v>8.9601038169348605E-3</v>
      </c>
    </row>
    <row r="191" spans="2:9" x14ac:dyDescent="0.3">
      <c r="B191" s="6">
        <v>0.28344323052442633</v>
      </c>
      <c r="C191" s="6">
        <v>-1.347557372355368</v>
      </c>
      <c r="D191" s="6">
        <v>-1.5196246749837883</v>
      </c>
      <c r="E191" s="6">
        <f t="shared" si="9"/>
        <v>-12.082398118218407</v>
      </c>
      <c r="F191" s="6">
        <f t="shared" si="10"/>
        <v>-1.4345917058264603</v>
      </c>
      <c r="G191" s="6">
        <f t="shared" si="13"/>
        <v>-1.1137537333381062</v>
      </c>
      <c r="H191" s="6">
        <f t="shared" si="13"/>
        <v>-1.6906780798498051</v>
      </c>
      <c r="I191" s="15">
        <f t="shared" si="12"/>
        <v>8.5032969157327901E-2</v>
      </c>
    </row>
    <row r="192" spans="2:9" x14ac:dyDescent="0.3">
      <c r="B192" s="6">
        <v>1.4013918442069553</v>
      </c>
      <c r="C192" s="6">
        <v>0.44354919737088494</v>
      </c>
      <c r="D192" s="6">
        <v>-1.8648916011443362</v>
      </c>
      <c r="E192" s="6">
        <f t="shared" si="9"/>
        <v>153.44566034182208</v>
      </c>
      <c r="F192" s="6">
        <f t="shared" si="10"/>
        <v>-1.4444740478822495</v>
      </c>
      <c r="G192" s="6">
        <f t="shared" si="13"/>
        <v>0.52026921971521067</v>
      </c>
      <c r="H192" s="6">
        <f t="shared" si="13"/>
        <v>-1.700262914798061</v>
      </c>
      <c r="I192" s="15">
        <f t="shared" si="12"/>
        <v>0.42041755326208657</v>
      </c>
    </row>
    <row r="193" spans="1:9" x14ac:dyDescent="0.3">
      <c r="B193" s="6">
        <v>-0.2257760317879729</v>
      </c>
      <c r="C193" s="6">
        <v>1.3209182725404389</v>
      </c>
      <c r="D193" s="6">
        <v>-1.4033003026270308</v>
      </c>
      <c r="E193" s="6">
        <f t="shared" si="9"/>
        <v>17.049944997415878</v>
      </c>
      <c r="F193" s="6">
        <f t="shared" si="10"/>
        <v>-1.4710331121634226</v>
      </c>
      <c r="G193" s="6">
        <f t="shared" si="13"/>
        <v>-0.82617156890002796</v>
      </c>
      <c r="H193" s="6">
        <f t="shared" si="13"/>
        <v>-1.7260224205992225</v>
      </c>
      <c r="I193" s="15">
        <f t="shared" si="12"/>
        <v>-6.7732809536391866E-2</v>
      </c>
    </row>
    <row r="194" spans="1:9" x14ac:dyDescent="0.3">
      <c r="B194" s="6">
        <v>-0.15822331281378865</v>
      </c>
      <c r="C194" s="6">
        <v>1.0264125194225926</v>
      </c>
      <c r="D194" s="6">
        <v>-1.4908891898812726</v>
      </c>
      <c r="E194" s="6">
        <f t="shared" ref="E194:E201" si="14">100*B194+30*C194</f>
        <v>14.970044301298913</v>
      </c>
      <c r="F194" s="6">
        <f t="shared" ref="F194:F201" si="15">0.3*B194+D194</f>
        <v>-1.5383561837254092</v>
      </c>
      <c r="G194" s="6">
        <f t="shared" ref="G194:H201" si="16">STANDARDIZE(E194,E$204,E$205)</f>
        <v>-0.84670346850149125</v>
      </c>
      <c r="H194" s="6">
        <f t="shared" si="16"/>
        <v>-1.7913187365421877</v>
      </c>
      <c r="I194" s="15">
        <f t="shared" si="12"/>
        <v>-4.7466993844136593E-2</v>
      </c>
    </row>
    <row r="195" spans="1:9" x14ac:dyDescent="0.3">
      <c r="B195" s="6">
        <v>7.4343577376566827E-2</v>
      </c>
      <c r="C195" s="6">
        <v>-0.4480273219087394</v>
      </c>
      <c r="D195" s="6">
        <v>-1.5756086213514209</v>
      </c>
      <c r="E195" s="6">
        <f t="shared" si="14"/>
        <v>-6.0064619196054991</v>
      </c>
      <c r="F195" s="6">
        <f t="shared" si="15"/>
        <v>-1.5533055481384508</v>
      </c>
      <c r="G195" s="6">
        <f t="shared" si="16"/>
        <v>-1.0537746621027739</v>
      </c>
      <c r="H195" s="6">
        <f t="shared" si="16"/>
        <v>-1.8058180515498476</v>
      </c>
      <c r="I195" s="15">
        <f t="shared" si="12"/>
        <v>2.2303073212970047E-2</v>
      </c>
    </row>
    <row r="196" spans="1:9" x14ac:dyDescent="0.3">
      <c r="B196" s="6">
        <v>8.9502580318367109E-2</v>
      </c>
      <c r="C196" s="6">
        <v>1.1944371181016322</v>
      </c>
      <c r="D196" s="6">
        <v>-1.5822615750948898</v>
      </c>
      <c r="E196" s="6">
        <f t="shared" si="14"/>
        <v>44.783371574885678</v>
      </c>
      <c r="F196" s="6">
        <f t="shared" si="15"/>
        <v>-1.5554108009993797</v>
      </c>
      <c r="G196" s="6">
        <f t="shared" si="16"/>
        <v>-0.55239891660166018</v>
      </c>
      <c r="H196" s="6">
        <f t="shared" si="16"/>
        <v>-1.8078599259438357</v>
      </c>
      <c r="I196" s="15">
        <f t="shared" si="12"/>
        <v>2.6850774095510132E-2</v>
      </c>
    </row>
    <row r="197" spans="1:9" x14ac:dyDescent="0.3">
      <c r="B197" s="6">
        <v>1.0615045792073943</v>
      </c>
      <c r="C197" s="6">
        <v>1.4700617612106726</v>
      </c>
      <c r="D197" s="6">
        <v>-1.9841172615997493</v>
      </c>
      <c r="E197" s="6">
        <f t="shared" si="14"/>
        <v>150.2523107570596</v>
      </c>
      <c r="F197" s="6">
        <f t="shared" si="15"/>
        <v>-1.665665887837531</v>
      </c>
      <c r="G197" s="6">
        <f t="shared" si="16"/>
        <v>0.48874582381985671</v>
      </c>
      <c r="H197" s="6">
        <f t="shared" si="16"/>
        <v>-1.9147957923187735</v>
      </c>
      <c r="I197" s="15">
        <f t="shared" si="12"/>
        <v>0.31845137376221827</v>
      </c>
    </row>
    <row r="198" spans="1:9" x14ac:dyDescent="0.3">
      <c r="B198" s="6">
        <v>0.77814468365977518</v>
      </c>
      <c r="C198" s="6">
        <v>-0.84537759903469123</v>
      </c>
      <c r="D198" s="6">
        <v>-2.1201049094088376</v>
      </c>
      <c r="E198" s="6">
        <f t="shared" si="14"/>
        <v>52.453140394936781</v>
      </c>
      <c r="F198" s="6">
        <f t="shared" si="15"/>
        <v>-1.886661504310905</v>
      </c>
      <c r="G198" s="6">
        <f t="shared" si="16"/>
        <v>-0.47668620412758983</v>
      </c>
      <c r="H198" s="6">
        <f t="shared" si="16"/>
        <v>-2.1291383536496156</v>
      </c>
      <c r="I198" s="15">
        <f t="shared" si="12"/>
        <v>0.23344340509793254</v>
      </c>
    </row>
    <row r="199" spans="1:9" x14ac:dyDescent="0.3">
      <c r="B199" s="6">
        <v>0.78268988343188539</v>
      </c>
      <c r="C199" s="6">
        <v>0.96244548331014812</v>
      </c>
      <c r="D199" s="6">
        <v>-2.216274879174307</v>
      </c>
      <c r="E199" s="6">
        <f t="shared" si="14"/>
        <v>107.14235284249298</v>
      </c>
      <c r="F199" s="6">
        <f t="shared" si="15"/>
        <v>-1.9814679141447413</v>
      </c>
      <c r="G199" s="6">
        <f t="shared" si="16"/>
        <v>6.3182560449799918E-2</v>
      </c>
      <c r="H199" s="6">
        <f t="shared" si="16"/>
        <v>-2.2210906241907571</v>
      </c>
      <c r="I199" s="15">
        <f t="shared" si="12"/>
        <v>0.23480696502956561</v>
      </c>
    </row>
    <row r="200" spans="1:9" x14ac:dyDescent="0.3">
      <c r="B200" s="6">
        <v>1.1374792191199958</v>
      </c>
      <c r="C200" s="6">
        <v>0.10818894224939868</v>
      </c>
      <c r="D200" s="6">
        <v>-2.7951318770647049</v>
      </c>
      <c r="E200" s="6">
        <f t="shared" si="14"/>
        <v>116.99359017948154</v>
      </c>
      <c r="F200" s="6">
        <f t="shared" si="15"/>
        <v>-2.4538881113287063</v>
      </c>
      <c r="G200" s="6">
        <f t="shared" si="16"/>
        <v>0.16042980707597293</v>
      </c>
      <c r="H200" s="6">
        <f t="shared" si="16"/>
        <v>-2.6792886495847692</v>
      </c>
      <c r="I200" s="15">
        <f t="shared" si="12"/>
        <v>0.34124376573599874</v>
      </c>
    </row>
    <row r="201" spans="1:9" x14ac:dyDescent="0.3">
      <c r="B201" s="6">
        <v>1.014573515727534</v>
      </c>
      <c r="C201" s="6">
        <v>1.5688783605583012E-3</v>
      </c>
      <c r="D201" s="6">
        <v>-2.8665090212598443</v>
      </c>
      <c r="E201" s="6">
        <f t="shared" si="14"/>
        <v>101.50441792357014</v>
      </c>
      <c r="F201" s="6">
        <f t="shared" si="15"/>
        <v>-2.5621369665415843</v>
      </c>
      <c r="G201" s="6">
        <f t="shared" si="16"/>
        <v>7.5272525156186701E-3</v>
      </c>
      <c r="H201" s="6">
        <f t="shared" si="16"/>
        <v>-2.784278681775092</v>
      </c>
      <c r="I201" s="15">
        <f t="shared" si="12"/>
        <v>0.30437205471826018</v>
      </c>
    </row>
    <row r="204" spans="1:9" x14ac:dyDescent="0.3">
      <c r="A204" s="3" t="s">
        <v>7</v>
      </c>
      <c r="B204" s="3">
        <f t="shared" ref="B204:H204" si="17">AVERAGE(B2:B201)</f>
        <v>1.0216743217151816</v>
      </c>
      <c r="C204" s="3">
        <f t="shared" si="17"/>
        <v>-4.7517733037238941E-2</v>
      </c>
      <c r="D204" s="3">
        <f t="shared" si="17"/>
        <v>2.0616369056369876E-3</v>
      </c>
      <c r="E204" s="3">
        <f t="shared" si="17"/>
        <v>100.74190018040099</v>
      </c>
      <c r="F204" s="3">
        <f t="shared" si="17"/>
        <v>0.30856393342018884</v>
      </c>
      <c r="G204" s="3">
        <f t="shared" si="17"/>
        <v>-6.2493413222064476E-18</v>
      </c>
      <c r="H204" s="3">
        <f t="shared" si="17"/>
        <v>2.4935609133081017E-15</v>
      </c>
    </row>
    <row r="205" spans="1:9" x14ac:dyDescent="0.3">
      <c r="A205" s="3" t="s">
        <v>8</v>
      </c>
      <c r="B205" s="3">
        <f t="shared" ref="B205:H205" si="18">_xlfn.STDEV.S(B2:B201)</f>
        <v>0.95753212250074182</v>
      </c>
      <c r="C205" s="3">
        <f t="shared" si="18"/>
        <v>0.92077259665570954</v>
      </c>
      <c r="D205" s="3">
        <f t="shared" si="18"/>
        <v>0.97446935393326284</v>
      </c>
      <c r="E205" s="3">
        <f t="shared" si="18"/>
        <v>101.3009383685441</v>
      </c>
      <c r="F205" s="3">
        <f t="shared" si="18"/>
        <v>1.0310393563519236</v>
      </c>
      <c r="G205" s="3">
        <f t="shared" si="18"/>
        <v>0.99999999999999978</v>
      </c>
      <c r="H205" s="3">
        <f t="shared" si="18"/>
        <v>0.99999999999999878</v>
      </c>
    </row>
    <row r="207" spans="1:9" x14ac:dyDescent="0.3">
      <c r="D207" s="3">
        <f>MAX(B2:B201)</f>
        <v>3.5489862309768796</v>
      </c>
    </row>
    <row r="208" spans="1:9" x14ac:dyDescent="0.3">
      <c r="F208" s="3">
        <f>QUARTILE(F$2:F$201,1)</f>
        <v>-0.37609730081130693</v>
      </c>
      <c r="G208" s="3">
        <f>QUARTILE(G$2:G$201,1)</f>
        <v>-0.73164009947230146</v>
      </c>
      <c r="H208" s="3">
        <f>QUARTILE(H$2:H$201,1)</f>
        <v>-0.66404956320387165</v>
      </c>
      <c r="I208" s="3" t="s">
        <v>9</v>
      </c>
    </row>
    <row r="209" spans="2:9" x14ac:dyDescent="0.3">
      <c r="F209" s="3">
        <f>QUARTILE(F$2:F$201,2)</f>
        <v>0.35190781848796171</v>
      </c>
      <c r="G209" s="3">
        <f>QUARTILE(G$2:G$201,2)</f>
        <v>9.3655737616154242E-2</v>
      </c>
      <c r="H209" s="3">
        <f>QUARTILE(H$2:H$201,2)</f>
        <v>4.2039020916848829E-2</v>
      </c>
      <c r="I209" s="3" t="s">
        <v>10</v>
      </c>
    </row>
    <row r="210" spans="2:9" x14ac:dyDescent="0.3">
      <c r="F210" s="3">
        <f>QUARTILE(F$2:F$201,3)</f>
        <v>0.92698717329112701</v>
      </c>
      <c r="G210" s="3">
        <f>QUARTILE(G$2:G$201,3)</f>
        <v>0.64057184245822663</v>
      </c>
      <c r="H210" s="3">
        <f>QUARTILE(H$2:H$201,3)</f>
        <v>0.59980565830103227</v>
      </c>
      <c r="I210" s="3" t="s">
        <v>11</v>
      </c>
    </row>
    <row r="212" spans="2:9" x14ac:dyDescent="0.3">
      <c r="B212" s="3">
        <f>AVERAGEIFS(B$2:B$201,F$2:F$201,"&lt;="&amp;F208)</f>
        <v>0.59178956032701535</v>
      </c>
      <c r="D212" s="3">
        <f>AVERAGEIFS(D$2:D$201,F$2:F$201,"&lt;="&amp;F208)</f>
        <v>-1.219166733790189</v>
      </c>
      <c r="E212" s="3">
        <f>AVERAGEIFS(E$2:E$201,F$2:F$201,"&lt;="&amp;F208)</f>
        <v>66.309231922423351</v>
      </c>
      <c r="F212" s="3">
        <f>AVERAGEIFS(F$2:F$201,F$2:F$201,"&lt;="&amp;F208)</f>
        <v>-1.0416298656920848</v>
      </c>
      <c r="G212" s="3">
        <f>AVERAGEIFS(G$2:G$201,G$2:G$201,"&lt;="&amp;G208)</f>
        <v>-1.2817863619918219</v>
      </c>
      <c r="H212" s="3">
        <f>AVERAGEIFS(H$2:H$201,H$2:H$201,"&lt;="&amp;H208)</f>
        <v>-1.309546324099206</v>
      </c>
      <c r="I212" s="3" t="s">
        <v>12</v>
      </c>
    </row>
    <row r="213" spans="2:9" x14ac:dyDescent="0.3">
      <c r="B213" s="3">
        <f>AVERAGEIFS(B$2:B$201,F$2:F$201,"&gt;"&amp;F208,F$2:F$201,"&lt;="&amp;F209)</f>
        <v>0.9510075440412038</v>
      </c>
      <c r="D213" s="3">
        <f>AVERAGEIFS(D$2:D$201,F$2:F$201,"&gt;"&amp;F208,F$2:F$201,"&lt;="&amp;F209)</f>
        <v>-0.2376858219577116</v>
      </c>
      <c r="E213" s="3">
        <f>AVERAGEIFS(E$2:E$201,F$2:F$201,"&gt;"&amp;F208,F$2:F$201,"&lt;="&amp;F209)</f>
        <v>92.572271594326594</v>
      </c>
      <c r="F213" s="3">
        <f t="shared" ref="F213:H214" si="19">AVERAGEIFS(F$2:F$201,F$2:F$201,"&gt;"&amp;F208,F$2:F$201,"&lt;="&amp;F209)</f>
        <v>4.7616441254649387E-2</v>
      </c>
      <c r="G213" s="3">
        <f t="shared" si="19"/>
        <v>-0.32268557282639632</v>
      </c>
      <c r="H213" s="3">
        <f t="shared" si="19"/>
        <v>-0.25309168903972501</v>
      </c>
      <c r="I213" s="3" t="s">
        <v>13</v>
      </c>
    </row>
    <row r="214" spans="2:9" x14ac:dyDescent="0.3">
      <c r="B214" s="3">
        <f>AVERAGEIFS(B$2:B$201,F$2:F$201,"&gt;"&amp;F209,F$2:F$201,"&lt;="&amp;F210)</f>
        <v>1.1173315240521333</v>
      </c>
      <c r="D214" s="3">
        <f>AVERAGEIFS(D$2:D$201,F$2:F$201,"&gt;"&amp;F209,F$2:F$201,"&lt;="&amp;F210)</f>
        <v>0.32849150102265412</v>
      </c>
      <c r="E214" s="3">
        <f>AVERAGEIFS(E$2:E$201,F$2:F$201,"&gt;"&amp;F209,F$2:F$201,"&lt;="&amp;F210)</f>
        <v>109.95640039036516</v>
      </c>
      <c r="F214" s="3">
        <f t="shared" si="19"/>
        <v>0.66369095823829438</v>
      </c>
      <c r="G214" s="3">
        <f t="shared" si="19"/>
        <v>0.38127767973389787</v>
      </c>
      <c r="H214" s="3">
        <f t="shared" si="19"/>
        <v>0.34443595448638747</v>
      </c>
      <c r="I214" s="3" t="s">
        <v>14</v>
      </c>
    </row>
    <row r="215" spans="2:9" x14ac:dyDescent="0.3">
      <c r="B215" s="3">
        <f>AVERAGEIFS(B$2:B$201,F$2:F$201,"&gt;"&amp;F210)</f>
        <v>1.4265686584403738</v>
      </c>
      <c r="D215" s="3">
        <f>AVERAGEIFS(D$2:D$201,F$2:F$201,"&gt;"&amp;F210)</f>
        <v>1.1366076023477945</v>
      </c>
      <c r="E215" s="3">
        <f>AVERAGEIFS(E$2:E$201,F$2:F$201,"&gt;"&amp;F210)</f>
        <v>134.12969681448885</v>
      </c>
      <c r="F215" s="3">
        <f>AVERAGEIFS(F$2:F$201,F$2:F$201,"&gt;"&amp;F210)</f>
        <v>1.5645781998799047</v>
      </c>
      <c r="G215" s="3">
        <f>AVERAGEIFS(G$2:G$201,G$2:G$201,"&gt;"&amp;G210)</f>
        <v>1.2231942550843211</v>
      </c>
      <c r="H215" s="3">
        <f>AVERAGEIFS(H$2:H$201,H$2:H$201,"&gt;"&amp;H210)</f>
        <v>1.2182020586525544</v>
      </c>
      <c r="I215" s="3" t="s">
        <v>15</v>
      </c>
    </row>
    <row r="217" spans="2:9" x14ac:dyDescent="0.3">
      <c r="G217" s="3">
        <f>AVERAGEIFS(H$2:H$201,G$2:G$201,"&lt;="&amp;G208)</f>
        <v>-0.35350933838118659</v>
      </c>
      <c r="H217" s="3">
        <f>AVERAGEIFS(G$2:G$201,H$2:H$201,"&lt;="&amp;H208)</f>
        <v>-0.33990473151105227</v>
      </c>
      <c r="I217" s="3" t="s">
        <v>16</v>
      </c>
    </row>
    <row r="218" spans="2:9" x14ac:dyDescent="0.3">
      <c r="G218" s="3">
        <f>AVERAGEIFS(H$2:H$201,G$2:G$201,"&gt;"&amp;G208,G$2:G$201,"&lt;="&amp;G209)</f>
        <v>-0.16530007222849885</v>
      </c>
      <c r="H218" s="3">
        <f>AVERAGEIFS(G$2:G$201,H$2:H$201,"&gt;"&amp;H208,H$2:H$201,"&lt;="&amp;H209)</f>
        <v>-8.0647116578055525E-2</v>
      </c>
      <c r="I218" s="3" t="s">
        <v>17</v>
      </c>
    </row>
    <row r="219" spans="2:9" x14ac:dyDescent="0.3">
      <c r="G219" s="3">
        <f>AVERAGEIFS(H$2:H$201,G$2:G$201,"&gt;"&amp;G209,G$2:G$201,"&lt;="&amp;G210)</f>
        <v>0.14987758366430465</v>
      </c>
      <c r="H219" s="3">
        <f>AVERAGEIFS(G$2:G$201,H$2:H$201,"&gt;"&amp;H209,H$2:H$201,"&lt;="&amp;H210)</f>
        <v>9.0961647131449011E-2</v>
      </c>
      <c r="I219" s="3" t="s">
        <v>18</v>
      </c>
    </row>
    <row r="220" spans="2:9" x14ac:dyDescent="0.3">
      <c r="G220" s="3">
        <f>AVERAGEIFS(H$2:H$201,G$2:G$201,"&gt;"&amp;G210)</f>
        <v>0.36893182694539084</v>
      </c>
      <c r="H220" s="3">
        <f>AVERAGEIFS(G$2:G$201,H$2:H$201,"&gt;"&amp;H210)</f>
        <v>0.32959020095765879</v>
      </c>
      <c r="I220" s="3" t="s">
        <v>19</v>
      </c>
    </row>
    <row r="222" spans="2:9" x14ac:dyDescent="0.3">
      <c r="H222" s="3" t="s">
        <v>20</v>
      </c>
    </row>
    <row r="223" spans="2:9" x14ac:dyDescent="0.3">
      <c r="H223" s="3" t="s">
        <v>21</v>
      </c>
    </row>
    <row r="224" spans="2:9" x14ac:dyDescent="0.3">
      <c r="D224" s="3" t="s">
        <v>22</v>
      </c>
      <c r="E224" s="3">
        <f>AVERAGEIFS(E$2:E$201,F$2:F$201,"&lt;=0")</f>
        <v>63.682858813864065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zoomScaleNormal="100" workbookViewId="0">
      <pane ySplit="1" topLeftCell="A188" activePane="bottomLeft" state="frozen"/>
      <selection pane="bottomLeft" activeCell="D228" sqref="D228"/>
    </sheetView>
  </sheetViews>
  <sheetFormatPr defaultColWidth="9.109375" defaultRowHeight="14.4" x14ac:dyDescent="0.3"/>
  <cols>
    <col min="1" max="4" width="16.6640625" style="3" customWidth="1"/>
    <col min="5" max="5" width="9.109375" style="3" customWidth="1"/>
    <col min="6" max="16384" width="9.109375" style="3"/>
  </cols>
  <sheetData>
    <row r="1" spans="1:15" s="1" customFormat="1" x14ac:dyDescent="0.3">
      <c r="A1" s="1" t="s">
        <v>68</v>
      </c>
      <c r="B1" s="1" t="s">
        <v>67</v>
      </c>
      <c r="C1" s="1" t="s">
        <v>66</v>
      </c>
      <c r="D1" s="12" t="s">
        <v>3</v>
      </c>
      <c r="E1" s="12" t="s">
        <v>85</v>
      </c>
      <c r="F1" s="12" t="s">
        <v>86</v>
      </c>
      <c r="G1" s="12" t="s">
        <v>87</v>
      </c>
      <c r="H1" s="12" t="s">
        <v>88</v>
      </c>
      <c r="I1" s="12" t="s">
        <v>89</v>
      </c>
      <c r="J1" s="12" t="s">
        <v>90</v>
      </c>
      <c r="K1" s="12" t="s">
        <v>91</v>
      </c>
      <c r="L1" s="12" t="s">
        <v>92</v>
      </c>
      <c r="M1" s="12" t="s">
        <v>93</v>
      </c>
      <c r="N1" s="12" t="s">
        <v>94</v>
      </c>
      <c r="O1" s="12" t="s">
        <v>95</v>
      </c>
    </row>
    <row r="2" spans="1:15" x14ac:dyDescent="0.3">
      <c r="A2">
        <v>1</v>
      </c>
      <c r="B2" s="3">
        <v>0.12451664588297717</v>
      </c>
      <c r="C2" s="3">
        <v>0.2055753611784894</v>
      </c>
      <c r="D2" s="3">
        <f>100*A2+30*B2</f>
        <v>103.73549937648932</v>
      </c>
      <c r="E2" s="11">
        <f>IF(($A2+D$208*$C2)&gt;=0.5,1,0)</f>
        <v>1</v>
      </c>
      <c r="F2" s="11">
        <f t="shared" ref="F2:F33" si="0">IF(($A2+D$209*$C2)&gt;=0.5,1,0)</f>
        <v>1</v>
      </c>
      <c r="G2" s="11">
        <f t="shared" ref="G2:G33" si="1">IF(($A2+D$210*$C2)&gt;=0.5,1,0)</f>
        <v>1</v>
      </c>
      <c r="H2" s="11">
        <f t="shared" ref="H2:H33" si="2">IF(($A2+D$211*$C2)&gt;=0.5,1,0)</f>
        <v>1</v>
      </c>
      <c r="I2" s="11">
        <f t="shared" ref="I2:I33" si="3">IF(($A2+D$212*$C2)&gt;=0.5,1,0)</f>
        <v>1</v>
      </c>
      <c r="J2" s="11">
        <f t="shared" ref="J2:J33" si="4">IF(($A2+D$213*$C2)&gt;=0.5,1,0)</f>
        <v>1</v>
      </c>
      <c r="K2" s="11">
        <f t="shared" ref="K2:K33" si="5">IF(($A2+D$214*$C2)&gt;=0.5,1,0)</f>
        <v>1</v>
      </c>
      <c r="L2" s="11">
        <f t="shared" ref="L2:L33" si="6">IF(($A2+D$215*$C2)&gt;=0.5,1,0)</f>
        <v>1</v>
      </c>
      <c r="M2" s="11">
        <f t="shared" ref="M2:M33" si="7">IF(($A2+D$216*$C2)&gt;=0.5,1,0)</f>
        <v>1</v>
      </c>
      <c r="N2" s="11">
        <f t="shared" ref="N2:N33" si="8">IF(($A2+D$217*$C2)&gt;=0.5,1,0)</f>
        <v>1</v>
      </c>
      <c r="O2" s="11">
        <f t="shared" ref="O2:O33" si="9">IF(($A2+D$218*$C2)&gt;=0.5,1,0)</f>
        <v>1</v>
      </c>
    </row>
    <row r="3" spans="1:15" x14ac:dyDescent="0.3">
      <c r="A3">
        <v>0</v>
      </c>
      <c r="B3" s="3">
        <v>0.90081357484450564</v>
      </c>
      <c r="C3" s="3">
        <v>1.3819180821883492</v>
      </c>
      <c r="D3" s="3">
        <f t="shared" ref="D3:D66" si="10">100*A3+30*B3</f>
        <v>27.024407245335169</v>
      </c>
      <c r="E3" s="11">
        <f t="shared" ref="E3:E33" si="11">IF(($A3+D$208*$C3)&gt;=0.5,1,0)</f>
        <v>0</v>
      </c>
      <c r="F3" s="11">
        <f t="shared" si="0"/>
        <v>0</v>
      </c>
      <c r="G3" s="11">
        <f t="shared" si="1"/>
        <v>1</v>
      </c>
      <c r="H3" s="11">
        <f t="shared" si="2"/>
        <v>1</v>
      </c>
      <c r="I3" s="11">
        <f t="shared" si="3"/>
        <v>1</v>
      </c>
      <c r="J3" s="11">
        <f t="shared" si="4"/>
        <v>1</v>
      </c>
      <c r="K3" s="11">
        <f t="shared" si="5"/>
        <v>1</v>
      </c>
      <c r="L3" s="11">
        <f t="shared" si="6"/>
        <v>1</v>
      </c>
      <c r="M3" s="11">
        <f t="shared" si="7"/>
        <v>1</v>
      </c>
      <c r="N3" s="11">
        <f t="shared" si="8"/>
        <v>1</v>
      </c>
      <c r="O3" s="11">
        <f t="shared" si="9"/>
        <v>1</v>
      </c>
    </row>
    <row r="4" spans="1:15" x14ac:dyDescent="0.3">
      <c r="A4">
        <v>0</v>
      </c>
      <c r="B4" s="3">
        <v>-1.2354007594694849</v>
      </c>
      <c r="C4" s="3">
        <v>-0.42346414375060704</v>
      </c>
      <c r="D4" s="3">
        <f t="shared" si="10"/>
        <v>-37.062022784084547</v>
      </c>
      <c r="E4" s="11">
        <f t="shared" si="11"/>
        <v>0</v>
      </c>
      <c r="F4" s="11">
        <f t="shared" si="0"/>
        <v>0</v>
      </c>
      <c r="G4" s="11">
        <f t="shared" si="1"/>
        <v>0</v>
      </c>
      <c r="H4" s="11">
        <f t="shared" si="2"/>
        <v>0</v>
      </c>
      <c r="I4" s="11">
        <f t="shared" si="3"/>
        <v>0</v>
      </c>
      <c r="J4" s="11">
        <f t="shared" si="4"/>
        <v>0</v>
      </c>
      <c r="K4" s="11">
        <f t="shared" si="5"/>
        <v>0</v>
      </c>
      <c r="L4" s="11">
        <f t="shared" si="6"/>
        <v>0</v>
      </c>
      <c r="M4" s="11">
        <f t="shared" si="7"/>
        <v>0</v>
      </c>
      <c r="N4" s="11">
        <f t="shared" si="8"/>
        <v>0</v>
      </c>
      <c r="O4" s="11">
        <f t="shared" si="9"/>
        <v>0</v>
      </c>
    </row>
    <row r="5" spans="1:15" x14ac:dyDescent="0.3">
      <c r="A5">
        <v>0</v>
      </c>
      <c r="B5" s="3">
        <v>-0.12274313121451996</v>
      </c>
      <c r="C5" s="3">
        <v>-0.43394720705691725</v>
      </c>
      <c r="D5" s="3">
        <f t="shared" si="10"/>
        <v>-3.6822939364355989</v>
      </c>
      <c r="E5" s="11">
        <f t="shared" si="11"/>
        <v>0</v>
      </c>
      <c r="F5" s="11">
        <f t="shared" si="0"/>
        <v>0</v>
      </c>
      <c r="G5" s="11">
        <f t="shared" si="1"/>
        <v>0</v>
      </c>
      <c r="H5" s="11">
        <f t="shared" si="2"/>
        <v>0</v>
      </c>
      <c r="I5" s="11">
        <f t="shared" si="3"/>
        <v>0</v>
      </c>
      <c r="J5" s="11">
        <f t="shared" si="4"/>
        <v>0</v>
      </c>
      <c r="K5" s="11">
        <f t="shared" si="5"/>
        <v>0</v>
      </c>
      <c r="L5" s="11">
        <f t="shared" si="6"/>
        <v>0</v>
      </c>
      <c r="M5" s="11">
        <f t="shared" si="7"/>
        <v>0</v>
      </c>
      <c r="N5" s="11">
        <f t="shared" si="8"/>
        <v>0</v>
      </c>
      <c r="O5" s="11">
        <f t="shared" si="9"/>
        <v>0</v>
      </c>
    </row>
    <row r="6" spans="1:15" x14ac:dyDescent="0.3">
      <c r="A6">
        <v>1</v>
      </c>
      <c r="B6" s="3">
        <v>0.76497144618770108</v>
      </c>
      <c r="C6" s="3">
        <v>-1.6868852981133386E-2</v>
      </c>
      <c r="D6" s="3">
        <f t="shared" si="10"/>
        <v>122.94914338563103</v>
      </c>
      <c r="E6" s="11">
        <f t="shared" si="11"/>
        <v>1</v>
      </c>
      <c r="F6" s="11">
        <f t="shared" si="0"/>
        <v>1</v>
      </c>
      <c r="G6" s="11">
        <f t="shared" si="1"/>
        <v>1</v>
      </c>
      <c r="H6" s="11">
        <f t="shared" si="2"/>
        <v>1</v>
      </c>
      <c r="I6" s="11">
        <f t="shared" si="3"/>
        <v>1</v>
      </c>
      <c r="J6" s="11">
        <f t="shared" si="4"/>
        <v>1</v>
      </c>
      <c r="K6" s="11">
        <f t="shared" si="5"/>
        <v>1</v>
      </c>
      <c r="L6" s="11">
        <f t="shared" si="6"/>
        <v>1</v>
      </c>
      <c r="M6" s="11">
        <f t="shared" si="7"/>
        <v>1</v>
      </c>
      <c r="N6" s="11">
        <f t="shared" si="8"/>
        <v>1</v>
      </c>
      <c r="O6" s="11">
        <f t="shared" si="9"/>
        <v>1</v>
      </c>
    </row>
    <row r="7" spans="1:15" x14ac:dyDescent="0.3">
      <c r="A7">
        <v>0</v>
      </c>
      <c r="B7" s="3">
        <v>-0.86656427811249159</v>
      </c>
      <c r="C7" s="3">
        <v>-0.46654122343170457</v>
      </c>
      <c r="D7" s="3">
        <f t="shared" si="10"/>
        <v>-25.996928343374748</v>
      </c>
      <c r="E7" s="11">
        <f t="shared" si="11"/>
        <v>0</v>
      </c>
      <c r="F7" s="11">
        <f t="shared" si="0"/>
        <v>0</v>
      </c>
      <c r="G7" s="11">
        <f t="shared" si="1"/>
        <v>0</v>
      </c>
      <c r="H7" s="11">
        <f t="shared" si="2"/>
        <v>0</v>
      </c>
      <c r="I7" s="11">
        <f t="shared" si="3"/>
        <v>0</v>
      </c>
      <c r="J7" s="11">
        <f t="shared" si="4"/>
        <v>0</v>
      </c>
      <c r="K7" s="11">
        <f t="shared" si="5"/>
        <v>0</v>
      </c>
      <c r="L7" s="11">
        <f t="shared" si="6"/>
        <v>0</v>
      </c>
      <c r="M7" s="11">
        <f t="shared" si="7"/>
        <v>0</v>
      </c>
      <c r="N7" s="11">
        <f t="shared" si="8"/>
        <v>0</v>
      </c>
      <c r="O7" s="11">
        <f t="shared" si="9"/>
        <v>0</v>
      </c>
    </row>
    <row r="8" spans="1:15" x14ac:dyDescent="0.3">
      <c r="A8">
        <v>1</v>
      </c>
      <c r="B8" s="3">
        <v>1.1749943951144814</v>
      </c>
      <c r="C8" s="3">
        <v>-1.1273596101091243</v>
      </c>
      <c r="D8" s="3">
        <f t="shared" si="10"/>
        <v>135.24983185343444</v>
      </c>
      <c r="E8" s="11">
        <f t="shared" si="11"/>
        <v>1</v>
      </c>
      <c r="F8" s="11">
        <f t="shared" si="0"/>
        <v>1</v>
      </c>
      <c r="G8" s="11">
        <f t="shared" si="1"/>
        <v>1</v>
      </c>
      <c r="H8" s="11">
        <f t="shared" si="2"/>
        <v>0</v>
      </c>
      <c r="I8" s="11">
        <f t="shared" si="3"/>
        <v>0</v>
      </c>
      <c r="J8" s="11">
        <f t="shared" si="4"/>
        <v>0</v>
      </c>
      <c r="K8" s="11">
        <f t="shared" si="5"/>
        <v>0</v>
      </c>
      <c r="L8" s="11">
        <f t="shared" si="6"/>
        <v>0</v>
      </c>
      <c r="M8" s="11">
        <f t="shared" si="7"/>
        <v>0</v>
      </c>
      <c r="N8" s="11">
        <f t="shared" si="8"/>
        <v>0</v>
      </c>
      <c r="O8" s="11">
        <f t="shared" si="9"/>
        <v>0</v>
      </c>
    </row>
    <row r="9" spans="1:15" x14ac:dyDescent="0.3">
      <c r="A9">
        <v>0</v>
      </c>
      <c r="B9" s="3">
        <v>-0.97270685728290118</v>
      </c>
      <c r="C9" s="3">
        <v>0.41953512663894799</v>
      </c>
      <c r="D9" s="3">
        <f t="shared" si="10"/>
        <v>-29.181205718487035</v>
      </c>
      <c r="E9" s="11">
        <f t="shared" si="11"/>
        <v>0</v>
      </c>
      <c r="F9" s="11">
        <f t="shared" si="0"/>
        <v>0</v>
      </c>
      <c r="G9" s="11">
        <f t="shared" si="1"/>
        <v>0</v>
      </c>
      <c r="H9" s="11">
        <f t="shared" si="2"/>
        <v>0</v>
      </c>
      <c r="I9" s="11">
        <f t="shared" si="3"/>
        <v>0</v>
      </c>
      <c r="J9" s="11">
        <f t="shared" si="4"/>
        <v>0</v>
      </c>
      <c r="K9" s="11">
        <f t="shared" si="5"/>
        <v>1</v>
      </c>
      <c r="L9" s="11">
        <f t="shared" si="6"/>
        <v>1</v>
      </c>
      <c r="M9" s="11">
        <f t="shared" si="7"/>
        <v>1</v>
      </c>
      <c r="N9" s="11">
        <f t="shared" si="8"/>
        <v>1</v>
      </c>
      <c r="O9" s="11">
        <f t="shared" si="9"/>
        <v>1</v>
      </c>
    </row>
    <row r="10" spans="1:15" x14ac:dyDescent="0.3">
      <c r="A10">
        <v>1</v>
      </c>
      <c r="B10" s="3">
        <v>-0.41502858039166313</v>
      </c>
      <c r="C10" s="3">
        <v>-0.91142510427744128</v>
      </c>
      <c r="D10" s="3">
        <f t="shared" si="10"/>
        <v>87.549142588250106</v>
      </c>
      <c r="E10" s="11">
        <f t="shared" si="11"/>
        <v>1</v>
      </c>
      <c r="F10" s="11">
        <f t="shared" si="0"/>
        <v>1</v>
      </c>
      <c r="G10" s="11">
        <f t="shared" si="1"/>
        <v>1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M10" s="11">
        <f t="shared" si="7"/>
        <v>0</v>
      </c>
      <c r="N10" s="11">
        <f t="shared" si="8"/>
        <v>0</v>
      </c>
      <c r="O10" s="11">
        <f t="shared" si="9"/>
        <v>0</v>
      </c>
    </row>
    <row r="11" spans="1:15" x14ac:dyDescent="0.3">
      <c r="A11">
        <v>0</v>
      </c>
      <c r="B11" s="3">
        <v>-1.9621438696049154</v>
      </c>
      <c r="C11" s="3">
        <v>0.76138803706271574</v>
      </c>
      <c r="D11" s="3">
        <f t="shared" si="10"/>
        <v>-58.864316088147461</v>
      </c>
      <c r="E11" s="11">
        <f t="shared" si="11"/>
        <v>0</v>
      </c>
      <c r="F11" s="11">
        <f t="shared" si="0"/>
        <v>0</v>
      </c>
      <c r="G11" s="11">
        <f t="shared" si="1"/>
        <v>0</v>
      </c>
      <c r="H11" s="11">
        <f t="shared" si="2"/>
        <v>0</v>
      </c>
      <c r="I11" s="11">
        <f t="shared" si="3"/>
        <v>1</v>
      </c>
      <c r="J11" s="11">
        <f t="shared" si="4"/>
        <v>1</v>
      </c>
      <c r="K11" s="11">
        <f t="shared" si="5"/>
        <v>1</v>
      </c>
      <c r="L11" s="11">
        <f t="shared" si="6"/>
        <v>1</v>
      </c>
      <c r="M11" s="11">
        <f t="shared" si="7"/>
        <v>1</v>
      </c>
      <c r="N11" s="11">
        <f t="shared" si="8"/>
        <v>1</v>
      </c>
      <c r="O11" s="11">
        <f t="shared" si="9"/>
        <v>1</v>
      </c>
    </row>
    <row r="12" spans="1:15" x14ac:dyDescent="0.3">
      <c r="A12">
        <v>1</v>
      </c>
      <c r="B12" s="3">
        <v>1.7205638869199902</v>
      </c>
      <c r="C12" s="3">
        <v>7.9603523772675544E-2</v>
      </c>
      <c r="D12" s="3">
        <f t="shared" si="10"/>
        <v>151.61691660759971</v>
      </c>
      <c r="E12" s="11">
        <f t="shared" si="11"/>
        <v>1</v>
      </c>
      <c r="F12" s="11">
        <f t="shared" si="0"/>
        <v>1</v>
      </c>
      <c r="G12" s="11">
        <f t="shared" si="1"/>
        <v>1</v>
      </c>
      <c r="H12" s="11">
        <f t="shared" si="2"/>
        <v>1</v>
      </c>
      <c r="I12" s="11">
        <f t="shared" si="3"/>
        <v>1</v>
      </c>
      <c r="J12" s="11">
        <f t="shared" si="4"/>
        <v>1</v>
      </c>
      <c r="K12" s="11">
        <f t="shared" si="5"/>
        <v>1</v>
      </c>
      <c r="L12" s="11">
        <f t="shared" si="6"/>
        <v>1</v>
      </c>
      <c r="M12" s="11">
        <f t="shared" si="7"/>
        <v>1</v>
      </c>
      <c r="N12" s="11">
        <f t="shared" si="8"/>
        <v>1</v>
      </c>
      <c r="O12" s="11">
        <f t="shared" si="9"/>
        <v>1</v>
      </c>
    </row>
    <row r="13" spans="1:15" x14ac:dyDescent="0.3">
      <c r="A13">
        <v>1</v>
      </c>
      <c r="B13" s="3">
        <v>1.0700091479520779</v>
      </c>
      <c r="C13" s="3">
        <v>-1.0208577805315144</v>
      </c>
      <c r="D13" s="3">
        <f t="shared" si="10"/>
        <v>132.10027443856234</v>
      </c>
      <c r="E13" s="11">
        <f t="shared" si="11"/>
        <v>1</v>
      </c>
      <c r="F13" s="11">
        <f t="shared" si="0"/>
        <v>1</v>
      </c>
      <c r="G13" s="11">
        <f t="shared" si="1"/>
        <v>1</v>
      </c>
      <c r="H13" s="11">
        <f t="shared" si="2"/>
        <v>0</v>
      </c>
      <c r="I13" s="11">
        <f t="shared" si="3"/>
        <v>0</v>
      </c>
      <c r="J13" s="11">
        <f t="shared" si="4"/>
        <v>0</v>
      </c>
      <c r="K13" s="11">
        <f t="shared" si="5"/>
        <v>0</v>
      </c>
      <c r="L13" s="11">
        <f t="shared" si="6"/>
        <v>0</v>
      </c>
      <c r="M13" s="11">
        <f t="shared" si="7"/>
        <v>0</v>
      </c>
      <c r="N13" s="11">
        <f t="shared" si="8"/>
        <v>0</v>
      </c>
      <c r="O13" s="11">
        <f t="shared" si="9"/>
        <v>0</v>
      </c>
    </row>
    <row r="14" spans="1:15" x14ac:dyDescent="0.3">
      <c r="A14">
        <v>1</v>
      </c>
      <c r="B14" s="3">
        <v>0.15410250853165053</v>
      </c>
      <c r="C14" s="3">
        <v>0.22232597984839231</v>
      </c>
      <c r="D14" s="3">
        <f t="shared" si="10"/>
        <v>104.62307525594952</v>
      </c>
      <c r="E14" s="11">
        <f t="shared" si="11"/>
        <v>1</v>
      </c>
      <c r="F14" s="11">
        <f t="shared" si="0"/>
        <v>1</v>
      </c>
      <c r="G14" s="11">
        <f t="shared" si="1"/>
        <v>1</v>
      </c>
      <c r="H14" s="11">
        <f t="shared" si="2"/>
        <v>1</v>
      </c>
      <c r="I14" s="11">
        <f t="shared" si="3"/>
        <v>1</v>
      </c>
      <c r="J14" s="11">
        <f t="shared" si="4"/>
        <v>1</v>
      </c>
      <c r="K14" s="11">
        <f t="shared" si="5"/>
        <v>1</v>
      </c>
      <c r="L14" s="11">
        <f t="shared" si="6"/>
        <v>1</v>
      </c>
      <c r="M14" s="11">
        <f t="shared" si="7"/>
        <v>1</v>
      </c>
      <c r="N14" s="11">
        <f t="shared" si="8"/>
        <v>1</v>
      </c>
      <c r="O14" s="11">
        <f t="shared" si="9"/>
        <v>1</v>
      </c>
    </row>
    <row r="15" spans="1:15" x14ac:dyDescent="0.3">
      <c r="A15">
        <v>0</v>
      </c>
      <c r="B15" s="3">
        <v>-0.69360567067633383</v>
      </c>
      <c r="C15" s="3">
        <v>-2.7107307687401772</v>
      </c>
      <c r="D15" s="3">
        <f t="shared" si="10"/>
        <v>-20.808170120290015</v>
      </c>
      <c r="E15" s="11">
        <f t="shared" si="11"/>
        <v>0</v>
      </c>
      <c r="F15" s="11">
        <f t="shared" si="0"/>
        <v>0</v>
      </c>
      <c r="G15" s="11">
        <f t="shared" si="1"/>
        <v>0</v>
      </c>
      <c r="H15" s="11">
        <f t="shared" si="2"/>
        <v>0</v>
      </c>
      <c r="I15" s="11">
        <f t="shared" si="3"/>
        <v>0</v>
      </c>
      <c r="J15" s="11">
        <f t="shared" si="4"/>
        <v>0</v>
      </c>
      <c r="K15" s="11">
        <f t="shared" si="5"/>
        <v>0</v>
      </c>
      <c r="L15" s="11">
        <f t="shared" si="6"/>
        <v>0</v>
      </c>
      <c r="M15" s="11">
        <f t="shared" si="7"/>
        <v>0</v>
      </c>
      <c r="N15" s="11">
        <f t="shared" si="8"/>
        <v>0</v>
      </c>
      <c r="O15" s="11">
        <f t="shared" si="9"/>
        <v>0</v>
      </c>
    </row>
    <row r="16" spans="1:15" x14ac:dyDescent="0.3">
      <c r="A16">
        <v>0</v>
      </c>
      <c r="B16" s="3">
        <v>-0.54266592997009866</v>
      </c>
      <c r="C16" s="3">
        <v>-0.68642293626908213</v>
      </c>
      <c r="D16" s="3">
        <f t="shared" si="10"/>
        <v>-16.27997789910296</v>
      </c>
      <c r="E16" s="11">
        <f t="shared" si="11"/>
        <v>0</v>
      </c>
      <c r="F16" s="11">
        <f t="shared" si="0"/>
        <v>0</v>
      </c>
      <c r="G16" s="11">
        <f t="shared" si="1"/>
        <v>0</v>
      </c>
      <c r="H16" s="11">
        <f t="shared" si="2"/>
        <v>0</v>
      </c>
      <c r="I16" s="11">
        <f t="shared" si="3"/>
        <v>0</v>
      </c>
      <c r="J16" s="11">
        <f t="shared" si="4"/>
        <v>0</v>
      </c>
      <c r="K16" s="11">
        <f t="shared" si="5"/>
        <v>0</v>
      </c>
      <c r="L16" s="11">
        <f t="shared" si="6"/>
        <v>0</v>
      </c>
      <c r="M16" s="11">
        <f t="shared" si="7"/>
        <v>0</v>
      </c>
      <c r="N16" s="11">
        <f t="shared" si="8"/>
        <v>0</v>
      </c>
      <c r="O16" s="11">
        <f t="shared" si="9"/>
        <v>0</v>
      </c>
    </row>
    <row r="17" spans="1:15" x14ac:dyDescent="0.3">
      <c r="A17">
        <v>1</v>
      </c>
      <c r="B17" s="3">
        <v>1.3839076018484775</v>
      </c>
      <c r="C17" s="3">
        <v>0.30095179681666195</v>
      </c>
      <c r="D17" s="3">
        <f t="shared" si="10"/>
        <v>141.51722805545432</v>
      </c>
      <c r="E17" s="11">
        <f t="shared" si="11"/>
        <v>1</v>
      </c>
      <c r="F17" s="11">
        <f t="shared" si="0"/>
        <v>1</v>
      </c>
      <c r="G17" s="11">
        <f t="shared" si="1"/>
        <v>1</v>
      </c>
      <c r="H17" s="11">
        <f t="shared" si="2"/>
        <v>1</v>
      </c>
      <c r="I17" s="11">
        <f t="shared" si="3"/>
        <v>1</v>
      </c>
      <c r="J17" s="11">
        <f t="shared" si="4"/>
        <v>1</v>
      </c>
      <c r="K17" s="11">
        <f t="shared" si="5"/>
        <v>1</v>
      </c>
      <c r="L17" s="11">
        <f t="shared" si="6"/>
        <v>1</v>
      </c>
      <c r="M17" s="11">
        <f t="shared" si="7"/>
        <v>1</v>
      </c>
      <c r="N17" s="11">
        <f t="shared" si="8"/>
        <v>1</v>
      </c>
      <c r="O17" s="11">
        <f t="shared" si="9"/>
        <v>1</v>
      </c>
    </row>
    <row r="18" spans="1:15" x14ac:dyDescent="0.3">
      <c r="A18">
        <v>0</v>
      </c>
      <c r="B18" s="3">
        <v>-1.8406262825010344</v>
      </c>
      <c r="C18" s="3">
        <v>2.7198620955459774</v>
      </c>
      <c r="D18" s="3">
        <f t="shared" si="10"/>
        <v>-55.218788475031033</v>
      </c>
      <c r="E18" s="11">
        <f t="shared" si="11"/>
        <v>0</v>
      </c>
      <c r="F18" s="11">
        <f t="shared" si="0"/>
        <v>1</v>
      </c>
      <c r="G18" s="11">
        <f t="shared" si="1"/>
        <v>1</v>
      </c>
      <c r="H18" s="11">
        <f t="shared" si="2"/>
        <v>1</v>
      </c>
      <c r="I18" s="11">
        <f t="shared" si="3"/>
        <v>1</v>
      </c>
      <c r="J18" s="11">
        <f t="shared" si="4"/>
        <v>1</v>
      </c>
      <c r="K18" s="11">
        <f t="shared" si="5"/>
        <v>1</v>
      </c>
      <c r="L18" s="11">
        <f t="shared" si="6"/>
        <v>1</v>
      </c>
      <c r="M18" s="11">
        <f t="shared" si="7"/>
        <v>1</v>
      </c>
      <c r="N18" s="11">
        <f t="shared" si="8"/>
        <v>1</v>
      </c>
      <c r="O18" s="11">
        <f t="shared" si="9"/>
        <v>1</v>
      </c>
    </row>
    <row r="19" spans="1:15" x14ac:dyDescent="0.3">
      <c r="A19">
        <v>1</v>
      </c>
      <c r="B19" s="3">
        <v>-0.46304762690851931</v>
      </c>
      <c r="C19" s="3">
        <v>-2.8728663892252371E-2</v>
      </c>
      <c r="D19" s="3">
        <f t="shared" si="10"/>
        <v>86.108571192744421</v>
      </c>
      <c r="E19" s="11">
        <f t="shared" si="11"/>
        <v>1</v>
      </c>
      <c r="F19" s="11">
        <f t="shared" si="0"/>
        <v>1</v>
      </c>
      <c r="G19" s="11">
        <f t="shared" si="1"/>
        <v>1</v>
      </c>
      <c r="H19" s="11">
        <f t="shared" si="2"/>
        <v>1</v>
      </c>
      <c r="I19" s="11">
        <f t="shared" si="3"/>
        <v>1</v>
      </c>
      <c r="J19" s="11">
        <f t="shared" si="4"/>
        <v>1</v>
      </c>
      <c r="K19" s="11">
        <f t="shared" si="5"/>
        <v>1</v>
      </c>
      <c r="L19" s="11">
        <f t="shared" si="6"/>
        <v>1</v>
      </c>
      <c r="M19" s="11">
        <f t="shared" si="7"/>
        <v>1</v>
      </c>
      <c r="N19" s="11">
        <f t="shared" si="8"/>
        <v>1</v>
      </c>
      <c r="O19" s="11">
        <f t="shared" si="9"/>
        <v>1</v>
      </c>
    </row>
    <row r="20" spans="1:15" x14ac:dyDescent="0.3">
      <c r="A20">
        <v>0</v>
      </c>
      <c r="B20" s="3">
        <v>-0.6296136234595906</v>
      </c>
      <c r="C20" s="3">
        <v>-0.52713176046381705</v>
      </c>
      <c r="D20" s="3">
        <f t="shared" si="10"/>
        <v>-18.888408703787718</v>
      </c>
      <c r="E20" s="11">
        <f t="shared" si="11"/>
        <v>0</v>
      </c>
      <c r="F20" s="11">
        <f t="shared" si="0"/>
        <v>0</v>
      </c>
      <c r="G20" s="11">
        <f t="shared" si="1"/>
        <v>0</v>
      </c>
      <c r="H20" s="11">
        <f t="shared" si="2"/>
        <v>0</v>
      </c>
      <c r="I20" s="11">
        <f t="shared" si="3"/>
        <v>0</v>
      </c>
      <c r="J20" s="11">
        <f t="shared" si="4"/>
        <v>0</v>
      </c>
      <c r="K20" s="11">
        <f t="shared" si="5"/>
        <v>0</v>
      </c>
      <c r="L20" s="11">
        <f t="shared" si="6"/>
        <v>0</v>
      </c>
      <c r="M20" s="11">
        <f t="shared" si="7"/>
        <v>0</v>
      </c>
      <c r="N20" s="11">
        <f t="shared" si="8"/>
        <v>0</v>
      </c>
      <c r="O20" s="11">
        <f t="shared" si="9"/>
        <v>0</v>
      </c>
    </row>
    <row r="21" spans="1:15" x14ac:dyDescent="0.3">
      <c r="A21">
        <v>0</v>
      </c>
      <c r="B21" s="3">
        <v>-0.39137944440881256</v>
      </c>
      <c r="C21" s="3">
        <v>-2.4578548618592322</v>
      </c>
      <c r="D21" s="3">
        <f t="shared" si="10"/>
        <v>-11.741383332264377</v>
      </c>
      <c r="E21" s="11">
        <f t="shared" si="11"/>
        <v>0</v>
      </c>
      <c r="F21" s="11">
        <f t="shared" si="0"/>
        <v>0</v>
      </c>
      <c r="G21" s="11">
        <f t="shared" si="1"/>
        <v>0</v>
      </c>
      <c r="H21" s="11">
        <f t="shared" si="2"/>
        <v>0</v>
      </c>
      <c r="I21" s="11">
        <f t="shared" si="3"/>
        <v>0</v>
      </c>
      <c r="J21" s="11">
        <f t="shared" si="4"/>
        <v>0</v>
      </c>
      <c r="K21" s="11">
        <f t="shared" si="5"/>
        <v>0</v>
      </c>
      <c r="L21" s="11">
        <f t="shared" si="6"/>
        <v>0</v>
      </c>
      <c r="M21" s="11">
        <f t="shared" si="7"/>
        <v>0</v>
      </c>
      <c r="N21" s="11">
        <f t="shared" si="8"/>
        <v>0</v>
      </c>
      <c r="O21" s="11">
        <f t="shared" si="9"/>
        <v>0</v>
      </c>
    </row>
    <row r="22" spans="1:15" x14ac:dyDescent="0.3">
      <c r="A22">
        <v>0</v>
      </c>
      <c r="B22" s="3">
        <v>1.0139274309040047</v>
      </c>
      <c r="C22" s="3">
        <v>1.91125764104072</v>
      </c>
      <c r="D22" s="3">
        <f t="shared" si="10"/>
        <v>30.417822927120142</v>
      </c>
      <c r="E22" s="11">
        <f t="shared" si="11"/>
        <v>0</v>
      </c>
      <c r="F22" s="11">
        <f t="shared" si="0"/>
        <v>0</v>
      </c>
      <c r="G22" s="11">
        <f t="shared" si="1"/>
        <v>1</v>
      </c>
      <c r="H22" s="11">
        <f t="shared" si="2"/>
        <v>1</v>
      </c>
      <c r="I22" s="11">
        <f t="shared" si="3"/>
        <v>1</v>
      </c>
      <c r="J22" s="11">
        <f t="shared" si="4"/>
        <v>1</v>
      </c>
      <c r="K22" s="11">
        <f t="shared" si="5"/>
        <v>1</v>
      </c>
      <c r="L22" s="11">
        <f t="shared" si="6"/>
        <v>1</v>
      </c>
      <c r="M22" s="11">
        <f t="shared" si="7"/>
        <v>1</v>
      </c>
      <c r="N22" s="11">
        <f t="shared" si="8"/>
        <v>1</v>
      </c>
      <c r="O22" s="11">
        <f t="shared" si="9"/>
        <v>1</v>
      </c>
    </row>
    <row r="23" spans="1:15" x14ac:dyDescent="0.3">
      <c r="A23">
        <v>1</v>
      </c>
      <c r="B23" s="3">
        <v>-0.96256826509488747</v>
      </c>
      <c r="C23" s="3">
        <v>0.80156723925028928</v>
      </c>
      <c r="D23" s="3">
        <f t="shared" si="10"/>
        <v>71.122952047153376</v>
      </c>
      <c r="E23" s="11">
        <f t="shared" si="11"/>
        <v>1</v>
      </c>
      <c r="F23" s="11">
        <f t="shared" si="0"/>
        <v>1</v>
      </c>
      <c r="G23" s="11">
        <f t="shared" si="1"/>
        <v>1</v>
      </c>
      <c r="H23" s="11">
        <f t="shared" si="2"/>
        <v>1</v>
      </c>
      <c r="I23" s="11">
        <f t="shared" si="3"/>
        <v>1</v>
      </c>
      <c r="J23" s="11">
        <f t="shared" si="4"/>
        <v>1</v>
      </c>
      <c r="K23" s="11">
        <f t="shared" si="5"/>
        <v>1</v>
      </c>
      <c r="L23" s="11">
        <f t="shared" si="6"/>
        <v>1</v>
      </c>
      <c r="M23" s="11">
        <f t="shared" si="7"/>
        <v>1</v>
      </c>
      <c r="N23" s="11">
        <f t="shared" si="8"/>
        <v>1</v>
      </c>
      <c r="O23" s="11">
        <f t="shared" si="9"/>
        <v>1</v>
      </c>
    </row>
    <row r="24" spans="1:15" x14ac:dyDescent="0.3">
      <c r="A24">
        <v>0</v>
      </c>
      <c r="B24" s="3">
        <v>-1.3185399438953027</v>
      </c>
      <c r="C24" s="3">
        <v>0.73818455348373391</v>
      </c>
      <c r="D24" s="3">
        <f t="shared" si="10"/>
        <v>-39.556198316859081</v>
      </c>
      <c r="E24" s="11">
        <f t="shared" si="11"/>
        <v>0</v>
      </c>
      <c r="F24" s="11">
        <f t="shared" si="0"/>
        <v>0</v>
      </c>
      <c r="G24" s="11">
        <f t="shared" si="1"/>
        <v>0</v>
      </c>
      <c r="H24" s="11">
        <f t="shared" si="2"/>
        <v>0</v>
      </c>
      <c r="I24" s="11">
        <f t="shared" si="3"/>
        <v>1</v>
      </c>
      <c r="J24" s="11">
        <f t="shared" si="4"/>
        <v>1</v>
      </c>
      <c r="K24" s="11">
        <f t="shared" si="5"/>
        <v>1</v>
      </c>
      <c r="L24" s="11">
        <f t="shared" si="6"/>
        <v>1</v>
      </c>
      <c r="M24" s="11">
        <f t="shared" si="7"/>
        <v>1</v>
      </c>
      <c r="N24" s="11">
        <f t="shared" si="8"/>
        <v>1</v>
      </c>
      <c r="O24" s="11">
        <f t="shared" si="9"/>
        <v>1</v>
      </c>
    </row>
    <row r="25" spans="1:15" x14ac:dyDescent="0.3">
      <c r="A25">
        <v>1</v>
      </c>
      <c r="B25" s="3">
        <v>-1.1857400750159286</v>
      </c>
      <c r="C25" s="3">
        <v>-0.4246362550475169</v>
      </c>
      <c r="D25" s="3">
        <f t="shared" si="10"/>
        <v>64.427797749522142</v>
      </c>
      <c r="E25" s="11">
        <f t="shared" si="11"/>
        <v>1</v>
      </c>
      <c r="F25" s="11">
        <f t="shared" si="0"/>
        <v>1</v>
      </c>
      <c r="G25" s="11">
        <f t="shared" si="1"/>
        <v>1</v>
      </c>
      <c r="H25" s="11">
        <f t="shared" si="2"/>
        <v>1</v>
      </c>
      <c r="I25" s="11">
        <f t="shared" si="3"/>
        <v>1</v>
      </c>
      <c r="J25" s="11">
        <f t="shared" si="4"/>
        <v>1</v>
      </c>
      <c r="K25" s="11">
        <f t="shared" si="5"/>
        <v>0</v>
      </c>
      <c r="L25" s="11">
        <f t="shared" si="6"/>
        <v>0</v>
      </c>
      <c r="M25" s="11">
        <f t="shared" si="7"/>
        <v>0</v>
      </c>
      <c r="N25" s="11">
        <f t="shared" si="8"/>
        <v>0</v>
      </c>
      <c r="O25" s="11">
        <f t="shared" si="9"/>
        <v>0</v>
      </c>
    </row>
    <row r="26" spans="1:15" x14ac:dyDescent="0.3">
      <c r="A26">
        <v>0</v>
      </c>
      <c r="B26" s="3">
        <v>0.45998376663192175</v>
      </c>
      <c r="C26" s="3">
        <v>-0.82919314081664197</v>
      </c>
      <c r="D26" s="3">
        <f t="shared" si="10"/>
        <v>13.799512998957653</v>
      </c>
      <c r="E26" s="11">
        <f t="shared" si="11"/>
        <v>0</v>
      </c>
      <c r="F26" s="11">
        <f t="shared" si="0"/>
        <v>0</v>
      </c>
      <c r="G26" s="11">
        <f t="shared" si="1"/>
        <v>0</v>
      </c>
      <c r="H26" s="11">
        <f t="shared" si="2"/>
        <v>0</v>
      </c>
      <c r="I26" s="11">
        <f t="shared" si="3"/>
        <v>0</v>
      </c>
      <c r="J26" s="11">
        <f t="shared" si="4"/>
        <v>0</v>
      </c>
      <c r="K26" s="11">
        <f t="shared" si="5"/>
        <v>0</v>
      </c>
      <c r="L26" s="11">
        <f t="shared" si="6"/>
        <v>0</v>
      </c>
      <c r="M26" s="11">
        <f t="shared" si="7"/>
        <v>0</v>
      </c>
      <c r="N26" s="11">
        <f t="shared" si="8"/>
        <v>0</v>
      </c>
      <c r="O26" s="11">
        <f t="shared" si="9"/>
        <v>0</v>
      </c>
    </row>
    <row r="27" spans="1:15" x14ac:dyDescent="0.3">
      <c r="A27">
        <v>1</v>
      </c>
      <c r="B27" s="3">
        <v>-1.6333387975464575E-2</v>
      </c>
      <c r="C27" s="3">
        <v>-1.1543443179107271</v>
      </c>
      <c r="D27" s="3">
        <f t="shared" si="10"/>
        <v>99.509998360736063</v>
      </c>
      <c r="E27" s="11">
        <f t="shared" si="11"/>
        <v>1</v>
      </c>
      <c r="F27" s="11">
        <f t="shared" si="0"/>
        <v>1</v>
      </c>
      <c r="G27" s="11">
        <f t="shared" si="1"/>
        <v>1</v>
      </c>
      <c r="H27" s="11">
        <f t="shared" si="2"/>
        <v>0</v>
      </c>
      <c r="I27" s="11">
        <f t="shared" si="3"/>
        <v>0</v>
      </c>
      <c r="J27" s="11">
        <f t="shared" si="4"/>
        <v>0</v>
      </c>
      <c r="K27" s="11">
        <f t="shared" si="5"/>
        <v>0</v>
      </c>
      <c r="L27" s="11">
        <f t="shared" si="6"/>
        <v>0</v>
      </c>
      <c r="M27" s="11">
        <f t="shared" si="7"/>
        <v>0</v>
      </c>
      <c r="N27" s="11">
        <f t="shared" si="8"/>
        <v>0</v>
      </c>
      <c r="O27" s="11">
        <f t="shared" si="9"/>
        <v>0</v>
      </c>
    </row>
    <row r="28" spans="1:15" x14ac:dyDescent="0.3">
      <c r="A28">
        <v>0</v>
      </c>
      <c r="B28" s="3">
        <v>1.2342525224084966</v>
      </c>
      <c r="C28" s="3">
        <v>0.32618345358059742</v>
      </c>
      <c r="D28" s="3">
        <f t="shared" si="10"/>
        <v>37.027575672254898</v>
      </c>
      <c r="E28" s="11">
        <f t="shared" si="11"/>
        <v>0</v>
      </c>
      <c r="F28" s="11">
        <f t="shared" si="0"/>
        <v>0</v>
      </c>
      <c r="G28" s="11">
        <f t="shared" si="1"/>
        <v>0</v>
      </c>
      <c r="H28" s="11">
        <f t="shared" si="2"/>
        <v>0</v>
      </c>
      <c r="I28" s="11">
        <f t="shared" si="3"/>
        <v>0</v>
      </c>
      <c r="J28" s="11">
        <f t="shared" si="4"/>
        <v>0</v>
      </c>
      <c r="K28" s="11">
        <f t="shared" si="5"/>
        <v>0</v>
      </c>
      <c r="L28" s="11">
        <f t="shared" si="6"/>
        <v>0</v>
      </c>
      <c r="M28" s="11">
        <f t="shared" si="7"/>
        <v>1</v>
      </c>
      <c r="N28" s="11">
        <f t="shared" si="8"/>
        <v>1</v>
      </c>
      <c r="O28" s="11">
        <f t="shared" si="9"/>
        <v>1</v>
      </c>
    </row>
    <row r="29" spans="1:15" x14ac:dyDescent="0.3">
      <c r="A29">
        <v>1</v>
      </c>
      <c r="B29" s="3">
        <v>0.43604927668638993</v>
      </c>
      <c r="C29" s="3">
        <v>-0.51967504077765625</v>
      </c>
      <c r="D29" s="3">
        <f t="shared" si="10"/>
        <v>113.0814783005917</v>
      </c>
      <c r="E29" s="11">
        <f t="shared" si="11"/>
        <v>1</v>
      </c>
      <c r="F29" s="11">
        <f t="shared" si="0"/>
        <v>1</v>
      </c>
      <c r="G29" s="11">
        <f t="shared" si="1"/>
        <v>1</v>
      </c>
      <c r="H29" s="11">
        <f t="shared" si="2"/>
        <v>1</v>
      </c>
      <c r="I29" s="11">
        <f t="shared" si="3"/>
        <v>1</v>
      </c>
      <c r="J29" s="11">
        <f t="shared" si="4"/>
        <v>0</v>
      </c>
      <c r="K29" s="11">
        <f t="shared" si="5"/>
        <v>0</v>
      </c>
      <c r="L29" s="11">
        <f t="shared" si="6"/>
        <v>0</v>
      </c>
      <c r="M29" s="11">
        <f t="shared" si="7"/>
        <v>0</v>
      </c>
      <c r="N29" s="11">
        <f t="shared" si="8"/>
        <v>0</v>
      </c>
      <c r="O29" s="11">
        <f t="shared" si="9"/>
        <v>0</v>
      </c>
    </row>
    <row r="30" spans="1:15" x14ac:dyDescent="0.3">
      <c r="A30">
        <v>1</v>
      </c>
      <c r="B30" s="3">
        <v>-0.27861347007274162</v>
      </c>
      <c r="C30" s="3">
        <v>-0.58200384955853224</v>
      </c>
      <c r="D30" s="3">
        <f t="shared" si="10"/>
        <v>91.641595897817751</v>
      </c>
      <c r="E30" s="11">
        <f t="shared" si="11"/>
        <v>1</v>
      </c>
      <c r="F30" s="11">
        <f t="shared" si="0"/>
        <v>1</v>
      </c>
      <c r="G30" s="11">
        <f t="shared" si="1"/>
        <v>1</v>
      </c>
      <c r="H30" s="11">
        <f t="shared" si="2"/>
        <v>1</v>
      </c>
      <c r="I30" s="11">
        <f t="shared" si="3"/>
        <v>1</v>
      </c>
      <c r="J30" s="11">
        <f t="shared" si="4"/>
        <v>0</v>
      </c>
      <c r="K30" s="11">
        <f t="shared" si="5"/>
        <v>0</v>
      </c>
      <c r="L30" s="11">
        <f t="shared" si="6"/>
        <v>0</v>
      </c>
      <c r="M30" s="11">
        <f t="shared" si="7"/>
        <v>0</v>
      </c>
      <c r="N30" s="11">
        <f t="shared" si="8"/>
        <v>0</v>
      </c>
      <c r="O30" s="11">
        <f t="shared" si="9"/>
        <v>0</v>
      </c>
    </row>
    <row r="31" spans="1:15" x14ac:dyDescent="0.3">
      <c r="A31">
        <v>0</v>
      </c>
      <c r="B31" s="3">
        <v>0.43100726543343626</v>
      </c>
      <c r="C31" s="3">
        <v>-0.90899447968695313</v>
      </c>
      <c r="D31" s="3">
        <f t="shared" si="10"/>
        <v>12.930217963003088</v>
      </c>
      <c r="E31" s="11">
        <f t="shared" si="11"/>
        <v>0</v>
      </c>
      <c r="F31" s="11">
        <f t="shared" si="0"/>
        <v>0</v>
      </c>
      <c r="G31" s="11">
        <f t="shared" si="1"/>
        <v>0</v>
      </c>
      <c r="H31" s="11">
        <f t="shared" si="2"/>
        <v>0</v>
      </c>
      <c r="I31" s="11">
        <f t="shared" si="3"/>
        <v>0</v>
      </c>
      <c r="J31" s="11">
        <f t="shared" si="4"/>
        <v>0</v>
      </c>
      <c r="K31" s="11">
        <f t="shared" si="5"/>
        <v>0</v>
      </c>
      <c r="L31" s="11">
        <f t="shared" si="6"/>
        <v>0</v>
      </c>
      <c r="M31" s="11">
        <f t="shared" si="7"/>
        <v>0</v>
      </c>
      <c r="N31" s="11">
        <f t="shared" si="8"/>
        <v>0</v>
      </c>
      <c r="O31" s="11">
        <f t="shared" si="9"/>
        <v>0</v>
      </c>
    </row>
    <row r="32" spans="1:15" x14ac:dyDescent="0.3">
      <c r="A32">
        <v>0</v>
      </c>
      <c r="B32" s="3">
        <v>-0.80822928794077598</v>
      </c>
      <c r="C32" s="3">
        <v>1.6781086742412299</v>
      </c>
      <c r="D32" s="3">
        <f t="shared" si="10"/>
        <v>-24.246878638223279</v>
      </c>
      <c r="E32" s="11">
        <f t="shared" si="11"/>
        <v>0</v>
      </c>
      <c r="F32" s="11">
        <f t="shared" si="0"/>
        <v>0</v>
      </c>
      <c r="G32" s="11">
        <f t="shared" si="1"/>
        <v>1</v>
      </c>
      <c r="H32" s="11">
        <f t="shared" si="2"/>
        <v>1</v>
      </c>
      <c r="I32" s="11">
        <f t="shared" si="3"/>
        <v>1</v>
      </c>
      <c r="J32" s="11">
        <f t="shared" si="4"/>
        <v>1</v>
      </c>
      <c r="K32" s="11">
        <f t="shared" si="5"/>
        <v>1</v>
      </c>
      <c r="L32" s="11">
        <f t="shared" si="6"/>
        <v>1</v>
      </c>
      <c r="M32" s="11">
        <f t="shared" si="7"/>
        <v>1</v>
      </c>
      <c r="N32" s="11">
        <f t="shared" si="8"/>
        <v>1</v>
      </c>
      <c r="O32" s="11">
        <f t="shared" si="9"/>
        <v>1</v>
      </c>
    </row>
    <row r="33" spans="1:15" x14ac:dyDescent="0.3">
      <c r="A33">
        <v>1</v>
      </c>
      <c r="B33" s="3">
        <v>1.1482575246191118</v>
      </c>
      <c r="C33" s="3">
        <v>0.666420874040341</v>
      </c>
      <c r="D33" s="3">
        <f t="shared" si="10"/>
        <v>134.44772573857335</v>
      </c>
      <c r="E33" s="11">
        <f t="shared" si="11"/>
        <v>1</v>
      </c>
      <c r="F33" s="11">
        <f t="shared" si="0"/>
        <v>1</v>
      </c>
      <c r="G33" s="11">
        <f t="shared" si="1"/>
        <v>1</v>
      </c>
      <c r="H33" s="11">
        <f t="shared" si="2"/>
        <v>1</v>
      </c>
      <c r="I33" s="11">
        <f t="shared" si="3"/>
        <v>1</v>
      </c>
      <c r="J33" s="11">
        <f t="shared" si="4"/>
        <v>1</v>
      </c>
      <c r="K33" s="11">
        <f t="shared" si="5"/>
        <v>1</v>
      </c>
      <c r="L33" s="11">
        <f t="shared" si="6"/>
        <v>1</v>
      </c>
      <c r="M33" s="11">
        <f t="shared" si="7"/>
        <v>1</v>
      </c>
      <c r="N33" s="11">
        <f t="shared" si="8"/>
        <v>1</v>
      </c>
      <c r="O33" s="11">
        <f t="shared" si="9"/>
        <v>1</v>
      </c>
    </row>
    <row r="34" spans="1:15" x14ac:dyDescent="0.3">
      <c r="A34">
        <v>1</v>
      </c>
      <c r="B34" s="3">
        <v>-0.61088485381333157</v>
      </c>
      <c r="C34" s="3">
        <v>1.4633360478910618</v>
      </c>
      <c r="D34" s="3">
        <f t="shared" si="10"/>
        <v>81.673454385600053</v>
      </c>
      <c r="E34" s="11">
        <f t="shared" ref="E34:E65" si="12">IF(($A34+D$208*$C34)&gt;=0.5,1,0)</f>
        <v>1</v>
      </c>
      <c r="F34" s="11">
        <f t="shared" ref="F34:F65" si="13">IF(($A34+D$209*$C34)&gt;=0.5,1,0)</f>
        <v>1</v>
      </c>
      <c r="G34" s="11">
        <f t="shared" ref="G34:G65" si="14">IF(($A34+D$210*$C34)&gt;=0.5,1,0)</f>
        <v>1</v>
      </c>
      <c r="H34" s="11">
        <f t="shared" ref="H34:H65" si="15">IF(($A34+D$211*$C34)&gt;=0.5,1,0)</f>
        <v>1</v>
      </c>
      <c r="I34" s="11">
        <f t="shared" ref="I34:I65" si="16">IF(($A34+D$212*$C34)&gt;=0.5,1,0)</f>
        <v>1</v>
      </c>
      <c r="J34" s="11">
        <f t="shared" ref="J34:J65" si="17">IF(($A34+D$213*$C34)&gt;=0.5,1,0)</f>
        <v>1</v>
      </c>
      <c r="K34" s="11">
        <f t="shared" ref="K34:K65" si="18">IF(($A34+D$214*$C34)&gt;=0.5,1,0)</f>
        <v>1</v>
      </c>
      <c r="L34" s="11">
        <f t="shared" ref="L34:L65" si="19">IF(($A34+D$215*$C34)&gt;=0.5,1,0)</f>
        <v>1</v>
      </c>
      <c r="M34" s="11">
        <f t="shared" ref="M34:M65" si="20">IF(($A34+D$216*$C34)&gt;=0.5,1,0)</f>
        <v>1</v>
      </c>
      <c r="N34" s="11">
        <f t="shared" ref="N34:N65" si="21">IF(($A34+D$217*$C34)&gt;=0.5,1,0)</f>
        <v>1</v>
      </c>
      <c r="O34" s="11">
        <f t="shared" ref="O34:O65" si="22">IF(($A34+D$218*$C34)&gt;=0.5,1,0)</f>
        <v>1</v>
      </c>
    </row>
    <row r="35" spans="1:15" x14ac:dyDescent="0.3">
      <c r="A35">
        <v>1</v>
      </c>
      <c r="B35" s="3">
        <v>0.24181531443900894</v>
      </c>
      <c r="C35" s="3">
        <v>6.4801497501321137E-2</v>
      </c>
      <c r="D35" s="3">
        <f t="shared" si="10"/>
        <v>107.25445943317027</v>
      </c>
      <c r="E35" s="11">
        <f t="shared" si="12"/>
        <v>1</v>
      </c>
      <c r="F35" s="11">
        <f t="shared" si="13"/>
        <v>1</v>
      </c>
      <c r="G35" s="11">
        <f t="shared" si="14"/>
        <v>1</v>
      </c>
      <c r="H35" s="11">
        <f t="shared" si="15"/>
        <v>1</v>
      </c>
      <c r="I35" s="11">
        <f t="shared" si="16"/>
        <v>1</v>
      </c>
      <c r="J35" s="11">
        <f t="shared" si="17"/>
        <v>1</v>
      </c>
      <c r="K35" s="11">
        <f t="shared" si="18"/>
        <v>1</v>
      </c>
      <c r="L35" s="11">
        <f t="shared" si="19"/>
        <v>1</v>
      </c>
      <c r="M35" s="11">
        <f t="shared" si="20"/>
        <v>1</v>
      </c>
      <c r="N35" s="11">
        <f t="shared" si="21"/>
        <v>1</v>
      </c>
      <c r="O35" s="11">
        <f t="shared" si="22"/>
        <v>1</v>
      </c>
    </row>
    <row r="36" spans="1:15" x14ac:dyDescent="0.3">
      <c r="A36">
        <v>1</v>
      </c>
      <c r="B36" s="3">
        <v>5.0702055887086317E-2</v>
      </c>
      <c r="C36" s="3">
        <v>-0.45684032556891907</v>
      </c>
      <c r="D36" s="3">
        <f t="shared" si="10"/>
        <v>101.52106167661259</v>
      </c>
      <c r="E36" s="11">
        <f t="shared" si="12"/>
        <v>1</v>
      </c>
      <c r="F36" s="11">
        <f t="shared" si="13"/>
        <v>1</v>
      </c>
      <c r="G36" s="11">
        <f t="shared" si="14"/>
        <v>1</v>
      </c>
      <c r="H36" s="11">
        <f t="shared" si="15"/>
        <v>1</v>
      </c>
      <c r="I36" s="11">
        <f t="shared" si="16"/>
        <v>1</v>
      </c>
      <c r="J36" s="11">
        <f t="shared" si="17"/>
        <v>1</v>
      </c>
      <c r="K36" s="11">
        <f t="shared" si="18"/>
        <v>0</v>
      </c>
      <c r="L36" s="11">
        <f t="shared" si="19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</row>
    <row r="37" spans="1:15" x14ac:dyDescent="0.3">
      <c r="A37">
        <v>0</v>
      </c>
      <c r="B37" s="3">
        <v>-0.73497403718647547</v>
      </c>
      <c r="C37" s="3">
        <v>0.31595391192240641</v>
      </c>
      <c r="D37" s="3">
        <f t="shared" si="10"/>
        <v>-22.049221115594264</v>
      </c>
      <c r="E37" s="11">
        <f t="shared" si="12"/>
        <v>0</v>
      </c>
      <c r="F37" s="11">
        <f t="shared" si="13"/>
        <v>0</v>
      </c>
      <c r="G37" s="11">
        <f t="shared" si="14"/>
        <v>0</v>
      </c>
      <c r="H37" s="11">
        <f t="shared" si="15"/>
        <v>0</v>
      </c>
      <c r="I37" s="11">
        <f t="shared" si="16"/>
        <v>0</v>
      </c>
      <c r="J37" s="11">
        <f t="shared" si="17"/>
        <v>0</v>
      </c>
      <c r="K37" s="11">
        <f t="shared" si="18"/>
        <v>0</v>
      </c>
      <c r="L37" s="11">
        <f t="shared" si="19"/>
        <v>0</v>
      </c>
      <c r="M37" s="11">
        <f t="shared" si="20"/>
        <v>1</v>
      </c>
      <c r="N37" s="11">
        <f t="shared" si="21"/>
        <v>1</v>
      </c>
      <c r="O37" s="11">
        <f t="shared" si="22"/>
        <v>1</v>
      </c>
    </row>
    <row r="38" spans="1:15" x14ac:dyDescent="0.3">
      <c r="A38">
        <v>0</v>
      </c>
      <c r="B38" s="3">
        <v>0.23811480787117034</v>
      </c>
      <c r="C38" s="3">
        <v>0.64941787059069611</v>
      </c>
      <c r="D38" s="3">
        <f t="shared" si="10"/>
        <v>7.1434442361351103</v>
      </c>
      <c r="E38" s="11">
        <f t="shared" si="12"/>
        <v>0</v>
      </c>
      <c r="F38" s="11">
        <f t="shared" si="13"/>
        <v>0</v>
      </c>
      <c r="G38" s="11">
        <f t="shared" si="14"/>
        <v>0</v>
      </c>
      <c r="H38" s="11">
        <f t="shared" si="15"/>
        <v>0</v>
      </c>
      <c r="I38" s="11">
        <f t="shared" si="16"/>
        <v>1</v>
      </c>
      <c r="J38" s="11">
        <f t="shared" si="17"/>
        <v>1</v>
      </c>
      <c r="K38" s="11">
        <f t="shared" si="18"/>
        <v>1</v>
      </c>
      <c r="L38" s="11">
        <f t="shared" si="19"/>
        <v>1</v>
      </c>
      <c r="M38" s="11">
        <f t="shared" si="20"/>
        <v>1</v>
      </c>
      <c r="N38" s="11">
        <f t="shared" si="21"/>
        <v>1</v>
      </c>
      <c r="O38" s="11">
        <f t="shared" si="22"/>
        <v>1</v>
      </c>
    </row>
    <row r="39" spans="1:15" x14ac:dyDescent="0.3">
      <c r="A39">
        <v>0</v>
      </c>
      <c r="B39" s="3">
        <v>0.42815486267500091</v>
      </c>
      <c r="C39" s="3">
        <v>7.5538082455750555E-2</v>
      </c>
      <c r="D39" s="3">
        <f t="shared" si="10"/>
        <v>12.844645880250027</v>
      </c>
      <c r="E39" s="11">
        <f t="shared" si="12"/>
        <v>0</v>
      </c>
      <c r="F39" s="11">
        <f t="shared" si="13"/>
        <v>0</v>
      </c>
      <c r="G39" s="11">
        <f t="shared" si="14"/>
        <v>0</v>
      </c>
      <c r="H39" s="11">
        <f t="shared" si="15"/>
        <v>0</v>
      </c>
      <c r="I39" s="11">
        <f t="shared" si="16"/>
        <v>0</v>
      </c>
      <c r="J39" s="11">
        <f t="shared" si="17"/>
        <v>0</v>
      </c>
      <c r="K39" s="11">
        <f t="shared" si="18"/>
        <v>0</v>
      </c>
      <c r="L39" s="11">
        <f t="shared" si="19"/>
        <v>0</v>
      </c>
      <c r="M39" s="11">
        <f t="shared" si="20"/>
        <v>0</v>
      </c>
      <c r="N39" s="11">
        <f t="shared" si="21"/>
        <v>0</v>
      </c>
      <c r="O39" s="11">
        <f t="shared" si="22"/>
        <v>0</v>
      </c>
    </row>
    <row r="40" spans="1:15" x14ac:dyDescent="0.3">
      <c r="A40">
        <v>1</v>
      </c>
      <c r="B40" s="3">
        <v>6.4801497501321137E-2</v>
      </c>
      <c r="C40" s="3">
        <v>0.38231064536375925</v>
      </c>
      <c r="D40" s="3">
        <f t="shared" si="10"/>
        <v>101.94404492503963</v>
      </c>
      <c r="E40" s="11">
        <f t="shared" si="12"/>
        <v>1</v>
      </c>
      <c r="F40" s="11">
        <f t="shared" si="13"/>
        <v>1</v>
      </c>
      <c r="G40" s="11">
        <f t="shared" si="14"/>
        <v>1</v>
      </c>
      <c r="H40" s="11">
        <f t="shared" si="15"/>
        <v>1</v>
      </c>
      <c r="I40" s="11">
        <f t="shared" si="16"/>
        <v>1</v>
      </c>
      <c r="J40" s="11">
        <f t="shared" si="17"/>
        <v>1</v>
      </c>
      <c r="K40" s="11">
        <f t="shared" si="18"/>
        <v>1</v>
      </c>
      <c r="L40" s="11">
        <f t="shared" si="19"/>
        <v>1</v>
      </c>
      <c r="M40" s="11">
        <f t="shared" si="20"/>
        <v>1</v>
      </c>
      <c r="N40" s="11">
        <f t="shared" si="21"/>
        <v>1</v>
      </c>
      <c r="O40" s="11">
        <f t="shared" si="22"/>
        <v>1</v>
      </c>
    </row>
    <row r="41" spans="1:15" x14ac:dyDescent="0.3">
      <c r="A41">
        <v>1</v>
      </c>
      <c r="B41" s="3">
        <v>0.13114913599565625</v>
      </c>
      <c r="C41" s="3">
        <v>0.2899241735576652</v>
      </c>
      <c r="D41" s="3">
        <f t="shared" si="10"/>
        <v>103.93447407986969</v>
      </c>
      <c r="E41" s="11">
        <f t="shared" si="12"/>
        <v>1</v>
      </c>
      <c r="F41" s="11">
        <f t="shared" si="13"/>
        <v>1</v>
      </c>
      <c r="G41" s="11">
        <f t="shared" si="14"/>
        <v>1</v>
      </c>
      <c r="H41" s="11">
        <f t="shared" si="15"/>
        <v>1</v>
      </c>
      <c r="I41" s="11">
        <f t="shared" si="16"/>
        <v>1</v>
      </c>
      <c r="J41" s="11">
        <f t="shared" si="17"/>
        <v>1</v>
      </c>
      <c r="K41" s="11">
        <f t="shared" si="18"/>
        <v>1</v>
      </c>
      <c r="L41" s="11">
        <f t="shared" si="19"/>
        <v>1</v>
      </c>
      <c r="M41" s="11">
        <f t="shared" si="20"/>
        <v>1</v>
      </c>
      <c r="N41" s="11">
        <f t="shared" si="21"/>
        <v>1</v>
      </c>
      <c r="O41" s="11">
        <f t="shared" si="22"/>
        <v>1</v>
      </c>
    </row>
    <row r="42" spans="1:15" x14ac:dyDescent="0.3">
      <c r="A42">
        <v>1</v>
      </c>
      <c r="B42" s="3">
        <v>0.40828354030963965</v>
      </c>
      <c r="C42" s="3">
        <v>1.5643308870494366</v>
      </c>
      <c r="D42" s="3">
        <f t="shared" si="10"/>
        <v>112.24850620928919</v>
      </c>
      <c r="E42" s="11">
        <f t="shared" si="12"/>
        <v>1</v>
      </c>
      <c r="F42" s="11">
        <f t="shared" si="13"/>
        <v>1</v>
      </c>
      <c r="G42" s="11">
        <f t="shared" si="14"/>
        <v>1</v>
      </c>
      <c r="H42" s="11">
        <f t="shared" si="15"/>
        <v>1</v>
      </c>
      <c r="I42" s="11">
        <f t="shared" si="16"/>
        <v>1</v>
      </c>
      <c r="J42" s="11">
        <f t="shared" si="17"/>
        <v>1</v>
      </c>
      <c r="K42" s="11">
        <f t="shared" si="18"/>
        <v>1</v>
      </c>
      <c r="L42" s="11">
        <f t="shared" si="19"/>
        <v>1</v>
      </c>
      <c r="M42" s="11">
        <f t="shared" si="20"/>
        <v>1</v>
      </c>
      <c r="N42" s="11">
        <f t="shared" si="21"/>
        <v>1</v>
      </c>
      <c r="O42" s="11">
        <f t="shared" si="22"/>
        <v>1</v>
      </c>
    </row>
    <row r="43" spans="1:15" x14ac:dyDescent="0.3">
      <c r="A43">
        <v>1</v>
      </c>
      <c r="B43" s="3">
        <v>-0.61985133470443543</v>
      </c>
      <c r="C43" s="3">
        <v>-0.7358767106779851</v>
      </c>
      <c r="D43" s="3">
        <f t="shared" si="10"/>
        <v>81.404459958866937</v>
      </c>
      <c r="E43" s="11">
        <f t="shared" si="12"/>
        <v>1</v>
      </c>
      <c r="F43" s="11">
        <f t="shared" si="13"/>
        <v>1</v>
      </c>
      <c r="G43" s="11">
        <f t="shared" si="14"/>
        <v>1</v>
      </c>
      <c r="H43" s="11">
        <f t="shared" si="15"/>
        <v>1</v>
      </c>
      <c r="I43" s="11">
        <f t="shared" si="16"/>
        <v>0</v>
      </c>
      <c r="J43" s="11">
        <f t="shared" si="17"/>
        <v>0</v>
      </c>
      <c r="K43" s="11">
        <f t="shared" si="18"/>
        <v>0</v>
      </c>
      <c r="L43" s="11">
        <f t="shared" si="19"/>
        <v>0</v>
      </c>
      <c r="M43" s="11">
        <f t="shared" si="20"/>
        <v>0</v>
      </c>
      <c r="N43" s="11">
        <f t="shared" si="21"/>
        <v>0</v>
      </c>
      <c r="O43" s="11">
        <f t="shared" si="22"/>
        <v>0</v>
      </c>
    </row>
    <row r="44" spans="1:15" x14ac:dyDescent="0.3">
      <c r="A44">
        <v>1</v>
      </c>
      <c r="B44" s="3">
        <v>0.53611984185408801</v>
      </c>
      <c r="C44" s="3">
        <v>-0.7329708751058206</v>
      </c>
      <c r="D44" s="3">
        <f t="shared" si="10"/>
        <v>116.08359525562264</v>
      </c>
      <c r="E44" s="11">
        <f t="shared" si="12"/>
        <v>1</v>
      </c>
      <c r="F44" s="11">
        <f t="shared" si="13"/>
        <v>1</v>
      </c>
      <c r="G44" s="11">
        <f t="shared" si="14"/>
        <v>1</v>
      </c>
      <c r="H44" s="11">
        <f t="shared" si="15"/>
        <v>1</v>
      </c>
      <c r="I44" s="11">
        <f t="shared" si="16"/>
        <v>0</v>
      </c>
      <c r="J44" s="11">
        <f t="shared" si="17"/>
        <v>0</v>
      </c>
      <c r="K44" s="11">
        <f t="shared" si="18"/>
        <v>0</v>
      </c>
      <c r="L44" s="11">
        <f t="shared" si="19"/>
        <v>0</v>
      </c>
      <c r="M44" s="11">
        <f t="shared" si="20"/>
        <v>0</v>
      </c>
      <c r="N44" s="11">
        <f t="shared" si="21"/>
        <v>0</v>
      </c>
      <c r="O44" s="11">
        <f t="shared" si="22"/>
        <v>0</v>
      </c>
    </row>
    <row r="45" spans="1:15" x14ac:dyDescent="0.3">
      <c r="A45">
        <v>1</v>
      </c>
      <c r="B45" s="3">
        <v>1.7259662854485214</v>
      </c>
      <c r="C45" s="3">
        <v>-1.4816578186582774</v>
      </c>
      <c r="D45" s="3">
        <f t="shared" si="10"/>
        <v>151.77898856345564</v>
      </c>
      <c r="E45" s="11">
        <f t="shared" si="12"/>
        <v>1</v>
      </c>
      <c r="F45" s="11">
        <f t="shared" si="13"/>
        <v>1</v>
      </c>
      <c r="G45" s="11">
        <f t="shared" si="14"/>
        <v>0</v>
      </c>
      <c r="H45" s="11">
        <f t="shared" si="15"/>
        <v>0</v>
      </c>
      <c r="I45" s="11">
        <f t="shared" si="16"/>
        <v>0</v>
      </c>
      <c r="J45" s="11">
        <f t="shared" si="17"/>
        <v>0</v>
      </c>
      <c r="K45" s="11">
        <f t="shared" si="18"/>
        <v>0</v>
      </c>
      <c r="L45" s="11">
        <f t="shared" si="19"/>
        <v>0</v>
      </c>
      <c r="M45" s="11">
        <f t="shared" si="20"/>
        <v>0</v>
      </c>
      <c r="N45" s="11">
        <f t="shared" si="21"/>
        <v>0</v>
      </c>
      <c r="O45" s="11">
        <f t="shared" si="22"/>
        <v>0</v>
      </c>
    </row>
    <row r="46" spans="1:15" x14ac:dyDescent="0.3">
      <c r="A46">
        <v>0</v>
      </c>
      <c r="B46" s="3">
        <v>1.5817249732208438</v>
      </c>
      <c r="C46" s="3">
        <v>-0.89806235337164253</v>
      </c>
      <c r="D46" s="3">
        <f t="shared" si="10"/>
        <v>47.451749196625315</v>
      </c>
      <c r="E46" s="11">
        <f t="shared" si="12"/>
        <v>0</v>
      </c>
      <c r="F46" s="11">
        <f t="shared" si="13"/>
        <v>0</v>
      </c>
      <c r="G46" s="11">
        <f t="shared" si="14"/>
        <v>0</v>
      </c>
      <c r="H46" s="11">
        <f t="shared" si="15"/>
        <v>0</v>
      </c>
      <c r="I46" s="11">
        <f t="shared" si="16"/>
        <v>0</v>
      </c>
      <c r="J46" s="11">
        <f t="shared" si="17"/>
        <v>0</v>
      </c>
      <c r="K46" s="11">
        <f t="shared" si="18"/>
        <v>0</v>
      </c>
      <c r="L46" s="11">
        <f t="shared" si="19"/>
        <v>0</v>
      </c>
      <c r="M46" s="11">
        <f t="shared" si="20"/>
        <v>0</v>
      </c>
      <c r="N46" s="11">
        <f t="shared" si="21"/>
        <v>0</v>
      </c>
      <c r="O46" s="11">
        <f t="shared" si="22"/>
        <v>0</v>
      </c>
    </row>
    <row r="47" spans="1:15" x14ac:dyDescent="0.3">
      <c r="A47">
        <v>1</v>
      </c>
      <c r="B47" s="3">
        <v>1.5727027857792564</v>
      </c>
      <c r="C47" s="3">
        <v>-2.2712265490554273</v>
      </c>
      <c r="D47" s="3">
        <f t="shared" si="10"/>
        <v>147.18108357337769</v>
      </c>
      <c r="E47" s="11">
        <f t="shared" si="12"/>
        <v>1</v>
      </c>
      <c r="F47" s="11">
        <f t="shared" si="13"/>
        <v>1</v>
      </c>
      <c r="G47" s="11">
        <f t="shared" si="14"/>
        <v>0</v>
      </c>
      <c r="H47" s="11">
        <f t="shared" si="15"/>
        <v>0</v>
      </c>
      <c r="I47" s="11">
        <f t="shared" si="16"/>
        <v>0</v>
      </c>
      <c r="J47" s="11">
        <f t="shared" si="17"/>
        <v>0</v>
      </c>
      <c r="K47" s="11">
        <f t="shared" si="18"/>
        <v>0</v>
      </c>
      <c r="L47" s="11">
        <f t="shared" si="19"/>
        <v>0</v>
      </c>
      <c r="M47" s="11">
        <f t="shared" si="20"/>
        <v>0</v>
      </c>
      <c r="N47" s="11">
        <f t="shared" si="21"/>
        <v>0</v>
      </c>
      <c r="O47" s="11">
        <f t="shared" si="22"/>
        <v>0</v>
      </c>
    </row>
    <row r="48" spans="1:15" x14ac:dyDescent="0.3">
      <c r="A48">
        <v>1</v>
      </c>
      <c r="B48" s="3">
        <v>2.6496854843571782</v>
      </c>
      <c r="C48" s="3">
        <v>-0.40462850847688969</v>
      </c>
      <c r="D48" s="3">
        <f t="shared" si="10"/>
        <v>179.49056453071535</v>
      </c>
      <c r="E48" s="11">
        <f t="shared" si="12"/>
        <v>1</v>
      </c>
      <c r="F48" s="11">
        <f t="shared" si="13"/>
        <v>1</v>
      </c>
      <c r="G48" s="11">
        <f t="shared" si="14"/>
        <v>1</v>
      </c>
      <c r="H48" s="11">
        <f t="shared" si="15"/>
        <v>1</v>
      </c>
      <c r="I48" s="11">
        <f t="shared" si="16"/>
        <v>1</v>
      </c>
      <c r="J48" s="11">
        <f t="shared" si="17"/>
        <v>1</v>
      </c>
      <c r="K48" s="11">
        <f t="shared" si="18"/>
        <v>1</v>
      </c>
      <c r="L48" s="11">
        <f t="shared" si="19"/>
        <v>0</v>
      </c>
      <c r="M48" s="11">
        <f t="shared" si="20"/>
        <v>0</v>
      </c>
      <c r="N48" s="11">
        <f t="shared" si="21"/>
        <v>0</v>
      </c>
      <c r="O48" s="11">
        <f t="shared" si="22"/>
        <v>0</v>
      </c>
    </row>
    <row r="49" spans="1:15" x14ac:dyDescent="0.3">
      <c r="A49">
        <v>1</v>
      </c>
      <c r="B49" s="3">
        <v>-0.16200374375330284</v>
      </c>
      <c r="C49" s="3">
        <v>-0.20807647160836495</v>
      </c>
      <c r="D49" s="3">
        <f t="shared" si="10"/>
        <v>95.139887687400915</v>
      </c>
      <c r="E49" s="11">
        <f t="shared" si="12"/>
        <v>1</v>
      </c>
      <c r="F49" s="11">
        <f t="shared" si="13"/>
        <v>1</v>
      </c>
      <c r="G49" s="11">
        <f t="shared" si="14"/>
        <v>1</v>
      </c>
      <c r="H49" s="11">
        <f t="shared" si="15"/>
        <v>1</v>
      </c>
      <c r="I49" s="11">
        <f t="shared" si="16"/>
        <v>1</v>
      </c>
      <c r="J49" s="11">
        <f t="shared" si="17"/>
        <v>1</v>
      </c>
      <c r="K49" s="11">
        <f t="shared" si="18"/>
        <v>1</v>
      </c>
      <c r="L49" s="11">
        <f t="shared" si="19"/>
        <v>1</v>
      </c>
      <c r="M49" s="11">
        <f t="shared" si="20"/>
        <v>1</v>
      </c>
      <c r="N49" s="11">
        <f t="shared" si="21"/>
        <v>1</v>
      </c>
      <c r="O49" s="11">
        <f t="shared" si="22"/>
        <v>1</v>
      </c>
    </row>
    <row r="50" spans="1:15" x14ac:dyDescent="0.3">
      <c r="A50">
        <v>1</v>
      </c>
      <c r="B50" s="3">
        <v>0.13153567124390975</v>
      </c>
      <c r="C50" s="3">
        <v>1.9060553313465789</v>
      </c>
      <c r="D50" s="3">
        <f t="shared" si="10"/>
        <v>103.94607013731729</v>
      </c>
      <c r="E50" s="11">
        <f t="shared" si="12"/>
        <v>1</v>
      </c>
      <c r="F50" s="11">
        <f t="shared" si="13"/>
        <v>1</v>
      </c>
      <c r="G50" s="11">
        <f t="shared" si="14"/>
        <v>1</v>
      </c>
      <c r="H50" s="11">
        <f t="shared" si="15"/>
        <v>1</v>
      </c>
      <c r="I50" s="11">
        <f t="shared" si="16"/>
        <v>1</v>
      </c>
      <c r="J50" s="11">
        <f t="shared" si="17"/>
        <v>1</v>
      </c>
      <c r="K50" s="11">
        <f t="shared" si="18"/>
        <v>1</v>
      </c>
      <c r="L50" s="11">
        <f t="shared" si="19"/>
        <v>1</v>
      </c>
      <c r="M50" s="11">
        <f t="shared" si="20"/>
        <v>1</v>
      </c>
      <c r="N50" s="11">
        <f t="shared" si="21"/>
        <v>1</v>
      </c>
      <c r="O50" s="11">
        <f t="shared" si="22"/>
        <v>1</v>
      </c>
    </row>
    <row r="51" spans="1:15" x14ac:dyDescent="0.3">
      <c r="A51">
        <v>1</v>
      </c>
      <c r="B51" s="3">
        <v>0.45573642637464218</v>
      </c>
      <c r="C51" s="3">
        <v>5.8056457419297658E-2</v>
      </c>
      <c r="D51" s="3">
        <f t="shared" si="10"/>
        <v>113.67209279123927</v>
      </c>
      <c r="E51" s="11">
        <f t="shared" si="12"/>
        <v>1</v>
      </c>
      <c r="F51" s="11">
        <f t="shared" si="13"/>
        <v>1</v>
      </c>
      <c r="G51" s="11">
        <f t="shared" si="14"/>
        <v>1</v>
      </c>
      <c r="H51" s="11">
        <f t="shared" si="15"/>
        <v>1</v>
      </c>
      <c r="I51" s="11">
        <f t="shared" si="16"/>
        <v>1</v>
      </c>
      <c r="J51" s="11">
        <f t="shared" si="17"/>
        <v>1</v>
      </c>
      <c r="K51" s="11">
        <f t="shared" si="18"/>
        <v>1</v>
      </c>
      <c r="L51" s="11">
        <f t="shared" si="19"/>
        <v>1</v>
      </c>
      <c r="M51" s="11">
        <f t="shared" si="20"/>
        <v>1</v>
      </c>
      <c r="N51" s="11">
        <f t="shared" si="21"/>
        <v>1</v>
      </c>
      <c r="O51" s="11">
        <f t="shared" si="22"/>
        <v>1</v>
      </c>
    </row>
    <row r="52" spans="1:15" x14ac:dyDescent="0.3">
      <c r="A52">
        <v>1</v>
      </c>
      <c r="B52" s="3">
        <v>-1.7152115106000565</v>
      </c>
      <c r="C52" s="3">
        <v>-1.3891076378058642</v>
      </c>
      <c r="D52" s="3">
        <f t="shared" si="10"/>
        <v>48.543654681998305</v>
      </c>
      <c r="E52" s="11">
        <f t="shared" si="12"/>
        <v>1</v>
      </c>
      <c r="F52" s="11">
        <f t="shared" si="13"/>
        <v>1</v>
      </c>
      <c r="G52" s="11">
        <f t="shared" si="14"/>
        <v>0</v>
      </c>
      <c r="H52" s="11">
        <f t="shared" si="15"/>
        <v>0</v>
      </c>
      <c r="I52" s="11">
        <f t="shared" si="16"/>
        <v>0</v>
      </c>
      <c r="J52" s="11">
        <f t="shared" si="17"/>
        <v>0</v>
      </c>
      <c r="K52" s="11">
        <f t="shared" si="18"/>
        <v>0</v>
      </c>
      <c r="L52" s="11">
        <f t="shared" si="19"/>
        <v>0</v>
      </c>
      <c r="M52" s="11">
        <f t="shared" si="20"/>
        <v>0</v>
      </c>
      <c r="N52" s="11">
        <f t="shared" si="21"/>
        <v>0</v>
      </c>
      <c r="O52" s="11">
        <f t="shared" si="22"/>
        <v>0</v>
      </c>
    </row>
    <row r="53" spans="1:15" x14ac:dyDescent="0.3">
      <c r="A53">
        <v>1</v>
      </c>
      <c r="B53" s="3">
        <v>0.68962094701419119</v>
      </c>
      <c r="C53" s="3">
        <v>0.52046289056306705</v>
      </c>
      <c r="D53" s="3">
        <f t="shared" si="10"/>
        <v>120.68862841042574</v>
      </c>
      <c r="E53" s="11">
        <f t="shared" si="12"/>
        <v>1</v>
      </c>
      <c r="F53" s="11">
        <f t="shared" si="13"/>
        <v>1</v>
      </c>
      <c r="G53" s="11">
        <f t="shared" si="14"/>
        <v>1</v>
      </c>
      <c r="H53" s="11">
        <f t="shared" si="15"/>
        <v>1</v>
      </c>
      <c r="I53" s="11">
        <f t="shared" si="16"/>
        <v>1</v>
      </c>
      <c r="J53" s="11">
        <f t="shared" si="17"/>
        <v>1</v>
      </c>
      <c r="K53" s="11">
        <f t="shared" si="18"/>
        <v>1</v>
      </c>
      <c r="L53" s="11">
        <f t="shared" si="19"/>
        <v>1</v>
      </c>
      <c r="M53" s="11">
        <f t="shared" si="20"/>
        <v>1</v>
      </c>
      <c r="N53" s="11">
        <f t="shared" si="21"/>
        <v>1</v>
      </c>
      <c r="O53" s="11">
        <f t="shared" si="22"/>
        <v>1</v>
      </c>
    </row>
    <row r="54" spans="1:15" x14ac:dyDescent="0.3">
      <c r="A54">
        <v>1</v>
      </c>
      <c r="B54" s="3">
        <v>0.24646510610182304</v>
      </c>
      <c r="C54" s="3">
        <v>0.42011947698483709</v>
      </c>
      <c r="D54" s="3">
        <f t="shared" si="10"/>
        <v>107.39395318305469</v>
      </c>
      <c r="E54" s="11">
        <f t="shared" si="12"/>
        <v>1</v>
      </c>
      <c r="F54" s="11">
        <f t="shared" si="13"/>
        <v>1</v>
      </c>
      <c r="G54" s="11">
        <f t="shared" si="14"/>
        <v>1</v>
      </c>
      <c r="H54" s="11">
        <f t="shared" si="15"/>
        <v>1</v>
      </c>
      <c r="I54" s="11">
        <f t="shared" si="16"/>
        <v>1</v>
      </c>
      <c r="J54" s="11">
        <f t="shared" si="17"/>
        <v>1</v>
      </c>
      <c r="K54" s="11">
        <f t="shared" si="18"/>
        <v>1</v>
      </c>
      <c r="L54" s="11">
        <f t="shared" si="19"/>
        <v>1</v>
      </c>
      <c r="M54" s="11">
        <f t="shared" si="20"/>
        <v>1</v>
      </c>
      <c r="N54" s="11">
        <f t="shared" si="21"/>
        <v>1</v>
      </c>
      <c r="O54" s="11">
        <f t="shared" si="22"/>
        <v>1</v>
      </c>
    </row>
    <row r="55" spans="1:15" x14ac:dyDescent="0.3">
      <c r="A55">
        <v>0</v>
      </c>
      <c r="B55" s="3">
        <v>-0.30744217838218901</v>
      </c>
      <c r="C55" s="3">
        <v>0.66594338932191022</v>
      </c>
      <c r="D55" s="3">
        <f t="shared" si="10"/>
        <v>-9.2232653514656704</v>
      </c>
      <c r="E55" s="11">
        <f t="shared" si="12"/>
        <v>0</v>
      </c>
      <c r="F55" s="11">
        <f t="shared" si="13"/>
        <v>0</v>
      </c>
      <c r="G55" s="11">
        <f t="shared" si="14"/>
        <v>0</v>
      </c>
      <c r="H55" s="11">
        <f t="shared" si="15"/>
        <v>0</v>
      </c>
      <c r="I55" s="11">
        <f t="shared" si="16"/>
        <v>1</v>
      </c>
      <c r="J55" s="11">
        <f t="shared" si="17"/>
        <v>1</v>
      </c>
      <c r="K55" s="11">
        <f t="shared" si="18"/>
        <v>1</v>
      </c>
      <c r="L55" s="11">
        <f t="shared" si="19"/>
        <v>1</v>
      </c>
      <c r="M55" s="11">
        <f t="shared" si="20"/>
        <v>1</v>
      </c>
      <c r="N55" s="11">
        <f t="shared" si="21"/>
        <v>1</v>
      </c>
      <c r="O55" s="11">
        <f t="shared" si="22"/>
        <v>1</v>
      </c>
    </row>
    <row r="56" spans="1:15" x14ac:dyDescent="0.3">
      <c r="A56">
        <v>1</v>
      </c>
      <c r="B56" s="3">
        <v>1.1739257388398983</v>
      </c>
      <c r="C56" s="3">
        <v>0.90161847765557468</v>
      </c>
      <c r="D56" s="3">
        <f t="shared" si="10"/>
        <v>135.21777216519695</v>
      </c>
      <c r="E56" s="11">
        <f t="shared" si="12"/>
        <v>1</v>
      </c>
      <c r="F56" s="11">
        <f t="shared" si="13"/>
        <v>1</v>
      </c>
      <c r="G56" s="11">
        <f t="shared" si="14"/>
        <v>1</v>
      </c>
      <c r="H56" s="11">
        <f t="shared" si="15"/>
        <v>1</v>
      </c>
      <c r="I56" s="11">
        <f t="shared" si="16"/>
        <v>1</v>
      </c>
      <c r="J56" s="11">
        <f t="shared" si="17"/>
        <v>1</v>
      </c>
      <c r="K56" s="11">
        <f t="shared" si="18"/>
        <v>1</v>
      </c>
      <c r="L56" s="11">
        <f t="shared" si="19"/>
        <v>1</v>
      </c>
      <c r="M56" s="11">
        <f t="shared" si="20"/>
        <v>1</v>
      </c>
      <c r="N56" s="11">
        <f t="shared" si="21"/>
        <v>1</v>
      </c>
      <c r="O56" s="11">
        <f t="shared" si="22"/>
        <v>1</v>
      </c>
    </row>
    <row r="57" spans="1:15" x14ac:dyDescent="0.3">
      <c r="A57">
        <v>0</v>
      </c>
      <c r="B57" s="3">
        <v>-2.1794585336465389</v>
      </c>
      <c r="C57" s="3">
        <v>-0.30207274903659709</v>
      </c>
      <c r="D57" s="3">
        <f t="shared" si="10"/>
        <v>-65.383756009396166</v>
      </c>
      <c r="E57" s="11">
        <f t="shared" si="12"/>
        <v>0</v>
      </c>
      <c r="F57" s="11">
        <f t="shared" si="13"/>
        <v>0</v>
      </c>
      <c r="G57" s="11">
        <f t="shared" si="14"/>
        <v>0</v>
      </c>
      <c r="H57" s="11">
        <f t="shared" si="15"/>
        <v>0</v>
      </c>
      <c r="I57" s="11">
        <f t="shared" si="16"/>
        <v>0</v>
      </c>
      <c r="J57" s="11">
        <f t="shared" si="17"/>
        <v>0</v>
      </c>
      <c r="K57" s="11">
        <f t="shared" si="18"/>
        <v>0</v>
      </c>
      <c r="L57" s="11">
        <f t="shared" si="19"/>
        <v>0</v>
      </c>
      <c r="M57" s="11">
        <f t="shared" si="20"/>
        <v>0</v>
      </c>
      <c r="N57" s="11">
        <f t="shared" si="21"/>
        <v>0</v>
      </c>
      <c r="O57" s="11">
        <f t="shared" si="22"/>
        <v>0</v>
      </c>
    </row>
    <row r="58" spans="1:15" x14ac:dyDescent="0.3">
      <c r="A58">
        <v>0</v>
      </c>
      <c r="B58" s="3">
        <v>0.45310798668651842</v>
      </c>
      <c r="C58" s="3">
        <v>0.38684106584696565</v>
      </c>
      <c r="D58" s="3">
        <f t="shared" si="10"/>
        <v>13.593239600595552</v>
      </c>
      <c r="E58" s="11">
        <f t="shared" si="12"/>
        <v>0</v>
      </c>
      <c r="F58" s="11">
        <f t="shared" si="13"/>
        <v>0</v>
      </c>
      <c r="G58" s="11">
        <f t="shared" si="14"/>
        <v>0</v>
      </c>
      <c r="H58" s="11">
        <f t="shared" si="15"/>
        <v>0</v>
      </c>
      <c r="I58" s="11">
        <f t="shared" si="16"/>
        <v>0</v>
      </c>
      <c r="J58" s="11">
        <f t="shared" si="17"/>
        <v>0</v>
      </c>
      <c r="K58" s="11">
        <f t="shared" si="18"/>
        <v>0</v>
      </c>
      <c r="L58" s="11">
        <f t="shared" si="19"/>
        <v>1</v>
      </c>
      <c r="M58" s="11">
        <f t="shared" si="20"/>
        <v>1</v>
      </c>
      <c r="N58" s="11">
        <f t="shared" si="21"/>
        <v>1</v>
      </c>
      <c r="O58" s="11">
        <f t="shared" si="22"/>
        <v>1</v>
      </c>
    </row>
    <row r="59" spans="1:15" x14ac:dyDescent="0.3">
      <c r="A59">
        <v>1</v>
      </c>
      <c r="B59" s="3">
        <v>-1.4200850273482502</v>
      </c>
      <c r="C59" s="3">
        <v>0.27479813979880419</v>
      </c>
      <c r="D59" s="3">
        <f t="shared" si="10"/>
        <v>57.397449179552495</v>
      </c>
      <c r="E59" s="11">
        <f t="shared" si="12"/>
        <v>1</v>
      </c>
      <c r="F59" s="11">
        <f t="shared" si="13"/>
        <v>1</v>
      </c>
      <c r="G59" s="11">
        <f t="shared" si="14"/>
        <v>1</v>
      </c>
      <c r="H59" s="11">
        <f t="shared" si="15"/>
        <v>1</v>
      </c>
      <c r="I59" s="11">
        <f t="shared" si="16"/>
        <v>1</v>
      </c>
      <c r="J59" s="11">
        <f t="shared" si="17"/>
        <v>1</v>
      </c>
      <c r="K59" s="11">
        <f t="shared" si="18"/>
        <v>1</v>
      </c>
      <c r="L59" s="11">
        <f t="shared" si="19"/>
        <v>1</v>
      </c>
      <c r="M59" s="11">
        <f t="shared" si="20"/>
        <v>1</v>
      </c>
      <c r="N59" s="11">
        <f t="shared" si="21"/>
        <v>1</v>
      </c>
      <c r="O59" s="11">
        <f t="shared" si="22"/>
        <v>1</v>
      </c>
    </row>
    <row r="60" spans="1:15" x14ac:dyDescent="0.3">
      <c r="A60">
        <v>1</v>
      </c>
      <c r="B60" s="3">
        <v>-3.6077381082577631E-2</v>
      </c>
      <c r="C60" s="3">
        <v>1.8206083041150123</v>
      </c>
      <c r="D60" s="3">
        <f t="shared" si="10"/>
        <v>98.917678567522671</v>
      </c>
      <c r="E60" s="11">
        <f t="shared" si="12"/>
        <v>1</v>
      </c>
      <c r="F60" s="11">
        <f t="shared" si="13"/>
        <v>1</v>
      </c>
      <c r="G60" s="11">
        <f t="shared" si="14"/>
        <v>1</v>
      </c>
      <c r="H60" s="11">
        <f t="shared" si="15"/>
        <v>1</v>
      </c>
      <c r="I60" s="11">
        <f t="shared" si="16"/>
        <v>1</v>
      </c>
      <c r="J60" s="11">
        <f t="shared" si="17"/>
        <v>1</v>
      </c>
      <c r="K60" s="11">
        <f t="shared" si="18"/>
        <v>1</v>
      </c>
      <c r="L60" s="11">
        <f t="shared" si="19"/>
        <v>1</v>
      </c>
      <c r="M60" s="11">
        <f t="shared" si="20"/>
        <v>1</v>
      </c>
      <c r="N60" s="11">
        <f t="shared" si="21"/>
        <v>1</v>
      </c>
      <c r="O60" s="11">
        <f t="shared" si="22"/>
        <v>1</v>
      </c>
    </row>
    <row r="61" spans="1:15" x14ac:dyDescent="0.3">
      <c r="A61">
        <v>0</v>
      </c>
      <c r="B61" s="3">
        <v>0.27964802029600833</v>
      </c>
      <c r="C61" s="3">
        <v>-1.168307335319696</v>
      </c>
      <c r="D61" s="3">
        <f t="shared" si="10"/>
        <v>8.3894406088802498</v>
      </c>
      <c r="E61" s="11">
        <f t="shared" si="12"/>
        <v>0</v>
      </c>
      <c r="F61" s="11">
        <f t="shared" si="13"/>
        <v>0</v>
      </c>
      <c r="G61" s="11">
        <f t="shared" si="14"/>
        <v>0</v>
      </c>
      <c r="H61" s="11">
        <f t="shared" si="15"/>
        <v>0</v>
      </c>
      <c r="I61" s="11">
        <f t="shared" si="16"/>
        <v>0</v>
      </c>
      <c r="J61" s="11">
        <f t="shared" si="17"/>
        <v>0</v>
      </c>
      <c r="K61" s="11">
        <f t="shared" si="18"/>
        <v>0</v>
      </c>
      <c r="L61" s="11">
        <f t="shared" si="19"/>
        <v>0</v>
      </c>
      <c r="M61" s="11">
        <f t="shared" si="20"/>
        <v>0</v>
      </c>
      <c r="N61" s="11">
        <f t="shared" si="21"/>
        <v>0</v>
      </c>
      <c r="O61" s="11">
        <f t="shared" si="22"/>
        <v>0</v>
      </c>
    </row>
    <row r="62" spans="1:15" x14ac:dyDescent="0.3">
      <c r="A62">
        <v>1</v>
      </c>
      <c r="B62" s="3">
        <v>-1.3008661881031003</v>
      </c>
      <c r="C62" s="3">
        <v>0.56021235650405288</v>
      </c>
      <c r="D62" s="3">
        <f t="shared" si="10"/>
        <v>60.974014356906991</v>
      </c>
      <c r="E62" s="11">
        <f t="shared" si="12"/>
        <v>1</v>
      </c>
      <c r="F62" s="11">
        <f t="shared" si="13"/>
        <v>1</v>
      </c>
      <c r="G62" s="11">
        <f t="shared" si="14"/>
        <v>1</v>
      </c>
      <c r="H62" s="11">
        <f t="shared" si="15"/>
        <v>1</v>
      </c>
      <c r="I62" s="11">
        <f t="shared" si="16"/>
        <v>1</v>
      </c>
      <c r="J62" s="11">
        <f t="shared" si="17"/>
        <v>1</v>
      </c>
      <c r="K62" s="11">
        <f t="shared" si="18"/>
        <v>1</v>
      </c>
      <c r="L62" s="11">
        <f t="shared" si="19"/>
        <v>1</v>
      </c>
      <c r="M62" s="11">
        <f t="shared" si="20"/>
        <v>1</v>
      </c>
      <c r="N62" s="11">
        <f t="shared" si="21"/>
        <v>1</v>
      </c>
      <c r="O62" s="11">
        <f t="shared" si="22"/>
        <v>1</v>
      </c>
    </row>
    <row r="63" spans="1:15" x14ac:dyDescent="0.3">
      <c r="A63">
        <v>1</v>
      </c>
      <c r="B63" s="3">
        <v>1.0177723197557498</v>
      </c>
      <c r="C63" s="3">
        <v>-1.7498678062111139</v>
      </c>
      <c r="D63" s="3">
        <f t="shared" si="10"/>
        <v>130.53316959267249</v>
      </c>
      <c r="E63" s="11">
        <f t="shared" si="12"/>
        <v>1</v>
      </c>
      <c r="F63" s="11">
        <f t="shared" si="13"/>
        <v>1</v>
      </c>
      <c r="G63" s="11">
        <f t="shared" si="14"/>
        <v>0</v>
      </c>
      <c r="H63" s="11">
        <f t="shared" si="15"/>
        <v>0</v>
      </c>
      <c r="I63" s="11">
        <f t="shared" si="16"/>
        <v>0</v>
      </c>
      <c r="J63" s="11">
        <f t="shared" si="17"/>
        <v>0</v>
      </c>
      <c r="K63" s="11">
        <f t="shared" si="18"/>
        <v>0</v>
      </c>
      <c r="L63" s="11">
        <f t="shared" si="19"/>
        <v>0</v>
      </c>
      <c r="M63" s="11">
        <f t="shared" si="20"/>
        <v>0</v>
      </c>
      <c r="N63" s="11">
        <f t="shared" si="21"/>
        <v>0</v>
      </c>
      <c r="O63" s="11">
        <f t="shared" si="22"/>
        <v>0</v>
      </c>
    </row>
    <row r="64" spans="1:15" x14ac:dyDescent="0.3">
      <c r="A64">
        <v>1</v>
      </c>
      <c r="B64" s="3">
        <v>-1.2409986993588973</v>
      </c>
      <c r="C64" s="3">
        <v>-0.1762816737027606</v>
      </c>
      <c r="D64" s="3">
        <f t="shared" si="10"/>
        <v>62.770039019233081</v>
      </c>
      <c r="E64" s="11">
        <f t="shared" si="12"/>
        <v>1</v>
      </c>
      <c r="F64" s="11">
        <f t="shared" si="13"/>
        <v>1</v>
      </c>
      <c r="G64" s="11">
        <f t="shared" si="14"/>
        <v>1</v>
      </c>
      <c r="H64" s="11">
        <f t="shared" si="15"/>
        <v>1</v>
      </c>
      <c r="I64" s="11">
        <f t="shared" si="16"/>
        <v>1</v>
      </c>
      <c r="J64" s="11">
        <f t="shared" si="17"/>
        <v>1</v>
      </c>
      <c r="K64" s="11">
        <f t="shared" si="18"/>
        <v>1</v>
      </c>
      <c r="L64" s="11">
        <f t="shared" si="19"/>
        <v>1</v>
      </c>
      <c r="M64" s="11">
        <f t="shared" si="20"/>
        <v>1</v>
      </c>
      <c r="N64" s="11">
        <f t="shared" si="21"/>
        <v>1</v>
      </c>
      <c r="O64" s="11">
        <f t="shared" si="22"/>
        <v>1</v>
      </c>
    </row>
    <row r="65" spans="1:15" x14ac:dyDescent="0.3">
      <c r="A65">
        <v>1</v>
      </c>
      <c r="B65" s="3">
        <v>1.2461373444239143</v>
      </c>
      <c r="C65" s="3">
        <v>0.29112129595887382</v>
      </c>
      <c r="D65" s="3">
        <f t="shared" si="10"/>
        <v>137.38412033271743</v>
      </c>
      <c r="E65" s="11">
        <f t="shared" si="12"/>
        <v>1</v>
      </c>
      <c r="F65" s="11">
        <f t="shared" si="13"/>
        <v>1</v>
      </c>
      <c r="G65" s="11">
        <f t="shared" si="14"/>
        <v>1</v>
      </c>
      <c r="H65" s="11">
        <f t="shared" si="15"/>
        <v>1</v>
      </c>
      <c r="I65" s="11">
        <f t="shared" si="16"/>
        <v>1</v>
      </c>
      <c r="J65" s="11">
        <f t="shared" si="17"/>
        <v>1</v>
      </c>
      <c r="K65" s="11">
        <f t="shared" si="18"/>
        <v>1</v>
      </c>
      <c r="L65" s="11">
        <f t="shared" si="19"/>
        <v>1</v>
      </c>
      <c r="M65" s="11">
        <f t="shared" si="20"/>
        <v>1</v>
      </c>
      <c r="N65" s="11">
        <f t="shared" si="21"/>
        <v>1</v>
      </c>
      <c r="O65" s="11">
        <f t="shared" si="22"/>
        <v>1</v>
      </c>
    </row>
    <row r="66" spans="1:15" x14ac:dyDescent="0.3">
      <c r="A66">
        <v>0</v>
      </c>
      <c r="B66" s="3">
        <v>-1.9004437490366399</v>
      </c>
      <c r="C66" s="3">
        <v>-1.4336319509311579</v>
      </c>
      <c r="D66" s="3">
        <f t="shared" si="10"/>
        <v>-57.013312471099198</v>
      </c>
      <c r="E66" s="11">
        <f t="shared" ref="E66:E97" si="23">IF(($A66+D$208*$C66)&gt;=0.5,1,0)</f>
        <v>0</v>
      </c>
      <c r="F66" s="11">
        <f t="shared" ref="F66:F97" si="24">IF(($A66+D$209*$C66)&gt;=0.5,1,0)</f>
        <v>0</v>
      </c>
      <c r="G66" s="11">
        <f t="shared" ref="G66:G97" si="25">IF(($A66+D$210*$C66)&gt;=0.5,1,0)</f>
        <v>0</v>
      </c>
      <c r="H66" s="11">
        <f t="shared" ref="H66:H97" si="26">IF(($A66+D$211*$C66)&gt;=0.5,1,0)</f>
        <v>0</v>
      </c>
      <c r="I66" s="11">
        <f t="shared" ref="I66:I97" si="27">IF(($A66+D$212*$C66)&gt;=0.5,1,0)</f>
        <v>0</v>
      </c>
      <c r="J66" s="11">
        <f t="shared" ref="J66:J97" si="28">IF(($A66+D$213*$C66)&gt;=0.5,1,0)</f>
        <v>0</v>
      </c>
      <c r="K66" s="11">
        <f t="shared" ref="K66:K97" si="29">IF(($A66+D$214*$C66)&gt;=0.5,1,0)</f>
        <v>0</v>
      </c>
      <c r="L66" s="11">
        <f t="shared" ref="L66:L97" si="30">IF(($A66+D$215*$C66)&gt;=0.5,1,0)</f>
        <v>0</v>
      </c>
      <c r="M66" s="11">
        <f t="shared" ref="M66:M97" si="31">IF(($A66+D$216*$C66)&gt;=0.5,1,0)</f>
        <v>0</v>
      </c>
      <c r="N66" s="11">
        <f t="shared" ref="N66:N97" si="32">IF(($A66+D$217*$C66)&gt;=0.5,1,0)</f>
        <v>0</v>
      </c>
      <c r="O66" s="11">
        <f t="shared" ref="O66:O97" si="33">IF(($A66+D$218*$C66)&gt;=0.5,1,0)</f>
        <v>0</v>
      </c>
    </row>
    <row r="67" spans="1:15" x14ac:dyDescent="0.3">
      <c r="A67">
        <v>1</v>
      </c>
      <c r="B67" s="3">
        <v>-2.144615791621618</v>
      </c>
      <c r="C67" s="3">
        <v>1.3706767276744358</v>
      </c>
      <c r="D67" s="3">
        <f t="shared" ref="D67:D130" si="34">100*A67+30*B67</f>
        <v>35.661526251351461</v>
      </c>
      <c r="E67" s="11">
        <f t="shared" si="23"/>
        <v>1</v>
      </c>
      <c r="F67" s="11">
        <f t="shared" si="24"/>
        <v>1</v>
      </c>
      <c r="G67" s="11">
        <f t="shared" si="25"/>
        <v>1</v>
      </c>
      <c r="H67" s="11">
        <f t="shared" si="26"/>
        <v>1</v>
      </c>
      <c r="I67" s="11">
        <f t="shared" si="27"/>
        <v>1</v>
      </c>
      <c r="J67" s="11">
        <f t="shared" si="28"/>
        <v>1</v>
      </c>
      <c r="K67" s="11">
        <f t="shared" si="29"/>
        <v>1</v>
      </c>
      <c r="L67" s="11">
        <f t="shared" si="30"/>
        <v>1</v>
      </c>
      <c r="M67" s="11">
        <f t="shared" si="31"/>
        <v>1</v>
      </c>
      <c r="N67" s="11">
        <f t="shared" si="32"/>
        <v>1</v>
      </c>
      <c r="O67" s="11">
        <f t="shared" si="33"/>
        <v>1</v>
      </c>
    </row>
    <row r="68" spans="1:15" x14ac:dyDescent="0.3">
      <c r="A68">
        <v>0</v>
      </c>
      <c r="B68" s="3">
        <v>0.68390704655030277</v>
      </c>
      <c r="C68" s="3">
        <v>-0.1811781658034306</v>
      </c>
      <c r="D68" s="3">
        <f t="shared" si="34"/>
        <v>20.517211396509083</v>
      </c>
      <c r="E68" s="11">
        <f t="shared" si="23"/>
        <v>0</v>
      </c>
      <c r="F68" s="11">
        <f t="shared" si="24"/>
        <v>0</v>
      </c>
      <c r="G68" s="11">
        <f t="shared" si="25"/>
        <v>0</v>
      </c>
      <c r="H68" s="11">
        <f t="shared" si="26"/>
        <v>0</v>
      </c>
      <c r="I68" s="11">
        <f t="shared" si="27"/>
        <v>0</v>
      </c>
      <c r="J68" s="11">
        <f t="shared" si="28"/>
        <v>0</v>
      </c>
      <c r="K68" s="11">
        <f t="shared" si="29"/>
        <v>0</v>
      </c>
      <c r="L68" s="11">
        <f t="shared" si="30"/>
        <v>0</v>
      </c>
      <c r="M68" s="11">
        <f t="shared" si="31"/>
        <v>0</v>
      </c>
      <c r="N68" s="11">
        <f t="shared" si="32"/>
        <v>0</v>
      </c>
      <c r="O68" s="11">
        <f t="shared" si="33"/>
        <v>0</v>
      </c>
    </row>
    <row r="69" spans="1:15" x14ac:dyDescent="0.3">
      <c r="A69">
        <v>0</v>
      </c>
      <c r="B69" s="3">
        <v>-0.47877392717055045</v>
      </c>
      <c r="C69" s="3">
        <v>-0.83600980360643007</v>
      </c>
      <c r="D69" s="3">
        <f t="shared" si="34"/>
        <v>-14.363217815116514</v>
      </c>
      <c r="E69" s="11">
        <f t="shared" si="23"/>
        <v>0</v>
      </c>
      <c r="F69" s="11">
        <f t="shared" si="24"/>
        <v>0</v>
      </c>
      <c r="G69" s="11">
        <f t="shared" si="25"/>
        <v>0</v>
      </c>
      <c r="H69" s="11">
        <f t="shared" si="26"/>
        <v>0</v>
      </c>
      <c r="I69" s="11">
        <f t="shared" si="27"/>
        <v>0</v>
      </c>
      <c r="J69" s="11">
        <f t="shared" si="28"/>
        <v>0</v>
      </c>
      <c r="K69" s="11">
        <f t="shared" si="29"/>
        <v>0</v>
      </c>
      <c r="L69" s="11">
        <f t="shared" si="30"/>
        <v>0</v>
      </c>
      <c r="M69" s="11">
        <f t="shared" si="31"/>
        <v>0</v>
      </c>
      <c r="N69" s="11">
        <f t="shared" si="32"/>
        <v>0</v>
      </c>
      <c r="O69" s="11">
        <f t="shared" si="33"/>
        <v>0</v>
      </c>
    </row>
    <row r="70" spans="1:15" x14ac:dyDescent="0.3">
      <c r="A70">
        <v>1</v>
      </c>
      <c r="B70" s="3">
        <v>-0.86656427811249159</v>
      </c>
      <c r="C70" s="3">
        <v>-0.74251147452741861</v>
      </c>
      <c r="D70" s="3">
        <f t="shared" si="34"/>
        <v>74.003071656625252</v>
      </c>
      <c r="E70" s="11">
        <f t="shared" si="23"/>
        <v>1</v>
      </c>
      <c r="F70" s="11">
        <f t="shared" si="24"/>
        <v>1</v>
      </c>
      <c r="G70" s="11">
        <f t="shared" si="25"/>
        <v>1</v>
      </c>
      <c r="H70" s="11">
        <f t="shared" si="26"/>
        <v>1</v>
      </c>
      <c r="I70" s="11">
        <f t="shared" si="27"/>
        <v>0</v>
      </c>
      <c r="J70" s="11">
        <f t="shared" si="28"/>
        <v>0</v>
      </c>
      <c r="K70" s="11">
        <f t="shared" si="29"/>
        <v>0</v>
      </c>
      <c r="L70" s="11">
        <f t="shared" si="30"/>
        <v>0</v>
      </c>
      <c r="M70" s="11">
        <f t="shared" si="31"/>
        <v>0</v>
      </c>
      <c r="N70" s="11">
        <f t="shared" si="32"/>
        <v>0</v>
      </c>
      <c r="O70" s="11">
        <f t="shared" si="33"/>
        <v>0</v>
      </c>
    </row>
    <row r="71" spans="1:15" x14ac:dyDescent="0.3">
      <c r="A71">
        <v>0</v>
      </c>
      <c r="B71" s="3">
        <v>0.51985011850774754</v>
      </c>
      <c r="C71" s="3">
        <v>0.63737388700246811</v>
      </c>
      <c r="D71" s="3">
        <f t="shared" si="34"/>
        <v>15.595503555232426</v>
      </c>
      <c r="E71" s="11">
        <f t="shared" si="23"/>
        <v>0</v>
      </c>
      <c r="F71" s="11">
        <f t="shared" si="24"/>
        <v>0</v>
      </c>
      <c r="G71" s="11">
        <f t="shared" si="25"/>
        <v>0</v>
      </c>
      <c r="H71" s="11">
        <f t="shared" si="26"/>
        <v>0</v>
      </c>
      <c r="I71" s="11">
        <f t="shared" si="27"/>
        <v>1</v>
      </c>
      <c r="J71" s="11">
        <f t="shared" si="28"/>
        <v>1</v>
      </c>
      <c r="K71" s="11">
        <f t="shared" si="29"/>
        <v>1</v>
      </c>
      <c r="L71" s="11">
        <f t="shared" si="30"/>
        <v>1</v>
      </c>
      <c r="M71" s="11">
        <f t="shared" si="31"/>
        <v>1</v>
      </c>
      <c r="N71" s="11">
        <f t="shared" si="32"/>
        <v>1</v>
      </c>
      <c r="O71" s="11">
        <f t="shared" si="33"/>
        <v>1</v>
      </c>
    </row>
    <row r="72" spans="1:15" x14ac:dyDescent="0.3">
      <c r="A72">
        <v>0</v>
      </c>
      <c r="B72" s="3">
        <v>0.72887360147433355</v>
      </c>
      <c r="C72" s="3">
        <v>-1.8186074157711118</v>
      </c>
      <c r="D72" s="3">
        <f t="shared" si="34"/>
        <v>21.866208044230007</v>
      </c>
      <c r="E72" s="11">
        <f t="shared" si="23"/>
        <v>0</v>
      </c>
      <c r="F72" s="11">
        <f t="shared" si="24"/>
        <v>0</v>
      </c>
      <c r="G72" s="11">
        <f t="shared" si="25"/>
        <v>0</v>
      </c>
      <c r="H72" s="11">
        <f t="shared" si="26"/>
        <v>0</v>
      </c>
      <c r="I72" s="11">
        <f t="shared" si="27"/>
        <v>0</v>
      </c>
      <c r="J72" s="11">
        <f t="shared" si="28"/>
        <v>0</v>
      </c>
      <c r="K72" s="11">
        <f t="shared" si="29"/>
        <v>0</v>
      </c>
      <c r="L72" s="11">
        <f t="shared" si="30"/>
        <v>0</v>
      </c>
      <c r="M72" s="11">
        <f t="shared" si="31"/>
        <v>0</v>
      </c>
      <c r="N72" s="11">
        <f t="shared" si="32"/>
        <v>0</v>
      </c>
      <c r="O72" s="11">
        <f t="shared" si="33"/>
        <v>0</v>
      </c>
    </row>
    <row r="73" spans="1:15" x14ac:dyDescent="0.3">
      <c r="A73">
        <v>0</v>
      </c>
      <c r="B73" s="3">
        <v>-0.44785792852053419</v>
      </c>
      <c r="C73" s="3">
        <v>-0.30071191758906934</v>
      </c>
      <c r="D73" s="3">
        <f t="shared" si="34"/>
        <v>-13.435737855616026</v>
      </c>
      <c r="E73" s="11">
        <f t="shared" si="23"/>
        <v>0</v>
      </c>
      <c r="F73" s="11">
        <f t="shared" si="24"/>
        <v>0</v>
      </c>
      <c r="G73" s="11">
        <f t="shared" si="25"/>
        <v>0</v>
      </c>
      <c r="H73" s="11">
        <f t="shared" si="26"/>
        <v>0</v>
      </c>
      <c r="I73" s="11">
        <f t="shared" si="27"/>
        <v>0</v>
      </c>
      <c r="J73" s="11">
        <f t="shared" si="28"/>
        <v>0</v>
      </c>
      <c r="K73" s="11">
        <f t="shared" si="29"/>
        <v>0</v>
      </c>
      <c r="L73" s="11">
        <f t="shared" si="30"/>
        <v>0</v>
      </c>
      <c r="M73" s="11">
        <f t="shared" si="31"/>
        <v>0</v>
      </c>
      <c r="N73" s="11">
        <f t="shared" si="32"/>
        <v>0</v>
      </c>
      <c r="O73" s="11">
        <f t="shared" si="33"/>
        <v>0</v>
      </c>
    </row>
    <row r="74" spans="1:15" x14ac:dyDescent="0.3">
      <c r="A74">
        <v>1</v>
      </c>
      <c r="B74" s="3">
        <v>-0.54763631851528771</v>
      </c>
      <c r="C74" s="3">
        <v>-2.6201450964435935</v>
      </c>
      <c r="D74" s="3">
        <f t="shared" si="34"/>
        <v>83.570910444541369</v>
      </c>
      <c r="E74" s="11">
        <f t="shared" si="23"/>
        <v>1</v>
      </c>
      <c r="F74" s="11">
        <f t="shared" si="24"/>
        <v>0</v>
      </c>
      <c r="G74" s="11">
        <f t="shared" si="25"/>
        <v>0</v>
      </c>
      <c r="H74" s="11">
        <f t="shared" si="26"/>
        <v>0</v>
      </c>
      <c r="I74" s="11">
        <f t="shared" si="27"/>
        <v>0</v>
      </c>
      <c r="J74" s="11">
        <f t="shared" si="28"/>
        <v>0</v>
      </c>
      <c r="K74" s="11">
        <f t="shared" si="29"/>
        <v>0</v>
      </c>
      <c r="L74" s="11">
        <f t="shared" si="30"/>
        <v>0</v>
      </c>
      <c r="M74" s="11">
        <f t="shared" si="31"/>
        <v>0</v>
      </c>
      <c r="N74" s="11">
        <f t="shared" si="32"/>
        <v>0</v>
      </c>
      <c r="O74" s="11">
        <f t="shared" si="33"/>
        <v>0</v>
      </c>
    </row>
    <row r="75" spans="1:15" x14ac:dyDescent="0.3">
      <c r="A75">
        <v>0</v>
      </c>
      <c r="B75" s="3">
        <v>-1.1143129086121917</v>
      </c>
      <c r="C75" s="3">
        <v>4.9169557314598933E-2</v>
      </c>
      <c r="D75" s="3">
        <f t="shared" si="34"/>
        <v>-33.42938725836575</v>
      </c>
      <c r="E75" s="11">
        <f t="shared" si="23"/>
        <v>0</v>
      </c>
      <c r="F75" s="11">
        <f t="shared" si="24"/>
        <v>0</v>
      </c>
      <c r="G75" s="11">
        <f t="shared" si="25"/>
        <v>0</v>
      </c>
      <c r="H75" s="11">
        <f t="shared" si="26"/>
        <v>0</v>
      </c>
      <c r="I75" s="11">
        <f t="shared" si="27"/>
        <v>0</v>
      </c>
      <c r="J75" s="11">
        <f t="shared" si="28"/>
        <v>0</v>
      </c>
      <c r="K75" s="11">
        <f t="shared" si="29"/>
        <v>0</v>
      </c>
      <c r="L75" s="11">
        <f t="shared" si="30"/>
        <v>0</v>
      </c>
      <c r="M75" s="11">
        <f t="shared" si="31"/>
        <v>0</v>
      </c>
      <c r="N75" s="11">
        <f t="shared" si="32"/>
        <v>0</v>
      </c>
      <c r="O75" s="11">
        <f t="shared" si="33"/>
        <v>0</v>
      </c>
    </row>
    <row r="76" spans="1:15" x14ac:dyDescent="0.3">
      <c r="A76">
        <v>1</v>
      </c>
      <c r="B76" s="3">
        <v>1.2326154319453053</v>
      </c>
      <c r="C76" s="3">
        <v>-0.85713736552861519</v>
      </c>
      <c r="D76" s="3">
        <f t="shared" si="34"/>
        <v>136.97846295835916</v>
      </c>
      <c r="E76" s="11">
        <f t="shared" si="23"/>
        <v>1</v>
      </c>
      <c r="F76" s="11">
        <f t="shared" si="24"/>
        <v>1</v>
      </c>
      <c r="G76" s="11">
        <f t="shared" si="25"/>
        <v>1</v>
      </c>
      <c r="H76" s="11">
        <f t="shared" si="26"/>
        <v>0</v>
      </c>
      <c r="I76" s="11">
        <f t="shared" si="27"/>
        <v>0</v>
      </c>
      <c r="J76" s="11">
        <f t="shared" si="28"/>
        <v>0</v>
      </c>
      <c r="K76" s="11">
        <f t="shared" si="29"/>
        <v>0</v>
      </c>
      <c r="L76" s="11">
        <f t="shared" si="30"/>
        <v>0</v>
      </c>
      <c r="M76" s="11">
        <f t="shared" si="31"/>
        <v>0</v>
      </c>
      <c r="N76" s="11">
        <f t="shared" si="32"/>
        <v>0</v>
      </c>
      <c r="O76" s="11">
        <f t="shared" si="33"/>
        <v>0</v>
      </c>
    </row>
    <row r="77" spans="1:15" x14ac:dyDescent="0.3">
      <c r="A77">
        <v>1</v>
      </c>
      <c r="B77" s="3">
        <v>0.90380353867658414</v>
      </c>
      <c r="C77" s="3">
        <v>1.2295140550122596</v>
      </c>
      <c r="D77" s="3">
        <f t="shared" si="34"/>
        <v>127.11410616029752</v>
      </c>
      <c r="E77" s="11">
        <f t="shared" si="23"/>
        <v>1</v>
      </c>
      <c r="F77" s="11">
        <f t="shared" si="24"/>
        <v>1</v>
      </c>
      <c r="G77" s="11">
        <f t="shared" si="25"/>
        <v>1</v>
      </c>
      <c r="H77" s="11">
        <f t="shared" si="26"/>
        <v>1</v>
      </c>
      <c r="I77" s="11">
        <f t="shared" si="27"/>
        <v>1</v>
      </c>
      <c r="J77" s="11">
        <f t="shared" si="28"/>
        <v>1</v>
      </c>
      <c r="K77" s="11">
        <f t="shared" si="29"/>
        <v>1</v>
      </c>
      <c r="L77" s="11">
        <f t="shared" si="30"/>
        <v>1</v>
      </c>
      <c r="M77" s="11">
        <f t="shared" si="31"/>
        <v>1</v>
      </c>
      <c r="N77" s="11">
        <f t="shared" si="32"/>
        <v>1</v>
      </c>
      <c r="O77" s="11">
        <f t="shared" si="33"/>
        <v>1</v>
      </c>
    </row>
    <row r="78" spans="1:15" x14ac:dyDescent="0.3">
      <c r="A78">
        <v>1</v>
      </c>
      <c r="B78" s="3">
        <v>0.86968611867632717</v>
      </c>
      <c r="C78" s="3">
        <v>1.9131675799144432</v>
      </c>
      <c r="D78" s="3">
        <f t="shared" si="34"/>
        <v>126.09058356028982</v>
      </c>
      <c r="E78" s="11">
        <f t="shared" si="23"/>
        <v>1</v>
      </c>
      <c r="F78" s="11">
        <f t="shared" si="24"/>
        <v>1</v>
      </c>
      <c r="G78" s="11">
        <f t="shared" si="25"/>
        <v>1</v>
      </c>
      <c r="H78" s="11">
        <f t="shared" si="26"/>
        <v>1</v>
      </c>
      <c r="I78" s="11">
        <f t="shared" si="27"/>
        <v>1</v>
      </c>
      <c r="J78" s="11">
        <f t="shared" si="28"/>
        <v>1</v>
      </c>
      <c r="K78" s="11">
        <f t="shared" si="29"/>
        <v>1</v>
      </c>
      <c r="L78" s="11">
        <f t="shared" si="30"/>
        <v>1</v>
      </c>
      <c r="M78" s="11">
        <f t="shared" si="31"/>
        <v>1</v>
      </c>
      <c r="N78" s="11">
        <f t="shared" si="32"/>
        <v>1</v>
      </c>
      <c r="O78" s="11">
        <f t="shared" si="33"/>
        <v>1</v>
      </c>
    </row>
    <row r="79" spans="1:15" x14ac:dyDescent="0.3">
      <c r="A79">
        <v>1</v>
      </c>
      <c r="B79" s="3">
        <v>1.357871042273473</v>
      </c>
      <c r="C79" s="3">
        <v>0.59017907005909365</v>
      </c>
      <c r="D79" s="3">
        <f t="shared" si="34"/>
        <v>140.73613126820419</v>
      </c>
      <c r="E79" s="11">
        <f t="shared" si="23"/>
        <v>1</v>
      </c>
      <c r="F79" s="11">
        <f t="shared" si="24"/>
        <v>1</v>
      </c>
      <c r="G79" s="11">
        <f t="shared" si="25"/>
        <v>1</v>
      </c>
      <c r="H79" s="11">
        <f t="shared" si="26"/>
        <v>1</v>
      </c>
      <c r="I79" s="11">
        <f t="shared" si="27"/>
        <v>1</v>
      </c>
      <c r="J79" s="11">
        <f t="shared" si="28"/>
        <v>1</v>
      </c>
      <c r="K79" s="11">
        <f t="shared" si="29"/>
        <v>1</v>
      </c>
      <c r="L79" s="11">
        <f t="shared" si="30"/>
        <v>1</v>
      </c>
      <c r="M79" s="11">
        <f t="shared" si="31"/>
        <v>1</v>
      </c>
      <c r="N79" s="11">
        <f t="shared" si="32"/>
        <v>1</v>
      </c>
      <c r="O79" s="11">
        <f t="shared" si="33"/>
        <v>1</v>
      </c>
    </row>
    <row r="80" spans="1:15" x14ac:dyDescent="0.3">
      <c r="A80">
        <v>0</v>
      </c>
      <c r="B80" s="3">
        <v>0.57856368584907614</v>
      </c>
      <c r="C80" s="3">
        <v>1.3502585716196336E-2</v>
      </c>
      <c r="D80" s="3">
        <f t="shared" si="34"/>
        <v>17.356910575472284</v>
      </c>
      <c r="E80" s="11">
        <f t="shared" si="23"/>
        <v>0</v>
      </c>
      <c r="F80" s="11">
        <f t="shared" si="24"/>
        <v>0</v>
      </c>
      <c r="G80" s="11">
        <f t="shared" si="25"/>
        <v>0</v>
      </c>
      <c r="H80" s="11">
        <f t="shared" si="26"/>
        <v>0</v>
      </c>
      <c r="I80" s="11">
        <f t="shared" si="27"/>
        <v>0</v>
      </c>
      <c r="J80" s="11">
        <f t="shared" si="28"/>
        <v>0</v>
      </c>
      <c r="K80" s="11">
        <f t="shared" si="29"/>
        <v>0</v>
      </c>
      <c r="L80" s="11">
        <f t="shared" si="30"/>
        <v>0</v>
      </c>
      <c r="M80" s="11">
        <f t="shared" si="31"/>
        <v>0</v>
      </c>
      <c r="N80" s="11">
        <f t="shared" si="32"/>
        <v>0</v>
      </c>
      <c r="O80" s="11">
        <f t="shared" si="33"/>
        <v>0</v>
      </c>
    </row>
    <row r="81" spans="1:15" x14ac:dyDescent="0.3">
      <c r="A81">
        <v>1</v>
      </c>
      <c r="B81" s="3">
        <v>-0.30591877475671936</v>
      </c>
      <c r="C81" s="3">
        <v>-5.5456439440604299E-3</v>
      </c>
      <c r="D81" s="3">
        <f t="shared" si="34"/>
        <v>90.822436757298419</v>
      </c>
      <c r="E81" s="11">
        <f t="shared" si="23"/>
        <v>1</v>
      </c>
      <c r="F81" s="11">
        <f t="shared" si="24"/>
        <v>1</v>
      </c>
      <c r="G81" s="11">
        <f t="shared" si="25"/>
        <v>1</v>
      </c>
      <c r="H81" s="11">
        <f t="shared" si="26"/>
        <v>1</v>
      </c>
      <c r="I81" s="11">
        <f t="shared" si="27"/>
        <v>1</v>
      </c>
      <c r="J81" s="11">
        <f t="shared" si="28"/>
        <v>1</v>
      </c>
      <c r="K81" s="11">
        <f t="shared" si="29"/>
        <v>1</v>
      </c>
      <c r="L81" s="11">
        <f t="shared" si="30"/>
        <v>1</v>
      </c>
      <c r="M81" s="11">
        <f t="shared" si="31"/>
        <v>1</v>
      </c>
      <c r="N81" s="11">
        <f t="shared" si="32"/>
        <v>1</v>
      </c>
      <c r="O81" s="11">
        <f t="shared" si="33"/>
        <v>1</v>
      </c>
    </row>
    <row r="82" spans="1:15" x14ac:dyDescent="0.3">
      <c r="A82">
        <v>0</v>
      </c>
      <c r="B82" s="3">
        <v>-0.42095507524209097</v>
      </c>
      <c r="C82" s="3">
        <v>0.43529212234716397</v>
      </c>
      <c r="D82" s="3">
        <f t="shared" si="34"/>
        <v>-12.628652257262729</v>
      </c>
      <c r="E82" s="11">
        <f t="shared" si="23"/>
        <v>0</v>
      </c>
      <c r="F82" s="11">
        <f t="shared" si="24"/>
        <v>0</v>
      </c>
      <c r="G82" s="11">
        <f t="shared" si="25"/>
        <v>0</v>
      </c>
      <c r="H82" s="11">
        <f t="shared" si="26"/>
        <v>0</v>
      </c>
      <c r="I82" s="11">
        <f t="shared" si="27"/>
        <v>0</v>
      </c>
      <c r="J82" s="11">
        <f t="shared" si="28"/>
        <v>0</v>
      </c>
      <c r="K82" s="11">
        <f t="shared" si="29"/>
        <v>1</v>
      </c>
      <c r="L82" s="11">
        <f t="shared" si="30"/>
        <v>1</v>
      </c>
      <c r="M82" s="11">
        <f t="shared" si="31"/>
        <v>1</v>
      </c>
      <c r="N82" s="11">
        <f t="shared" si="32"/>
        <v>1</v>
      </c>
      <c r="O82" s="11">
        <f t="shared" si="33"/>
        <v>1</v>
      </c>
    </row>
    <row r="83" spans="1:15" x14ac:dyDescent="0.3">
      <c r="A83">
        <v>0</v>
      </c>
      <c r="B83" s="3">
        <v>0.28291083253861871</v>
      </c>
      <c r="C83" s="3">
        <v>0.52239101933082566</v>
      </c>
      <c r="D83" s="3">
        <f t="shared" si="34"/>
        <v>8.4873249761585612</v>
      </c>
      <c r="E83" s="11">
        <f t="shared" si="23"/>
        <v>0</v>
      </c>
      <c r="F83" s="11">
        <f t="shared" si="24"/>
        <v>0</v>
      </c>
      <c r="G83" s="11">
        <f t="shared" si="25"/>
        <v>0</v>
      </c>
      <c r="H83" s="11">
        <f t="shared" si="26"/>
        <v>0</v>
      </c>
      <c r="I83" s="11">
        <f t="shared" si="27"/>
        <v>0</v>
      </c>
      <c r="J83" s="11">
        <f t="shared" si="28"/>
        <v>1</v>
      </c>
      <c r="K83" s="11">
        <f t="shared" si="29"/>
        <v>1</v>
      </c>
      <c r="L83" s="11">
        <f t="shared" si="30"/>
        <v>1</v>
      </c>
      <c r="M83" s="11">
        <f t="shared" si="31"/>
        <v>1</v>
      </c>
      <c r="N83" s="11">
        <f t="shared" si="32"/>
        <v>1</v>
      </c>
      <c r="O83" s="11">
        <f t="shared" si="33"/>
        <v>1</v>
      </c>
    </row>
    <row r="84" spans="1:15" x14ac:dyDescent="0.3">
      <c r="A84">
        <v>0</v>
      </c>
      <c r="B84" s="3">
        <v>1.6084777598734945</v>
      </c>
      <c r="C84" s="3">
        <v>5.3230451158015057E-2</v>
      </c>
      <c r="D84" s="3">
        <f t="shared" si="34"/>
        <v>48.254332796204835</v>
      </c>
      <c r="E84" s="11">
        <f t="shared" si="23"/>
        <v>0</v>
      </c>
      <c r="F84" s="11">
        <f t="shared" si="24"/>
        <v>0</v>
      </c>
      <c r="G84" s="11">
        <f t="shared" si="25"/>
        <v>0</v>
      </c>
      <c r="H84" s="11">
        <f t="shared" si="26"/>
        <v>0</v>
      </c>
      <c r="I84" s="11">
        <f t="shared" si="27"/>
        <v>0</v>
      </c>
      <c r="J84" s="11">
        <f t="shared" si="28"/>
        <v>0</v>
      </c>
      <c r="K84" s="11">
        <f t="shared" si="29"/>
        <v>0</v>
      </c>
      <c r="L84" s="11">
        <f t="shared" si="30"/>
        <v>0</v>
      </c>
      <c r="M84" s="11">
        <f t="shared" si="31"/>
        <v>0</v>
      </c>
      <c r="N84" s="11">
        <f t="shared" si="32"/>
        <v>0</v>
      </c>
      <c r="O84" s="11">
        <f t="shared" si="33"/>
        <v>0</v>
      </c>
    </row>
    <row r="85" spans="1:15" x14ac:dyDescent="0.3">
      <c r="A85">
        <v>1</v>
      </c>
      <c r="B85" s="3">
        <v>-0.90911044026142918</v>
      </c>
      <c r="C85" s="3">
        <v>-0.90196181190549396</v>
      </c>
      <c r="D85" s="3">
        <f t="shared" si="34"/>
        <v>72.726686792157125</v>
      </c>
      <c r="E85" s="11">
        <f t="shared" si="23"/>
        <v>1</v>
      </c>
      <c r="F85" s="11">
        <f t="shared" si="24"/>
        <v>1</v>
      </c>
      <c r="G85" s="11">
        <f t="shared" si="25"/>
        <v>1</v>
      </c>
      <c r="H85" s="11">
        <f t="shared" si="26"/>
        <v>0</v>
      </c>
      <c r="I85" s="11">
        <f t="shared" si="27"/>
        <v>0</v>
      </c>
      <c r="J85" s="11">
        <f t="shared" si="28"/>
        <v>0</v>
      </c>
      <c r="K85" s="11">
        <f t="shared" si="29"/>
        <v>0</v>
      </c>
      <c r="L85" s="11">
        <f t="shared" si="30"/>
        <v>0</v>
      </c>
      <c r="M85" s="11">
        <f t="shared" si="31"/>
        <v>0</v>
      </c>
      <c r="N85" s="11">
        <f t="shared" si="32"/>
        <v>0</v>
      </c>
      <c r="O85" s="11">
        <f t="shared" si="33"/>
        <v>0</v>
      </c>
    </row>
    <row r="86" spans="1:15" x14ac:dyDescent="0.3">
      <c r="A86">
        <v>1</v>
      </c>
      <c r="B86" s="3">
        <v>-1.2117902770114597</v>
      </c>
      <c r="C86" s="3">
        <v>0.50850076149799861</v>
      </c>
      <c r="D86" s="3">
        <f t="shared" si="34"/>
        <v>63.646291689656209</v>
      </c>
      <c r="E86" s="11">
        <f t="shared" si="23"/>
        <v>1</v>
      </c>
      <c r="F86" s="11">
        <f t="shared" si="24"/>
        <v>1</v>
      </c>
      <c r="G86" s="11">
        <f t="shared" si="25"/>
        <v>1</v>
      </c>
      <c r="H86" s="11">
        <f t="shared" si="26"/>
        <v>1</v>
      </c>
      <c r="I86" s="11">
        <f t="shared" si="27"/>
        <v>1</v>
      </c>
      <c r="J86" s="11">
        <f t="shared" si="28"/>
        <v>1</v>
      </c>
      <c r="K86" s="11">
        <f t="shared" si="29"/>
        <v>1</v>
      </c>
      <c r="L86" s="11">
        <f t="shared" si="30"/>
        <v>1</v>
      </c>
      <c r="M86" s="11">
        <f t="shared" si="31"/>
        <v>1</v>
      </c>
      <c r="N86" s="11">
        <f t="shared" si="32"/>
        <v>1</v>
      </c>
      <c r="O86" s="11">
        <f t="shared" si="33"/>
        <v>1</v>
      </c>
    </row>
    <row r="87" spans="1:15" x14ac:dyDescent="0.3">
      <c r="A87">
        <v>0</v>
      </c>
      <c r="B87" s="3">
        <v>0.97553538580541499</v>
      </c>
      <c r="C87" s="3">
        <v>5.3153144108364359E-2</v>
      </c>
      <c r="D87" s="3">
        <f t="shared" si="34"/>
        <v>29.26606157416245</v>
      </c>
      <c r="E87" s="11">
        <f t="shared" si="23"/>
        <v>0</v>
      </c>
      <c r="F87" s="11">
        <f t="shared" si="24"/>
        <v>0</v>
      </c>
      <c r="G87" s="11">
        <f t="shared" si="25"/>
        <v>0</v>
      </c>
      <c r="H87" s="11">
        <f t="shared" si="26"/>
        <v>0</v>
      </c>
      <c r="I87" s="11">
        <f t="shared" si="27"/>
        <v>0</v>
      </c>
      <c r="J87" s="11">
        <f t="shared" si="28"/>
        <v>0</v>
      </c>
      <c r="K87" s="11">
        <f t="shared" si="29"/>
        <v>0</v>
      </c>
      <c r="L87" s="11">
        <f t="shared" si="30"/>
        <v>0</v>
      </c>
      <c r="M87" s="11">
        <f t="shared" si="31"/>
        <v>0</v>
      </c>
      <c r="N87" s="11">
        <f t="shared" si="32"/>
        <v>0</v>
      </c>
      <c r="O87" s="11">
        <f t="shared" si="33"/>
        <v>0</v>
      </c>
    </row>
    <row r="88" spans="1:15" x14ac:dyDescent="0.3">
      <c r="A88">
        <v>1</v>
      </c>
      <c r="B88" s="3">
        <v>-0.43436784835648723</v>
      </c>
      <c r="C88" s="3">
        <v>1.301580141443992</v>
      </c>
      <c r="D88" s="3">
        <f t="shared" si="34"/>
        <v>86.968964549305383</v>
      </c>
      <c r="E88" s="11">
        <f t="shared" si="23"/>
        <v>1</v>
      </c>
      <c r="F88" s="11">
        <f t="shared" si="24"/>
        <v>1</v>
      </c>
      <c r="G88" s="11">
        <f t="shared" si="25"/>
        <v>1</v>
      </c>
      <c r="H88" s="11">
        <f t="shared" si="26"/>
        <v>1</v>
      </c>
      <c r="I88" s="11">
        <f t="shared" si="27"/>
        <v>1</v>
      </c>
      <c r="J88" s="11">
        <f t="shared" si="28"/>
        <v>1</v>
      </c>
      <c r="K88" s="11">
        <f t="shared" si="29"/>
        <v>1</v>
      </c>
      <c r="L88" s="11">
        <f t="shared" si="30"/>
        <v>1</v>
      </c>
      <c r="M88" s="11">
        <f t="shared" si="31"/>
        <v>1</v>
      </c>
      <c r="N88" s="11">
        <f t="shared" si="32"/>
        <v>1</v>
      </c>
      <c r="O88" s="11">
        <f t="shared" si="33"/>
        <v>1</v>
      </c>
    </row>
    <row r="89" spans="1:15" x14ac:dyDescent="0.3">
      <c r="A89">
        <v>0</v>
      </c>
      <c r="B89" s="3">
        <v>0.55869122661533765</v>
      </c>
      <c r="C89" s="3">
        <v>1.0213739187747706</v>
      </c>
      <c r="D89" s="3">
        <f t="shared" si="34"/>
        <v>16.76073679846013</v>
      </c>
      <c r="E89" s="11">
        <f t="shared" si="23"/>
        <v>0</v>
      </c>
      <c r="F89" s="11">
        <f t="shared" si="24"/>
        <v>0</v>
      </c>
      <c r="G89" s="11">
        <f t="shared" si="25"/>
        <v>0</v>
      </c>
      <c r="H89" s="11">
        <f t="shared" si="26"/>
        <v>1</v>
      </c>
      <c r="I89" s="11">
        <f t="shared" si="27"/>
        <v>1</v>
      </c>
      <c r="J89" s="11">
        <f t="shared" si="28"/>
        <v>1</v>
      </c>
      <c r="K89" s="11">
        <f t="shared" si="29"/>
        <v>1</v>
      </c>
      <c r="L89" s="11">
        <f t="shared" si="30"/>
        <v>1</v>
      </c>
      <c r="M89" s="11">
        <f t="shared" si="31"/>
        <v>1</v>
      </c>
      <c r="N89" s="11">
        <f t="shared" si="32"/>
        <v>1</v>
      </c>
      <c r="O89" s="11">
        <f t="shared" si="33"/>
        <v>1</v>
      </c>
    </row>
    <row r="90" spans="1:15" x14ac:dyDescent="0.3">
      <c r="A90">
        <v>1</v>
      </c>
      <c r="B90" s="3">
        <v>1.1491465556900948</v>
      </c>
      <c r="C90" s="3">
        <v>-0.784593794378452</v>
      </c>
      <c r="D90" s="3">
        <f t="shared" si="34"/>
        <v>134.47439667070284</v>
      </c>
      <c r="E90" s="11">
        <f t="shared" si="23"/>
        <v>1</v>
      </c>
      <c r="F90" s="11">
        <f t="shared" si="24"/>
        <v>1</v>
      </c>
      <c r="G90" s="11">
        <f t="shared" si="25"/>
        <v>1</v>
      </c>
      <c r="H90" s="11">
        <f t="shared" si="26"/>
        <v>1</v>
      </c>
      <c r="I90" s="11">
        <f t="shared" si="27"/>
        <v>0</v>
      </c>
      <c r="J90" s="11">
        <f t="shared" si="28"/>
        <v>0</v>
      </c>
      <c r="K90" s="11">
        <f t="shared" si="29"/>
        <v>0</v>
      </c>
      <c r="L90" s="11">
        <f t="shared" si="30"/>
        <v>0</v>
      </c>
      <c r="M90" s="11">
        <f t="shared" si="31"/>
        <v>0</v>
      </c>
      <c r="N90" s="11">
        <f t="shared" si="32"/>
        <v>0</v>
      </c>
      <c r="O90" s="11">
        <f t="shared" si="33"/>
        <v>0</v>
      </c>
    </row>
    <row r="91" spans="1:15" x14ac:dyDescent="0.3">
      <c r="A91">
        <v>1</v>
      </c>
      <c r="B91" s="3">
        <v>-0.69253474066499621</v>
      </c>
      <c r="C91" s="3">
        <v>0.26694237931224052</v>
      </c>
      <c r="D91" s="3">
        <f t="shared" si="34"/>
        <v>79.223957780050114</v>
      </c>
      <c r="E91" s="11">
        <f t="shared" si="23"/>
        <v>1</v>
      </c>
      <c r="F91" s="11">
        <f t="shared" si="24"/>
        <v>1</v>
      </c>
      <c r="G91" s="11">
        <f t="shared" si="25"/>
        <v>1</v>
      </c>
      <c r="H91" s="11">
        <f t="shared" si="26"/>
        <v>1</v>
      </c>
      <c r="I91" s="11">
        <f t="shared" si="27"/>
        <v>1</v>
      </c>
      <c r="J91" s="11">
        <f t="shared" si="28"/>
        <v>1</v>
      </c>
      <c r="K91" s="11">
        <f t="shared" si="29"/>
        <v>1</v>
      </c>
      <c r="L91" s="11">
        <f t="shared" si="30"/>
        <v>1</v>
      </c>
      <c r="M91" s="11">
        <f t="shared" si="31"/>
        <v>1</v>
      </c>
      <c r="N91" s="11">
        <f t="shared" si="32"/>
        <v>1</v>
      </c>
      <c r="O91" s="11">
        <f t="shared" si="33"/>
        <v>1</v>
      </c>
    </row>
    <row r="92" spans="1:15" x14ac:dyDescent="0.3">
      <c r="A92">
        <v>1</v>
      </c>
      <c r="B92" s="3">
        <v>0.72220473157358356</v>
      </c>
      <c r="C92" s="3">
        <v>-1.0057760846393649</v>
      </c>
      <c r="D92" s="3">
        <f t="shared" si="34"/>
        <v>121.66614194720751</v>
      </c>
      <c r="E92" s="11">
        <f t="shared" si="23"/>
        <v>1</v>
      </c>
      <c r="F92" s="11">
        <f t="shared" si="24"/>
        <v>1</v>
      </c>
      <c r="G92" s="11">
        <f t="shared" si="25"/>
        <v>1</v>
      </c>
      <c r="H92" s="11">
        <f t="shared" si="26"/>
        <v>0</v>
      </c>
      <c r="I92" s="11">
        <f t="shared" si="27"/>
        <v>0</v>
      </c>
      <c r="J92" s="11">
        <f t="shared" si="28"/>
        <v>0</v>
      </c>
      <c r="K92" s="11">
        <f t="shared" si="29"/>
        <v>0</v>
      </c>
      <c r="L92" s="11">
        <f t="shared" si="30"/>
        <v>0</v>
      </c>
      <c r="M92" s="11">
        <f t="shared" si="31"/>
        <v>0</v>
      </c>
      <c r="N92" s="11">
        <f t="shared" si="32"/>
        <v>0</v>
      </c>
      <c r="O92" s="11">
        <f t="shared" si="33"/>
        <v>0</v>
      </c>
    </row>
    <row r="93" spans="1:15" x14ac:dyDescent="0.3">
      <c r="A93">
        <v>1</v>
      </c>
      <c r="B93" s="3">
        <v>-0.83676923168241046</v>
      </c>
      <c r="C93" s="3">
        <v>-0.83470808931451757</v>
      </c>
      <c r="D93" s="3">
        <f t="shared" si="34"/>
        <v>74.896923049527686</v>
      </c>
      <c r="E93" s="11">
        <f t="shared" si="23"/>
        <v>1</v>
      </c>
      <c r="F93" s="11">
        <f t="shared" si="24"/>
        <v>1</v>
      </c>
      <c r="G93" s="11">
        <f t="shared" si="25"/>
        <v>1</v>
      </c>
      <c r="H93" s="11">
        <f t="shared" si="26"/>
        <v>0</v>
      </c>
      <c r="I93" s="11">
        <f t="shared" si="27"/>
        <v>0</v>
      </c>
      <c r="J93" s="11">
        <f t="shared" si="28"/>
        <v>0</v>
      </c>
      <c r="K93" s="11">
        <f t="shared" si="29"/>
        <v>0</v>
      </c>
      <c r="L93" s="11">
        <f t="shared" si="30"/>
        <v>0</v>
      </c>
      <c r="M93" s="11">
        <f t="shared" si="31"/>
        <v>0</v>
      </c>
      <c r="N93" s="11">
        <f t="shared" si="32"/>
        <v>0</v>
      </c>
      <c r="O93" s="11">
        <f t="shared" si="33"/>
        <v>0</v>
      </c>
    </row>
    <row r="94" spans="1:15" x14ac:dyDescent="0.3">
      <c r="A94">
        <v>1</v>
      </c>
      <c r="B94" s="3">
        <v>0.63878133005346172</v>
      </c>
      <c r="C94" s="3">
        <v>1.253488335350994</v>
      </c>
      <c r="D94" s="3">
        <f t="shared" si="34"/>
        <v>119.16343990160385</v>
      </c>
      <c r="E94" s="11">
        <f t="shared" si="23"/>
        <v>1</v>
      </c>
      <c r="F94" s="11">
        <f t="shared" si="24"/>
        <v>1</v>
      </c>
      <c r="G94" s="11">
        <f t="shared" si="25"/>
        <v>1</v>
      </c>
      <c r="H94" s="11">
        <f t="shared" si="26"/>
        <v>1</v>
      </c>
      <c r="I94" s="11">
        <f t="shared" si="27"/>
        <v>1</v>
      </c>
      <c r="J94" s="11">
        <f t="shared" si="28"/>
        <v>1</v>
      </c>
      <c r="K94" s="11">
        <f t="shared" si="29"/>
        <v>1</v>
      </c>
      <c r="L94" s="11">
        <f t="shared" si="30"/>
        <v>1</v>
      </c>
      <c r="M94" s="11">
        <f t="shared" si="31"/>
        <v>1</v>
      </c>
      <c r="N94" s="11">
        <f t="shared" si="32"/>
        <v>1</v>
      </c>
      <c r="O94" s="11">
        <f t="shared" si="33"/>
        <v>1</v>
      </c>
    </row>
    <row r="95" spans="1:15" x14ac:dyDescent="0.3">
      <c r="A95">
        <v>1</v>
      </c>
      <c r="B95" s="3">
        <v>0.1602984411874786</v>
      </c>
      <c r="C95" s="3">
        <v>-1.6740568753448315</v>
      </c>
      <c r="D95" s="3">
        <f t="shared" si="34"/>
        <v>104.80895323562436</v>
      </c>
      <c r="E95" s="11">
        <f t="shared" si="23"/>
        <v>1</v>
      </c>
      <c r="F95" s="11">
        <f t="shared" si="24"/>
        <v>1</v>
      </c>
      <c r="G95" s="11">
        <f t="shared" si="25"/>
        <v>0</v>
      </c>
      <c r="H95" s="11">
        <f t="shared" si="26"/>
        <v>0</v>
      </c>
      <c r="I95" s="11">
        <f t="shared" si="27"/>
        <v>0</v>
      </c>
      <c r="J95" s="11">
        <f t="shared" si="28"/>
        <v>0</v>
      </c>
      <c r="K95" s="11">
        <f t="shared" si="29"/>
        <v>0</v>
      </c>
      <c r="L95" s="11">
        <f t="shared" si="30"/>
        <v>0</v>
      </c>
      <c r="M95" s="11">
        <f t="shared" si="31"/>
        <v>0</v>
      </c>
      <c r="N95" s="11">
        <f t="shared" si="32"/>
        <v>0</v>
      </c>
      <c r="O95" s="11">
        <f t="shared" si="33"/>
        <v>0</v>
      </c>
    </row>
    <row r="96" spans="1:15" x14ac:dyDescent="0.3">
      <c r="A96">
        <v>1</v>
      </c>
      <c r="B96" s="3">
        <v>-0.38445136851805728</v>
      </c>
      <c r="C96" s="3">
        <v>-0.6437608135456685</v>
      </c>
      <c r="D96" s="3">
        <f t="shared" si="34"/>
        <v>88.466458944458282</v>
      </c>
      <c r="E96" s="11">
        <f t="shared" si="23"/>
        <v>1</v>
      </c>
      <c r="F96" s="11">
        <f t="shared" si="24"/>
        <v>1</v>
      </c>
      <c r="G96" s="11">
        <f t="shared" si="25"/>
        <v>1</v>
      </c>
      <c r="H96" s="11">
        <f t="shared" si="26"/>
        <v>1</v>
      </c>
      <c r="I96" s="11">
        <f t="shared" si="27"/>
        <v>0</v>
      </c>
      <c r="J96" s="11">
        <f t="shared" si="28"/>
        <v>0</v>
      </c>
      <c r="K96" s="11">
        <f t="shared" si="29"/>
        <v>0</v>
      </c>
      <c r="L96" s="11">
        <f t="shared" si="30"/>
        <v>0</v>
      </c>
      <c r="M96" s="11">
        <f t="shared" si="31"/>
        <v>0</v>
      </c>
      <c r="N96" s="11">
        <f t="shared" si="32"/>
        <v>0</v>
      </c>
      <c r="O96" s="11">
        <f t="shared" si="33"/>
        <v>0</v>
      </c>
    </row>
    <row r="97" spans="1:15" x14ac:dyDescent="0.3">
      <c r="A97">
        <v>1</v>
      </c>
      <c r="B97" s="3">
        <v>2.2752828954253346</v>
      </c>
      <c r="C97" s="3">
        <v>-1.9461458578007296</v>
      </c>
      <c r="D97" s="3">
        <f t="shared" si="34"/>
        <v>168.25848686276004</v>
      </c>
      <c r="E97" s="11">
        <f t="shared" si="23"/>
        <v>1</v>
      </c>
      <c r="F97" s="11">
        <f t="shared" si="24"/>
        <v>1</v>
      </c>
      <c r="G97" s="11">
        <f t="shared" si="25"/>
        <v>0</v>
      </c>
      <c r="H97" s="11">
        <f t="shared" si="26"/>
        <v>0</v>
      </c>
      <c r="I97" s="11">
        <f t="shared" si="27"/>
        <v>0</v>
      </c>
      <c r="J97" s="11">
        <f t="shared" si="28"/>
        <v>0</v>
      </c>
      <c r="K97" s="11">
        <f t="shared" si="29"/>
        <v>0</v>
      </c>
      <c r="L97" s="11">
        <f t="shared" si="30"/>
        <v>0</v>
      </c>
      <c r="M97" s="11">
        <f t="shared" si="31"/>
        <v>0</v>
      </c>
      <c r="N97" s="11">
        <f t="shared" si="32"/>
        <v>0</v>
      </c>
      <c r="O97" s="11">
        <f t="shared" si="33"/>
        <v>0</v>
      </c>
    </row>
    <row r="98" spans="1:15" x14ac:dyDescent="0.3">
      <c r="A98">
        <v>1</v>
      </c>
      <c r="B98" s="3">
        <v>-0.75435536928125657</v>
      </c>
      <c r="C98" s="3">
        <v>0.77278400567593053</v>
      </c>
      <c r="D98" s="3">
        <f t="shared" si="34"/>
        <v>77.369338921562303</v>
      </c>
      <c r="E98" s="11">
        <f t="shared" ref="E98:E129" si="35">IF(($A98+D$208*$C98)&gt;=0.5,1,0)</f>
        <v>1</v>
      </c>
      <c r="F98" s="11">
        <f t="shared" ref="F98:F129" si="36">IF(($A98+D$209*$C98)&gt;=0.5,1,0)</f>
        <v>1</v>
      </c>
      <c r="G98" s="11">
        <f t="shared" ref="G98:G129" si="37">IF(($A98+D$210*$C98)&gt;=0.5,1,0)</f>
        <v>1</v>
      </c>
      <c r="H98" s="11">
        <f t="shared" ref="H98:H129" si="38">IF(($A98+D$211*$C98)&gt;=0.5,1,0)</f>
        <v>1</v>
      </c>
      <c r="I98" s="11">
        <f t="shared" ref="I98:I129" si="39">IF(($A98+D$212*$C98)&gt;=0.5,1,0)</f>
        <v>1</v>
      </c>
      <c r="J98" s="11">
        <f t="shared" ref="J98:J129" si="40">IF(($A98+D$213*$C98)&gt;=0.5,1,0)</f>
        <v>1</v>
      </c>
      <c r="K98" s="11">
        <f t="shared" ref="K98:K129" si="41">IF(($A98+D$214*$C98)&gt;=0.5,1,0)</f>
        <v>1</v>
      </c>
      <c r="L98" s="11">
        <f t="shared" ref="L98:L129" si="42">IF(($A98+D$215*$C98)&gt;=0.5,1,0)</f>
        <v>1</v>
      </c>
      <c r="M98" s="11">
        <f t="shared" ref="M98:M129" si="43">IF(($A98+D$216*$C98)&gt;=0.5,1,0)</f>
        <v>1</v>
      </c>
      <c r="N98" s="11">
        <f t="shared" ref="N98:N129" si="44">IF(($A98+D$217*$C98)&gt;=0.5,1,0)</f>
        <v>1</v>
      </c>
      <c r="O98" s="11">
        <f t="shared" ref="O98:O129" si="45">IF(($A98+D$218*$C98)&gt;=0.5,1,0)</f>
        <v>1</v>
      </c>
    </row>
    <row r="99" spans="1:15" x14ac:dyDescent="0.3">
      <c r="A99">
        <v>0</v>
      </c>
      <c r="B99" s="3">
        <v>-1.1615225048444699</v>
      </c>
      <c r="C99" s="3">
        <v>-1.5147907106438652</v>
      </c>
      <c r="D99" s="3">
        <f t="shared" si="34"/>
        <v>-34.845675145334098</v>
      </c>
      <c r="E99" s="11">
        <f t="shared" si="35"/>
        <v>0</v>
      </c>
      <c r="F99" s="11">
        <f t="shared" si="36"/>
        <v>0</v>
      </c>
      <c r="G99" s="11">
        <f t="shared" si="37"/>
        <v>0</v>
      </c>
      <c r="H99" s="11">
        <f t="shared" si="38"/>
        <v>0</v>
      </c>
      <c r="I99" s="11">
        <f t="shared" si="39"/>
        <v>0</v>
      </c>
      <c r="J99" s="11">
        <f t="shared" si="40"/>
        <v>0</v>
      </c>
      <c r="K99" s="11">
        <f t="shared" si="41"/>
        <v>0</v>
      </c>
      <c r="L99" s="11">
        <f t="shared" si="42"/>
        <v>0</v>
      </c>
      <c r="M99" s="11">
        <f t="shared" si="43"/>
        <v>0</v>
      </c>
      <c r="N99" s="11">
        <f t="shared" si="44"/>
        <v>0</v>
      </c>
      <c r="O99" s="11">
        <f t="shared" si="45"/>
        <v>0</v>
      </c>
    </row>
    <row r="100" spans="1:15" x14ac:dyDescent="0.3">
      <c r="A100">
        <v>0</v>
      </c>
      <c r="B100" s="3">
        <v>1.4127817848930135</v>
      </c>
      <c r="C100" s="3">
        <v>1.6806188796181232</v>
      </c>
      <c r="D100" s="3">
        <f t="shared" si="34"/>
        <v>42.383453546790406</v>
      </c>
      <c r="E100" s="11">
        <f t="shared" si="35"/>
        <v>0</v>
      </c>
      <c r="F100" s="11">
        <f t="shared" si="36"/>
        <v>0</v>
      </c>
      <c r="G100" s="11">
        <f t="shared" si="37"/>
        <v>1</v>
      </c>
      <c r="H100" s="11">
        <f t="shared" si="38"/>
        <v>1</v>
      </c>
      <c r="I100" s="11">
        <f t="shared" si="39"/>
        <v>1</v>
      </c>
      <c r="J100" s="11">
        <f t="shared" si="40"/>
        <v>1</v>
      </c>
      <c r="K100" s="11">
        <f t="shared" si="41"/>
        <v>1</v>
      </c>
      <c r="L100" s="11">
        <f t="shared" si="42"/>
        <v>1</v>
      </c>
      <c r="M100" s="11">
        <f t="shared" si="43"/>
        <v>1</v>
      </c>
      <c r="N100" s="11">
        <f t="shared" si="44"/>
        <v>1</v>
      </c>
      <c r="O100" s="11">
        <f t="shared" si="45"/>
        <v>1</v>
      </c>
    </row>
    <row r="101" spans="1:15" x14ac:dyDescent="0.3">
      <c r="A101">
        <v>0</v>
      </c>
      <c r="B101" s="3">
        <v>0.28530052986752708</v>
      </c>
      <c r="C101" s="3">
        <v>-0.25269969228247646</v>
      </c>
      <c r="D101" s="3">
        <f t="shared" si="34"/>
        <v>8.5590158960258123</v>
      </c>
      <c r="E101" s="11">
        <f t="shared" si="35"/>
        <v>0</v>
      </c>
      <c r="F101" s="11">
        <f t="shared" si="36"/>
        <v>0</v>
      </c>
      <c r="G101" s="11">
        <f t="shared" si="37"/>
        <v>0</v>
      </c>
      <c r="H101" s="11">
        <f t="shared" si="38"/>
        <v>0</v>
      </c>
      <c r="I101" s="11">
        <f t="shared" si="39"/>
        <v>0</v>
      </c>
      <c r="J101" s="11">
        <f t="shared" si="40"/>
        <v>0</v>
      </c>
      <c r="K101" s="11">
        <f t="shared" si="41"/>
        <v>0</v>
      </c>
      <c r="L101" s="11">
        <f t="shared" si="42"/>
        <v>0</v>
      </c>
      <c r="M101" s="11">
        <f t="shared" si="43"/>
        <v>0</v>
      </c>
      <c r="N101" s="11">
        <f t="shared" si="44"/>
        <v>0</v>
      </c>
      <c r="O101" s="11">
        <f t="shared" si="45"/>
        <v>0</v>
      </c>
    </row>
    <row r="102" spans="1:15" x14ac:dyDescent="0.3">
      <c r="A102">
        <v>0</v>
      </c>
      <c r="B102" s="3">
        <v>-1.251810317626223</v>
      </c>
      <c r="C102" s="3">
        <v>-0.84734665506402962</v>
      </c>
      <c r="D102" s="3">
        <f t="shared" si="34"/>
        <v>-37.554309528786689</v>
      </c>
      <c r="E102" s="11">
        <f t="shared" si="35"/>
        <v>0</v>
      </c>
      <c r="F102" s="11">
        <f t="shared" si="36"/>
        <v>0</v>
      </c>
      <c r="G102" s="11">
        <f t="shared" si="37"/>
        <v>0</v>
      </c>
      <c r="H102" s="11">
        <f t="shared" si="38"/>
        <v>0</v>
      </c>
      <c r="I102" s="11">
        <f t="shared" si="39"/>
        <v>0</v>
      </c>
      <c r="J102" s="11">
        <f t="shared" si="40"/>
        <v>0</v>
      </c>
      <c r="K102" s="11">
        <f t="shared" si="41"/>
        <v>0</v>
      </c>
      <c r="L102" s="11">
        <f t="shared" si="42"/>
        <v>0</v>
      </c>
      <c r="M102" s="11">
        <f t="shared" si="43"/>
        <v>0</v>
      </c>
      <c r="N102" s="11">
        <f t="shared" si="44"/>
        <v>0</v>
      </c>
      <c r="O102" s="11">
        <f t="shared" si="45"/>
        <v>0</v>
      </c>
    </row>
    <row r="103" spans="1:15" x14ac:dyDescent="0.3">
      <c r="A103">
        <v>1</v>
      </c>
      <c r="B103" s="3">
        <v>1.6408284864155576</v>
      </c>
      <c r="C103" s="3">
        <v>-9.7652446129359305E-2</v>
      </c>
      <c r="D103" s="3">
        <f t="shared" si="34"/>
        <v>149.22485459246673</v>
      </c>
      <c r="E103" s="11">
        <f t="shared" si="35"/>
        <v>1</v>
      </c>
      <c r="F103" s="11">
        <f t="shared" si="36"/>
        <v>1</v>
      </c>
      <c r="G103" s="11">
        <f t="shared" si="37"/>
        <v>1</v>
      </c>
      <c r="H103" s="11">
        <f t="shared" si="38"/>
        <v>1</v>
      </c>
      <c r="I103" s="11">
        <f t="shared" si="39"/>
        <v>1</v>
      </c>
      <c r="J103" s="11">
        <f t="shared" si="40"/>
        <v>1</v>
      </c>
      <c r="K103" s="11">
        <f t="shared" si="41"/>
        <v>1</v>
      </c>
      <c r="L103" s="11">
        <f t="shared" si="42"/>
        <v>1</v>
      </c>
      <c r="M103" s="11">
        <f t="shared" si="43"/>
        <v>1</v>
      </c>
      <c r="N103" s="11">
        <f t="shared" si="44"/>
        <v>1</v>
      </c>
      <c r="O103" s="11">
        <f t="shared" si="45"/>
        <v>1</v>
      </c>
    </row>
    <row r="104" spans="1:15" x14ac:dyDescent="0.3">
      <c r="A104">
        <v>0</v>
      </c>
      <c r="B104" s="3">
        <v>1.1646807251963764</v>
      </c>
      <c r="C104" s="3">
        <v>2.2039512259652838</v>
      </c>
      <c r="D104" s="3">
        <f t="shared" si="34"/>
        <v>34.940421755891293</v>
      </c>
      <c r="E104" s="11">
        <f t="shared" si="35"/>
        <v>0</v>
      </c>
      <c r="F104" s="11">
        <f t="shared" si="36"/>
        <v>0</v>
      </c>
      <c r="G104" s="11">
        <f t="shared" si="37"/>
        <v>1</v>
      </c>
      <c r="H104" s="11">
        <f t="shared" si="38"/>
        <v>1</v>
      </c>
      <c r="I104" s="11">
        <f t="shared" si="39"/>
        <v>1</v>
      </c>
      <c r="J104" s="11">
        <f t="shared" si="40"/>
        <v>1</v>
      </c>
      <c r="K104" s="11">
        <f t="shared" si="41"/>
        <v>1</v>
      </c>
      <c r="L104" s="11">
        <f t="shared" si="42"/>
        <v>1</v>
      </c>
      <c r="M104" s="11">
        <f t="shared" si="43"/>
        <v>1</v>
      </c>
      <c r="N104" s="11">
        <f t="shared" si="44"/>
        <v>1</v>
      </c>
      <c r="O104" s="11">
        <f t="shared" si="45"/>
        <v>1</v>
      </c>
    </row>
    <row r="105" spans="1:15" x14ac:dyDescent="0.3">
      <c r="A105">
        <v>0</v>
      </c>
      <c r="B105" s="3">
        <v>1.380328740197001</v>
      </c>
      <c r="C105" s="3">
        <v>-1.1879069461429026</v>
      </c>
      <c r="D105" s="3">
        <f t="shared" si="34"/>
        <v>41.409862205910031</v>
      </c>
      <c r="E105" s="11">
        <f t="shared" si="35"/>
        <v>0</v>
      </c>
      <c r="F105" s="11">
        <f t="shared" si="36"/>
        <v>0</v>
      </c>
      <c r="G105" s="11">
        <f t="shared" si="37"/>
        <v>0</v>
      </c>
      <c r="H105" s="11">
        <f t="shared" si="38"/>
        <v>0</v>
      </c>
      <c r="I105" s="11">
        <f t="shared" si="39"/>
        <v>0</v>
      </c>
      <c r="J105" s="11">
        <f t="shared" si="40"/>
        <v>0</v>
      </c>
      <c r="K105" s="11">
        <f t="shared" si="41"/>
        <v>0</v>
      </c>
      <c r="L105" s="11">
        <f t="shared" si="42"/>
        <v>0</v>
      </c>
      <c r="M105" s="11">
        <f t="shared" si="43"/>
        <v>0</v>
      </c>
      <c r="N105" s="11">
        <f t="shared" si="44"/>
        <v>0</v>
      </c>
      <c r="O105" s="11">
        <f t="shared" si="45"/>
        <v>0</v>
      </c>
    </row>
    <row r="106" spans="1:15" x14ac:dyDescent="0.3">
      <c r="A106">
        <v>1</v>
      </c>
      <c r="B106" s="3">
        <v>-0.80114432421396486</v>
      </c>
      <c r="C106" s="3">
        <v>-0.97001020549214445</v>
      </c>
      <c r="D106" s="3">
        <f t="shared" si="34"/>
        <v>75.965670273581054</v>
      </c>
      <c r="E106" s="11">
        <f t="shared" si="35"/>
        <v>1</v>
      </c>
      <c r="F106" s="11">
        <f t="shared" si="36"/>
        <v>1</v>
      </c>
      <c r="G106" s="11">
        <f t="shared" si="37"/>
        <v>1</v>
      </c>
      <c r="H106" s="11">
        <f t="shared" si="38"/>
        <v>0</v>
      </c>
      <c r="I106" s="11">
        <f t="shared" si="39"/>
        <v>0</v>
      </c>
      <c r="J106" s="11">
        <f t="shared" si="40"/>
        <v>0</v>
      </c>
      <c r="K106" s="11">
        <f t="shared" si="41"/>
        <v>0</v>
      </c>
      <c r="L106" s="11">
        <f t="shared" si="42"/>
        <v>0</v>
      </c>
      <c r="M106" s="11">
        <f t="shared" si="43"/>
        <v>0</v>
      </c>
      <c r="N106" s="11">
        <f t="shared" si="44"/>
        <v>0</v>
      </c>
      <c r="O106" s="11">
        <f t="shared" si="45"/>
        <v>0</v>
      </c>
    </row>
    <row r="107" spans="1:15" x14ac:dyDescent="0.3">
      <c r="A107">
        <v>1</v>
      </c>
      <c r="B107" s="3">
        <v>1.6831336324685253</v>
      </c>
      <c r="C107" s="3">
        <v>1.8551418179413304E-2</v>
      </c>
      <c r="D107" s="3">
        <f t="shared" si="34"/>
        <v>150.49400897405576</v>
      </c>
      <c r="E107" s="11">
        <f t="shared" si="35"/>
        <v>1</v>
      </c>
      <c r="F107" s="11">
        <f t="shared" si="36"/>
        <v>1</v>
      </c>
      <c r="G107" s="11">
        <f t="shared" si="37"/>
        <v>1</v>
      </c>
      <c r="H107" s="11">
        <f t="shared" si="38"/>
        <v>1</v>
      </c>
      <c r="I107" s="11">
        <f t="shared" si="39"/>
        <v>1</v>
      </c>
      <c r="J107" s="11">
        <f t="shared" si="40"/>
        <v>1</v>
      </c>
      <c r="K107" s="11">
        <f t="shared" si="41"/>
        <v>1</v>
      </c>
      <c r="L107" s="11">
        <f t="shared" si="42"/>
        <v>1</v>
      </c>
      <c r="M107" s="11">
        <f t="shared" si="43"/>
        <v>1</v>
      </c>
      <c r="N107" s="11">
        <f t="shared" si="44"/>
        <v>1</v>
      </c>
      <c r="O107" s="11">
        <f t="shared" si="45"/>
        <v>1</v>
      </c>
    </row>
    <row r="108" spans="1:15" x14ac:dyDescent="0.3">
      <c r="A108">
        <v>0</v>
      </c>
      <c r="B108" s="3">
        <v>0.72528678174421657</v>
      </c>
      <c r="C108" s="3">
        <v>-1.4057604857953265</v>
      </c>
      <c r="D108" s="3">
        <f t="shared" si="34"/>
        <v>21.758603452326497</v>
      </c>
      <c r="E108" s="11">
        <f t="shared" si="35"/>
        <v>0</v>
      </c>
      <c r="F108" s="11">
        <f t="shared" si="36"/>
        <v>0</v>
      </c>
      <c r="G108" s="11">
        <f t="shared" si="37"/>
        <v>0</v>
      </c>
      <c r="H108" s="11">
        <f t="shared" si="38"/>
        <v>0</v>
      </c>
      <c r="I108" s="11">
        <f t="shared" si="39"/>
        <v>0</v>
      </c>
      <c r="J108" s="11">
        <f t="shared" si="40"/>
        <v>0</v>
      </c>
      <c r="K108" s="11">
        <f t="shared" si="41"/>
        <v>0</v>
      </c>
      <c r="L108" s="11">
        <f t="shared" si="42"/>
        <v>0</v>
      </c>
      <c r="M108" s="11">
        <f t="shared" si="43"/>
        <v>0</v>
      </c>
      <c r="N108" s="11">
        <f t="shared" si="44"/>
        <v>0</v>
      </c>
      <c r="O108" s="11">
        <f t="shared" si="45"/>
        <v>0</v>
      </c>
    </row>
    <row r="109" spans="1:15" x14ac:dyDescent="0.3">
      <c r="A109">
        <v>1</v>
      </c>
      <c r="B109" s="3">
        <v>1.5817249732208438</v>
      </c>
      <c r="C109" s="3">
        <v>1.2713076102954801</v>
      </c>
      <c r="D109" s="3">
        <f t="shared" si="34"/>
        <v>147.45174919662531</v>
      </c>
      <c r="E109" s="11">
        <f t="shared" si="35"/>
        <v>1</v>
      </c>
      <c r="F109" s="11">
        <f t="shared" si="36"/>
        <v>1</v>
      </c>
      <c r="G109" s="11">
        <f t="shared" si="37"/>
        <v>1</v>
      </c>
      <c r="H109" s="11">
        <f t="shared" si="38"/>
        <v>1</v>
      </c>
      <c r="I109" s="11">
        <f t="shared" si="39"/>
        <v>1</v>
      </c>
      <c r="J109" s="11">
        <f t="shared" si="40"/>
        <v>1</v>
      </c>
      <c r="K109" s="11">
        <f t="shared" si="41"/>
        <v>1</v>
      </c>
      <c r="L109" s="11">
        <f t="shared" si="42"/>
        <v>1</v>
      </c>
      <c r="M109" s="11">
        <f t="shared" si="43"/>
        <v>1</v>
      </c>
      <c r="N109" s="11">
        <f t="shared" si="44"/>
        <v>1</v>
      </c>
      <c r="O109" s="11">
        <f t="shared" si="45"/>
        <v>1</v>
      </c>
    </row>
    <row r="110" spans="1:15" x14ac:dyDescent="0.3">
      <c r="A110">
        <v>0</v>
      </c>
      <c r="B110" s="3">
        <v>1.1798897503467742</v>
      </c>
      <c r="C110" s="3">
        <v>-0.36099891076446511</v>
      </c>
      <c r="D110" s="3">
        <f t="shared" si="34"/>
        <v>35.396692510403227</v>
      </c>
      <c r="E110" s="11">
        <f t="shared" si="35"/>
        <v>0</v>
      </c>
      <c r="F110" s="11">
        <f t="shared" si="36"/>
        <v>0</v>
      </c>
      <c r="G110" s="11">
        <f t="shared" si="37"/>
        <v>0</v>
      </c>
      <c r="H110" s="11">
        <f t="shared" si="38"/>
        <v>0</v>
      </c>
      <c r="I110" s="11">
        <f t="shared" si="39"/>
        <v>0</v>
      </c>
      <c r="J110" s="11">
        <f t="shared" si="40"/>
        <v>0</v>
      </c>
      <c r="K110" s="11">
        <f t="shared" si="41"/>
        <v>0</v>
      </c>
      <c r="L110" s="11">
        <f t="shared" si="42"/>
        <v>0</v>
      </c>
      <c r="M110" s="11">
        <f t="shared" si="43"/>
        <v>0</v>
      </c>
      <c r="N110" s="11">
        <f t="shared" si="44"/>
        <v>0</v>
      </c>
      <c r="O110" s="11">
        <f t="shared" si="45"/>
        <v>0</v>
      </c>
    </row>
    <row r="111" spans="1:15" x14ac:dyDescent="0.3">
      <c r="A111">
        <v>1</v>
      </c>
      <c r="B111" s="3">
        <v>-0.74422587204026058</v>
      </c>
      <c r="C111" s="3">
        <v>-0.99191765912109986</v>
      </c>
      <c r="D111" s="3">
        <f t="shared" si="34"/>
        <v>77.673223838792183</v>
      </c>
      <c r="E111" s="11">
        <f t="shared" si="35"/>
        <v>1</v>
      </c>
      <c r="F111" s="11">
        <f t="shared" si="36"/>
        <v>1</v>
      </c>
      <c r="G111" s="11">
        <f t="shared" si="37"/>
        <v>1</v>
      </c>
      <c r="H111" s="11">
        <f t="shared" si="38"/>
        <v>0</v>
      </c>
      <c r="I111" s="11">
        <f t="shared" si="39"/>
        <v>0</v>
      </c>
      <c r="J111" s="11">
        <f t="shared" si="40"/>
        <v>0</v>
      </c>
      <c r="K111" s="11">
        <f t="shared" si="41"/>
        <v>0</v>
      </c>
      <c r="L111" s="11">
        <f t="shared" si="42"/>
        <v>0</v>
      </c>
      <c r="M111" s="11">
        <f t="shared" si="43"/>
        <v>0</v>
      </c>
      <c r="N111" s="11">
        <f t="shared" si="44"/>
        <v>0</v>
      </c>
      <c r="O111" s="11">
        <f t="shared" si="45"/>
        <v>0</v>
      </c>
    </row>
    <row r="112" spans="1:15" x14ac:dyDescent="0.3">
      <c r="A112">
        <v>0</v>
      </c>
      <c r="B112" s="3">
        <v>-1.5032810551929288E-2</v>
      </c>
      <c r="C112" s="3">
        <v>1.3396356735029258</v>
      </c>
      <c r="D112" s="3">
        <f t="shared" si="34"/>
        <v>-0.45098431655787863</v>
      </c>
      <c r="E112" s="11">
        <f t="shared" si="35"/>
        <v>0</v>
      </c>
      <c r="F112" s="11">
        <f t="shared" si="36"/>
        <v>0</v>
      </c>
      <c r="G112" s="11">
        <f t="shared" si="37"/>
        <v>1</v>
      </c>
      <c r="H112" s="11">
        <f t="shared" si="38"/>
        <v>1</v>
      </c>
      <c r="I112" s="11">
        <f t="shared" si="39"/>
        <v>1</v>
      </c>
      <c r="J112" s="11">
        <f t="shared" si="40"/>
        <v>1</v>
      </c>
      <c r="K112" s="11">
        <f t="shared" si="41"/>
        <v>1</v>
      </c>
      <c r="L112" s="11">
        <f t="shared" si="42"/>
        <v>1</v>
      </c>
      <c r="M112" s="11">
        <f t="shared" si="43"/>
        <v>1</v>
      </c>
      <c r="N112" s="11">
        <f t="shared" si="44"/>
        <v>1</v>
      </c>
      <c r="O112" s="11">
        <f t="shared" si="45"/>
        <v>1</v>
      </c>
    </row>
    <row r="113" spans="1:15" x14ac:dyDescent="0.3">
      <c r="A113">
        <v>1</v>
      </c>
      <c r="B113" s="3">
        <v>1.2925329428981058</v>
      </c>
      <c r="C113" s="3">
        <v>0.2040906110778451</v>
      </c>
      <c r="D113" s="3">
        <f t="shared" si="34"/>
        <v>138.77598828694317</v>
      </c>
      <c r="E113" s="11">
        <f t="shared" si="35"/>
        <v>1</v>
      </c>
      <c r="F113" s="11">
        <f t="shared" si="36"/>
        <v>1</v>
      </c>
      <c r="G113" s="11">
        <f t="shared" si="37"/>
        <v>1</v>
      </c>
      <c r="H113" s="11">
        <f t="shared" si="38"/>
        <v>1</v>
      </c>
      <c r="I113" s="11">
        <f t="shared" si="39"/>
        <v>1</v>
      </c>
      <c r="J113" s="11">
        <f t="shared" si="40"/>
        <v>1</v>
      </c>
      <c r="K113" s="11">
        <f t="shared" si="41"/>
        <v>1</v>
      </c>
      <c r="L113" s="11">
        <f t="shared" si="42"/>
        <v>1</v>
      </c>
      <c r="M113" s="11">
        <f t="shared" si="43"/>
        <v>1</v>
      </c>
      <c r="N113" s="11">
        <f t="shared" si="44"/>
        <v>1</v>
      </c>
      <c r="O113" s="11">
        <f t="shared" si="45"/>
        <v>1</v>
      </c>
    </row>
    <row r="114" spans="1:15" x14ac:dyDescent="0.3">
      <c r="A114">
        <v>1</v>
      </c>
      <c r="B114" s="3">
        <v>-0.919917511055246</v>
      </c>
      <c r="C114" s="3">
        <v>-0.95059931481955573</v>
      </c>
      <c r="D114" s="3">
        <f t="shared" si="34"/>
        <v>72.40247466834262</v>
      </c>
      <c r="E114" s="11">
        <f t="shared" si="35"/>
        <v>1</v>
      </c>
      <c r="F114" s="11">
        <f t="shared" si="36"/>
        <v>1</v>
      </c>
      <c r="G114" s="11">
        <f t="shared" si="37"/>
        <v>1</v>
      </c>
      <c r="H114" s="11">
        <f t="shared" si="38"/>
        <v>0</v>
      </c>
      <c r="I114" s="11">
        <f t="shared" si="39"/>
        <v>0</v>
      </c>
      <c r="J114" s="11">
        <f t="shared" si="40"/>
        <v>0</v>
      </c>
      <c r="K114" s="11">
        <f t="shared" si="41"/>
        <v>0</v>
      </c>
      <c r="L114" s="11">
        <f t="shared" si="42"/>
        <v>0</v>
      </c>
      <c r="M114" s="11">
        <f t="shared" si="43"/>
        <v>0</v>
      </c>
      <c r="N114" s="11">
        <f t="shared" si="44"/>
        <v>0</v>
      </c>
      <c r="O114" s="11">
        <f t="shared" si="45"/>
        <v>0</v>
      </c>
    </row>
    <row r="115" spans="1:15" x14ac:dyDescent="0.3">
      <c r="A115">
        <v>1</v>
      </c>
      <c r="B115" s="3">
        <v>-2.8856447897851467</v>
      </c>
      <c r="C115" s="3">
        <v>-2.1902815205976367</v>
      </c>
      <c r="D115" s="3">
        <f t="shared" si="34"/>
        <v>13.430656306445599</v>
      </c>
      <c r="E115" s="11">
        <f t="shared" si="35"/>
        <v>1</v>
      </c>
      <c r="F115" s="11">
        <f t="shared" si="36"/>
        <v>1</v>
      </c>
      <c r="G115" s="11">
        <f t="shared" si="37"/>
        <v>0</v>
      </c>
      <c r="H115" s="11">
        <f t="shared" si="38"/>
        <v>0</v>
      </c>
      <c r="I115" s="11">
        <f t="shared" si="39"/>
        <v>0</v>
      </c>
      <c r="J115" s="11">
        <f t="shared" si="40"/>
        <v>0</v>
      </c>
      <c r="K115" s="11">
        <f t="shared" si="41"/>
        <v>0</v>
      </c>
      <c r="L115" s="11">
        <f t="shared" si="42"/>
        <v>0</v>
      </c>
      <c r="M115" s="11">
        <f t="shared" si="43"/>
        <v>0</v>
      </c>
      <c r="N115" s="11">
        <f t="shared" si="44"/>
        <v>0</v>
      </c>
      <c r="O115" s="11">
        <f t="shared" si="45"/>
        <v>0</v>
      </c>
    </row>
    <row r="116" spans="1:15" x14ac:dyDescent="0.3">
      <c r="A116">
        <v>0</v>
      </c>
      <c r="B116" s="3">
        <v>0.26226757654512767</v>
      </c>
      <c r="C116" s="3">
        <v>1.1436850400059484</v>
      </c>
      <c r="D116" s="3">
        <f t="shared" si="34"/>
        <v>7.86802729635383</v>
      </c>
      <c r="E116" s="11">
        <f t="shared" si="35"/>
        <v>0</v>
      </c>
      <c r="F116" s="11">
        <f t="shared" si="36"/>
        <v>0</v>
      </c>
      <c r="G116" s="11">
        <f t="shared" si="37"/>
        <v>0</v>
      </c>
      <c r="H116" s="11">
        <f t="shared" si="38"/>
        <v>1</v>
      </c>
      <c r="I116" s="11">
        <f t="shared" si="39"/>
        <v>1</v>
      </c>
      <c r="J116" s="11">
        <f t="shared" si="40"/>
        <v>1</v>
      </c>
      <c r="K116" s="11">
        <f t="shared" si="41"/>
        <v>1</v>
      </c>
      <c r="L116" s="11">
        <f t="shared" si="42"/>
        <v>1</v>
      </c>
      <c r="M116" s="11">
        <f t="shared" si="43"/>
        <v>1</v>
      </c>
      <c r="N116" s="11">
        <f t="shared" si="44"/>
        <v>1</v>
      </c>
      <c r="O116" s="11">
        <f t="shared" si="45"/>
        <v>1</v>
      </c>
    </row>
    <row r="117" spans="1:15" x14ac:dyDescent="0.3">
      <c r="A117">
        <v>1</v>
      </c>
      <c r="B117" s="3">
        <v>2.2553831513505429</v>
      </c>
      <c r="C117" s="3">
        <v>1.5348496162914671</v>
      </c>
      <c r="D117" s="3">
        <f t="shared" si="34"/>
        <v>167.66149454051629</v>
      </c>
      <c r="E117" s="11">
        <f t="shared" si="35"/>
        <v>1</v>
      </c>
      <c r="F117" s="11">
        <f t="shared" si="36"/>
        <v>1</v>
      </c>
      <c r="G117" s="11">
        <f t="shared" si="37"/>
        <v>1</v>
      </c>
      <c r="H117" s="11">
        <f t="shared" si="38"/>
        <v>1</v>
      </c>
      <c r="I117" s="11">
        <f t="shared" si="39"/>
        <v>1</v>
      </c>
      <c r="J117" s="11">
        <f t="shared" si="40"/>
        <v>1</v>
      </c>
      <c r="K117" s="11">
        <f t="shared" si="41"/>
        <v>1</v>
      </c>
      <c r="L117" s="11">
        <f t="shared" si="42"/>
        <v>1</v>
      </c>
      <c r="M117" s="11">
        <f t="shared" si="43"/>
        <v>1</v>
      </c>
      <c r="N117" s="11">
        <f t="shared" si="44"/>
        <v>1</v>
      </c>
      <c r="O117" s="11">
        <f t="shared" si="45"/>
        <v>1</v>
      </c>
    </row>
    <row r="118" spans="1:15" x14ac:dyDescent="0.3">
      <c r="A118">
        <v>0</v>
      </c>
      <c r="B118" s="3">
        <v>0.15665705177525524</v>
      </c>
      <c r="C118" s="3">
        <v>1.2239956959092524</v>
      </c>
      <c r="D118" s="3">
        <f t="shared" si="34"/>
        <v>4.6997115532576572</v>
      </c>
      <c r="E118" s="11">
        <f t="shared" si="35"/>
        <v>0</v>
      </c>
      <c r="F118" s="11">
        <f t="shared" si="36"/>
        <v>0</v>
      </c>
      <c r="G118" s="11">
        <f t="shared" si="37"/>
        <v>0</v>
      </c>
      <c r="H118" s="11">
        <f t="shared" si="38"/>
        <v>1</v>
      </c>
      <c r="I118" s="11">
        <f t="shared" si="39"/>
        <v>1</v>
      </c>
      <c r="J118" s="11">
        <f t="shared" si="40"/>
        <v>1</v>
      </c>
      <c r="K118" s="11">
        <f t="shared" si="41"/>
        <v>1</v>
      </c>
      <c r="L118" s="11">
        <f t="shared" si="42"/>
        <v>1</v>
      </c>
      <c r="M118" s="11">
        <f t="shared" si="43"/>
        <v>1</v>
      </c>
      <c r="N118" s="11">
        <f t="shared" si="44"/>
        <v>1</v>
      </c>
      <c r="O118" s="11">
        <f t="shared" si="45"/>
        <v>1</v>
      </c>
    </row>
    <row r="119" spans="1:15" x14ac:dyDescent="0.3">
      <c r="A119">
        <v>1</v>
      </c>
      <c r="B119" s="3">
        <v>-0.60444335758802481</v>
      </c>
      <c r="C119" s="3">
        <v>1.2419923223205842</v>
      </c>
      <c r="D119" s="3">
        <f t="shared" si="34"/>
        <v>81.866699272359256</v>
      </c>
      <c r="E119" s="11">
        <f t="shared" si="35"/>
        <v>1</v>
      </c>
      <c r="F119" s="11">
        <f t="shared" si="36"/>
        <v>1</v>
      </c>
      <c r="G119" s="11">
        <f t="shared" si="37"/>
        <v>1</v>
      </c>
      <c r="H119" s="11">
        <f t="shared" si="38"/>
        <v>1</v>
      </c>
      <c r="I119" s="11">
        <f t="shared" si="39"/>
        <v>1</v>
      </c>
      <c r="J119" s="11">
        <f t="shared" si="40"/>
        <v>1</v>
      </c>
      <c r="K119" s="11">
        <f t="shared" si="41"/>
        <v>1</v>
      </c>
      <c r="L119" s="11">
        <f t="shared" si="42"/>
        <v>1</v>
      </c>
      <c r="M119" s="11">
        <f t="shared" si="43"/>
        <v>1</v>
      </c>
      <c r="N119" s="11">
        <f t="shared" si="44"/>
        <v>1</v>
      </c>
      <c r="O119" s="11">
        <f t="shared" si="45"/>
        <v>1</v>
      </c>
    </row>
    <row r="120" spans="1:15" x14ac:dyDescent="0.3">
      <c r="A120">
        <v>1</v>
      </c>
      <c r="B120" s="3">
        <v>-2.3219399736262858E-2</v>
      </c>
      <c r="C120" s="3">
        <v>1.5037994671729393</v>
      </c>
      <c r="D120" s="3">
        <f t="shared" si="34"/>
        <v>99.303418007912114</v>
      </c>
      <c r="E120" s="11">
        <f t="shared" si="35"/>
        <v>1</v>
      </c>
      <c r="F120" s="11">
        <f t="shared" si="36"/>
        <v>1</v>
      </c>
      <c r="G120" s="11">
        <f t="shared" si="37"/>
        <v>1</v>
      </c>
      <c r="H120" s="11">
        <f t="shared" si="38"/>
        <v>1</v>
      </c>
      <c r="I120" s="11">
        <f t="shared" si="39"/>
        <v>1</v>
      </c>
      <c r="J120" s="11">
        <f t="shared" si="40"/>
        <v>1</v>
      </c>
      <c r="K120" s="11">
        <f t="shared" si="41"/>
        <v>1</v>
      </c>
      <c r="L120" s="11">
        <f t="shared" si="42"/>
        <v>1</v>
      </c>
      <c r="M120" s="11">
        <f t="shared" si="43"/>
        <v>1</v>
      </c>
      <c r="N120" s="11">
        <f t="shared" si="44"/>
        <v>1</v>
      </c>
      <c r="O120" s="11">
        <f t="shared" si="45"/>
        <v>1</v>
      </c>
    </row>
    <row r="121" spans="1:15" x14ac:dyDescent="0.3">
      <c r="A121">
        <v>1</v>
      </c>
      <c r="B121" s="3">
        <v>-0.41669636630103923</v>
      </c>
      <c r="C121" s="3">
        <v>-0.60297452364466153</v>
      </c>
      <c r="D121" s="3">
        <f t="shared" si="34"/>
        <v>87.499109010968823</v>
      </c>
      <c r="E121" s="11">
        <f t="shared" si="35"/>
        <v>1</v>
      </c>
      <c r="F121" s="11">
        <f t="shared" si="36"/>
        <v>1</v>
      </c>
      <c r="G121" s="11">
        <f t="shared" si="37"/>
        <v>1</v>
      </c>
      <c r="H121" s="11">
        <f t="shared" si="38"/>
        <v>1</v>
      </c>
      <c r="I121" s="11">
        <f t="shared" si="39"/>
        <v>1</v>
      </c>
      <c r="J121" s="11">
        <f t="shared" si="40"/>
        <v>0</v>
      </c>
      <c r="K121" s="11">
        <f t="shared" si="41"/>
        <v>0</v>
      </c>
      <c r="L121" s="11">
        <f t="shared" si="42"/>
        <v>0</v>
      </c>
      <c r="M121" s="11">
        <f t="shared" si="43"/>
        <v>0</v>
      </c>
      <c r="N121" s="11">
        <f t="shared" si="44"/>
        <v>0</v>
      </c>
      <c r="O121" s="11">
        <f t="shared" si="45"/>
        <v>0</v>
      </c>
    </row>
    <row r="122" spans="1:15" x14ac:dyDescent="0.3">
      <c r="A122">
        <v>0</v>
      </c>
      <c r="B122" s="3">
        <v>-1.0817439033417031</v>
      </c>
      <c r="C122" s="3">
        <v>6.0585989558603615E-2</v>
      </c>
      <c r="D122" s="3">
        <f t="shared" si="34"/>
        <v>-32.452317100251094</v>
      </c>
      <c r="E122" s="11">
        <f t="shared" si="35"/>
        <v>0</v>
      </c>
      <c r="F122" s="11">
        <f t="shared" si="36"/>
        <v>0</v>
      </c>
      <c r="G122" s="11">
        <f t="shared" si="37"/>
        <v>0</v>
      </c>
      <c r="H122" s="11">
        <f t="shared" si="38"/>
        <v>0</v>
      </c>
      <c r="I122" s="11">
        <f t="shared" si="39"/>
        <v>0</v>
      </c>
      <c r="J122" s="11">
        <f t="shared" si="40"/>
        <v>0</v>
      </c>
      <c r="K122" s="11">
        <f t="shared" si="41"/>
        <v>0</v>
      </c>
      <c r="L122" s="11">
        <f t="shared" si="42"/>
        <v>0</v>
      </c>
      <c r="M122" s="11">
        <f t="shared" si="43"/>
        <v>0</v>
      </c>
      <c r="N122" s="11">
        <f t="shared" si="44"/>
        <v>0</v>
      </c>
      <c r="O122" s="11">
        <f t="shared" si="45"/>
        <v>0</v>
      </c>
    </row>
    <row r="123" spans="1:15" x14ac:dyDescent="0.3">
      <c r="A123">
        <v>0</v>
      </c>
      <c r="B123" s="3">
        <v>0.3998172815045109</v>
      </c>
      <c r="C123" s="3">
        <v>-1.1818883649539202E-2</v>
      </c>
      <c r="D123" s="3">
        <f t="shared" si="34"/>
        <v>11.994518445135327</v>
      </c>
      <c r="E123" s="11">
        <f t="shared" si="35"/>
        <v>0</v>
      </c>
      <c r="F123" s="11">
        <f t="shared" si="36"/>
        <v>0</v>
      </c>
      <c r="G123" s="11">
        <f t="shared" si="37"/>
        <v>0</v>
      </c>
      <c r="H123" s="11">
        <f t="shared" si="38"/>
        <v>0</v>
      </c>
      <c r="I123" s="11">
        <f t="shared" si="39"/>
        <v>0</v>
      </c>
      <c r="J123" s="11">
        <f t="shared" si="40"/>
        <v>0</v>
      </c>
      <c r="K123" s="11">
        <f t="shared" si="41"/>
        <v>0</v>
      </c>
      <c r="L123" s="11">
        <f t="shared" si="42"/>
        <v>0</v>
      </c>
      <c r="M123" s="11">
        <f t="shared" si="43"/>
        <v>0</v>
      </c>
      <c r="N123" s="11">
        <f t="shared" si="44"/>
        <v>0</v>
      </c>
      <c r="O123" s="11">
        <f t="shared" si="45"/>
        <v>0</v>
      </c>
    </row>
    <row r="124" spans="1:15" x14ac:dyDescent="0.3">
      <c r="A124">
        <v>1</v>
      </c>
      <c r="B124" s="3">
        <v>2.4218388716690242</v>
      </c>
      <c r="C124" s="3">
        <v>-0.48935362428892404</v>
      </c>
      <c r="D124" s="3">
        <f t="shared" si="34"/>
        <v>172.65516615007073</v>
      </c>
      <c r="E124" s="11">
        <f t="shared" si="35"/>
        <v>1</v>
      </c>
      <c r="F124" s="11">
        <f t="shared" si="36"/>
        <v>1</v>
      </c>
      <c r="G124" s="11">
        <f t="shared" si="37"/>
        <v>1</v>
      </c>
      <c r="H124" s="11">
        <f t="shared" si="38"/>
        <v>1</v>
      </c>
      <c r="I124" s="11">
        <f t="shared" si="39"/>
        <v>1</v>
      </c>
      <c r="J124" s="11">
        <f t="shared" si="40"/>
        <v>1</v>
      </c>
      <c r="K124" s="11">
        <f t="shared" si="41"/>
        <v>0</v>
      </c>
      <c r="L124" s="11">
        <f t="shared" si="42"/>
        <v>0</v>
      </c>
      <c r="M124" s="11">
        <f t="shared" si="43"/>
        <v>0</v>
      </c>
      <c r="N124" s="11">
        <f t="shared" si="44"/>
        <v>0</v>
      </c>
      <c r="O124" s="11">
        <f t="shared" si="45"/>
        <v>0</v>
      </c>
    </row>
    <row r="125" spans="1:15" x14ac:dyDescent="0.3">
      <c r="A125">
        <v>1</v>
      </c>
      <c r="B125" s="3">
        <v>1.3022940947848838</v>
      </c>
      <c r="C125" s="3">
        <v>-8.9046352513832971E-2</v>
      </c>
      <c r="D125" s="3">
        <f t="shared" si="34"/>
        <v>139.06882284354651</v>
      </c>
      <c r="E125" s="11">
        <f t="shared" si="35"/>
        <v>1</v>
      </c>
      <c r="F125" s="11">
        <f t="shared" si="36"/>
        <v>1</v>
      </c>
      <c r="G125" s="11">
        <f t="shared" si="37"/>
        <v>1</v>
      </c>
      <c r="H125" s="11">
        <f t="shared" si="38"/>
        <v>1</v>
      </c>
      <c r="I125" s="11">
        <f t="shared" si="39"/>
        <v>1</v>
      </c>
      <c r="J125" s="11">
        <f t="shared" si="40"/>
        <v>1</v>
      </c>
      <c r="K125" s="11">
        <f t="shared" si="41"/>
        <v>1</v>
      </c>
      <c r="L125" s="11">
        <f t="shared" si="42"/>
        <v>1</v>
      </c>
      <c r="M125" s="11">
        <f t="shared" si="43"/>
        <v>1</v>
      </c>
      <c r="N125" s="11">
        <f t="shared" si="44"/>
        <v>1</v>
      </c>
      <c r="O125" s="11">
        <f t="shared" si="45"/>
        <v>1</v>
      </c>
    </row>
    <row r="126" spans="1:15" x14ac:dyDescent="0.3">
      <c r="A126">
        <v>1</v>
      </c>
      <c r="B126" s="3">
        <v>-0.90668436314444989</v>
      </c>
      <c r="C126" s="3">
        <v>-0.48229367166641168</v>
      </c>
      <c r="D126" s="3">
        <f t="shared" si="34"/>
        <v>72.799469105666503</v>
      </c>
      <c r="E126" s="11">
        <f t="shared" si="35"/>
        <v>1</v>
      </c>
      <c r="F126" s="11">
        <f t="shared" si="36"/>
        <v>1</v>
      </c>
      <c r="G126" s="11">
        <f t="shared" si="37"/>
        <v>1</v>
      </c>
      <c r="H126" s="11">
        <f t="shared" si="38"/>
        <v>1</v>
      </c>
      <c r="I126" s="11">
        <f t="shared" si="39"/>
        <v>1</v>
      </c>
      <c r="J126" s="11">
        <f t="shared" si="40"/>
        <v>1</v>
      </c>
      <c r="K126" s="11">
        <f t="shared" si="41"/>
        <v>0</v>
      </c>
      <c r="L126" s="11">
        <f t="shared" si="42"/>
        <v>0</v>
      </c>
      <c r="M126" s="11">
        <f t="shared" si="43"/>
        <v>0</v>
      </c>
      <c r="N126" s="11">
        <f t="shared" si="44"/>
        <v>0</v>
      </c>
      <c r="O126" s="11">
        <f t="shared" si="45"/>
        <v>0</v>
      </c>
    </row>
    <row r="127" spans="1:15" x14ac:dyDescent="0.3">
      <c r="A127">
        <v>0</v>
      </c>
      <c r="B127" s="3">
        <v>-7.1241856858250685E-2</v>
      </c>
      <c r="C127" s="3">
        <v>2.4547262000851333</v>
      </c>
      <c r="D127" s="3">
        <f t="shared" si="34"/>
        <v>-2.1372557057475206</v>
      </c>
      <c r="E127" s="11">
        <f t="shared" si="35"/>
        <v>0</v>
      </c>
      <c r="F127" s="11">
        <f t="shared" si="36"/>
        <v>0</v>
      </c>
      <c r="G127" s="11">
        <f t="shared" si="37"/>
        <v>1</v>
      </c>
      <c r="H127" s="11">
        <f t="shared" si="38"/>
        <v>1</v>
      </c>
      <c r="I127" s="11">
        <f t="shared" si="39"/>
        <v>1</v>
      </c>
      <c r="J127" s="11">
        <f t="shared" si="40"/>
        <v>1</v>
      </c>
      <c r="K127" s="11">
        <f t="shared" si="41"/>
        <v>1</v>
      </c>
      <c r="L127" s="11">
        <f t="shared" si="42"/>
        <v>1</v>
      </c>
      <c r="M127" s="11">
        <f t="shared" si="43"/>
        <v>1</v>
      </c>
      <c r="N127" s="11">
        <f t="shared" si="44"/>
        <v>1</v>
      </c>
      <c r="O127" s="11">
        <f t="shared" si="45"/>
        <v>1</v>
      </c>
    </row>
    <row r="128" spans="1:15" x14ac:dyDescent="0.3">
      <c r="A128">
        <v>0</v>
      </c>
      <c r="B128" s="3">
        <v>-0.71725025918567553</v>
      </c>
      <c r="C128" s="3">
        <v>-0.46236664275056683</v>
      </c>
      <c r="D128" s="3">
        <f t="shared" si="34"/>
        <v>-21.517507775570266</v>
      </c>
      <c r="E128" s="11">
        <f t="shared" si="35"/>
        <v>0</v>
      </c>
      <c r="F128" s="11">
        <f t="shared" si="36"/>
        <v>0</v>
      </c>
      <c r="G128" s="11">
        <f t="shared" si="37"/>
        <v>0</v>
      </c>
      <c r="H128" s="11">
        <f t="shared" si="38"/>
        <v>0</v>
      </c>
      <c r="I128" s="11">
        <f t="shared" si="39"/>
        <v>0</v>
      </c>
      <c r="J128" s="11">
        <f t="shared" si="40"/>
        <v>0</v>
      </c>
      <c r="K128" s="11">
        <f t="shared" si="41"/>
        <v>0</v>
      </c>
      <c r="L128" s="11">
        <f t="shared" si="42"/>
        <v>0</v>
      </c>
      <c r="M128" s="11">
        <f t="shared" si="43"/>
        <v>0</v>
      </c>
      <c r="N128" s="11">
        <f t="shared" si="44"/>
        <v>0</v>
      </c>
      <c r="O128" s="11">
        <f t="shared" si="45"/>
        <v>0</v>
      </c>
    </row>
    <row r="129" spans="1:15" x14ac:dyDescent="0.3">
      <c r="A129">
        <v>1</v>
      </c>
      <c r="B129" s="3">
        <v>3.75314357370371E-2</v>
      </c>
      <c r="C129" s="3">
        <v>0.23764187062624842</v>
      </c>
      <c r="D129" s="3">
        <f t="shared" si="34"/>
        <v>101.12594307211111</v>
      </c>
      <c r="E129" s="11">
        <f t="shared" si="35"/>
        <v>1</v>
      </c>
      <c r="F129" s="11">
        <f t="shared" si="36"/>
        <v>1</v>
      </c>
      <c r="G129" s="11">
        <f t="shared" si="37"/>
        <v>1</v>
      </c>
      <c r="H129" s="11">
        <f t="shared" si="38"/>
        <v>1</v>
      </c>
      <c r="I129" s="11">
        <f t="shared" si="39"/>
        <v>1</v>
      </c>
      <c r="J129" s="11">
        <f t="shared" si="40"/>
        <v>1</v>
      </c>
      <c r="K129" s="11">
        <f t="shared" si="41"/>
        <v>1</v>
      </c>
      <c r="L129" s="11">
        <f t="shared" si="42"/>
        <v>1</v>
      </c>
      <c r="M129" s="11">
        <f t="shared" si="43"/>
        <v>1</v>
      </c>
      <c r="N129" s="11">
        <f t="shared" si="44"/>
        <v>1</v>
      </c>
      <c r="O129" s="11">
        <f t="shared" si="45"/>
        <v>1</v>
      </c>
    </row>
    <row r="130" spans="1:15" x14ac:dyDescent="0.3">
      <c r="A130">
        <v>1</v>
      </c>
      <c r="B130" s="3">
        <v>-1.7125512385973707</v>
      </c>
      <c r="C130" s="3">
        <v>-0.11642555364232976</v>
      </c>
      <c r="D130" s="3">
        <f t="shared" si="34"/>
        <v>48.623462842078879</v>
      </c>
      <c r="E130" s="11">
        <f t="shared" ref="E130:E161" si="46">IF(($A130+D$208*$C130)&gt;=0.5,1,0)</f>
        <v>1</v>
      </c>
      <c r="F130" s="11">
        <f t="shared" ref="F130:F161" si="47">IF(($A130+D$209*$C130)&gt;=0.5,1,0)</f>
        <v>1</v>
      </c>
      <c r="G130" s="11">
        <f t="shared" ref="G130:G161" si="48">IF(($A130+D$210*$C130)&gt;=0.5,1,0)</f>
        <v>1</v>
      </c>
      <c r="H130" s="11">
        <f t="shared" ref="H130:H161" si="49">IF(($A130+D$211*$C130)&gt;=0.5,1,0)</f>
        <v>1</v>
      </c>
      <c r="I130" s="11">
        <f t="shared" ref="I130:I161" si="50">IF(($A130+D$212*$C130)&gt;=0.5,1,0)</f>
        <v>1</v>
      </c>
      <c r="J130" s="11">
        <f t="shared" ref="J130:J161" si="51">IF(($A130+D$213*$C130)&gt;=0.5,1,0)</f>
        <v>1</v>
      </c>
      <c r="K130" s="11">
        <f t="shared" ref="K130:K161" si="52">IF(($A130+D$214*$C130)&gt;=0.5,1,0)</f>
        <v>1</v>
      </c>
      <c r="L130" s="11">
        <f t="shared" ref="L130:L161" si="53">IF(($A130+D$215*$C130)&gt;=0.5,1,0)</f>
        <v>1</v>
      </c>
      <c r="M130" s="11">
        <f t="shared" ref="M130:M161" si="54">IF(($A130+D$216*$C130)&gt;=0.5,1,0)</f>
        <v>1</v>
      </c>
      <c r="N130" s="11">
        <f t="shared" ref="N130:N161" si="55">IF(($A130+D$217*$C130)&gt;=0.5,1,0)</f>
        <v>1</v>
      </c>
      <c r="O130" s="11">
        <f t="shared" ref="O130:O161" si="56">IF(($A130+D$218*$C130)&gt;=0.5,1,0)</f>
        <v>1</v>
      </c>
    </row>
    <row r="131" spans="1:15" x14ac:dyDescent="0.3">
      <c r="A131">
        <v>1</v>
      </c>
      <c r="B131" s="3">
        <v>0.29783222998958081</v>
      </c>
      <c r="C131" s="3">
        <v>2.3025859263725579</v>
      </c>
      <c r="D131" s="3">
        <f t="shared" ref="D131:D194" si="57">100*A131+30*B131</f>
        <v>108.93496689968742</v>
      </c>
      <c r="E131" s="11">
        <f t="shared" si="46"/>
        <v>1</v>
      </c>
      <c r="F131" s="11">
        <f t="shared" si="47"/>
        <v>1</v>
      </c>
      <c r="G131" s="11">
        <f t="shared" si="48"/>
        <v>1</v>
      </c>
      <c r="H131" s="11">
        <f t="shared" si="49"/>
        <v>1</v>
      </c>
      <c r="I131" s="11">
        <f t="shared" si="50"/>
        <v>1</v>
      </c>
      <c r="J131" s="11">
        <f t="shared" si="51"/>
        <v>1</v>
      </c>
      <c r="K131" s="11">
        <f t="shared" si="52"/>
        <v>1</v>
      </c>
      <c r="L131" s="11">
        <f t="shared" si="53"/>
        <v>1</v>
      </c>
      <c r="M131" s="11">
        <f t="shared" si="54"/>
        <v>1</v>
      </c>
      <c r="N131" s="11">
        <f t="shared" si="55"/>
        <v>1</v>
      </c>
      <c r="O131" s="11">
        <f t="shared" si="56"/>
        <v>1</v>
      </c>
    </row>
    <row r="132" spans="1:15" x14ac:dyDescent="0.3">
      <c r="A132">
        <v>0</v>
      </c>
      <c r="B132" s="3">
        <v>-0.95240466180257499</v>
      </c>
      <c r="C132" s="3">
        <v>-1.218834313476691</v>
      </c>
      <c r="D132" s="3">
        <f t="shared" si="57"/>
        <v>-28.57213985407725</v>
      </c>
      <c r="E132" s="11">
        <f t="shared" si="46"/>
        <v>0</v>
      </c>
      <c r="F132" s="11">
        <f t="shared" si="47"/>
        <v>0</v>
      </c>
      <c r="G132" s="11">
        <f t="shared" si="48"/>
        <v>0</v>
      </c>
      <c r="H132" s="11">
        <f t="shared" si="49"/>
        <v>0</v>
      </c>
      <c r="I132" s="11">
        <f t="shared" si="50"/>
        <v>0</v>
      </c>
      <c r="J132" s="11">
        <f t="shared" si="51"/>
        <v>0</v>
      </c>
      <c r="K132" s="11">
        <f t="shared" si="52"/>
        <v>0</v>
      </c>
      <c r="L132" s="11">
        <f t="shared" si="53"/>
        <v>0</v>
      </c>
      <c r="M132" s="11">
        <f t="shared" si="54"/>
        <v>0</v>
      </c>
      <c r="N132" s="11">
        <f t="shared" si="55"/>
        <v>0</v>
      </c>
      <c r="O132" s="11">
        <f t="shared" si="56"/>
        <v>0</v>
      </c>
    </row>
    <row r="133" spans="1:15" x14ac:dyDescent="0.3">
      <c r="A133">
        <v>1</v>
      </c>
      <c r="B133" s="3">
        <v>1.4955548977013677</v>
      </c>
      <c r="C133" s="3">
        <v>0.97985321190208197</v>
      </c>
      <c r="D133" s="3">
        <f t="shared" si="57"/>
        <v>144.86664693104103</v>
      </c>
      <c r="E133" s="11">
        <f t="shared" si="46"/>
        <v>1</v>
      </c>
      <c r="F133" s="11">
        <f t="shared" si="47"/>
        <v>1</v>
      </c>
      <c r="G133" s="11">
        <f t="shared" si="48"/>
        <v>1</v>
      </c>
      <c r="H133" s="11">
        <f t="shared" si="49"/>
        <v>1</v>
      </c>
      <c r="I133" s="11">
        <f t="shared" si="50"/>
        <v>1</v>
      </c>
      <c r="J133" s="11">
        <f t="shared" si="51"/>
        <v>1</v>
      </c>
      <c r="K133" s="11">
        <f t="shared" si="52"/>
        <v>1</v>
      </c>
      <c r="L133" s="11">
        <f t="shared" si="53"/>
        <v>1</v>
      </c>
      <c r="M133" s="11">
        <f t="shared" si="54"/>
        <v>1</v>
      </c>
      <c r="N133" s="11">
        <f t="shared" si="55"/>
        <v>1</v>
      </c>
      <c r="O133" s="11">
        <f t="shared" si="56"/>
        <v>1</v>
      </c>
    </row>
    <row r="134" spans="1:15" x14ac:dyDescent="0.3">
      <c r="A134">
        <v>0</v>
      </c>
      <c r="B134" s="3">
        <v>-1.0689245755202137</v>
      </c>
      <c r="C134" s="3">
        <v>-1.6338117347913794</v>
      </c>
      <c r="D134" s="3">
        <f t="shared" si="57"/>
        <v>-32.067737265606411</v>
      </c>
      <c r="E134" s="11">
        <f t="shared" si="46"/>
        <v>0</v>
      </c>
      <c r="F134" s="11">
        <f t="shared" si="47"/>
        <v>0</v>
      </c>
      <c r="G134" s="11">
        <f t="shared" si="48"/>
        <v>0</v>
      </c>
      <c r="H134" s="11">
        <f t="shared" si="49"/>
        <v>0</v>
      </c>
      <c r="I134" s="11">
        <f t="shared" si="50"/>
        <v>0</v>
      </c>
      <c r="J134" s="11">
        <f t="shared" si="51"/>
        <v>0</v>
      </c>
      <c r="K134" s="11">
        <f t="shared" si="52"/>
        <v>0</v>
      </c>
      <c r="L134" s="11">
        <f t="shared" si="53"/>
        <v>0</v>
      </c>
      <c r="M134" s="11">
        <f t="shared" si="54"/>
        <v>0</v>
      </c>
      <c r="N134" s="11">
        <f t="shared" si="55"/>
        <v>0</v>
      </c>
      <c r="O134" s="11">
        <f t="shared" si="56"/>
        <v>0</v>
      </c>
    </row>
    <row r="135" spans="1:15" x14ac:dyDescent="0.3">
      <c r="A135">
        <v>1</v>
      </c>
      <c r="B135" s="3">
        <v>-0.72598368205945008</v>
      </c>
      <c r="C135" s="3">
        <v>0.66613438320928253</v>
      </c>
      <c r="D135" s="3">
        <f t="shared" si="57"/>
        <v>78.220489538216498</v>
      </c>
      <c r="E135" s="11">
        <f t="shared" si="46"/>
        <v>1</v>
      </c>
      <c r="F135" s="11">
        <f t="shared" si="47"/>
        <v>1</v>
      </c>
      <c r="G135" s="11">
        <f t="shared" si="48"/>
        <v>1</v>
      </c>
      <c r="H135" s="11">
        <f t="shared" si="49"/>
        <v>1</v>
      </c>
      <c r="I135" s="11">
        <f t="shared" si="50"/>
        <v>1</v>
      </c>
      <c r="J135" s="11">
        <f t="shared" si="51"/>
        <v>1</v>
      </c>
      <c r="K135" s="11">
        <f t="shared" si="52"/>
        <v>1</v>
      </c>
      <c r="L135" s="11">
        <f t="shared" si="53"/>
        <v>1</v>
      </c>
      <c r="M135" s="11">
        <f t="shared" si="54"/>
        <v>1</v>
      </c>
      <c r="N135" s="11">
        <f t="shared" si="55"/>
        <v>1</v>
      </c>
      <c r="O135" s="11">
        <f t="shared" si="56"/>
        <v>1</v>
      </c>
    </row>
    <row r="136" spans="1:15" x14ac:dyDescent="0.3">
      <c r="A136">
        <v>1</v>
      </c>
      <c r="B136" s="3">
        <v>0.425388861913234</v>
      </c>
      <c r="C136" s="3">
        <v>0.27845544536830857</v>
      </c>
      <c r="D136" s="3">
        <f t="shared" si="57"/>
        <v>112.76166585739702</v>
      </c>
      <c r="E136" s="11">
        <f t="shared" si="46"/>
        <v>1</v>
      </c>
      <c r="F136" s="11">
        <f t="shared" si="47"/>
        <v>1</v>
      </c>
      <c r="G136" s="11">
        <f t="shared" si="48"/>
        <v>1</v>
      </c>
      <c r="H136" s="11">
        <f t="shared" si="49"/>
        <v>1</v>
      </c>
      <c r="I136" s="11">
        <f t="shared" si="50"/>
        <v>1</v>
      </c>
      <c r="J136" s="11">
        <f t="shared" si="51"/>
        <v>1</v>
      </c>
      <c r="K136" s="11">
        <f t="shared" si="52"/>
        <v>1</v>
      </c>
      <c r="L136" s="11">
        <f t="shared" si="53"/>
        <v>1</v>
      </c>
      <c r="M136" s="11">
        <f t="shared" si="54"/>
        <v>1</v>
      </c>
      <c r="N136" s="11">
        <f t="shared" si="55"/>
        <v>1</v>
      </c>
      <c r="O136" s="11">
        <f t="shared" si="56"/>
        <v>1</v>
      </c>
    </row>
    <row r="137" spans="1:15" x14ac:dyDescent="0.3">
      <c r="A137">
        <v>0</v>
      </c>
      <c r="B137" s="3">
        <v>-1.0288772500643972</v>
      </c>
      <c r="C137" s="3">
        <v>0.68651843321276829</v>
      </c>
      <c r="D137" s="3">
        <f t="shared" si="57"/>
        <v>-30.866317501931917</v>
      </c>
      <c r="E137" s="11">
        <f t="shared" si="46"/>
        <v>0</v>
      </c>
      <c r="F137" s="11">
        <f t="shared" si="47"/>
        <v>0</v>
      </c>
      <c r="G137" s="11">
        <f t="shared" si="48"/>
        <v>0</v>
      </c>
      <c r="H137" s="11">
        <f t="shared" si="49"/>
        <v>0</v>
      </c>
      <c r="I137" s="11">
        <f t="shared" si="50"/>
        <v>1</v>
      </c>
      <c r="J137" s="11">
        <f t="shared" si="51"/>
        <v>1</v>
      </c>
      <c r="K137" s="11">
        <f t="shared" si="52"/>
        <v>1</v>
      </c>
      <c r="L137" s="11">
        <f t="shared" si="53"/>
        <v>1</v>
      </c>
      <c r="M137" s="11">
        <f t="shared" si="54"/>
        <v>1</v>
      </c>
      <c r="N137" s="11">
        <f t="shared" si="55"/>
        <v>1</v>
      </c>
      <c r="O137" s="11">
        <f t="shared" si="56"/>
        <v>1</v>
      </c>
    </row>
    <row r="138" spans="1:15" x14ac:dyDescent="0.3">
      <c r="A138">
        <v>0</v>
      </c>
      <c r="B138" s="3">
        <v>-0.95288669399451464</v>
      </c>
      <c r="C138" s="3">
        <v>1.1622728379734326</v>
      </c>
      <c r="D138" s="3">
        <f t="shared" si="57"/>
        <v>-28.586600819835439</v>
      </c>
      <c r="E138" s="11">
        <f t="shared" si="46"/>
        <v>0</v>
      </c>
      <c r="F138" s="11">
        <f t="shared" si="47"/>
        <v>0</v>
      </c>
      <c r="G138" s="11">
        <f t="shared" si="48"/>
        <v>0</v>
      </c>
      <c r="H138" s="11">
        <f t="shared" si="49"/>
        <v>1</v>
      </c>
      <c r="I138" s="11">
        <f t="shared" si="50"/>
        <v>1</v>
      </c>
      <c r="J138" s="11">
        <f t="shared" si="51"/>
        <v>1</v>
      </c>
      <c r="K138" s="11">
        <f t="shared" si="52"/>
        <v>1</v>
      </c>
      <c r="L138" s="11">
        <f t="shared" si="53"/>
        <v>1</v>
      </c>
      <c r="M138" s="11">
        <f t="shared" si="54"/>
        <v>1</v>
      </c>
      <c r="N138" s="11">
        <f t="shared" si="55"/>
        <v>1</v>
      </c>
      <c r="O138" s="11">
        <f t="shared" si="56"/>
        <v>1</v>
      </c>
    </row>
    <row r="139" spans="1:15" x14ac:dyDescent="0.3">
      <c r="A139">
        <v>1</v>
      </c>
      <c r="B139" s="3">
        <v>0.58826799431699328</v>
      </c>
      <c r="C139" s="3">
        <v>-1.3405724530457519</v>
      </c>
      <c r="D139" s="3">
        <f t="shared" si="57"/>
        <v>117.6480398295098</v>
      </c>
      <c r="E139" s="11">
        <f t="shared" si="46"/>
        <v>1</v>
      </c>
      <c r="F139" s="11">
        <f t="shared" si="47"/>
        <v>1</v>
      </c>
      <c r="G139" s="11">
        <f t="shared" si="48"/>
        <v>0</v>
      </c>
      <c r="H139" s="11">
        <f t="shared" si="49"/>
        <v>0</v>
      </c>
      <c r="I139" s="11">
        <f t="shared" si="50"/>
        <v>0</v>
      </c>
      <c r="J139" s="11">
        <f t="shared" si="51"/>
        <v>0</v>
      </c>
      <c r="K139" s="11">
        <f t="shared" si="52"/>
        <v>0</v>
      </c>
      <c r="L139" s="11">
        <f t="shared" si="53"/>
        <v>0</v>
      </c>
      <c r="M139" s="11">
        <f t="shared" si="54"/>
        <v>0</v>
      </c>
      <c r="N139" s="11">
        <f t="shared" si="55"/>
        <v>0</v>
      </c>
      <c r="O139" s="11">
        <f t="shared" si="56"/>
        <v>0</v>
      </c>
    </row>
    <row r="140" spans="1:15" x14ac:dyDescent="0.3">
      <c r="A140">
        <v>0</v>
      </c>
      <c r="B140" s="3">
        <v>0.27114538170280866</v>
      </c>
      <c r="C140" s="3">
        <v>-0.1326930032519158</v>
      </c>
      <c r="D140" s="3">
        <f t="shared" si="57"/>
        <v>8.1343614510842599</v>
      </c>
      <c r="E140" s="11">
        <f t="shared" si="46"/>
        <v>0</v>
      </c>
      <c r="F140" s="11">
        <f t="shared" si="47"/>
        <v>0</v>
      </c>
      <c r="G140" s="11">
        <f t="shared" si="48"/>
        <v>0</v>
      </c>
      <c r="H140" s="11">
        <f t="shared" si="49"/>
        <v>0</v>
      </c>
      <c r="I140" s="11">
        <f t="shared" si="50"/>
        <v>0</v>
      </c>
      <c r="J140" s="11">
        <f t="shared" si="51"/>
        <v>0</v>
      </c>
      <c r="K140" s="11">
        <f t="shared" si="52"/>
        <v>0</v>
      </c>
      <c r="L140" s="11">
        <f t="shared" si="53"/>
        <v>0</v>
      </c>
      <c r="M140" s="11">
        <f t="shared" si="54"/>
        <v>0</v>
      </c>
      <c r="N140" s="11">
        <f t="shared" si="55"/>
        <v>0</v>
      </c>
      <c r="O140" s="11">
        <f t="shared" si="56"/>
        <v>0</v>
      </c>
    </row>
    <row r="141" spans="1:15" x14ac:dyDescent="0.3">
      <c r="A141">
        <v>1</v>
      </c>
      <c r="B141" s="3">
        <v>0.67677206061489414</v>
      </c>
      <c r="C141" s="3">
        <v>0.39567794374306686</v>
      </c>
      <c r="D141" s="3">
        <f t="shared" si="57"/>
        <v>120.30316181844682</v>
      </c>
      <c r="E141" s="11">
        <f t="shared" si="46"/>
        <v>1</v>
      </c>
      <c r="F141" s="11">
        <f t="shared" si="47"/>
        <v>1</v>
      </c>
      <c r="G141" s="11">
        <f t="shared" si="48"/>
        <v>1</v>
      </c>
      <c r="H141" s="11">
        <f t="shared" si="49"/>
        <v>1</v>
      </c>
      <c r="I141" s="11">
        <f t="shared" si="50"/>
        <v>1</v>
      </c>
      <c r="J141" s="11">
        <f t="shared" si="51"/>
        <v>1</v>
      </c>
      <c r="K141" s="11">
        <f t="shared" si="52"/>
        <v>1</v>
      </c>
      <c r="L141" s="11">
        <f t="shared" si="53"/>
        <v>1</v>
      </c>
      <c r="M141" s="11">
        <f t="shared" si="54"/>
        <v>1</v>
      </c>
      <c r="N141" s="11">
        <f t="shared" si="55"/>
        <v>1</v>
      </c>
      <c r="O141" s="11">
        <f t="shared" si="56"/>
        <v>1</v>
      </c>
    </row>
    <row r="142" spans="1:15" x14ac:dyDescent="0.3">
      <c r="A142">
        <v>0</v>
      </c>
      <c r="B142" s="3">
        <v>-0.95505583885824308</v>
      </c>
      <c r="C142" s="3">
        <v>1.3407611731963698</v>
      </c>
      <c r="D142" s="3">
        <f t="shared" si="57"/>
        <v>-28.651675165747292</v>
      </c>
      <c r="E142" s="11">
        <f t="shared" si="46"/>
        <v>0</v>
      </c>
      <c r="F142" s="11">
        <f t="shared" si="47"/>
        <v>0</v>
      </c>
      <c r="G142" s="11">
        <f t="shared" si="48"/>
        <v>1</v>
      </c>
      <c r="H142" s="11">
        <f t="shared" si="49"/>
        <v>1</v>
      </c>
      <c r="I142" s="11">
        <f t="shared" si="50"/>
        <v>1</v>
      </c>
      <c r="J142" s="11">
        <f t="shared" si="51"/>
        <v>1</v>
      </c>
      <c r="K142" s="11">
        <f t="shared" si="52"/>
        <v>1</v>
      </c>
      <c r="L142" s="11">
        <f t="shared" si="53"/>
        <v>1</v>
      </c>
      <c r="M142" s="11">
        <f t="shared" si="54"/>
        <v>1</v>
      </c>
      <c r="N142" s="11">
        <f t="shared" si="55"/>
        <v>1</v>
      </c>
      <c r="O142" s="11">
        <f t="shared" si="56"/>
        <v>1</v>
      </c>
    </row>
    <row r="143" spans="1:15" x14ac:dyDescent="0.3">
      <c r="A143">
        <v>1</v>
      </c>
      <c r="B143" s="3">
        <v>-1.18589468911523</v>
      </c>
      <c r="C143" s="3">
        <v>1.1852762327180244</v>
      </c>
      <c r="D143" s="3">
        <f t="shared" si="57"/>
        <v>64.4231593265431</v>
      </c>
      <c r="E143" s="11">
        <f t="shared" si="46"/>
        <v>1</v>
      </c>
      <c r="F143" s="11">
        <f t="shared" si="47"/>
        <v>1</v>
      </c>
      <c r="G143" s="11">
        <f t="shared" si="48"/>
        <v>1</v>
      </c>
      <c r="H143" s="11">
        <f t="shared" si="49"/>
        <v>1</v>
      </c>
      <c r="I143" s="11">
        <f t="shared" si="50"/>
        <v>1</v>
      </c>
      <c r="J143" s="11">
        <f t="shared" si="51"/>
        <v>1</v>
      </c>
      <c r="K143" s="11">
        <f t="shared" si="52"/>
        <v>1</v>
      </c>
      <c r="L143" s="11">
        <f t="shared" si="53"/>
        <v>1</v>
      </c>
      <c r="M143" s="11">
        <f t="shared" si="54"/>
        <v>1</v>
      </c>
      <c r="N143" s="11">
        <f t="shared" si="55"/>
        <v>1</v>
      </c>
      <c r="O143" s="11">
        <f t="shared" si="56"/>
        <v>1</v>
      </c>
    </row>
    <row r="144" spans="1:15" x14ac:dyDescent="0.3">
      <c r="A144">
        <v>0</v>
      </c>
      <c r="B144" s="3">
        <v>1.20528056868352</v>
      </c>
      <c r="C144" s="3">
        <v>-1.0878056855290197</v>
      </c>
      <c r="D144" s="3">
        <f t="shared" si="57"/>
        <v>36.158417060505599</v>
      </c>
      <c r="E144" s="11">
        <f t="shared" si="46"/>
        <v>0</v>
      </c>
      <c r="F144" s="11">
        <f t="shared" si="47"/>
        <v>0</v>
      </c>
      <c r="G144" s="11">
        <f t="shared" si="48"/>
        <v>0</v>
      </c>
      <c r="H144" s="11">
        <f t="shared" si="49"/>
        <v>0</v>
      </c>
      <c r="I144" s="11">
        <f t="shared" si="50"/>
        <v>0</v>
      </c>
      <c r="J144" s="11">
        <f t="shared" si="51"/>
        <v>0</v>
      </c>
      <c r="K144" s="11">
        <f t="shared" si="52"/>
        <v>0</v>
      </c>
      <c r="L144" s="11">
        <f t="shared" si="53"/>
        <v>0</v>
      </c>
      <c r="M144" s="11">
        <f t="shared" si="54"/>
        <v>0</v>
      </c>
      <c r="N144" s="11">
        <f t="shared" si="55"/>
        <v>0</v>
      </c>
      <c r="O144" s="11">
        <f t="shared" si="56"/>
        <v>0</v>
      </c>
    </row>
    <row r="145" spans="1:15" x14ac:dyDescent="0.3">
      <c r="A145">
        <v>1</v>
      </c>
      <c r="B145" s="3">
        <v>0.15270870790118352</v>
      </c>
      <c r="C145" s="3">
        <v>-0.95445329861831851</v>
      </c>
      <c r="D145" s="3">
        <f t="shared" si="57"/>
        <v>104.58126123703551</v>
      </c>
      <c r="E145" s="11">
        <f t="shared" si="46"/>
        <v>1</v>
      </c>
      <c r="F145" s="11">
        <f t="shared" si="47"/>
        <v>1</v>
      </c>
      <c r="G145" s="11">
        <f t="shared" si="48"/>
        <v>1</v>
      </c>
      <c r="H145" s="11">
        <f t="shared" si="49"/>
        <v>0</v>
      </c>
      <c r="I145" s="11">
        <f t="shared" si="50"/>
        <v>0</v>
      </c>
      <c r="J145" s="11">
        <f t="shared" si="51"/>
        <v>0</v>
      </c>
      <c r="K145" s="11">
        <f t="shared" si="52"/>
        <v>0</v>
      </c>
      <c r="L145" s="11">
        <f t="shared" si="53"/>
        <v>0</v>
      </c>
      <c r="M145" s="11">
        <f t="shared" si="54"/>
        <v>0</v>
      </c>
      <c r="N145" s="11">
        <f t="shared" si="55"/>
        <v>0</v>
      </c>
      <c r="O145" s="11">
        <f t="shared" si="56"/>
        <v>0</v>
      </c>
    </row>
    <row r="146" spans="1:15" x14ac:dyDescent="0.3">
      <c r="A146">
        <v>1</v>
      </c>
      <c r="B146" s="3">
        <v>0.38956386561039835</v>
      </c>
      <c r="C146" s="3">
        <v>-0.77247477747732773</v>
      </c>
      <c r="D146" s="3">
        <f t="shared" si="57"/>
        <v>111.68691596831195</v>
      </c>
      <c r="E146" s="11">
        <f t="shared" si="46"/>
        <v>1</v>
      </c>
      <c r="F146" s="11">
        <f t="shared" si="47"/>
        <v>1</v>
      </c>
      <c r="G146" s="11">
        <f t="shared" si="48"/>
        <v>1</v>
      </c>
      <c r="H146" s="11">
        <f t="shared" si="49"/>
        <v>1</v>
      </c>
      <c r="I146" s="11">
        <f t="shared" si="50"/>
        <v>0</v>
      </c>
      <c r="J146" s="11">
        <f t="shared" si="51"/>
        <v>0</v>
      </c>
      <c r="K146" s="11">
        <f t="shared" si="52"/>
        <v>0</v>
      </c>
      <c r="L146" s="11">
        <f t="shared" si="53"/>
        <v>0</v>
      </c>
      <c r="M146" s="11">
        <f t="shared" si="54"/>
        <v>0</v>
      </c>
      <c r="N146" s="11">
        <f t="shared" si="55"/>
        <v>0</v>
      </c>
      <c r="O146" s="11">
        <f t="shared" si="56"/>
        <v>0</v>
      </c>
    </row>
    <row r="147" spans="1:15" x14ac:dyDescent="0.3">
      <c r="A147">
        <v>0</v>
      </c>
      <c r="B147" s="3">
        <v>-0.31330273486673832</v>
      </c>
      <c r="C147" s="3">
        <v>-8.3764462033286691E-3</v>
      </c>
      <c r="D147" s="3">
        <f t="shared" si="57"/>
        <v>-9.3990820460021496</v>
      </c>
      <c r="E147" s="11">
        <f t="shared" si="46"/>
        <v>0</v>
      </c>
      <c r="F147" s="11">
        <f t="shared" si="47"/>
        <v>0</v>
      </c>
      <c r="G147" s="11">
        <f t="shared" si="48"/>
        <v>0</v>
      </c>
      <c r="H147" s="11">
        <f t="shared" si="49"/>
        <v>0</v>
      </c>
      <c r="I147" s="11">
        <f t="shared" si="50"/>
        <v>0</v>
      </c>
      <c r="J147" s="11">
        <f t="shared" si="51"/>
        <v>0</v>
      </c>
      <c r="K147" s="11">
        <f t="shared" si="52"/>
        <v>0</v>
      </c>
      <c r="L147" s="11">
        <f t="shared" si="53"/>
        <v>0</v>
      </c>
      <c r="M147" s="11">
        <f t="shared" si="54"/>
        <v>0</v>
      </c>
      <c r="N147" s="11">
        <f t="shared" si="55"/>
        <v>0</v>
      </c>
      <c r="O147" s="11">
        <f t="shared" si="56"/>
        <v>0</v>
      </c>
    </row>
    <row r="148" spans="1:15" x14ac:dyDescent="0.3">
      <c r="A148">
        <v>1</v>
      </c>
      <c r="B148" s="3">
        <v>0.45802948989148717</v>
      </c>
      <c r="C148" s="3">
        <v>-0.51338133744138759</v>
      </c>
      <c r="D148" s="3">
        <f t="shared" si="57"/>
        <v>113.74088469674462</v>
      </c>
      <c r="E148" s="11">
        <f t="shared" si="46"/>
        <v>1</v>
      </c>
      <c r="F148" s="11">
        <f t="shared" si="47"/>
        <v>1</v>
      </c>
      <c r="G148" s="11">
        <f t="shared" si="48"/>
        <v>1</v>
      </c>
      <c r="H148" s="11">
        <f t="shared" si="49"/>
        <v>1</v>
      </c>
      <c r="I148" s="11">
        <f t="shared" si="50"/>
        <v>1</v>
      </c>
      <c r="J148" s="11">
        <f t="shared" si="51"/>
        <v>0</v>
      </c>
      <c r="K148" s="11">
        <f t="shared" si="52"/>
        <v>0</v>
      </c>
      <c r="L148" s="11">
        <f t="shared" si="53"/>
        <v>0</v>
      </c>
      <c r="M148" s="11">
        <f t="shared" si="54"/>
        <v>0</v>
      </c>
      <c r="N148" s="11">
        <f t="shared" si="55"/>
        <v>0</v>
      </c>
      <c r="O148" s="11">
        <f t="shared" si="56"/>
        <v>0</v>
      </c>
    </row>
    <row r="149" spans="1:15" x14ac:dyDescent="0.3">
      <c r="A149">
        <v>0</v>
      </c>
      <c r="B149" s="3">
        <v>-0.15216755855362862</v>
      </c>
      <c r="C149" s="3">
        <v>0.57621491578174755</v>
      </c>
      <c r="D149" s="3">
        <f t="shared" si="57"/>
        <v>-4.5650267566088587</v>
      </c>
      <c r="E149" s="11">
        <f t="shared" si="46"/>
        <v>0</v>
      </c>
      <c r="F149" s="11">
        <f t="shared" si="47"/>
        <v>0</v>
      </c>
      <c r="G149" s="11">
        <f t="shared" si="48"/>
        <v>0</v>
      </c>
      <c r="H149" s="11">
        <f t="shared" si="49"/>
        <v>0</v>
      </c>
      <c r="I149" s="11">
        <f t="shared" si="50"/>
        <v>0</v>
      </c>
      <c r="J149" s="11">
        <f t="shared" si="51"/>
        <v>1</v>
      </c>
      <c r="K149" s="11">
        <f t="shared" si="52"/>
        <v>1</v>
      </c>
      <c r="L149" s="11">
        <f t="shared" si="53"/>
        <v>1</v>
      </c>
      <c r="M149" s="11">
        <f t="shared" si="54"/>
        <v>1</v>
      </c>
      <c r="N149" s="11">
        <f t="shared" si="55"/>
        <v>1</v>
      </c>
      <c r="O149" s="11">
        <f t="shared" si="56"/>
        <v>1</v>
      </c>
    </row>
    <row r="150" spans="1:15" x14ac:dyDescent="0.3">
      <c r="A150">
        <v>1</v>
      </c>
      <c r="B150" s="3">
        <v>-0.25846929929684848</v>
      </c>
      <c r="C150" s="3">
        <v>-0.74978743214160204</v>
      </c>
      <c r="D150" s="3">
        <f t="shared" si="57"/>
        <v>92.245921021094546</v>
      </c>
      <c r="E150" s="11">
        <f t="shared" si="46"/>
        <v>1</v>
      </c>
      <c r="F150" s="11">
        <f t="shared" si="47"/>
        <v>1</v>
      </c>
      <c r="G150" s="11">
        <f t="shared" si="48"/>
        <v>1</v>
      </c>
      <c r="H150" s="11">
        <f t="shared" si="49"/>
        <v>1</v>
      </c>
      <c r="I150" s="11">
        <f t="shared" si="50"/>
        <v>0</v>
      </c>
      <c r="J150" s="11">
        <f t="shared" si="51"/>
        <v>0</v>
      </c>
      <c r="K150" s="11">
        <f t="shared" si="52"/>
        <v>0</v>
      </c>
      <c r="L150" s="11">
        <f t="shared" si="53"/>
        <v>0</v>
      </c>
      <c r="M150" s="11">
        <f t="shared" si="54"/>
        <v>0</v>
      </c>
      <c r="N150" s="11">
        <f t="shared" si="55"/>
        <v>0</v>
      </c>
      <c r="O150" s="11">
        <f t="shared" si="56"/>
        <v>0</v>
      </c>
    </row>
    <row r="151" spans="1:15" x14ac:dyDescent="0.3">
      <c r="A151">
        <v>0</v>
      </c>
      <c r="B151" s="3">
        <v>0.21300365915521979</v>
      </c>
      <c r="C151" s="3">
        <v>-0.93083372121327557</v>
      </c>
      <c r="D151" s="3">
        <f t="shared" si="57"/>
        <v>6.3901097746565938</v>
      </c>
      <c r="E151" s="11">
        <f t="shared" si="46"/>
        <v>0</v>
      </c>
      <c r="F151" s="11">
        <f t="shared" si="47"/>
        <v>0</v>
      </c>
      <c r="G151" s="11">
        <f t="shared" si="48"/>
        <v>0</v>
      </c>
      <c r="H151" s="11">
        <f t="shared" si="49"/>
        <v>0</v>
      </c>
      <c r="I151" s="11">
        <f t="shared" si="50"/>
        <v>0</v>
      </c>
      <c r="J151" s="11">
        <f t="shared" si="51"/>
        <v>0</v>
      </c>
      <c r="K151" s="11">
        <f t="shared" si="52"/>
        <v>0</v>
      </c>
      <c r="L151" s="11">
        <f t="shared" si="53"/>
        <v>0</v>
      </c>
      <c r="M151" s="11">
        <f t="shared" si="54"/>
        <v>0</v>
      </c>
      <c r="N151" s="11">
        <f t="shared" si="55"/>
        <v>0</v>
      </c>
      <c r="O151" s="11">
        <f t="shared" si="56"/>
        <v>0</v>
      </c>
    </row>
    <row r="152" spans="1:15" x14ac:dyDescent="0.3">
      <c r="A152">
        <v>0</v>
      </c>
      <c r="B152" s="3">
        <v>1.4566739992005751</v>
      </c>
      <c r="C152" s="3">
        <v>-0.78626044341945089</v>
      </c>
      <c r="D152" s="3">
        <f t="shared" si="57"/>
        <v>43.700219976017252</v>
      </c>
      <c r="E152" s="11">
        <f t="shared" si="46"/>
        <v>0</v>
      </c>
      <c r="F152" s="11">
        <f t="shared" si="47"/>
        <v>0</v>
      </c>
      <c r="G152" s="11">
        <f t="shared" si="48"/>
        <v>0</v>
      </c>
      <c r="H152" s="11">
        <f t="shared" si="49"/>
        <v>0</v>
      </c>
      <c r="I152" s="11">
        <f t="shared" si="50"/>
        <v>0</v>
      </c>
      <c r="J152" s="11">
        <f t="shared" si="51"/>
        <v>0</v>
      </c>
      <c r="K152" s="11">
        <f t="shared" si="52"/>
        <v>0</v>
      </c>
      <c r="L152" s="11">
        <f t="shared" si="53"/>
        <v>0</v>
      </c>
      <c r="M152" s="11">
        <f t="shared" si="54"/>
        <v>0</v>
      </c>
      <c r="N152" s="11">
        <f t="shared" si="55"/>
        <v>0</v>
      </c>
      <c r="O152" s="11">
        <f t="shared" si="56"/>
        <v>0</v>
      </c>
    </row>
    <row r="153" spans="1:15" x14ac:dyDescent="0.3">
      <c r="A153">
        <v>1</v>
      </c>
      <c r="B153" s="3">
        <v>-0.17636011762078851</v>
      </c>
      <c r="C153" s="3">
        <v>2.1753658074885607</v>
      </c>
      <c r="D153" s="3">
        <f t="shared" si="57"/>
        <v>94.709196471376345</v>
      </c>
      <c r="E153" s="11">
        <f t="shared" si="46"/>
        <v>1</v>
      </c>
      <c r="F153" s="11">
        <f t="shared" si="47"/>
        <v>1</v>
      </c>
      <c r="G153" s="11">
        <f t="shared" si="48"/>
        <v>1</v>
      </c>
      <c r="H153" s="11">
        <f t="shared" si="49"/>
        <v>1</v>
      </c>
      <c r="I153" s="11">
        <f t="shared" si="50"/>
        <v>1</v>
      </c>
      <c r="J153" s="11">
        <f t="shared" si="51"/>
        <v>1</v>
      </c>
      <c r="K153" s="11">
        <f t="shared" si="52"/>
        <v>1</v>
      </c>
      <c r="L153" s="11">
        <f t="shared" si="53"/>
        <v>1</v>
      </c>
      <c r="M153" s="11">
        <f t="shared" si="54"/>
        <v>1</v>
      </c>
      <c r="N153" s="11">
        <f t="shared" si="55"/>
        <v>1</v>
      </c>
      <c r="O153" s="11">
        <f t="shared" si="56"/>
        <v>1</v>
      </c>
    </row>
    <row r="154" spans="1:15" x14ac:dyDescent="0.3">
      <c r="A154">
        <v>0</v>
      </c>
      <c r="B154" s="3">
        <v>-1.2086093192920089</v>
      </c>
      <c r="C154" s="3">
        <v>1.0517442206037231</v>
      </c>
      <c r="D154" s="3">
        <f t="shared" si="57"/>
        <v>-36.258279578760266</v>
      </c>
      <c r="E154" s="11">
        <f t="shared" si="46"/>
        <v>0</v>
      </c>
      <c r="F154" s="11">
        <f t="shared" si="47"/>
        <v>0</v>
      </c>
      <c r="G154" s="11">
        <f t="shared" si="48"/>
        <v>0</v>
      </c>
      <c r="H154" s="11">
        <f t="shared" si="49"/>
        <v>1</v>
      </c>
      <c r="I154" s="11">
        <f t="shared" si="50"/>
        <v>1</v>
      </c>
      <c r="J154" s="11">
        <f t="shared" si="51"/>
        <v>1</v>
      </c>
      <c r="K154" s="11">
        <f t="shared" si="52"/>
        <v>1</v>
      </c>
      <c r="L154" s="11">
        <f t="shared" si="53"/>
        <v>1</v>
      </c>
      <c r="M154" s="11">
        <f t="shared" si="54"/>
        <v>1</v>
      </c>
      <c r="N154" s="11">
        <f t="shared" si="55"/>
        <v>1</v>
      </c>
      <c r="O154" s="11">
        <f t="shared" si="56"/>
        <v>1</v>
      </c>
    </row>
    <row r="155" spans="1:15" x14ac:dyDescent="0.3">
      <c r="A155">
        <v>0</v>
      </c>
      <c r="B155" s="3">
        <v>0.33062406146200374</v>
      </c>
      <c r="C155" s="3">
        <v>0.49522441258886829</v>
      </c>
      <c r="D155" s="3">
        <f t="shared" si="57"/>
        <v>9.9187218438601121</v>
      </c>
      <c r="E155" s="11">
        <f t="shared" si="46"/>
        <v>0</v>
      </c>
      <c r="F155" s="11">
        <f t="shared" si="47"/>
        <v>0</v>
      </c>
      <c r="G155" s="11">
        <f t="shared" si="48"/>
        <v>0</v>
      </c>
      <c r="H155" s="11">
        <f t="shared" si="49"/>
        <v>0</v>
      </c>
      <c r="I155" s="11">
        <f t="shared" si="50"/>
        <v>0</v>
      </c>
      <c r="J155" s="11">
        <f t="shared" si="51"/>
        <v>0</v>
      </c>
      <c r="K155" s="11">
        <f t="shared" si="52"/>
        <v>1</v>
      </c>
      <c r="L155" s="11">
        <f t="shared" si="53"/>
        <v>1</v>
      </c>
      <c r="M155" s="11">
        <f t="shared" si="54"/>
        <v>1</v>
      </c>
      <c r="N155" s="11">
        <f t="shared" si="55"/>
        <v>1</v>
      </c>
      <c r="O155" s="11">
        <f t="shared" si="56"/>
        <v>1</v>
      </c>
    </row>
    <row r="156" spans="1:15" x14ac:dyDescent="0.3">
      <c r="A156">
        <v>0</v>
      </c>
      <c r="B156" s="3">
        <v>-9.5807308753137477E-2</v>
      </c>
      <c r="C156" s="3">
        <v>-0.13423687050817534</v>
      </c>
      <c r="D156" s="3">
        <f t="shared" si="57"/>
        <v>-2.8742192625941243</v>
      </c>
      <c r="E156" s="11">
        <f t="shared" si="46"/>
        <v>0</v>
      </c>
      <c r="F156" s="11">
        <f t="shared" si="47"/>
        <v>0</v>
      </c>
      <c r="G156" s="11">
        <f t="shared" si="48"/>
        <v>0</v>
      </c>
      <c r="H156" s="11">
        <f t="shared" si="49"/>
        <v>0</v>
      </c>
      <c r="I156" s="11">
        <f t="shared" si="50"/>
        <v>0</v>
      </c>
      <c r="J156" s="11">
        <f t="shared" si="51"/>
        <v>0</v>
      </c>
      <c r="K156" s="11">
        <f t="shared" si="52"/>
        <v>0</v>
      </c>
      <c r="L156" s="11">
        <f t="shared" si="53"/>
        <v>0</v>
      </c>
      <c r="M156" s="11">
        <f t="shared" si="54"/>
        <v>0</v>
      </c>
      <c r="N156" s="11">
        <f t="shared" si="55"/>
        <v>0</v>
      </c>
      <c r="O156" s="11">
        <f t="shared" si="56"/>
        <v>0</v>
      </c>
    </row>
    <row r="157" spans="1:15" x14ac:dyDescent="0.3">
      <c r="A157">
        <v>1</v>
      </c>
      <c r="B157" s="3">
        <v>-1.377557055093348</v>
      </c>
      <c r="C157" s="3">
        <v>-1.2185137165943161</v>
      </c>
      <c r="D157" s="3">
        <f t="shared" si="57"/>
        <v>58.673288347199559</v>
      </c>
      <c r="E157" s="11">
        <f t="shared" si="46"/>
        <v>1</v>
      </c>
      <c r="F157" s="11">
        <f t="shared" si="47"/>
        <v>1</v>
      </c>
      <c r="G157" s="11">
        <f t="shared" si="48"/>
        <v>1</v>
      </c>
      <c r="H157" s="11">
        <f t="shared" si="49"/>
        <v>0</v>
      </c>
      <c r="I157" s="11">
        <f t="shared" si="50"/>
        <v>0</v>
      </c>
      <c r="J157" s="11">
        <f t="shared" si="51"/>
        <v>0</v>
      </c>
      <c r="K157" s="11">
        <f t="shared" si="52"/>
        <v>0</v>
      </c>
      <c r="L157" s="11">
        <f t="shared" si="53"/>
        <v>0</v>
      </c>
      <c r="M157" s="11">
        <f t="shared" si="54"/>
        <v>0</v>
      </c>
      <c r="N157" s="11">
        <f t="shared" si="55"/>
        <v>0</v>
      </c>
      <c r="O157" s="11">
        <f t="shared" si="56"/>
        <v>0</v>
      </c>
    </row>
    <row r="158" spans="1:15" x14ac:dyDescent="0.3">
      <c r="A158">
        <v>1</v>
      </c>
      <c r="B158" s="3">
        <v>0.19098592929367442</v>
      </c>
      <c r="C158" s="3">
        <v>0.29144075597287156</v>
      </c>
      <c r="D158" s="3">
        <f t="shared" si="57"/>
        <v>105.72957787881023</v>
      </c>
      <c r="E158" s="11">
        <f t="shared" si="46"/>
        <v>1</v>
      </c>
      <c r="F158" s="11">
        <f t="shared" si="47"/>
        <v>1</v>
      </c>
      <c r="G158" s="11">
        <f t="shared" si="48"/>
        <v>1</v>
      </c>
      <c r="H158" s="11">
        <f t="shared" si="49"/>
        <v>1</v>
      </c>
      <c r="I158" s="11">
        <f t="shared" si="50"/>
        <v>1</v>
      </c>
      <c r="J158" s="11">
        <f t="shared" si="51"/>
        <v>1</v>
      </c>
      <c r="K158" s="11">
        <f t="shared" si="52"/>
        <v>1</v>
      </c>
      <c r="L158" s="11">
        <f t="shared" si="53"/>
        <v>1</v>
      </c>
      <c r="M158" s="11">
        <f t="shared" si="54"/>
        <v>1</v>
      </c>
      <c r="N158" s="11">
        <f t="shared" si="55"/>
        <v>1</v>
      </c>
      <c r="O158" s="11">
        <f t="shared" si="56"/>
        <v>1</v>
      </c>
    </row>
    <row r="159" spans="1:15" x14ac:dyDescent="0.3">
      <c r="A159">
        <v>0</v>
      </c>
      <c r="B159" s="3">
        <v>-0.3151512828480918</v>
      </c>
      <c r="C159" s="3">
        <v>-0.84461134974844754</v>
      </c>
      <c r="D159" s="3">
        <f t="shared" si="57"/>
        <v>-9.4545384854427539</v>
      </c>
      <c r="E159" s="11">
        <f t="shared" si="46"/>
        <v>0</v>
      </c>
      <c r="F159" s="11">
        <f t="shared" si="47"/>
        <v>0</v>
      </c>
      <c r="G159" s="11">
        <f t="shared" si="48"/>
        <v>0</v>
      </c>
      <c r="H159" s="11">
        <f t="shared" si="49"/>
        <v>0</v>
      </c>
      <c r="I159" s="11">
        <f t="shared" si="50"/>
        <v>0</v>
      </c>
      <c r="J159" s="11">
        <f t="shared" si="51"/>
        <v>0</v>
      </c>
      <c r="K159" s="11">
        <f t="shared" si="52"/>
        <v>0</v>
      </c>
      <c r="L159" s="11">
        <f t="shared" si="53"/>
        <v>0</v>
      </c>
      <c r="M159" s="11">
        <f t="shared" si="54"/>
        <v>0</v>
      </c>
      <c r="N159" s="11">
        <f t="shared" si="55"/>
        <v>0</v>
      </c>
      <c r="O159" s="11">
        <f t="shared" si="56"/>
        <v>0</v>
      </c>
    </row>
    <row r="160" spans="1:15" x14ac:dyDescent="0.3">
      <c r="A160">
        <v>1</v>
      </c>
      <c r="B160" s="3">
        <v>0.24173687052098103</v>
      </c>
      <c r="C160" s="3">
        <v>1.2909458746435121</v>
      </c>
      <c r="D160" s="3">
        <f t="shared" si="57"/>
        <v>107.25210611562943</v>
      </c>
      <c r="E160" s="11">
        <f t="shared" si="46"/>
        <v>1</v>
      </c>
      <c r="F160" s="11">
        <f t="shared" si="47"/>
        <v>1</v>
      </c>
      <c r="G160" s="11">
        <f t="shared" si="48"/>
        <v>1</v>
      </c>
      <c r="H160" s="11">
        <f t="shared" si="49"/>
        <v>1</v>
      </c>
      <c r="I160" s="11">
        <f t="shared" si="50"/>
        <v>1</v>
      </c>
      <c r="J160" s="11">
        <f t="shared" si="51"/>
        <v>1</v>
      </c>
      <c r="K160" s="11">
        <f t="shared" si="52"/>
        <v>1</v>
      </c>
      <c r="L160" s="11">
        <f t="shared" si="53"/>
        <v>1</v>
      </c>
      <c r="M160" s="11">
        <f t="shared" si="54"/>
        <v>1</v>
      </c>
      <c r="N160" s="11">
        <f t="shared" si="55"/>
        <v>1</v>
      </c>
      <c r="O160" s="11">
        <f t="shared" si="56"/>
        <v>1</v>
      </c>
    </row>
    <row r="161" spans="1:15" x14ac:dyDescent="0.3">
      <c r="A161">
        <v>0</v>
      </c>
      <c r="B161" s="3">
        <v>-0.72290049502043985</v>
      </c>
      <c r="C161" s="3">
        <v>0.56101725931512192</v>
      </c>
      <c r="D161" s="3">
        <f t="shared" si="57"/>
        <v>-21.687014850613195</v>
      </c>
      <c r="E161" s="11">
        <f t="shared" si="46"/>
        <v>0</v>
      </c>
      <c r="F161" s="11">
        <f t="shared" si="47"/>
        <v>0</v>
      </c>
      <c r="G161" s="11">
        <f t="shared" si="48"/>
        <v>0</v>
      </c>
      <c r="H161" s="11">
        <f t="shared" si="49"/>
        <v>0</v>
      </c>
      <c r="I161" s="11">
        <f t="shared" si="50"/>
        <v>0</v>
      </c>
      <c r="J161" s="11">
        <f t="shared" si="51"/>
        <v>1</v>
      </c>
      <c r="K161" s="11">
        <f t="shared" si="52"/>
        <v>1</v>
      </c>
      <c r="L161" s="11">
        <f t="shared" si="53"/>
        <v>1</v>
      </c>
      <c r="M161" s="11">
        <f t="shared" si="54"/>
        <v>1</v>
      </c>
      <c r="N161" s="11">
        <f t="shared" si="55"/>
        <v>1</v>
      </c>
      <c r="O161" s="11">
        <f t="shared" si="56"/>
        <v>1</v>
      </c>
    </row>
    <row r="162" spans="1:15" x14ac:dyDescent="0.3">
      <c r="A162">
        <v>0</v>
      </c>
      <c r="B162" s="3">
        <v>-0.13323301573109347</v>
      </c>
      <c r="C162" s="3">
        <v>-0.97467363957548514</v>
      </c>
      <c r="D162" s="3">
        <f t="shared" si="57"/>
        <v>-3.9969904719328042</v>
      </c>
      <c r="E162" s="11">
        <f t="shared" ref="E162:E193" si="58">IF(($A162+D$208*$C162)&gt;=0.5,1,0)</f>
        <v>0</v>
      </c>
      <c r="F162" s="11">
        <f t="shared" ref="F162:F193" si="59">IF(($A162+D$209*$C162)&gt;=0.5,1,0)</f>
        <v>0</v>
      </c>
      <c r="G162" s="11">
        <f t="shared" ref="G162:G193" si="60">IF(($A162+D$210*$C162)&gt;=0.5,1,0)</f>
        <v>0</v>
      </c>
      <c r="H162" s="11">
        <f t="shared" ref="H162:H193" si="61">IF(($A162+D$211*$C162)&gt;=0.5,1,0)</f>
        <v>0</v>
      </c>
      <c r="I162" s="11">
        <f t="shared" ref="I162:I193" si="62">IF(($A162+D$212*$C162)&gt;=0.5,1,0)</f>
        <v>0</v>
      </c>
      <c r="J162" s="11">
        <f t="shared" ref="J162:J193" si="63">IF(($A162+D$213*$C162)&gt;=0.5,1,0)</f>
        <v>0</v>
      </c>
      <c r="K162" s="11">
        <f t="shared" ref="K162:K193" si="64">IF(($A162+D$214*$C162)&gt;=0.5,1,0)</f>
        <v>0</v>
      </c>
      <c r="L162" s="11">
        <f t="shared" ref="L162:L193" si="65">IF(($A162+D$215*$C162)&gt;=0.5,1,0)</f>
        <v>0</v>
      </c>
      <c r="M162" s="11">
        <f t="shared" ref="M162:M193" si="66">IF(($A162+D$216*$C162)&gt;=0.5,1,0)</f>
        <v>0</v>
      </c>
      <c r="N162" s="11">
        <f t="shared" ref="N162:N193" si="67">IF(($A162+D$217*$C162)&gt;=0.5,1,0)</f>
        <v>0</v>
      </c>
      <c r="O162" s="11">
        <f t="shared" ref="O162:O193" si="68">IF(($A162+D$218*$C162)&gt;=0.5,1,0)</f>
        <v>0</v>
      </c>
    </row>
    <row r="163" spans="1:15" x14ac:dyDescent="0.3">
      <c r="A163">
        <v>1</v>
      </c>
      <c r="B163" s="3">
        <v>1.0660846783139277</v>
      </c>
      <c r="C163" s="3">
        <v>0.61929540606797673</v>
      </c>
      <c r="D163" s="3">
        <f t="shared" si="57"/>
        <v>131.98254034941783</v>
      </c>
      <c r="E163" s="11">
        <f t="shared" si="58"/>
        <v>1</v>
      </c>
      <c r="F163" s="11">
        <f t="shared" si="59"/>
        <v>1</v>
      </c>
      <c r="G163" s="11">
        <f t="shared" si="60"/>
        <v>1</v>
      </c>
      <c r="H163" s="11">
        <f t="shared" si="61"/>
        <v>1</v>
      </c>
      <c r="I163" s="11">
        <f t="shared" si="62"/>
        <v>1</v>
      </c>
      <c r="J163" s="11">
        <f t="shared" si="63"/>
        <v>1</v>
      </c>
      <c r="K163" s="11">
        <f t="shared" si="64"/>
        <v>1</v>
      </c>
      <c r="L163" s="11">
        <f t="shared" si="65"/>
        <v>1</v>
      </c>
      <c r="M163" s="11">
        <f t="shared" si="66"/>
        <v>1</v>
      </c>
      <c r="N163" s="11">
        <f t="shared" si="67"/>
        <v>1</v>
      </c>
      <c r="O163" s="11">
        <f t="shared" si="68"/>
        <v>1</v>
      </c>
    </row>
    <row r="164" spans="1:15" x14ac:dyDescent="0.3">
      <c r="A164">
        <v>1</v>
      </c>
      <c r="B164" s="3">
        <v>0.46202558223740198</v>
      </c>
      <c r="C164" s="3">
        <v>-2.0706465875264257</v>
      </c>
      <c r="D164" s="3">
        <f t="shared" si="57"/>
        <v>113.86076746712206</v>
      </c>
      <c r="E164" s="11">
        <f t="shared" si="58"/>
        <v>1</v>
      </c>
      <c r="F164" s="11">
        <f t="shared" si="59"/>
        <v>1</v>
      </c>
      <c r="G164" s="11">
        <f t="shared" si="60"/>
        <v>0</v>
      </c>
      <c r="H164" s="11">
        <f t="shared" si="61"/>
        <v>0</v>
      </c>
      <c r="I164" s="11">
        <f t="shared" si="62"/>
        <v>0</v>
      </c>
      <c r="J164" s="11">
        <f t="shared" si="63"/>
        <v>0</v>
      </c>
      <c r="K164" s="11">
        <f t="shared" si="64"/>
        <v>0</v>
      </c>
      <c r="L164" s="11">
        <f t="shared" si="65"/>
        <v>0</v>
      </c>
      <c r="M164" s="11">
        <f t="shared" si="66"/>
        <v>0</v>
      </c>
      <c r="N164" s="11">
        <f t="shared" si="67"/>
        <v>0</v>
      </c>
      <c r="O164" s="11">
        <f t="shared" si="68"/>
        <v>0</v>
      </c>
    </row>
    <row r="165" spans="1:15" x14ac:dyDescent="0.3">
      <c r="A165">
        <v>1</v>
      </c>
      <c r="B165" s="3">
        <v>2.6548514142632484</v>
      </c>
      <c r="C165" s="3">
        <v>-0.23331722331931815</v>
      </c>
      <c r="D165" s="3">
        <f t="shared" si="57"/>
        <v>179.64554242789745</v>
      </c>
      <c r="E165" s="11">
        <f t="shared" si="58"/>
        <v>1</v>
      </c>
      <c r="F165" s="11">
        <f t="shared" si="59"/>
        <v>1</v>
      </c>
      <c r="G165" s="11">
        <f t="shared" si="60"/>
        <v>1</v>
      </c>
      <c r="H165" s="11">
        <f t="shared" si="61"/>
        <v>1</v>
      </c>
      <c r="I165" s="11">
        <f t="shared" si="62"/>
        <v>1</v>
      </c>
      <c r="J165" s="11">
        <f t="shared" si="63"/>
        <v>1</v>
      </c>
      <c r="K165" s="11">
        <f t="shared" si="64"/>
        <v>1</v>
      </c>
      <c r="L165" s="11">
        <f t="shared" si="65"/>
        <v>1</v>
      </c>
      <c r="M165" s="11">
        <f t="shared" si="66"/>
        <v>1</v>
      </c>
      <c r="N165" s="11">
        <f t="shared" si="67"/>
        <v>1</v>
      </c>
      <c r="O165" s="11">
        <f t="shared" si="68"/>
        <v>1</v>
      </c>
    </row>
    <row r="166" spans="1:15" x14ac:dyDescent="0.3">
      <c r="A166">
        <v>0</v>
      </c>
      <c r="B166" s="3">
        <v>-0.25902295419655275</v>
      </c>
      <c r="C166" s="3">
        <v>-0.40147597246686928</v>
      </c>
      <c r="D166" s="3">
        <f t="shared" si="57"/>
        <v>-7.7706886258965824</v>
      </c>
      <c r="E166" s="11">
        <f t="shared" si="58"/>
        <v>0</v>
      </c>
      <c r="F166" s="11">
        <f t="shared" si="59"/>
        <v>0</v>
      </c>
      <c r="G166" s="11">
        <f t="shared" si="60"/>
        <v>0</v>
      </c>
      <c r="H166" s="11">
        <f t="shared" si="61"/>
        <v>0</v>
      </c>
      <c r="I166" s="11">
        <f t="shared" si="62"/>
        <v>0</v>
      </c>
      <c r="J166" s="11">
        <f t="shared" si="63"/>
        <v>0</v>
      </c>
      <c r="K166" s="11">
        <f t="shared" si="64"/>
        <v>0</v>
      </c>
      <c r="L166" s="11">
        <f t="shared" si="65"/>
        <v>0</v>
      </c>
      <c r="M166" s="11">
        <f t="shared" si="66"/>
        <v>0</v>
      </c>
      <c r="N166" s="11">
        <f t="shared" si="67"/>
        <v>0</v>
      </c>
      <c r="O166" s="11">
        <f t="shared" si="68"/>
        <v>0</v>
      </c>
    </row>
    <row r="167" spans="1:15" x14ac:dyDescent="0.3">
      <c r="A167">
        <v>1</v>
      </c>
      <c r="B167" s="3">
        <v>5.6370481615886092E-2</v>
      </c>
      <c r="C167" s="3">
        <v>-0.93047901827958412</v>
      </c>
      <c r="D167" s="3">
        <f t="shared" si="57"/>
        <v>101.69111444847658</v>
      </c>
      <c r="E167" s="11">
        <f t="shared" si="58"/>
        <v>1</v>
      </c>
      <c r="F167" s="11">
        <f t="shared" si="59"/>
        <v>1</v>
      </c>
      <c r="G167" s="11">
        <f t="shared" si="60"/>
        <v>1</v>
      </c>
      <c r="H167" s="11">
        <f t="shared" si="61"/>
        <v>0</v>
      </c>
      <c r="I167" s="11">
        <f t="shared" si="62"/>
        <v>0</v>
      </c>
      <c r="J167" s="11">
        <f t="shared" si="63"/>
        <v>0</v>
      </c>
      <c r="K167" s="11">
        <f t="shared" si="64"/>
        <v>0</v>
      </c>
      <c r="L167" s="11">
        <f t="shared" si="65"/>
        <v>0</v>
      </c>
      <c r="M167" s="11">
        <f t="shared" si="66"/>
        <v>0</v>
      </c>
      <c r="N167" s="11">
        <f t="shared" si="67"/>
        <v>0</v>
      </c>
      <c r="O167" s="11">
        <f t="shared" si="68"/>
        <v>0</v>
      </c>
    </row>
    <row r="168" spans="1:15" x14ac:dyDescent="0.3">
      <c r="A168">
        <v>0</v>
      </c>
      <c r="B168" s="3">
        <v>-8.9200966613134369E-2</v>
      </c>
      <c r="C168" s="3">
        <v>-0.20995230443077162</v>
      </c>
      <c r="D168" s="3">
        <f t="shared" si="57"/>
        <v>-2.6760289983940311</v>
      </c>
      <c r="E168" s="11">
        <f t="shared" si="58"/>
        <v>0</v>
      </c>
      <c r="F168" s="11">
        <f t="shared" si="59"/>
        <v>0</v>
      </c>
      <c r="G168" s="11">
        <f t="shared" si="60"/>
        <v>0</v>
      </c>
      <c r="H168" s="11">
        <f t="shared" si="61"/>
        <v>0</v>
      </c>
      <c r="I168" s="11">
        <f t="shared" si="62"/>
        <v>0</v>
      </c>
      <c r="J168" s="11">
        <f t="shared" si="63"/>
        <v>0</v>
      </c>
      <c r="K168" s="11">
        <f t="shared" si="64"/>
        <v>0</v>
      </c>
      <c r="L168" s="11">
        <f t="shared" si="65"/>
        <v>0</v>
      </c>
      <c r="M168" s="11">
        <f t="shared" si="66"/>
        <v>0</v>
      </c>
      <c r="N168" s="11">
        <f t="shared" si="67"/>
        <v>0</v>
      </c>
      <c r="O168" s="11">
        <f t="shared" si="68"/>
        <v>0</v>
      </c>
    </row>
    <row r="169" spans="1:15" x14ac:dyDescent="0.3">
      <c r="A169">
        <v>1</v>
      </c>
      <c r="B169" s="3">
        <v>-0.60591332839976531</v>
      </c>
      <c r="C169" s="3">
        <v>-2.5797271518968046</v>
      </c>
      <c r="D169" s="3">
        <f t="shared" si="57"/>
        <v>81.822600148007041</v>
      </c>
      <c r="E169" s="11">
        <f t="shared" si="58"/>
        <v>1</v>
      </c>
      <c r="F169" s="11">
        <f t="shared" si="59"/>
        <v>0</v>
      </c>
      <c r="G169" s="11">
        <f t="shared" si="60"/>
        <v>0</v>
      </c>
      <c r="H169" s="11">
        <f t="shared" si="61"/>
        <v>0</v>
      </c>
      <c r="I169" s="11">
        <f t="shared" si="62"/>
        <v>0</v>
      </c>
      <c r="J169" s="11">
        <f t="shared" si="63"/>
        <v>0</v>
      </c>
      <c r="K169" s="11">
        <f t="shared" si="64"/>
        <v>0</v>
      </c>
      <c r="L169" s="11">
        <f t="shared" si="65"/>
        <v>0</v>
      </c>
      <c r="M169" s="11">
        <f t="shared" si="66"/>
        <v>0</v>
      </c>
      <c r="N169" s="11">
        <f t="shared" si="67"/>
        <v>0</v>
      </c>
      <c r="O169" s="11">
        <f t="shared" si="68"/>
        <v>0</v>
      </c>
    </row>
    <row r="170" spans="1:15" x14ac:dyDescent="0.3">
      <c r="A170">
        <v>0</v>
      </c>
      <c r="B170" s="3">
        <v>0.53232497521094047</v>
      </c>
      <c r="C170" s="3">
        <v>-0.68632516558864154</v>
      </c>
      <c r="D170" s="3">
        <f t="shared" si="57"/>
        <v>15.969749256328214</v>
      </c>
      <c r="E170" s="11">
        <f t="shared" si="58"/>
        <v>0</v>
      </c>
      <c r="F170" s="11">
        <f t="shared" si="59"/>
        <v>0</v>
      </c>
      <c r="G170" s="11">
        <f t="shared" si="60"/>
        <v>0</v>
      </c>
      <c r="H170" s="11">
        <f t="shared" si="61"/>
        <v>0</v>
      </c>
      <c r="I170" s="11">
        <f t="shared" si="62"/>
        <v>0</v>
      </c>
      <c r="J170" s="11">
        <f t="shared" si="63"/>
        <v>0</v>
      </c>
      <c r="K170" s="11">
        <f t="shared" si="64"/>
        <v>0</v>
      </c>
      <c r="L170" s="11">
        <f t="shared" si="65"/>
        <v>0</v>
      </c>
      <c r="M170" s="11">
        <f t="shared" si="66"/>
        <v>0</v>
      </c>
      <c r="N170" s="11">
        <f t="shared" si="67"/>
        <v>0</v>
      </c>
      <c r="O170" s="11">
        <f t="shared" si="68"/>
        <v>0</v>
      </c>
    </row>
    <row r="171" spans="1:15" x14ac:dyDescent="0.3">
      <c r="A171">
        <v>0</v>
      </c>
      <c r="B171" s="3">
        <v>-1.3829117051500361</v>
      </c>
      <c r="C171" s="3">
        <v>-0.86145291788852774</v>
      </c>
      <c r="D171" s="3">
        <f t="shared" si="57"/>
        <v>-41.487351154501084</v>
      </c>
      <c r="E171" s="11">
        <f t="shared" si="58"/>
        <v>0</v>
      </c>
      <c r="F171" s="11">
        <f t="shared" si="59"/>
        <v>0</v>
      </c>
      <c r="G171" s="11">
        <f t="shared" si="60"/>
        <v>0</v>
      </c>
      <c r="H171" s="11">
        <f t="shared" si="61"/>
        <v>0</v>
      </c>
      <c r="I171" s="11">
        <f t="shared" si="62"/>
        <v>0</v>
      </c>
      <c r="J171" s="11">
        <f t="shared" si="63"/>
        <v>0</v>
      </c>
      <c r="K171" s="11">
        <f t="shared" si="64"/>
        <v>0</v>
      </c>
      <c r="L171" s="11">
        <f t="shared" si="65"/>
        <v>0</v>
      </c>
      <c r="M171" s="11">
        <f t="shared" si="66"/>
        <v>0</v>
      </c>
      <c r="N171" s="11">
        <f t="shared" si="67"/>
        <v>0</v>
      </c>
      <c r="O171" s="11">
        <f t="shared" si="68"/>
        <v>0</v>
      </c>
    </row>
    <row r="172" spans="1:15" x14ac:dyDescent="0.3">
      <c r="A172">
        <v>1</v>
      </c>
      <c r="B172" s="3">
        <v>0.59437297750264406</v>
      </c>
      <c r="C172" s="3">
        <v>0.72767761594150215</v>
      </c>
      <c r="D172" s="3">
        <f t="shared" si="57"/>
        <v>117.83118932507932</v>
      </c>
      <c r="E172" s="11">
        <f t="shared" si="58"/>
        <v>1</v>
      </c>
      <c r="F172" s="11">
        <f t="shared" si="59"/>
        <v>1</v>
      </c>
      <c r="G172" s="11">
        <f t="shared" si="60"/>
        <v>1</v>
      </c>
      <c r="H172" s="11">
        <f t="shared" si="61"/>
        <v>1</v>
      </c>
      <c r="I172" s="11">
        <f t="shared" si="62"/>
        <v>1</v>
      </c>
      <c r="J172" s="11">
        <f t="shared" si="63"/>
        <v>1</v>
      </c>
      <c r="K172" s="11">
        <f t="shared" si="64"/>
        <v>1</v>
      </c>
      <c r="L172" s="11">
        <f t="shared" si="65"/>
        <v>1</v>
      </c>
      <c r="M172" s="11">
        <f t="shared" si="66"/>
        <v>1</v>
      </c>
      <c r="N172" s="11">
        <f t="shared" si="67"/>
        <v>1</v>
      </c>
      <c r="O172" s="11">
        <f t="shared" si="68"/>
        <v>1</v>
      </c>
    </row>
    <row r="173" spans="1:15" x14ac:dyDescent="0.3">
      <c r="A173">
        <v>1</v>
      </c>
      <c r="B173" s="3">
        <v>0.15154796528804582</v>
      </c>
      <c r="C173" s="3">
        <v>-3.2639945857226849</v>
      </c>
      <c r="D173" s="3">
        <f t="shared" si="57"/>
        <v>104.54643895864137</v>
      </c>
      <c r="E173" s="11">
        <f t="shared" si="58"/>
        <v>1</v>
      </c>
      <c r="F173" s="11">
        <f t="shared" si="59"/>
        <v>0</v>
      </c>
      <c r="G173" s="11">
        <f t="shared" si="60"/>
        <v>0</v>
      </c>
      <c r="H173" s="11">
        <f t="shared" si="61"/>
        <v>0</v>
      </c>
      <c r="I173" s="11">
        <f t="shared" si="62"/>
        <v>0</v>
      </c>
      <c r="J173" s="11">
        <f t="shared" si="63"/>
        <v>0</v>
      </c>
      <c r="K173" s="11">
        <f t="shared" si="64"/>
        <v>0</v>
      </c>
      <c r="L173" s="11">
        <f t="shared" si="65"/>
        <v>0</v>
      </c>
      <c r="M173" s="11">
        <f t="shared" si="66"/>
        <v>0</v>
      </c>
      <c r="N173" s="11">
        <f t="shared" si="67"/>
        <v>0</v>
      </c>
      <c r="O173" s="11">
        <f t="shared" si="68"/>
        <v>0</v>
      </c>
    </row>
    <row r="174" spans="1:15" x14ac:dyDescent="0.3">
      <c r="A174">
        <v>1</v>
      </c>
      <c r="B174" s="3">
        <v>1.7814954844652675</v>
      </c>
      <c r="C174" s="3">
        <v>-0.39625660974706989</v>
      </c>
      <c r="D174" s="3">
        <f t="shared" si="57"/>
        <v>153.44486453395803</v>
      </c>
      <c r="E174" s="11">
        <f t="shared" si="58"/>
        <v>1</v>
      </c>
      <c r="F174" s="11">
        <f t="shared" si="59"/>
        <v>1</v>
      </c>
      <c r="G174" s="11">
        <f t="shared" si="60"/>
        <v>1</v>
      </c>
      <c r="H174" s="11">
        <f t="shared" si="61"/>
        <v>1</v>
      </c>
      <c r="I174" s="11">
        <f t="shared" si="62"/>
        <v>1</v>
      </c>
      <c r="J174" s="11">
        <f t="shared" si="63"/>
        <v>1</v>
      </c>
      <c r="K174" s="11">
        <f t="shared" si="64"/>
        <v>1</v>
      </c>
      <c r="L174" s="11">
        <f t="shared" si="65"/>
        <v>0</v>
      </c>
      <c r="M174" s="11">
        <f t="shared" si="66"/>
        <v>0</v>
      </c>
      <c r="N174" s="11">
        <f t="shared" si="67"/>
        <v>0</v>
      </c>
      <c r="O174" s="11">
        <f t="shared" si="68"/>
        <v>0</v>
      </c>
    </row>
    <row r="175" spans="1:15" x14ac:dyDescent="0.3">
      <c r="A175">
        <v>0</v>
      </c>
      <c r="B175" s="3">
        <v>1.8262562662130222</v>
      </c>
      <c r="C175" s="3">
        <v>1.9400795281399041</v>
      </c>
      <c r="D175" s="3">
        <f t="shared" si="57"/>
        <v>54.787687986390665</v>
      </c>
      <c r="E175" s="11">
        <f t="shared" si="58"/>
        <v>0</v>
      </c>
      <c r="F175" s="11">
        <f t="shared" si="59"/>
        <v>0</v>
      </c>
      <c r="G175" s="11">
        <f t="shared" si="60"/>
        <v>1</v>
      </c>
      <c r="H175" s="11">
        <f t="shared" si="61"/>
        <v>1</v>
      </c>
      <c r="I175" s="11">
        <f t="shared" si="62"/>
        <v>1</v>
      </c>
      <c r="J175" s="11">
        <f t="shared" si="63"/>
        <v>1</v>
      </c>
      <c r="K175" s="11">
        <f t="shared" si="64"/>
        <v>1</v>
      </c>
      <c r="L175" s="11">
        <f t="shared" si="65"/>
        <v>1</v>
      </c>
      <c r="M175" s="11">
        <f t="shared" si="66"/>
        <v>1</v>
      </c>
      <c r="N175" s="11">
        <f t="shared" si="67"/>
        <v>1</v>
      </c>
      <c r="O175" s="11">
        <f t="shared" si="68"/>
        <v>1</v>
      </c>
    </row>
    <row r="176" spans="1:15" x14ac:dyDescent="0.3">
      <c r="A176">
        <v>0</v>
      </c>
      <c r="B176" s="3">
        <v>2.3058601072989404</v>
      </c>
      <c r="C176" s="3">
        <v>-0.91676838565035723</v>
      </c>
      <c r="D176" s="3">
        <f t="shared" si="57"/>
        <v>69.175803218968213</v>
      </c>
      <c r="E176" s="11">
        <f t="shared" si="58"/>
        <v>0</v>
      </c>
      <c r="F176" s="11">
        <f t="shared" si="59"/>
        <v>0</v>
      </c>
      <c r="G176" s="11">
        <f t="shared" si="60"/>
        <v>0</v>
      </c>
      <c r="H176" s="11">
        <f t="shared" si="61"/>
        <v>0</v>
      </c>
      <c r="I176" s="11">
        <f t="shared" si="62"/>
        <v>0</v>
      </c>
      <c r="J176" s="11">
        <f t="shared" si="63"/>
        <v>0</v>
      </c>
      <c r="K176" s="11">
        <f t="shared" si="64"/>
        <v>0</v>
      </c>
      <c r="L176" s="11">
        <f t="shared" si="65"/>
        <v>0</v>
      </c>
      <c r="M176" s="11">
        <f t="shared" si="66"/>
        <v>0</v>
      </c>
      <c r="N176" s="11">
        <f t="shared" si="67"/>
        <v>0</v>
      </c>
      <c r="O176" s="11">
        <f t="shared" si="68"/>
        <v>0</v>
      </c>
    </row>
    <row r="177" spans="1:15" x14ac:dyDescent="0.3">
      <c r="A177">
        <v>0</v>
      </c>
      <c r="B177" s="3">
        <v>-0.46406967157963663</v>
      </c>
      <c r="C177" s="3">
        <v>0.12428472473402508</v>
      </c>
      <c r="D177" s="3">
        <f t="shared" si="57"/>
        <v>-13.922090147389099</v>
      </c>
      <c r="E177" s="11">
        <f t="shared" si="58"/>
        <v>0</v>
      </c>
      <c r="F177" s="11">
        <f t="shared" si="59"/>
        <v>0</v>
      </c>
      <c r="G177" s="11">
        <f t="shared" si="60"/>
        <v>0</v>
      </c>
      <c r="H177" s="11">
        <f t="shared" si="61"/>
        <v>0</v>
      </c>
      <c r="I177" s="11">
        <f t="shared" si="62"/>
        <v>0</v>
      </c>
      <c r="J177" s="11">
        <f t="shared" si="63"/>
        <v>0</v>
      </c>
      <c r="K177" s="11">
        <f t="shared" si="64"/>
        <v>0</v>
      </c>
      <c r="L177" s="11">
        <f t="shared" si="65"/>
        <v>0</v>
      </c>
      <c r="M177" s="11">
        <f t="shared" si="66"/>
        <v>0</v>
      </c>
      <c r="N177" s="11">
        <f t="shared" si="67"/>
        <v>0</v>
      </c>
      <c r="O177" s="11">
        <f t="shared" si="68"/>
        <v>0</v>
      </c>
    </row>
    <row r="178" spans="1:15" x14ac:dyDescent="0.3">
      <c r="A178">
        <v>0</v>
      </c>
      <c r="B178" s="3">
        <v>-1.2273994798306376</v>
      </c>
      <c r="C178" s="3">
        <v>-0.79924802776076831</v>
      </c>
      <c r="D178" s="3">
        <f t="shared" si="57"/>
        <v>-36.821984394919127</v>
      </c>
      <c r="E178" s="11">
        <f t="shared" si="58"/>
        <v>0</v>
      </c>
      <c r="F178" s="11">
        <f t="shared" si="59"/>
        <v>0</v>
      </c>
      <c r="G178" s="11">
        <f t="shared" si="60"/>
        <v>0</v>
      </c>
      <c r="H178" s="11">
        <f t="shared" si="61"/>
        <v>0</v>
      </c>
      <c r="I178" s="11">
        <f t="shared" si="62"/>
        <v>0</v>
      </c>
      <c r="J178" s="11">
        <f t="shared" si="63"/>
        <v>0</v>
      </c>
      <c r="K178" s="11">
        <f t="shared" si="64"/>
        <v>0</v>
      </c>
      <c r="L178" s="11">
        <f t="shared" si="65"/>
        <v>0</v>
      </c>
      <c r="M178" s="11">
        <f t="shared" si="66"/>
        <v>0</v>
      </c>
      <c r="N178" s="11">
        <f t="shared" si="67"/>
        <v>0</v>
      </c>
      <c r="O178" s="11">
        <f t="shared" si="68"/>
        <v>0</v>
      </c>
    </row>
    <row r="179" spans="1:15" x14ac:dyDescent="0.3">
      <c r="A179">
        <v>0</v>
      </c>
      <c r="B179" s="3">
        <v>1.4211332199920435</v>
      </c>
      <c r="C179" s="3">
        <v>-0.81952293840004131</v>
      </c>
      <c r="D179" s="3">
        <f t="shared" si="57"/>
        <v>42.633996599761304</v>
      </c>
      <c r="E179" s="11">
        <f t="shared" si="58"/>
        <v>0</v>
      </c>
      <c r="F179" s="11">
        <f t="shared" si="59"/>
        <v>0</v>
      </c>
      <c r="G179" s="11">
        <f t="shared" si="60"/>
        <v>0</v>
      </c>
      <c r="H179" s="11">
        <f t="shared" si="61"/>
        <v>0</v>
      </c>
      <c r="I179" s="11">
        <f t="shared" si="62"/>
        <v>0</v>
      </c>
      <c r="J179" s="11">
        <f t="shared" si="63"/>
        <v>0</v>
      </c>
      <c r="K179" s="11">
        <f t="shared" si="64"/>
        <v>0</v>
      </c>
      <c r="L179" s="11">
        <f t="shared" si="65"/>
        <v>0</v>
      </c>
      <c r="M179" s="11">
        <f t="shared" si="66"/>
        <v>0</v>
      </c>
      <c r="N179" s="11">
        <f t="shared" si="67"/>
        <v>0</v>
      </c>
      <c r="O179" s="11">
        <f t="shared" si="68"/>
        <v>0</v>
      </c>
    </row>
    <row r="180" spans="1:15" x14ac:dyDescent="0.3">
      <c r="A180">
        <v>0</v>
      </c>
      <c r="B180" s="3">
        <v>1.0715007192629855</v>
      </c>
      <c r="C180" s="3">
        <v>1.1877500583068468</v>
      </c>
      <c r="D180" s="3">
        <f t="shared" si="57"/>
        <v>32.145021577889565</v>
      </c>
      <c r="E180" s="11">
        <f t="shared" si="58"/>
        <v>0</v>
      </c>
      <c r="F180" s="11">
        <f t="shared" si="59"/>
        <v>0</v>
      </c>
      <c r="G180" s="11">
        <f t="shared" si="60"/>
        <v>0</v>
      </c>
      <c r="H180" s="11">
        <f t="shared" si="61"/>
        <v>1</v>
      </c>
      <c r="I180" s="11">
        <f t="shared" si="62"/>
        <v>1</v>
      </c>
      <c r="J180" s="11">
        <f t="shared" si="63"/>
        <v>1</v>
      </c>
      <c r="K180" s="11">
        <f t="shared" si="64"/>
        <v>1</v>
      </c>
      <c r="L180" s="11">
        <f t="shared" si="65"/>
        <v>1</v>
      </c>
      <c r="M180" s="11">
        <f t="shared" si="66"/>
        <v>1</v>
      </c>
      <c r="N180" s="11">
        <f t="shared" si="67"/>
        <v>1</v>
      </c>
      <c r="O180" s="11">
        <f t="shared" si="68"/>
        <v>1</v>
      </c>
    </row>
    <row r="181" spans="1:15" x14ac:dyDescent="0.3">
      <c r="A181">
        <v>0</v>
      </c>
      <c r="B181" s="3">
        <v>0.54914835345698521</v>
      </c>
      <c r="C181" s="3">
        <v>0.15727664504083805</v>
      </c>
      <c r="D181" s="3">
        <f t="shared" si="57"/>
        <v>16.474450603709556</v>
      </c>
      <c r="E181" s="11">
        <f t="shared" si="58"/>
        <v>0</v>
      </c>
      <c r="F181" s="11">
        <f t="shared" si="59"/>
        <v>0</v>
      </c>
      <c r="G181" s="11">
        <f t="shared" si="60"/>
        <v>0</v>
      </c>
      <c r="H181" s="11">
        <f t="shared" si="61"/>
        <v>0</v>
      </c>
      <c r="I181" s="11">
        <f t="shared" si="62"/>
        <v>0</v>
      </c>
      <c r="J181" s="11">
        <f t="shared" si="63"/>
        <v>0</v>
      </c>
      <c r="K181" s="11">
        <f t="shared" si="64"/>
        <v>0</v>
      </c>
      <c r="L181" s="11">
        <f t="shared" si="65"/>
        <v>0</v>
      </c>
      <c r="M181" s="11">
        <f t="shared" si="66"/>
        <v>0</v>
      </c>
      <c r="N181" s="11">
        <f t="shared" si="67"/>
        <v>0</v>
      </c>
      <c r="O181" s="11">
        <f t="shared" si="68"/>
        <v>0</v>
      </c>
    </row>
    <row r="182" spans="1:15" x14ac:dyDescent="0.3">
      <c r="A182">
        <v>0</v>
      </c>
      <c r="B182" s="3">
        <v>-0.37507788874791004</v>
      </c>
      <c r="C182" s="3">
        <v>0.99882299764431082</v>
      </c>
      <c r="D182" s="3">
        <f t="shared" si="57"/>
        <v>-11.252336662437301</v>
      </c>
      <c r="E182" s="11">
        <f t="shared" si="58"/>
        <v>0</v>
      </c>
      <c r="F182" s="11">
        <f t="shared" si="59"/>
        <v>0</v>
      </c>
      <c r="G182" s="11">
        <f t="shared" si="60"/>
        <v>0</v>
      </c>
      <c r="H182" s="11">
        <f t="shared" si="61"/>
        <v>1</v>
      </c>
      <c r="I182" s="11">
        <f t="shared" si="62"/>
        <v>1</v>
      </c>
      <c r="J182" s="11">
        <f t="shared" si="63"/>
        <v>1</v>
      </c>
      <c r="K182" s="11">
        <f t="shared" si="64"/>
        <v>1</v>
      </c>
      <c r="L182" s="11">
        <f t="shared" si="65"/>
        <v>1</v>
      </c>
      <c r="M182" s="11">
        <f t="shared" si="66"/>
        <v>1</v>
      </c>
      <c r="N182" s="11">
        <f t="shared" si="67"/>
        <v>1</v>
      </c>
      <c r="O182" s="11">
        <f t="shared" si="68"/>
        <v>1</v>
      </c>
    </row>
    <row r="183" spans="1:15" x14ac:dyDescent="0.3">
      <c r="A183">
        <v>0</v>
      </c>
      <c r="B183" s="3">
        <v>0.91200490714982152</v>
      </c>
      <c r="C183" s="3">
        <v>-0.78740640674368478</v>
      </c>
      <c r="D183" s="3">
        <f t="shared" si="57"/>
        <v>27.360147214494646</v>
      </c>
      <c r="E183" s="11">
        <f t="shared" si="58"/>
        <v>0</v>
      </c>
      <c r="F183" s="11">
        <f t="shared" si="59"/>
        <v>0</v>
      </c>
      <c r="G183" s="11">
        <f t="shared" si="60"/>
        <v>0</v>
      </c>
      <c r="H183" s="11">
        <f t="shared" si="61"/>
        <v>0</v>
      </c>
      <c r="I183" s="11">
        <f t="shared" si="62"/>
        <v>0</v>
      </c>
      <c r="J183" s="11">
        <f t="shared" si="63"/>
        <v>0</v>
      </c>
      <c r="K183" s="11">
        <f t="shared" si="64"/>
        <v>0</v>
      </c>
      <c r="L183" s="11">
        <f t="shared" si="65"/>
        <v>0</v>
      </c>
      <c r="M183" s="11">
        <f t="shared" si="66"/>
        <v>0</v>
      </c>
      <c r="N183" s="11">
        <f t="shared" si="67"/>
        <v>0</v>
      </c>
      <c r="O183" s="11">
        <f t="shared" si="68"/>
        <v>0</v>
      </c>
    </row>
    <row r="184" spans="1:15" x14ac:dyDescent="0.3">
      <c r="A184">
        <v>1</v>
      </c>
      <c r="B184" s="3">
        <v>0.65822860051412135</v>
      </c>
      <c r="C184" s="3">
        <v>-8.7587750385864638E-2</v>
      </c>
      <c r="D184" s="3">
        <f t="shared" si="57"/>
        <v>119.74685801542364</v>
      </c>
      <c r="E184" s="11">
        <f t="shared" si="58"/>
        <v>1</v>
      </c>
      <c r="F184" s="11">
        <f t="shared" si="59"/>
        <v>1</v>
      </c>
      <c r="G184" s="11">
        <f t="shared" si="60"/>
        <v>1</v>
      </c>
      <c r="H184" s="11">
        <f t="shared" si="61"/>
        <v>1</v>
      </c>
      <c r="I184" s="11">
        <f t="shared" si="62"/>
        <v>1</v>
      </c>
      <c r="J184" s="11">
        <f t="shared" si="63"/>
        <v>1</v>
      </c>
      <c r="K184" s="11">
        <f t="shared" si="64"/>
        <v>1</v>
      </c>
      <c r="L184" s="11">
        <f t="shared" si="65"/>
        <v>1</v>
      </c>
      <c r="M184" s="11">
        <f t="shared" si="66"/>
        <v>1</v>
      </c>
      <c r="N184" s="11">
        <f t="shared" si="67"/>
        <v>1</v>
      </c>
      <c r="O184" s="11">
        <f t="shared" si="68"/>
        <v>1</v>
      </c>
    </row>
    <row r="185" spans="1:15" x14ac:dyDescent="0.3">
      <c r="A185">
        <v>0</v>
      </c>
      <c r="B185" s="3">
        <v>1.4622173694078811</v>
      </c>
      <c r="C185" s="3">
        <v>-1.3596036296803504</v>
      </c>
      <c r="D185" s="3">
        <f t="shared" si="57"/>
        <v>43.866521082236432</v>
      </c>
      <c r="E185" s="11">
        <f t="shared" si="58"/>
        <v>0</v>
      </c>
      <c r="F185" s="11">
        <f t="shared" si="59"/>
        <v>0</v>
      </c>
      <c r="G185" s="11">
        <f t="shared" si="60"/>
        <v>0</v>
      </c>
      <c r="H185" s="11">
        <f t="shared" si="61"/>
        <v>0</v>
      </c>
      <c r="I185" s="11">
        <f t="shared" si="62"/>
        <v>0</v>
      </c>
      <c r="J185" s="11">
        <f t="shared" si="63"/>
        <v>0</v>
      </c>
      <c r="K185" s="11">
        <f t="shared" si="64"/>
        <v>0</v>
      </c>
      <c r="L185" s="11">
        <f t="shared" si="65"/>
        <v>0</v>
      </c>
      <c r="M185" s="11">
        <f t="shared" si="66"/>
        <v>0</v>
      </c>
      <c r="N185" s="11">
        <f t="shared" si="67"/>
        <v>0</v>
      </c>
      <c r="O185" s="11">
        <f t="shared" si="68"/>
        <v>0</v>
      </c>
    </row>
    <row r="186" spans="1:15" x14ac:dyDescent="0.3">
      <c r="A186">
        <v>0</v>
      </c>
      <c r="B186" s="3">
        <v>-0.76897549661225639</v>
      </c>
      <c r="C186" s="3">
        <v>-1.0790017768158577</v>
      </c>
      <c r="D186" s="3">
        <f t="shared" si="57"/>
        <v>-23.069264898367692</v>
      </c>
      <c r="E186" s="11">
        <f t="shared" si="58"/>
        <v>0</v>
      </c>
      <c r="F186" s="11">
        <f t="shared" si="59"/>
        <v>0</v>
      </c>
      <c r="G186" s="11">
        <f t="shared" si="60"/>
        <v>0</v>
      </c>
      <c r="H186" s="11">
        <f t="shared" si="61"/>
        <v>0</v>
      </c>
      <c r="I186" s="11">
        <f t="shared" si="62"/>
        <v>0</v>
      </c>
      <c r="J186" s="11">
        <f t="shared" si="63"/>
        <v>0</v>
      </c>
      <c r="K186" s="11">
        <f t="shared" si="64"/>
        <v>0</v>
      </c>
      <c r="L186" s="11">
        <f t="shared" si="65"/>
        <v>0</v>
      </c>
      <c r="M186" s="11">
        <f t="shared" si="66"/>
        <v>0</v>
      </c>
      <c r="N186" s="11">
        <f t="shared" si="67"/>
        <v>0</v>
      </c>
      <c r="O186" s="11">
        <f t="shared" si="68"/>
        <v>0</v>
      </c>
    </row>
    <row r="187" spans="1:15" x14ac:dyDescent="0.3">
      <c r="A187">
        <v>0</v>
      </c>
      <c r="B187" s="3">
        <v>-1.0727239896368701</v>
      </c>
      <c r="C187" s="3">
        <v>0.33523292586323805</v>
      </c>
      <c r="D187" s="3">
        <f t="shared" si="57"/>
        <v>-32.181719689106103</v>
      </c>
      <c r="E187" s="11">
        <f t="shared" si="58"/>
        <v>0</v>
      </c>
      <c r="F187" s="11">
        <f t="shared" si="59"/>
        <v>0</v>
      </c>
      <c r="G187" s="11">
        <f t="shared" si="60"/>
        <v>0</v>
      </c>
      <c r="H187" s="11">
        <f t="shared" si="61"/>
        <v>0</v>
      </c>
      <c r="I187" s="11">
        <f t="shared" si="62"/>
        <v>0</v>
      </c>
      <c r="J187" s="11">
        <f t="shared" si="63"/>
        <v>0</v>
      </c>
      <c r="K187" s="11">
        <f t="shared" si="64"/>
        <v>0</v>
      </c>
      <c r="L187" s="11">
        <f t="shared" si="65"/>
        <v>0</v>
      </c>
      <c r="M187" s="11">
        <f t="shared" si="66"/>
        <v>1</v>
      </c>
      <c r="N187" s="11">
        <f t="shared" si="67"/>
        <v>1</v>
      </c>
      <c r="O187" s="11">
        <f t="shared" si="68"/>
        <v>1</v>
      </c>
    </row>
    <row r="188" spans="1:15" x14ac:dyDescent="0.3">
      <c r="A188">
        <v>0</v>
      </c>
      <c r="B188" s="3">
        <v>-2.3328539100475609E-3</v>
      </c>
      <c r="C188" s="3">
        <v>-4.4268517740420066E-2</v>
      </c>
      <c r="D188" s="3">
        <f t="shared" si="57"/>
        <v>-6.9985617301426828E-2</v>
      </c>
      <c r="E188" s="11">
        <f t="shared" si="58"/>
        <v>0</v>
      </c>
      <c r="F188" s="11">
        <f t="shared" si="59"/>
        <v>0</v>
      </c>
      <c r="G188" s="11">
        <f t="shared" si="60"/>
        <v>0</v>
      </c>
      <c r="H188" s="11">
        <f t="shared" si="61"/>
        <v>0</v>
      </c>
      <c r="I188" s="11">
        <f t="shared" si="62"/>
        <v>0</v>
      </c>
      <c r="J188" s="11">
        <f t="shared" si="63"/>
        <v>0</v>
      </c>
      <c r="K188" s="11">
        <f t="shared" si="64"/>
        <v>0</v>
      </c>
      <c r="L188" s="11">
        <f t="shared" si="65"/>
        <v>0</v>
      </c>
      <c r="M188" s="11">
        <f t="shared" si="66"/>
        <v>0</v>
      </c>
      <c r="N188" s="11">
        <f t="shared" si="67"/>
        <v>0</v>
      </c>
      <c r="O188" s="11">
        <f t="shared" si="68"/>
        <v>0</v>
      </c>
    </row>
    <row r="189" spans="1:15" x14ac:dyDescent="0.3">
      <c r="A189">
        <v>1</v>
      </c>
      <c r="B189" s="3">
        <v>-2.125198079738766</v>
      </c>
      <c r="C189" s="3">
        <v>0.32271600503008813</v>
      </c>
      <c r="D189" s="3">
        <f t="shared" si="57"/>
        <v>36.244057607837021</v>
      </c>
      <c r="E189" s="11">
        <f t="shared" si="58"/>
        <v>1</v>
      </c>
      <c r="F189" s="11">
        <f t="shared" si="59"/>
        <v>1</v>
      </c>
      <c r="G189" s="11">
        <f t="shared" si="60"/>
        <v>1</v>
      </c>
      <c r="H189" s="11">
        <f t="shared" si="61"/>
        <v>1</v>
      </c>
      <c r="I189" s="11">
        <f t="shared" si="62"/>
        <v>1</v>
      </c>
      <c r="J189" s="11">
        <f t="shared" si="63"/>
        <v>1</v>
      </c>
      <c r="K189" s="11">
        <f t="shared" si="64"/>
        <v>1</v>
      </c>
      <c r="L189" s="11">
        <f t="shared" si="65"/>
        <v>1</v>
      </c>
      <c r="M189" s="11">
        <f t="shared" si="66"/>
        <v>1</v>
      </c>
      <c r="N189" s="11">
        <f t="shared" si="67"/>
        <v>1</v>
      </c>
      <c r="O189" s="11">
        <f t="shared" si="68"/>
        <v>1</v>
      </c>
    </row>
    <row r="190" spans="1:15" x14ac:dyDescent="0.3">
      <c r="A190">
        <v>1</v>
      </c>
      <c r="B190" s="3">
        <v>-0.39129645301727578</v>
      </c>
      <c r="C190" s="3">
        <v>0.23661982595513109</v>
      </c>
      <c r="D190" s="3">
        <f t="shared" si="57"/>
        <v>88.261106409481727</v>
      </c>
      <c r="E190" s="11">
        <f t="shared" si="58"/>
        <v>1</v>
      </c>
      <c r="F190" s="11">
        <f t="shared" si="59"/>
        <v>1</v>
      </c>
      <c r="G190" s="11">
        <f t="shared" si="60"/>
        <v>1</v>
      </c>
      <c r="H190" s="11">
        <f t="shared" si="61"/>
        <v>1</v>
      </c>
      <c r="I190" s="11">
        <f t="shared" si="62"/>
        <v>1</v>
      </c>
      <c r="J190" s="11">
        <f t="shared" si="63"/>
        <v>1</v>
      </c>
      <c r="K190" s="11">
        <f t="shared" si="64"/>
        <v>1</v>
      </c>
      <c r="L190" s="11">
        <f t="shared" si="65"/>
        <v>1</v>
      </c>
      <c r="M190" s="11">
        <f t="shared" si="66"/>
        <v>1</v>
      </c>
      <c r="N190" s="11">
        <f t="shared" si="67"/>
        <v>1</v>
      </c>
      <c r="O190" s="11">
        <f t="shared" si="68"/>
        <v>1</v>
      </c>
    </row>
    <row r="191" spans="1:15" x14ac:dyDescent="0.3">
      <c r="A191">
        <v>1</v>
      </c>
      <c r="B191" s="3">
        <v>-0.703367959431489</v>
      </c>
      <c r="C191" s="3">
        <v>4.6642298912047409E-2</v>
      </c>
      <c r="D191" s="3">
        <f>100*A191+30*B191</f>
        <v>78.89896121705533</v>
      </c>
      <c r="E191" s="11">
        <f t="shared" si="58"/>
        <v>1</v>
      </c>
      <c r="F191" s="11">
        <f t="shared" si="59"/>
        <v>1</v>
      </c>
      <c r="G191" s="11">
        <f t="shared" si="60"/>
        <v>1</v>
      </c>
      <c r="H191" s="11">
        <f t="shared" si="61"/>
        <v>1</v>
      </c>
      <c r="I191" s="11">
        <f t="shared" si="62"/>
        <v>1</v>
      </c>
      <c r="J191" s="11">
        <f t="shared" si="63"/>
        <v>1</v>
      </c>
      <c r="K191" s="11">
        <f t="shared" si="64"/>
        <v>1</v>
      </c>
      <c r="L191" s="11">
        <f t="shared" si="65"/>
        <v>1</v>
      </c>
      <c r="M191" s="11">
        <f t="shared" si="66"/>
        <v>1</v>
      </c>
      <c r="N191" s="11">
        <f t="shared" si="67"/>
        <v>1</v>
      </c>
      <c r="O191" s="11">
        <f t="shared" si="68"/>
        <v>1</v>
      </c>
    </row>
    <row r="192" spans="1:15" x14ac:dyDescent="0.3">
      <c r="A192">
        <v>0</v>
      </c>
      <c r="B192" s="3">
        <v>0.79809069575276226</v>
      </c>
      <c r="C192" s="3">
        <v>0.49773461796576157</v>
      </c>
      <c r="D192" s="3">
        <f t="shared" si="57"/>
        <v>23.942720872582868</v>
      </c>
      <c r="E192" s="11">
        <f t="shared" si="58"/>
        <v>0</v>
      </c>
      <c r="F192" s="11">
        <f t="shared" si="59"/>
        <v>0</v>
      </c>
      <c r="G192" s="11">
        <f t="shared" si="60"/>
        <v>0</v>
      </c>
      <c r="H192" s="11">
        <f t="shared" si="61"/>
        <v>0</v>
      </c>
      <c r="I192" s="11">
        <f t="shared" si="62"/>
        <v>0</v>
      </c>
      <c r="J192" s="11">
        <f t="shared" si="63"/>
        <v>0</v>
      </c>
      <c r="K192" s="11">
        <f t="shared" si="64"/>
        <v>1</v>
      </c>
      <c r="L192" s="11">
        <f t="shared" si="65"/>
        <v>1</v>
      </c>
      <c r="M192" s="11">
        <f t="shared" si="66"/>
        <v>1</v>
      </c>
      <c r="N192" s="11">
        <f t="shared" si="67"/>
        <v>1</v>
      </c>
      <c r="O192" s="11">
        <f t="shared" si="68"/>
        <v>1</v>
      </c>
    </row>
    <row r="193" spans="1:16" x14ac:dyDescent="0.3">
      <c r="A193">
        <v>1</v>
      </c>
      <c r="B193" s="3">
        <v>-0.47748699216754176</v>
      </c>
      <c r="C193" s="3">
        <v>0.14304077922133729</v>
      </c>
      <c r="D193" s="3">
        <f t="shared" si="57"/>
        <v>85.675390234973747</v>
      </c>
      <c r="E193" s="11">
        <f t="shared" si="58"/>
        <v>1</v>
      </c>
      <c r="F193" s="11">
        <f t="shared" si="59"/>
        <v>1</v>
      </c>
      <c r="G193" s="11">
        <f t="shared" si="60"/>
        <v>1</v>
      </c>
      <c r="H193" s="11">
        <f t="shared" si="61"/>
        <v>1</v>
      </c>
      <c r="I193" s="11">
        <f t="shared" si="62"/>
        <v>1</v>
      </c>
      <c r="J193" s="11">
        <f t="shared" si="63"/>
        <v>1</v>
      </c>
      <c r="K193" s="11">
        <f t="shared" si="64"/>
        <v>1</v>
      </c>
      <c r="L193" s="11">
        <f t="shared" si="65"/>
        <v>1</v>
      </c>
      <c r="M193" s="11">
        <f t="shared" si="66"/>
        <v>1</v>
      </c>
      <c r="N193" s="11">
        <f t="shared" si="67"/>
        <v>1</v>
      </c>
      <c r="O193" s="11">
        <f t="shared" si="68"/>
        <v>1</v>
      </c>
    </row>
    <row r="194" spans="1:16" x14ac:dyDescent="0.3">
      <c r="A194">
        <v>0</v>
      </c>
      <c r="B194" s="3">
        <v>-0.90957200882257894</v>
      </c>
      <c r="C194" s="3">
        <v>0.35496327654982451</v>
      </c>
      <c r="D194" s="3">
        <f t="shared" si="57"/>
        <v>-27.287160264677368</v>
      </c>
      <c r="E194" s="11">
        <f t="shared" ref="E194:E201" si="69">IF(($A194+D$208*$C194)&gt;=0.5,1,0)</f>
        <v>0</v>
      </c>
      <c r="F194" s="11">
        <f t="shared" ref="F194:F201" si="70">IF(($A194+D$209*$C194)&gt;=0.5,1,0)</f>
        <v>0</v>
      </c>
      <c r="G194" s="11">
        <f t="shared" ref="G194:G201" si="71">IF(($A194+D$210*$C194)&gt;=0.5,1,0)</f>
        <v>0</v>
      </c>
      <c r="H194" s="11">
        <f t="shared" ref="H194:H201" si="72">IF(($A194+D$211*$C194)&gt;=0.5,1,0)</f>
        <v>0</v>
      </c>
      <c r="I194" s="11">
        <f t="shared" ref="I194:I201" si="73">IF(($A194+D$212*$C194)&gt;=0.5,1,0)</f>
        <v>0</v>
      </c>
      <c r="J194" s="11">
        <f t="shared" ref="J194:J201" si="74">IF(($A194+D$213*$C194)&gt;=0.5,1,0)</f>
        <v>0</v>
      </c>
      <c r="K194" s="11">
        <f t="shared" ref="K194:K201" si="75">IF(($A194+D$214*$C194)&gt;=0.5,1,0)</f>
        <v>0</v>
      </c>
      <c r="L194" s="11">
        <f t="shared" ref="L194:L201" si="76">IF(($A194+D$215*$C194)&gt;=0.5,1,0)</f>
        <v>0</v>
      </c>
      <c r="M194" s="11">
        <f t="shared" ref="M194:M201" si="77">IF(($A194+D$216*$C194)&gt;=0.5,1,0)</f>
        <v>1</v>
      </c>
      <c r="N194" s="11">
        <f t="shared" ref="N194:N201" si="78">IF(($A194+D$217*$C194)&gt;=0.5,1,0)</f>
        <v>1</v>
      </c>
      <c r="O194" s="11">
        <f t="shared" ref="O194:O201" si="79">IF(($A194+D$218*$C194)&gt;=0.5,1,0)</f>
        <v>1</v>
      </c>
    </row>
    <row r="195" spans="1:16" x14ac:dyDescent="0.3">
      <c r="A195">
        <v>1</v>
      </c>
      <c r="B195" s="3">
        <v>1.0613689482852351</v>
      </c>
      <c r="C195" s="3">
        <v>-0.33499077289889101</v>
      </c>
      <c r="D195" s="3">
        <f t="shared" ref="D195:D200" si="80">100*A195+30*B195</f>
        <v>131.84106844855705</v>
      </c>
      <c r="E195" s="11">
        <f t="shared" si="69"/>
        <v>1</v>
      </c>
      <c r="F195" s="11">
        <f t="shared" si="70"/>
        <v>1</v>
      </c>
      <c r="G195" s="11">
        <f t="shared" si="71"/>
        <v>1</v>
      </c>
      <c r="H195" s="11">
        <f t="shared" si="72"/>
        <v>1</v>
      </c>
      <c r="I195" s="11">
        <f t="shared" si="73"/>
        <v>1</v>
      </c>
      <c r="J195" s="11">
        <f t="shared" si="74"/>
        <v>1</v>
      </c>
      <c r="K195" s="11">
        <f t="shared" si="75"/>
        <v>1</v>
      </c>
      <c r="L195" s="11">
        <f t="shared" si="76"/>
        <v>1</v>
      </c>
      <c r="M195" s="11">
        <f t="shared" si="77"/>
        <v>0</v>
      </c>
      <c r="N195" s="11">
        <f t="shared" si="78"/>
        <v>0</v>
      </c>
      <c r="O195" s="11">
        <f t="shared" si="79"/>
        <v>0</v>
      </c>
    </row>
    <row r="196" spans="1:16" x14ac:dyDescent="0.3">
      <c r="A196">
        <v>0</v>
      </c>
      <c r="B196" s="3">
        <v>0.39038923205225728</v>
      </c>
      <c r="C196" s="3">
        <v>0.52581413001462352</v>
      </c>
      <c r="D196" s="3">
        <f t="shared" si="80"/>
        <v>11.711676961567719</v>
      </c>
      <c r="E196" s="11">
        <f t="shared" si="69"/>
        <v>0</v>
      </c>
      <c r="F196" s="11">
        <f t="shared" si="70"/>
        <v>0</v>
      </c>
      <c r="G196" s="11">
        <f t="shared" si="71"/>
        <v>0</v>
      </c>
      <c r="H196" s="11">
        <f t="shared" si="72"/>
        <v>0</v>
      </c>
      <c r="I196" s="11">
        <f t="shared" si="73"/>
        <v>0</v>
      </c>
      <c r="J196" s="11">
        <f t="shared" si="74"/>
        <v>1</v>
      </c>
      <c r="K196" s="11">
        <f t="shared" si="75"/>
        <v>1</v>
      </c>
      <c r="L196" s="11">
        <f t="shared" si="76"/>
        <v>1</v>
      </c>
      <c r="M196" s="11">
        <f t="shared" si="77"/>
        <v>1</v>
      </c>
      <c r="N196" s="11">
        <f t="shared" si="78"/>
        <v>1</v>
      </c>
      <c r="O196" s="11">
        <f t="shared" si="79"/>
        <v>1</v>
      </c>
    </row>
    <row r="197" spans="1:16" x14ac:dyDescent="0.3">
      <c r="A197">
        <v>1</v>
      </c>
      <c r="B197" s="3">
        <v>-0.18211267160950229</v>
      </c>
      <c r="C197" s="3">
        <v>-0.54399606597144157</v>
      </c>
      <c r="D197" s="3">
        <f t="shared" si="80"/>
        <v>94.536619851714931</v>
      </c>
      <c r="E197" s="11">
        <f t="shared" si="69"/>
        <v>1</v>
      </c>
      <c r="F197" s="11">
        <f t="shared" si="70"/>
        <v>1</v>
      </c>
      <c r="G197" s="11">
        <f t="shared" si="71"/>
        <v>1</v>
      </c>
      <c r="H197" s="11">
        <f t="shared" si="72"/>
        <v>1</v>
      </c>
      <c r="I197" s="11">
        <f t="shared" si="73"/>
        <v>1</v>
      </c>
      <c r="J197" s="11">
        <f t="shared" si="74"/>
        <v>0</v>
      </c>
      <c r="K197" s="11">
        <f t="shared" si="75"/>
        <v>0</v>
      </c>
      <c r="L197" s="11">
        <f t="shared" si="76"/>
        <v>0</v>
      </c>
      <c r="M197" s="11">
        <f t="shared" si="77"/>
        <v>0</v>
      </c>
      <c r="N197" s="11">
        <f t="shared" si="78"/>
        <v>0</v>
      </c>
      <c r="O197" s="11">
        <f t="shared" si="79"/>
        <v>0</v>
      </c>
    </row>
    <row r="198" spans="1:16" x14ac:dyDescent="0.3">
      <c r="A198">
        <v>1</v>
      </c>
      <c r="B198" s="3">
        <v>-0.68913550421711989</v>
      </c>
      <c r="C198" s="3">
        <v>0.80706399785412941</v>
      </c>
      <c r="D198" s="3">
        <f t="shared" si="80"/>
        <v>79.325934873486403</v>
      </c>
      <c r="E198" s="11">
        <f t="shared" si="69"/>
        <v>1</v>
      </c>
      <c r="F198" s="11">
        <f t="shared" si="70"/>
        <v>1</v>
      </c>
      <c r="G198" s="11">
        <f t="shared" si="71"/>
        <v>1</v>
      </c>
      <c r="H198" s="11">
        <f t="shared" si="72"/>
        <v>1</v>
      </c>
      <c r="I198" s="11">
        <f t="shared" si="73"/>
        <v>1</v>
      </c>
      <c r="J198" s="11">
        <f t="shared" si="74"/>
        <v>1</v>
      </c>
      <c r="K198" s="11">
        <f t="shared" si="75"/>
        <v>1</v>
      </c>
      <c r="L198" s="11">
        <f t="shared" si="76"/>
        <v>1</v>
      </c>
      <c r="M198" s="11">
        <f t="shared" si="77"/>
        <v>1</v>
      </c>
      <c r="N198" s="11">
        <f t="shared" si="78"/>
        <v>1</v>
      </c>
      <c r="O198" s="11">
        <f t="shared" si="79"/>
        <v>1</v>
      </c>
    </row>
    <row r="199" spans="1:16" x14ac:dyDescent="0.3">
      <c r="A199">
        <v>0</v>
      </c>
      <c r="B199" s="3">
        <v>1.5748173609608784</v>
      </c>
      <c r="C199" s="3">
        <v>1.0712301445892081</v>
      </c>
      <c r="D199" s="3">
        <f t="shared" si="80"/>
        <v>47.244520828826353</v>
      </c>
      <c r="E199" s="11">
        <f t="shared" si="69"/>
        <v>0</v>
      </c>
      <c r="F199" s="11">
        <f t="shared" si="70"/>
        <v>0</v>
      </c>
      <c r="G199" s="11">
        <f t="shared" si="71"/>
        <v>0</v>
      </c>
      <c r="H199" s="11">
        <f t="shared" si="72"/>
        <v>1</v>
      </c>
      <c r="I199" s="11">
        <f t="shared" si="73"/>
        <v>1</v>
      </c>
      <c r="J199" s="11">
        <f t="shared" si="74"/>
        <v>1</v>
      </c>
      <c r="K199" s="11">
        <f t="shared" si="75"/>
        <v>1</v>
      </c>
      <c r="L199" s="11">
        <f t="shared" si="76"/>
        <v>1</v>
      </c>
      <c r="M199" s="11">
        <f t="shared" si="77"/>
        <v>1</v>
      </c>
      <c r="N199" s="11">
        <f t="shared" si="78"/>
        <v>1</v>
      </c>
      <c r="O199" s="11">
        <f t="shared" si="79"/>
        <v>1</v>
      </c>
    </row>
    <row r="200" spans="1:16" x14ac:dyDescent="0.3">
      <c r="A200">
        <v>0</v>
      </c>
      <c r="B200" s="3">
        <v>-1.0557437235547695</v>
      </c>
      <c r="C200" s="3">
        <v>-0.45107299229130149</v>
      </c>
      <c r="D200" s="3">
        <f t="shared" si="80"/>
        <v>-31.672311706643086</v>
      </c>
      <c r="E200" s="11">
        <f t="shared" si="69"/>
        <v>0</v>
      </c>
      <c r="F200" s="11">
        <f t="shared" si="70"/>
        <v>0</v>
      </c>
      <c r="G200" s="11">
        <f t="shared" si="71"/>
        <v>0</v>
      </c>
      <c r="H200" s="11">
        <f t="shared" si="72"/>
        <v>0</v>
      </c>
      <c r="I200" s="11">
        <f t="shared" si="73"/>
        <v>0</v>
      </c>
      <c r="J200" s="11">
        <f t="shared" si="74"/>
        <v>0</v>
      </c>
      <c r="K200" s="11">
        <f t="shared" si="75"/>
        <v>0</v>
      </c>
      <c r="L200" s="11">
        <f t="shared" si="76"/>
        <v>0</v>
      </c>
      <c r="M200" s="11">
        <f t="shared" si="77"/>
        <v>0</v>
      </c>
      <c r="N200" s="11">
        <f t="shared" si="78"/>
        <v>0</v>
      </c>
      <c r="O200" s="11">
        <f t="shared" si="79"/>
        <v>0</v>
      </c>
    </row>
    <row r="201" spans="1:16" x14ac:dyDescent="0.3">
      <c r="A201">
        <v>1</v>
      </c>
      <c r="B201" s="3">
        <v>1.4223951438907534</v>
      </c>
      <c r="C201" s="3">
        <v>-0.34155164030380547</v>
      </c>
      <c r="D201" s="3">
        <f>100*A201+30*B201</f>
        <v>142.6718543167226</v>
      </c>
      <c r="E201" s="11">
        <f t="shared" si="69"/>
        <v>1</v>
      </c>
      <c r="F201" s="11">
        <f t="shared" si="70"/>
        <v>1</v>
      </c>
      <c r="G201" s="11">
        <f t="shared" si="71"/>
        <v>1</v>
      </c>
      <c r="H201" s="11">
        <f t="shared" si="72"/>
        <v>1</v>
      </c>
      <c r="I201" s="11">
        <f t="shared" si="73"/>
        <v>1</v>
      </c>
      <c r="J201" s="11">
        <f t="shared" si="74"/>
        <v>1</v>
      </c>
      <c r="K201" s="11">
        <f t="shared" si="75"/>
        <v>1</v>
      </c>
      <c r="L201" s="11">
        <f t="shared" si="76"/>
        <v>1</v>
      </c>
      <c r="M201" s="11">
        <f t="shared" si="77"/>
        <v>0</v>
      </c>
      <c r="N201" s="11">
        <f t="shared" si="78"/>
        <v>0</v>
      </c>
      <c r="O201" s="11">
        <f t="shared" si="79"/>
        <v>0</v>
      </c>
    </row>
    <row r="204" spans="1:16" x14ac:dyDescent="0.3">
      <c r="A204" s="3">
        <f t="shared" ref="A204:C204" si="81">AVERAGE(A2:A201)</f>
        <v>0.54</v>
      </c>
      <c r="B204" s="3">
        <f t="shared" si="81"/>
        <v>8.3566197872642078E-2</v>
      </c>
      <c r="C204" s="3">
        <f t="shared" si="81"/>
        <v>-5.4220157608142472E-2</v>
      </c>
      <c r="D204" s="3">
        <f t="shared" ref="D204" si="82">AVERAGE(D2:D201)</f>
        <v>56.506985936179262</v>
      </c>
      <c r="P204" s="3" t="s">
        <v>7</v>
      </c>
    </row>
    <row r="205" spans="1:16" x14ac:dyDescent="0.3">
      <c r="A205" s="3">
        <f t="shared" ref="A205:C205" si="83">_xlfn.STDEV.S(A2:A201)</f>
        <v>0.4996481173846552</v>
      </c>
      <c r="B205" s="3">
        <f t="shared" si="83"/>
        <v>1.0353278341988388</v>
      </c>
      <c r="C205" s="3">
        <f t="shared" si="83"/>
        <v>1.062565190851231</v>
      </c>
      <c r="D205" s="3">
        <f t="shared" ref="D205" si="84">_xlfn.STDEV.S(D2:D201)</f>
        <v>61.394051636585466</v>
      </c>
      <c r="P205" s="3" t="s">
        <v>8</v>
      </c>
    </row>
    <row r="207" spans="1:16" x14ac:dyDescent="0.3">
      <c r="B207" s="3" t="s">
        <v>69</v>
      </c>
      <c r="C207" s="3" t="s">
        <v>70</v>
      </c>
    </row>
    <row r="208" spans="1:16" x14ac:dyDescent="0.3">
      <c r="B208" s="3">
        <f>AVERAGEIFS(D$2:D$201,E$2:E$201,"=1")</f>
        <v>105.34489004166971</v>
      </c>
      <c r="C208" s="3">
        <f>AVERAGEIFS(D$2:D$201,E$2:E$201,"=0")</f>
        <v>-0.82446670939648559</v>
      </c>
      <c r="D208" s="13">
        <v>0</v>
      </c>
    </row>
    <row r="209" spans="2:4" x14ac:dyDescent="0.3">
      <c r="B209" s="3">
        <f>AVERAGEIFS(D$2:D$201,F$2:F$201,"=1")</f>
        <v>104.26499421201989</v>
      </c>
      <c r="C209" s="3">
        <f>AVERAGEIFS(D$2:D$201,F$2:F$201,"=0")</f>
        <v>2.6522106464015334</v>
      </c>
      <c r="D209" s="13">
        <v>0.2</v>
      </c>
    </row>
    <row r="210" spans="2:4" x14ac:dyDescent="0.3">
      <c r="B210" s="3">
        <f>AVERAGEIFS(D$2:D$201,G$2:G$201,"=1")</f>
        <v>96.13313760373957</v>
      </c>
      <c r="C210" s="3">
        <f>AVERAGEIFS(D$2:D$201,G$2:G$201,"=0")</f>
        <v>11.822176608930409</v>
      </c>
      <c r="D210" s="13">
        <v>0.4</v>
      </c>
    </row>
    <row r="211" spans="2:4" x14ac:dyDescent="0.3">
      <c r="B211" s="3">
        <f>AVERAGEIFS(D$2:D$201,H$2:H$201,"=1")</f>
        <v>88.710688921884866</v>
      </c>
      <c r="C211" s="3">
        <f>AVERAGEIFS(D$2:D$201,H$2:H$201,"=0")</f>
        <v>24.303282950473658</v>
      </c>
      <c r="D211" s="13">
        <v>0.6</v>
      </c>
    </row>
    <row r="212" spans="2:4" x14ac:dyDescent="0.3">
      <c r="B212" s="3">
        <f>AVERAGEIFS(D$2:D$201,I$2:I$201,"=1")</f>
        <v>81.383160840866339</v>
      </c>
      <c r="C212" s="3">
        <f>AVERAGEIFS(D$2:D$201,I$2:I$201,"=0")</f>
        <v>32.123408554357276</v>
      </c>
      <c r="D212" s="13">
        <v>0.8</v>
      </c>
    </row>
    <row r="213" spans="2:4" x14ac:dyDescent="0.3">
      <c r="B213" s="3">
        <f>AVERAGEIFS(D$2:D$201,J$2:J$201,"=1")</f>
        <v>77.044695875698309</v>
      </c>
      <c r="C213" s="3">
        <f>AVERAGEIFS(D$2:D$201,J$2:J$201,"=0")</f>
        <v>36.774676386445279</v>
      </c>
      <c r="D213" s="13">
        <v>1</v>
      </c>
    </row>
    <row r="214" spans="2:4" x14ac:dyDescent="0.3">
      <c r="B214" s="3">
        <f>AVERAGEIFS(D$2:D$201,K$2:K$201,"=1")</f>
        <v>72.765594753849541</v>
      </c>
      <c r="C214" s="3">
        <f>AVERAGEIFS(D$2:D$201,K$2:K$201,"=0")</f>
        <v>40.885969621162715</v>
      </c>
      <c r="D214" s="13">
        <v>1.2</v>
      </c>
    </row>
    <row r="215" spans="2:4" x14ac:dyDescent="0.3">
      <c r="B215" s="3">
        <f>AVERAGEIFS(D$2:D$201,L$2:L$201,"=1")</f>
        <v>70.223568004259562</v>
      </c>
      <c r="C215" s="3">
        <f>AVERAGEIFS(D$2:D$201,L$2:L$201,"=0")</f>
        <v>43.589428066239563</v>
      </c>
      <c r="D215" s="13">
        <v>1.4</v>
      </c>
    </row>
    <row r="216" spans="2:4" x14ac:dyDescent="0.3">
      <c r="B216" s="3">
        <f>AVERAGEIFS(D$2:D$201,M$2:M$201,"=1")</f>
        <v>65.582653012634097</v>
      </c>
      <c r="C216" s="3">
        <f>AVERAGEIFS(D$2:D$201,M$2:M$201,"=0")</f>
        <v>47.611035039456212</v>
      </c>
      <c r="D216" s="13">
        <v>1.6</v>
      </c>
    </row>
    <row r="217" spans="2:4" x14ac:dyDescent="0.3">
      <c r="B217" s="3">
        <f>AVERAGEIFS(D$2:D$201,N$2:N$201,"=1")</f>
        <v>65.582653012634097</v>
      </c>
      <c r="C217" s="3">
        <f>AVERAGEIFS(D$2:D$201,N$2:N$201,"=0")</f>
        <v>47.611035039456212</v>
      </c>
      <c r="D217" s="13">
        <v>1.8</v>
      </c>
    </row>
    <row r="218" spans="2:4" x14ac:dyDescent="0.3">
      <c r="B218" s="3">
        <f>AVERAGEIFS(D$2:D$201,N$2:N$201,"=1")</f>
        <v>65.582653012634097</v>
      </c>
      <c r="C218" s="3">
        <f>AVERAGEIFS(D$2:D$201,N$2:N$201,"=0")</f>
        <v>47.611035039456212</v>
      </c>
      <c r="D218" s="13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zoomScaleNormal="100" workbookViewId="0">
      <pane ySplit="1" topLeftCell="A191" activePane="bottomLeft" state="frozen"/>
      <selection pane="bottomLeft" activeCell="U230" sqref="U230"/>
    </sheetView>
  </sheetViews>
  <sheetFormatPr defaultColWidth="9.109375" defaultRowHeight="14.4" x14ac:dyDescent="0.3"/>
  <cols>
    <col min="1" max="4" width="16.6640625" style="3" customWidth="1"/>
    <col min="5" max="5" width="9.109375" style="3" customWidth="1"/>
    <col min="6" max="16384" width="9.109375" style="3"/>
  </cols>
  <sheetData>
    <row r="1" spans="1:15" s="1" customFormat="1" x14ac:dyDescent="0.3">
      <c r="A1" s="1" t="s">
        <v>68</v>
      </c>
      <c r="B1" s="1" t="s">
        <v>67</v>
      </c>
      <c r="C1" s="1" t="s">
        <v>66</v>
      </c>
      <c r="D1" s="12" t="s">
        <v>3</v>
      </c>
      <c r="E1" s="12" t="s">
        <v>85</v>
      </c>
      <c r="F1" s="12" t="s">
        <v>86</v>
      </c>
      <c r="G1" s="12" t="s">
        <v>87</v>
      </c>
      <c r="H1" s="12" t="s">
        <v>88</v>
      </c>
      <c r="I1" s="12" t="s">
        <v>89</v>
      </c>
      <c r="J1" s="12" t="s">
        <v>90</v>
      </c>
      <c r="K1" s="12" t="s">
        <v>91</v>
      </c>
      <c r="L1" s="12" t="s">
        <v>92</v>
      </c>
      <c r="M1" s="12" t="s">
        <v>93</v>
      </c>
      <c r="N1" s="12" t="s">
        <v>94</v>
      </c>
      <c r="O1" s="12" t="s">
        <v>95</v>
      </c>
    </row>
    <row r="2" spans="1:15" x14ac:dyDescent="0.3">
      <c r="A2">
        <v>1</v>
      </c>
      <c r="B2" s="3">
        <v>0.12451664588297717</v>
      </c>
      <c r="C2" s="3">
        <v>0.2055753611784894</v>
      </c>
      <c r="D2" s="3">
        <f>100*A2+30*B2</f>
        <v>103.73549937648932</v>
      </c>
      <c r="E2" s="11">
        <f>IF(($A2+D$208*$C2)&gt;=0.5,1,0)</f>
        <v>1</v>
      </c>
      <c r="F2" s="11">
        <f t="shared" ref="F2:F65" si="0">IF(($A2+D$209*$C2)&gt;=0.5,1,0)</f>
        <v>1</v>
      </c>
      <c r="G2" s="11">
        <f t="shared" ref="G2:G65" si="1">IF(($A2+D$210*$C2)&gt;=0.5,1,0)</f>
        <v>1</v>
      </c>
      <c r="H2" s="11">
        <f t="shared" ref="H2:H65" si="2">IF(($A2+D$211*$C2)&gt;=0.5,1,0)</f>
        <v>1</v>
      </c>
      <c r="I2" s="11">
        <f t="shared" ref="I2:I65" si="3">IF(($A2+D$212*$C2)&gt;=0.5,1,0)</f>
        <v>1</v>
      </c>
      <c r="J2" s="11">
        <f t="shared" ref="J2:J65" si="4">IF(($A2+D$213*$C2)&gt;=0.5,1,0)</f>
        <v>1</v>
      </c>
      <c r="K2" s="11">
        <f t="shared" ref="K2:K65" si="5">IF(($A2+D$214*$C2)&gt;=0.5,1,0)</f>
        <v>1</v>
      </c>
      <c r="L2" s="11">
        <f t="shared" ref="L2:L65" si="6">IF(($A2+D$215*$C2)&gt;=0.5,1,0)</f>
        <v>1</v>
      </c>
      <c r="M2" s="11">
        <f t="shared" ref="M2:M65" si="7">IF(($A2+D$216*$C2)&gt;=0.5,1,0)</f>
        <v>1</v>
      </c>
      <c r="N2" s="11">
        <f t="shared" ref="N2:N65" si="8">IF(($A2+D$217*$C2)&gt;=0.5,1,0)</f>
        <v>1</v>
      </c>
      <c r="O2" s="11">
        <f t="shared" ref="O2:O65" si="9">IF(($A2+D$218*$C2)&gt;=0.5,1,0)</f>
        <v>1</v>
      </c>
    </row>
    <row r="3" spans="1:15" x14ac:dyDescent="0.3">
      <c r="A3">
        <v>0</v>
      </c>
      <c r="B3" s="3">
        <v>0.90081357484450564</v>
      </c>
      <c r="C3" s="3">
        <v>1.3819180821883492</v>
      </c>
      <c r="D3" s="3">
        <f t="shared" ref="D3:D66" si="10">100*A3+30*B3</f>
        <v>27.024407245335169</v>
      </c>
      <c r="E3" s="11">
        <f t="shared" ref="E3:E66" si="11">IF(($A3+D$208*$C3)&gt;=0.5,1,0)</f>
        <v>0</v>
      </c>
      <c r="F3" s="11">
        <f t="shared" si="0"/>
        <v>0</v>
      </c>
      <c r="G3" s="11">
        <f t="shared" si="1"/>
        <v>1</v>
      </c>
      <c r="H3" s="11">
        <f t="shared" si="2"/>
        <v>1</v>
      </c>
      <c r="I3" s="11">
        <f t="shared" si="3"/>
        <v>1</v>
      </c>
      <c r="J3" s="11">
        <f t="shared" si="4"/>
        <v>1</v>
      </c>
      <c r="K3" s="11">
        <f t="shared" si="5"/>
        <v>1</v>
      </c>
      <c r="L3" s="11">
        <f t="shared" si="6"/>
        <v>1</v>
      </c>
      <c r="M3" s="11">
        <f t="shared" si="7"/>
        <v>1</v>
      </c>
      <c r="N3" s="11">
        <f t="shared" si="8"/>
        <v>1</v>
      </c>
      <c r="O3" s="11">
        <f t="shared" si="9"/>
        <v>1</v>
      </c>
    </row>
    <row r="4" spans="1:15" x14ac:dyDescent="0.3">
      <c r="A4">
        <v>0</v>
      </c>
      <c r="B4" s="3">
        <v>-1.2354007594694849</v>
      </c>
      <c r="C4" s="3">
        <v>-0.42346414375060704</v>
      </c>
      <c r="D4" s="3">
        <f t="shared" si="10"/>
        <v>-37.062022784084547</v>
      </c>
      <c r="E4" s="11">
        <f t="shared" si="11"/>
        <v>0</v>
      </c>
      <c r="F4" s="11">
        <f t="shared" si="0"/>
        <v>0</v>
      </c>
      <c r="G4" s="11">
        <f t="shared" si="1"/>
        <v>0</v>
      </c>
      <c r="H4" s="11">
        <f t="shared" si="2"/>
        <v>0</v>
      </c>
      <c r="I4" s="11">
        <f t="shared" si="3"/>
        <v>0</v>
      </c>
      <c r="J4" s="11">
        <f t="shared" si="4"/>
        <v>0</v>
      </c>
      <c r="K4" s="11">
        <f t="shared" si="5"/>
        <v>0</v>
      </c>
      <c r="L4" s="11">
        <f t="shared" si="6"/>
        <v>0</v>
      </c>
      <c r="M4" s="11">
        <f t="shared" si="7"/>
        <v>0</v>
      </c>
      <c r="N4" s="11">
        <f t="shared" si="8"/>
        <v>0</v>
      </c>
      <c r="O4" s="11">
        <f t="shared" si="9"/>
        <v>0</v>
      </c>
    </row>
    <row r="5" spans="1:15" x14ac:dyDescent="0.3">
      <c r="A5">
        <v>0</v>
      </c>
      <c r="B5" s="3">
        <v>-0.12274313121451996</v>
      </c>
      <c r="C5" s="3">
        <v>-0.43394720705691725</v>
      </c>
      <c r="D5" s="3">
        <f t="shared" si="10"/>
        <v>-3.6822939364355989</v>
      </c>
      <c r="E5" s="11">
        <f t="shared" si="11"/>
        <v>0</v>
      </c>
      <c r="F5" s="11">
        <f t="shared" si="0"/>
        <v>0</v>
      </c>
      <c r="G5" s="11">
        <f t="shared" si="1"/>
        <v>0</v>
      </c>
      <c r="H5" s="11">
        <f t="shared" si="2"/>
        <v>0</v>
      </c>
      <c r="I5" s="11">
        <f t="shared" si="3"/>
        <v>0</v>
      </c>
      <c r="J5" s="11">
        <f t="shared" si="4"/>
        <v>0</v>
      </c>
      <c r="K5" s="11">
        <f t="shared" si="5"/>
        <v>0</v>
      </c>
      <c r="L5" s="11">
        <f t="shared" si="6"/>
        <v>0</v>
      </c>
      <c r="M5" s="11">
        <f t="shared" si="7"/>
        <v>0</v>
      </c>
      <c r="N5" s="11">
        <f t="shared" si="8"/>
        <v>0</v>
      </c>
      <c r="O5" s="11">
        <f t="shared" si="9"/>
        <v>0</v>
      </c>
    </row>
    <row r="6" spans="1:15" x14ac:dyDescent="0.3">
      <c r="A6">
        <v>0</v>
      </c>
      <c r="B6" s="3">
        <v>0.76497144618770108</v>
      </c>
      <c r="C6" s="3">
        <v>-1.6868852981133386E-2</v>
      </c>
      <c r="D6" s="3">
        <f t="shared" si="10"/>
        <v>22.949143385631032</v>
      </c>
      <c r="E6" s="11">
        <f t="shared" si="11"/>
        <v>0</v>
      </c>
      <c r="F6" s="11">
        <f t="shared" si="0"/>
        <v>0</v>
      </c>
      <c r="G6" s="11">
        <f t="shared" si="1"/>
        <v>0</v>
      </c>
      <c r="H6" s="11">
        <f t="shared" si="2"/>
        <v>0</v>
      </c>
      <c r="I6" s="11">
        <f t="shared" si="3"/>
        <v>0</v>
      </c>
      <c r="J6" s="11">
        <f t="shared" si="4"/>
        <v>0</v>
      </c>
      <c r="K6" s="11">
        <f t="shared" si="5"/>
        <v>0</v>
      </c>
      <c r="L6" s="11">
        <f t="shared" si="6"/>
        <v>0</v>
      </c>
      <c r="M6" s="11">
        <f t="shared" si="7"/>
        <v>0</v>
      </c>
      <c r="N6" s="11">
        <f t="shared" si="8"/>
        <v>0</v>
      </c>
      <c r="O6" s="11">
        <f t="shared" si="9"/>
        <v>0</v>
      </c>
    </row>
    <row r="7" spans="1:15" x14ac:dyDescent="0.3">
      <c r="A7">
        <v>0</v>
      </c>
      <c r="B7" s="3">
        <v>-0.86656427811249159</v>
      </c>
      <c r="C7" s="3">
        <v>-0.46654122343170457</v>
      </c>
      <c r="D7" s="3">
        <f t="shared" si="10"/>
        <v>-25.996928343374748</v>
      </c>
      <c r="E7" s="11">
        <f t="shared" si="11"/>
        <v>0</v>
      </c>
      <c r="F7" s="11">
        <f t="shared" si="0"/>
        <v>0</v>
      </c>
      <c r="G7" s="11">
        <f t="shared" si="1"/>
        <v>0</v>
      </c>
      <c r="H7" s="11">
        <f t="shared" si="2"/>
        <v>0</v>
      </c>
      <c r="I7" s="11">
        <f t="shared" si="3"/>
        <v>0</v>
      </c>
      <c r="J7" s="11">
        <f t="shared" si="4"/>
        <v>0</v>
      </c>
      <c r="K7" s="11">
        <f t="shared" si="5"/>
        <v>0</v>
      </c>
      <c r="L7" s="11">
        <f t="shared" si="6"/>
        <v>0</v>
      </c>
      <c r="M7" s="11">
        <f t="shared" si="7"/>
        <v>0</v>
      </c>
      <c r="N7" s="11">
        <f t="shared" si="8"/>
        <v>0</v>
      </c>
      <c r="O7" s="11">
        <f t="shared" si="9"/>
        <v>0</v>
      </c>
    </row>
    <row r="8" spans="1:15" x14ac:dyDescent="0.3">
      <c r="A8">
        <v>0</v>
      </c>
      <c r="B8" s="3">
        <v>1.1749943951144814</v>
      </c>
      <c r="C8" s="3">
        <v>-1.1273596101091243</v>
      </c>
      <c r="D8" s="3">
        <f t="shared" si="10"/>
        <v>35.249831853434443</v>
      </c>
      <c r="E8" s="11">
        <f t="shared" si="11"/>
        <v>0</v>
      </c>
      <c r="F8" s="11">
        <f t="shared" si="0"/>
        <v>0</v>
      </c>
      <c r="G8" s="11">
        <f t="shared" si="1"/>
        <v>0</v>
      </c>
      <c r="H8" s="11">
        <f t="shared" si="2"/>
        <v>0</v>
      </c>
      <c r="I8" s="11">
        <f t="shared" si="3"/>
        <v>0</v>
      </c>
      <c r="J8" s="11">
        <f t="shared" si="4"/>
        <v>0</v>
      </c>
      <c r="K8" s="11">
        <f t="shared" si="5"/>
        <v>0</v>
      </c>
      <c r="L8" s="11">
        <f t="shared" si="6"/>
        <v>0</v>
      </c>
      <c r="M8" s="11">
        <f t="shared" si="7"/>
        <v>0</v>
      </c>
      <c r="N8" s="11">
        <f t="shared" si="8"/>
        <v>0</v>
      </c>
      <c r="O8" s="11">
        <f t="shared" si="9"/>
        <v>0</v>
      </c>
    </row>
    <row r="9" spans="1:15" x14ac:dyDescent="0.3">
      <c r="A9">
        <v>0</v>
      </c>
      <c r="B9" s="3">
        <v>-0.97270685728290118</v>
      </c>
      <c r="C9" s="3">
        <v>0.41953512663894799</v>
      </c>
      <c r="D9" s="3">
        <f t="shared" si="10"/>
        <v>-29.181205718487035</v>
      </c>
      <c r="E9" s="11">
        <f t="shared" si="11"/>
        <v>0</v>
      </c>
      <c r="F9" s="11">
        <f t="shared" si="0"/>
        <v>0</v>
      </c>
      <c r="G9" s="11">
        <f t="shared" si="1"/>
        <v>0</v>
      </c>
      <c r="H9" s="11">
        <f t="shared" si="2"/>
        <v>0</v>
      </c>
      <c r="I9" s="11">
        <f t="shared" si="3"/>
        <v>0</v>
      </c>
      <c r="J9" s="11">
        <f t="shared" si="4"/>
        <v>0</v>
      </c>
      <c r="K9" s="11">
        <f t="shared" si="5"/>
        <v>1</v>
      </c>
      <c r="L9" s="11">
        <f t="shared" si="6"/>
        <v>1</v>
      </c>
      <c r="M9" s="11">
        <f t="shared" si="7"/>
        <v>1</v>
      </c>
      <c r="N9" s="11">
        <f t="shared" si="8"/>
        <v>1</v>
      </c>
      <c r="O9" s="11">
        <f t="shared" si="9"/>
        <v>1</v>
      </c>
    </row>
    <row r="10" spans="1:15" x14ac:dyDescent="0.3">
      <c r="A10">
        <v>0</v>
      </c>
      <c r="B10" s="3">
        <v>-0.41502858039166313</v>
      </c>
      <c r="C10" s="3">
        <v>-0.91142510427744128</v>
      </c>
      <c r="D10" s="3">
        <f t="shared" si="10"/>
        <v>-12.450857411749894</v>
      </c>
      <c r="E10" s="11">
        <f t="shared" si="11"/>
        <v>0</v>
      </c>
      <c r="F10" s="11">
        <f t="shared" si="0"/>
        <v>0</v>
      </c>
      <c r="G10" s="11">
        <f t="shared" si="1"/>
        <v>0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M10" s="11">
        <f t="shared" si="7"/>
        <v>0</v>
      </c>
      <c r="N10" s="11">
        <f t="shared" si="8"/>
        <v>0</v>
      </c>
      <c r="O10" s="11">
        <f t="shared" si="9"/>
        <v>0</v>
      </c>
    </row>
    <row r="11" spans="1:15" x14ac:dyDescent="0.3">
      <c r="A11">
        <v>0</v>
      </c>
      <c r="B11" s="3">
        <v>-1.9621438696049154</v>
      </c>
      <c r="C11" s="3">
        <v>0.76138803706271574</v>
      </c>
      <c r="D11" s="3">
        <f t="shared" si="10"/>
        <v>-58.864316088147461</v>
      </c>
      <c r="E11" s="11">
        <f t="shared" si="11"/>
        <v>0</v>
      </c>
      <c r="F11" s="11">
        <f t="shared" si="0"/>
        <v>0</v>
      </c>
      <c r="G11" s="11">
        <f t="shared" si="1"/>
        <v>0</v>
      </c>
      <c r="H11" s="11">
        <f t="shared" si="2"/>
        <v>0</v>
      </c>
      <c r="I11" s="11">
        <f t="shared" si="3"/>
        <v>1</v>
      </c>
      <c r="J11" s="11">
        <f t="shared" si="4"/>
        <v>1</v>
      </c>
      <c r="K11" s="11">
        <f t="shared" si="5"/>
        <v>1</v>
      </c>
      <c r="L11" s="11">
        <f t="shared" si="6"/>
        <v>1</v>
      </c>
      <c r="M11" s="11">
        <f t="shared" si="7"/>
        <v>1</v>
      </c>
      <c r="N11" s="11">
        <f t="shared" si="8"/>
        <v>1</v>
      </c>
      <c r="O11" s="11">
        <f t="shared" si="9"/>
        <v>1</v>
      </c>
    </row>
    <row r="12" spans="1:15" x14ac:dyDescent="0.3">
      <c r="A12">
        <v>0</v>
      </c>
      <c r="B12" s="3">
        <v>1.7205638869199902</v>
      </c>
      <c r="C12" s="3">
        <v>7.9603523772675544E-2</v>
      </c>
      <c r="D12" s="3">
        <f t="shared" si="10"/>
        <v>51.616916607599705</v>
      </c>
      <c r="E12" s="11">
        <f t="shared" si="11"/>
        <v>0</v>
      </c>
      <c r="F12" s="11">
        <f t="shared" si="0"/>
        <v>0</v>
      </c>
      <c r="G12" s="11">
        <f t="shared" si="1"/>
        <v>0</v>
      </c>
      <c r="H12" s="11">
        <f t="shared" si="2"/>
        <v>0</v>
      </c>
      <c r="I12" s="11">
        <f t="shared" si="3"/>
        <v>0</v>
      </c>
      <c r="J12" s="11">
        <f t="shared" si="4"/>
        <v>0</v>
      </c>
      <c r="K12" s="11">
        <f t="shared" si="5"/>
        <v>0</v>
      </c>
      <c r="L12" s="11">
        <f t="shared" si="6"/>
        <v>0</v>
      </c>
      <c r="M12" s="11">
        <f t="shared" si="7"/>
        <v>0</v>
      </c>
      <c r="N12" s="11">
        <f t="shared" si="8"/>
        <v>0</v>
      </c>
      <c r="O12" s="11">
        <f t="shared" si="9"/>
        <v>0</v>
      </c>
    </row>
    <row r="13" spans="1:15" x14ac:dyDescent="0.3">
      <c r="A13">
        <v>0</v>
      </c>
      <c r="B13" s="3">
        <v>1.0700091479520779</v>
      </c>
      <c r="C13" s="3">
        <v>-1.0208577805315144</v>
      </c>
      <c r="D13" s="3">
        <f t="shared" si="10"/>
        <v>32.100274438562337</v>
      </c>
      <c r="E13" s="11">
        <f t="shared" si="11"/>
        <v>0</v>
      </c>
      <c r="F13" s="11">
        <f t="shared" si="0"/>
        <v>0</v>
      </c>
      <c r="G13" s="11">
        <f t="shared" si="1"/>
        <v>0</v>
      </c>
      <c r="H13" s="11">
        <f t="shared" si="2"/>
        <v>0</v>
      </c>
      <c r="I13" s="11">
        <f t="shared" si="3"/>
        <v>0</v>
      </c>
      <c r="J13" s="11">
        <f t="shared" si="4"/>
        <v>0</v>
      </c>
      <c r="K13" s="11">
        <f t="shared" si="5"/>
        <v>0</v>
      </c>
      <c r="L13" s="11">
        <f t="shared" si="6"/>
        <v>0</v>
      </c>
      <c r="M13" s="11">
        <f t="shared" si="7"/>
        <v>0</v>
      </c>
      <c r="N13" s="11">
        <f t="shared" si="8"/>
        <v>0</v>
      </c>
      <c r="O13" s="11">
        <f t="shared" si="9"/>
        <v>0</v>
      </c>
    </row>
    <row r="14" spans="1:15" x14ac:dyDescent="0.3">
      <c r="A14">
        <v>0</v>
      </c>
      <c r="B14" s="3">
        <v>0.15410250853165053</v>
      </c>
      <c r="C14" s="3">
        <v>0.22232597984839231</v>
      </c>
      <c r="D14" s="3">
        <f t="shared" si="10"/>
        <v>4.6230752559495158</v>
      </c>
      <c r="E14" s="11">
        <f t="shared" si="11"/>
        <v>0</v>
      </c>
      <c r="F14" s="11">
        <f t="shared" si="0"/>
        <v>0</v>
      </c>
      <c r="G14" s="11">
        <f t="shared" si="1"/>
        <v>0</v>
      </c>
      <c r="H14" s="11">
        <f t="shared" si="2"/>
        <v>0</v>
      </c>
      <c r="I14" s="11">
        <f t="shared" si="3"/>
        <v>0</v>
      </c>
      <c r="J14" s="11">
        <f t="shared" si="4"/>
        <v>0</v>
      </c>
      <c r="K14" s="11">
        <f t="shared" si="5"/>
        <v>0</v>
      </c>
      <c r="L14" s="11">
        <f t="shared" si="6"/>
        <v>0</v>
      </c>
      <c r="M14" s="11">
        <f t="shared" si="7"/>
        <v>0</v>
      </c>
      <c r="N14" s="11">
        <f t="shared" si="8"/>
        <v>0</v>
      </c>
      <c r="O14" s="11">
        <f t="shared" si="9"/>
        <v>0</v>
      </c>
    </row>
    <row r="15" spans="1:15" x14ac:dyDescent="0.3">
      <c r="A15">
        <v>0</v>
      </c>
      <c r="B15" s="3">
        <v>-0.69360567067633383</v>
      </c>
      <c r="C15" s="3">
        <v>-2.7107307687401772</v>
      </c>
      <c r="D15" s="3">
        <f t="shared" si="10"/>
        <v>-20.808170120290015</v>
      </c>
      <c r="E15" s="11">
        <f t="shared" si="11"/>
        <v>0</v>
      </c>
      <c r="F15" s="11">
        <f t="shared" si="0"/>
        <v>0</v>
      </c>
      <c r="G15" s="11">
        <f t="shared" si="1"/>
        <v>0</v>
      </c>
      <c r="H15" s="11">
        <f t="shared" si="2"/>
        <v>0</v>
      </c>
      <c r="I15" s="11">
        <f t="shared" si="3"/>
        <v>0</v>
      </c>
      <c r="J15" s="11">
        <f t="shared" si="4"/>
        <v>0</v>
      </c>
      <c r="K15" s="11">
        <f t="shared" si="5"/>
        <v>0</v>
      </c>
      <c r="L15" s="11">
        <f t="shared" si="6"/>
        <v>0</v>
      </c>
      <c r="M15" s="11">
        <f t="shared" si="7"/>
        <v>0</v>
      </c>
      <c r="N15" s="11">
        <f t="shared" si="8"/>
        <v>0</v>
      </c>
      <c r="O15" s="11">
        <f t="shared" si="9"/>
        <v>0</v>
      </c>
    </row>
    <row r="16" spans="1:15" x14ac:dyDescent="0.3">
      <c r="A16">
        <v>0</v>
      </c>
      <c r="B16" s="3">
        <v>-0.54266592997009866</v>
      </c>
      <c r="C16" s="3">
        <v>-0.68642293626908213</v>
      </c>
      <c r="D16" s="3">
        <f t="shared" si="10"/>
        <v>-16.27997789910296</v>
      </c>
      <c r="E16" s="11">
        <f t="shared" si="11"/>
        <v>0</v>
      </c>
      <c r="F16" s="11">
        <f t="shared" si="0"/>
        <v>0</v>
      </c>
      <c r="G16" s="11">
        <f t="shared" si="1"/>
        <v>0</v>
      </c>
      <c r="H16" s="11">
        <f t="shared" si="2"/>
        <v>0</v>
      </c>
      <c r="I16" s="11">
        <f t="shared" si="3"/>
        <v>0</v>
      </c>
      <c r="J16" s="11">
        <f t="shared" si="4"/>
        <v>0</v>
      </c>
      <c r="K16" s="11">
        <f t="shared" si="5"/>
        <v>0</v>
      </c>
      <c r="L16" s="11">
        <f t="shared" si="6"/>
        <v>0</v>
      </c>
      <c r="M16" s="11">
        <f t="shared" si="7"/>
        <v>0</v>
      </c>
      <c r="N16" s="11">
        <f t="shared" si="8"/>
        <v>0</v>
      </c>
      <c r="O16" s="11">
        <f t="shared" si="9"/>
        <v>0</v>
      </c>
    </row>
    <row r="17" spans="1:15" x14ac:dyDescent="0.3">
      <c r="A17">
        <v>0</v>
      </c>
      <c r="B17" s="3">
        <v>1.3839076018484775</v>
      </c>
      <c r="C17" s="3">
        <v>0.30095179681666195</v>
      </c>
      <c r="D17" s="3">
        <f t="shared" si="10"/>
        <v>41.517228055454325</v>
      </c>
      <c r="E17" s="11">
        <f t="shared" si="11"/>
        <v>0</v>
      </c>
      <c r="F17" s="11">
        <f t="shared" si="0"/>
        <v>0</v>
      </c>
      <c r="G17" s="11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  <c r="L17" s="11">
        <f t="shared" si="6"/>
        <v>0</v>
      </c>
      <c r="M17" s="11">
        <f t="shared" si="7"/>
        <v>0</v>
      </c>
      <c r="N17" s="11">
        <f t="shared" si="8"/>
        <v>1</v>
      </c>
      <c r="O17" s="11">
        <f t="shared" si="9"/>
        <v>1</v>
      </c>
    </row>
    <row r="18" spans="1:15" x14ac:dyDescent="0.3">
      <c r="A18">
        <v>0</v>
      </c>
      <c r="B18" s="3">
        <v>-1.8406262825010344</v>
      </c>
      <c r="C18" s="3">
        <v>2.7198620955459774</v>
      </c>
      <c r="D18" s="3">
        <f t="shared" si="10"/>
        <v>-55.218788475031033</v>
      </c>
      <c r="E18" s="11">
        <f t="shared" si="11"/>
        <v>0</v>
      </c>
      <c r="F18" s="11">
        <f t="shared" si="0"/>
        <v>1</v>
      </c>
      <c r="G18" s="11">
        <f t="shared" si="1"/>
        <v>1</v>
      </c>
      <c r="H18" s="11">
        <f t="shared" si="2"/>
        <v>1</v>
      </c>
      <c r="I18" s="11">
        <f t="shared" si="3"/>
        <v>1</v>
      </c>
      <c r="J18" s="11">
        <f t="shared" si="4"/>
        <v>1</v>
      </c>
      <c r="K18" s="11">
        <f t="shared" si="5"/>
        <v>1</v>
      </c>
      <c r="L18" s="11">
        <f t="shared" si="6"/>
        <v>1</v>
      </c>
      <c r="M18" s="11">
        <f t="shared" si="7"/>
        <v>1</v>
      </c>
      <c r="N18" s="11">
        <f t="shared" si="8"/>
        <v>1</v>
      </c>
      <c r="O18" s="11">
        <f t="shared" si="9"/>
        <v>1</v>
      </c>
    </row>
    <row r="19" spans="1:15" x14ac:dyDescent="0.3">
      <c r="A19">
        <v>0</v>
      </c>
      <c r="B19" s="3">
        <v>-0.46304762690851931</v>
      </c>
      <c r="C19" s="3">
        <v>-2.8728663892252371E-2</v>
      </c>
      <c r="D19" s="3">
        <f t="shared" si="10"/>
        <v>-13.891428807255579</v>
      </c>
      <c r="E19" s="11">
        <f t="shared" si="11"/>
        <v>0</v>
      </c>
      <c r="F19" s="11">
        <f t="shared" si="0"/>
        <v>0</v>
      </c>
      <c r="G19" s="11">
        <f t="shared" si="1"/>
        <v>0</v>
      </c>
      <c r="H19" s="11">
        <f t="shared" si="2"/>
        <v>0</v>
      </c>
      <c r="I19" s="11">
        <f t="shared" si="3"/>
        <v>0</v>
      </c>
      <c r="J19" s="11">
        <f t="shared" si="4"/>
        <v>0</v>
      </c>
      <c r="K19" s="11">
        <f t="shared" si="5"/>
        <v>0</v>
      </c>
      <c r="L19" s="11">
        <f t="shared" si="6"/>
        <v>0</v>
      </c>
      <c r="M19" s="11">
        <f t="shared" si="7"/>
        <v>0</v>
      </c>
      <c r="N19" s="11">
        <f t="shared" si="8"/>
        <v>0</v>
      </c>
      <c r="O19" s="11">
        <f t="shared" si="9"/>
        <v>0</v>
      </c>
    </row>
    <row r="20" spans="1:15" x14ac:dyDescent="0.3">
      <c r="A20">
        <v>1</v>
      </c>
      <c r="B20" s="3">
        <v>-0.6296136234595906</v>
      </c>
      <c r="C20" s="3">
        <v>-0.52713176046381705</v>
      </c>
      <c r="D20" s="3">
        <f t="shared" si="10"/>
        <v>81.111591296212282</v>
      </c>
      <c r="E20" s="11">
        <f t="shared" si="11"/>
        <v>1</v>
      </c>
      <c r="F20" s="11">
        <f t="shared" si="0"/>
        <v>1</v>
      </c>
      <c r="G20" s="11">
        <f t="shared" si="1"/>
        <v>1</v>
      </c>
      <c r="H20" s="11">
        <f t="shared" si="2"/>
        <v>1</v>
      </c>
      <c r="I20" s="11">
        <f t="shared" si="3"/>
        <v>1</v>
      </c>
      <c r="J20" s="11">
        <f t="shared" si="4"/>
        <v>0</v>
      </c>
      <c r="K20" s="11">
        <f t="shared" si="5"/>
        <v>0</v>
      </c>
      <c r="L20" s="11">
        <f t="shared" si="6"/>
        <v>0</v>
      </c>
      <c r="M20" s="11">
        <f t="shared" si="7"/>
        <v>0</v>
      </c>
      <c r="N20" s="11">
        <f t="shared" si="8"/>
        <v>0</v>
      </c>
      <c r="O20" s="11">
        <f t="shared" si="9"/>
        <v>0</v>
      </c>
    </row>
    <row r="21" spans="1:15" x14ac:dyDescent="0.3">
      <c r="A21">
        <v>0</v>
      </c>
      <c r="B21" s="3">
        <v>-0.39137944440881256</v>
      </c>
      <c r="C21" s="3">
        <v>-2.4578548618592322</v>
      </c>
      <c r="D21" s="3">
        <f t="shared" si="10"/>
        <v>-11.741383332264377</v>
      </c>
      <c r="E21" s="11">
        <f t="shared" si="11"/>
        <v>0</v>
      </c>
      <c r="F21" s="11">
        <f t="shared" si="0"/>
        <v>0</v>
      </c>
      <c r="G21" s="11">
        <f t="shared" si="1"/>
        <v>0</v>
      </c>
      <c r="H21" s="11">
        <f t="shared" si="2"/>
        <v>0</v>
      </c>
      <c r="I21" s="11">
        <f t="shared" si="3"/>
        <v>0</v>
      </c>
      <c r="J21" s="11">
        <f t="shared" si="4"/>
        <v>0</v>
      </c>
      <c r="K21" s="11">
        <f t="shared" si="5"/>
        <v>0</v>
      </c>
      <c r="L21" s="11">
        <f t="shared" si="6"/>
        <v>0</v>
      </c>
      <c r="M21" s="11">
        <f t="shared" si="7"/>
        <v>0</v>
      </c>
      <c r="N21" s="11">
        <f t="shared" si="8"/>
        <v>0</v>
      </c>
      <c r="O21" s="11">
        <f t="shared" si="9"/>
        <v>0</v>
      </c>
    </row>
    <row r="22" spans="1:15" x14ac:dyDescent="0.3">
      <c r="A22">
        <v>0</v>
      </c>
      <c r="B22" s="3">
        <v>1.0139274309040047</v>
      </c>
      <c r="C22" s="3">
        <v>1.91125764104072</v>
      </c>
      <c r="D22" s="3">
        <f t="shared" si="10"/>
        <v>30.417822927120142</v>
      </c>
      <c r="E22" s="11">
        <f t="shared" si="11"/>
        <v>0</v>
      </c>
      <c r="F22" s="11">
        <f t="shared" si="0"/>
        <v>0</v>
      </c>
      <c r="G22" s="11">
        <f t="shared" si="1"/>
        <v>1</v>
      </c>
      <c r="H22" s="11">
        <f t="shared" si="2"/>
        <v>1</v>
      </c>
      <c r="I22" s="11">
        <f t="shared" si="3"/>
        <v>1</v>
      </c>
      <c r="J22" s="11">
        <f t="shared" si="4"/>
        <v>1</v>
      </c>
      <c r="K22" s="11">
        <f t="shared" si="5"/>
        <v>1</v>
      </c>
      <c r="L22" s="11">
        <f t="shared" si="6"/>
        <v>1</v>
      </c>
      <c r="M22" s="11">
        <f t="shared" si="7"/>
        <v>1</v>
      </c>
      <c r="N22" s="11">
        <f t="shared" si="8"/>
        <v>1</v>
      </c>
      <c r="O22" s="11">
        <f t="shared" si="9"/>
        <v>1</v>
      </c>
    </row>
    <row r="23" spans="1:15" x14ac:dyDescent="0.3">
      <c r="A23">
        <v>0</v>
      </c>
      <c r="B23" s="3">
        <v>-0.96256826509488747</v>
      </c>
      <c r="C23" s="3">
        <v>0.80156723925028928</v>
      </c>
      <c r="D23" s="3">
        <f t="shared" si="10"/>
        <v>-28.877047952846624</v>
      </c>
      <c r="E23" s="11">
        <f t="shared" si="11"/>
        <v>0</v>
      </c>
      <c r="F23" s="11">
        <f t="shared" si="0"/>
        <v>0</v>
      </c>
      <c r="G23" s="11">
        <f t="shared" si="1"/>
        <v>0</v>
      </c>
      <c r="H23" s="11">
        <f t="shared" si="2"/>
        <v>0</v>
      </c>
      <c r="I23" s="11">
        <f t="shared" si="3"/>
        <v>1</v>
      </c>
      <c r="J23" s="11">
        <f t="shared" si="4"/>
        <v>1</v>
      </c>
      <c r="K23" s="11">
        <f t="shared" si="5"/>
        <v>1</v>
      </c>
      <c r="L23" s="11">
        <f t="shared" si="6"/>
        <v>1</v>
      </c>
      <c r="M23" s="11">
        <f t="shared" si="7"/>
        <v>1</v>
      </c>
      <c r="N23" s="11">
        <f t="shared" si="8"/>
        <v>1</v>
      </c>
      <c r="O23" s="11">
        <f t="shared" si="9"/>
        <v>1</v>
      </c>
    </row>
    <row r="24" spans="1:15" x14ac:dyDescent="0.3">
      <c r="A24">
        <v>0</v>
      </c>
      <c r="B24" s="3">
        <v>-1.3185399438953027</v>
      </c>
      <c r="C24" s="3">
        <v>0.73818455348373391</v>
      </c>
      <c r="D24" s="3">
        <f t="shared" si="10"/>
        <v>-39.556198316859081</v>
      </c>
      <c r="E24" s="11">
        <f t="shared" si="11"/>
        <v>0</v>
      </c>
      <c r="F24" s="11">
        <f t="shared" si="0"/>
        <v>0</v>
      </c>
      <c r="G24" s="11">
        <f t="shared" si="1"/>
        <v>0</v>
      </c>
      <c r="H24" s="11">
        <f t="shared" si="2"/>
        <v>0</v>
      </c>
      <c r="I24" s="11">
        <f t="shared" si="3"/>
        <v>1</v>
      </c>
      <c r="J24" s="11">
        <f t="shared" si="4"/>
        <v>1</v>
      </c>
      <c r="K24" s="11">
        <f t="shared" si="5"/>
        <v>1</v>
      </c>
      <c r="L24" s="11">
        <f t="shared" si="6"/>
        <v>1</v>
      </c>
      <c r="M24" s="11">
        <f t="shared" si="7"/>
        <v>1</v>
      </c>
      <c r="N24" s="11">
        <f t="shared" si="8"/>
        <v>1</v>
      </c>
      <c r="O24" s="11">
        <f t="shared" si="9"/>
        <v>1</v>
      </c>
    </row>
    <row r="25" spans="1:15" x14ac:dyDescent="0.3">
      <c r="A25">
        <v>0</v>
      </c>
      <c r="B25" s="3">
        <v>-1.1857400750159286</v>
      </c>
      <c r="C25" s="3">
        <v>-0.4246362550475169</v>
      </c>
      <c r="D25" s="3">
        <f t="shared" si="10"/>
        <v>-35.572202250477858</v>
      </c>
      <c r="E25" s="11">
        <f t="shared" si="11"/>
        <v>0</v>
      </c>
      <c r="F25" s="11">
        <f t="shared" si="0"/>
        <v>0</v>
      </c>
      <c r="G25" s="11">
        <f t="shared" si="1"/>
        <v>0</v>
      </c>
      <c r="H25" s="11">
        <f t="shared" si="2"/>
        <v>0</v>
      </c>
      <c r="I25" s="11">
        <f t="shared" si="3"/>
        <v>0</v>
      </c>
      <c r="J25" s="11">
        <f t="shared" si="4"/>
        <v>0</v>
      </c>
      <c r="K25" s="11">
        <f t="shared" si="5"/>
        <v>0</v>
      </c>
      <c r="L25" s="11">
        <f t="shared" si="6"/>
        <v>0</v>
      </c>
      <c r="M25" s="11">
        <f t="shared" si="7"/>
        <v>0</v>
      </c>
      <c r="N25" s="11">
        <f t="shared" si="8"/>
        <v>0</v>
      </c>
      <c r="O25" s="11">
        <f t="shared" si="9"/>
        <v>0</v>
      </c>
    </row>
    <row r="26" spans="1:15" x14ac:dyDescent="0.3">
      <c r="A26">
        <v>0</v>
      </c>
      <c r="B26" s="3">
        <v>0.45998376663192175</v>
      </c>
      <c r="C26" s="3">
        <v>-0.82919314081664197</v>
      </c>
      <c r="D26" s="3">
        <f t="shared" si="10"/>
        <v>13.799512998957653</v>
      </c>
      <c r="E26" s="11">
        <f t="shared" si="11"/>
        <v>0</v>
      </c>
      <c r="F26" s="11">
        <f t="shared" si="0"/>
        <v>0</v>
      </c>
      <c r="G26" s="11">
        <f t="shared" si="1"/>
        <v>0</v>
      </c>
      <c r="H26" s="11">
        <f t="shared" si="2"/>
        <v>0</v>
      </c>
      <c r="I26" s="11">
        <f t="shared" si="3"/>
        <v>0</v>
      </c>
      <c r="J26" s="11">
        <f t="shared" si="4"/>
        <v>0</v>
      </c>
      <c r="K26" s="11">
        <f t="shared" si="5"/>
        <v>0</v>
      </c>
      <c r="L26" s="11">
        <f t="shared" si="6"/>
        <v>0</v>
      </c>
      <c r="M26" s="11">
        <f t="shared" si="7"/>
        <v>0</v>
      </c>
      <c r="N26" s="11">
        <f t="shared" si="8"/>
        <v>0</v>
      </c>
      <c r="O26" s="11">
        <f t="shared" si="9"/>
        <v>0</v>
      </c>
    </row>
    <row r="27" spans="1:15" x14ac:dyDescent="0.3">
      <c r="A27">
        <v>0</v>
      </c>
      <c r="B27" s="3">
        <v>-1.6333387975464575E-2</v>
      </c>
      <c r="C27" s="3">
        <v>-1.1543443179107271</v>
      </c>
      <c r="D27" s="3">
        <f t="shared" si="10"/>
        <v>-0.49000163926393725</v>
      </c>
      <c r="E27" s="11">
        <f t="shared" si="11"/>
        <v>0</v>
      </c>
      <c r="F27" s="11">
        <f t="shared" si="0"/>
        <v>0</v>
      </c>
      <c r="G27" s="11">
        <f t="shared" si="1"/>
        <v>0</v>
      </c>
      <c r="H27" s="11">
        <f t="shared" si="2"/>
        <v>0</v>
      </c>
      <c r="I27" s="11">
        <f t="shared" si="3"/>
        <v>0</v>
      </c>
      <c r="J27" s="11">
        <f t="shared" si="4"/>
        <v>0</v>
      </c>
      <c r="K27" s="11">
        <f t="shared" si="5"/>
        <v>0</v>
      </c>
      <c r="L27" s="11">
        <f t="shared" si="6"/>
        <v>0</v>
      </c>
      <c r="M27" s="11">
        <f t="shared" si="7"/>
        <v>0</v>
      </c>
      <c r="N27" s="11">
        <f t="shared" si="8"/>
        <v>0</v>
      </c>
      <c r="O27" s="11">
        <f t="shared" si="9"/>
        <v>0</v>
      </c>
    </row>
    <row r="28" spans="1:15" x14ac:dyDescent="0.3">
      <c r="A28">
        <v>1</v>
      </c>
      <c r="B28" s="3">
        <v>1.2342525224084966</v>
      </c>
      <c r="C28" s="3">
        <v>0.32618345358059742</v>
      </c>
      <c r="D28" s="3">
        <f t="shared" si="10"/>
        <v>137.0275756722549</v>
      </c>
      <c r="E28" s="11">
        <f t="shared" si="11"/>
        <v>1</v>
      </c>
      <c r="F28" s="11">
        <f t="shared" si="0"/>
        <v>1</v>
      </c>
      <c r="G28" s="11">
        <f t="shared" si="1"/>
        <v>1</v>
      </c>
      <c r="H28" s="11">
        <f t="shared" si="2"/>
        <v>1</v>
      </c>
      <c r="I28" s="11">
        <f t="shared" si="3"/>
        <v>1</v>
      </c>
      <c r="J28" s="11">
        <f t="shared" si="4"/>
        <v>1</v>
      </c>
      <c r="K28" s="11">
        <f t="shared" si="5"/>
        <v>1</v>
      </c>
      <c r="L28" s="11">
        <f t="shared" si="6"/>
        <v>1</v>
      </c>
      <c r="M28" s="11">
        <f t="shared" si="7"/>
        <v>1</v>
      </c>
      <c r="N28" s="11">
        <f t="shared" si="8"/>
        <v>1</v>
      </c>
      <c r="O28" s="11">
        <f t="shared" si="9"/>
        <v>1</v>
      </c>
    </row>
    <row r="29" spans="1:15" x14ac:dyDescent="0.3">
      <c r="A29">
        <v>0</v>
      </c>
      <c r="B29" s="3">
        <v>0.43604927668638993</v>
      </c>
      <c r="C29" s="3">
        <v>-0.51967504077765625</v>
      </c>
      <c r="D29" s="3">
        <f t="shared" si="10"/>
        <v>13.081478300591698</v>
      </c>
      <c r="E29" s="11">
        <f t="shared" si="11"/>
        <v>0</v>
      </c>
      <c r="F29" s="11">
        <f t="shared" si="0"/>
        <v>0</v>
      </c>
      <c r="G29" s="11">
        <f t="shared" si="1"/>
        <v>0</v>
      </c>
      <c r="H29" s="11">
        <f t="shared" si="2"/>
        <v>0</v>
      </c>
      <c r="I29" s="11">
        <f t="shared" si="3"/>
        <v>0</v>
      </c>
      <c r="J29" s="11">
        <f t="shared" si="4"/>
        <v>0</v>
      </c>
      <c r="K29" s="11">
        <f t="shared" si="5"/>
        <v>0</v>
      </c>
      <c r="L29" s="11">
        <f t="shared" si="6"/>
        <v>0</v>
      </c>
      <c r="M29" s="11">
        <f t="shared" si="7"/>
        <v>0</v>
      </c>
      <c r="N29" s="11">
        <f t="shared" si="8"/>
        <v>0</v>
      </c>
      <c r="O29" s="11">
        <f t="shared" si="9"/>
        <v>0</v>
      </c>
    </row>
    <row r="30" spans="1:15" x14ac:dyDescent="0.3">
      <c r="A30">
        <v>0</v>
      </c>
      <c r="B30" s="3">
        <v>-0.27861347007274162</v>
      </c>
      <c r="C30" s="3">
        <v>-0.58200384955853224</v>
      </c>
      <c r="D30" s="3">
        <f t="shared" si="10"/>
        <v>-8.3584041021822486</v>
      </c>
      <c r="E30" s="11">
        <f t="shared" si="11"/>
        <v>0</v>
      </c>
      <c r="F30" s="11">
        <f t="shared" si="0"/>
        <v>0</v>
      </c>
      <c r="G30" s="11">
        <f t="shared" si="1"/>
        <v>0</v>
      </c>
      <c r="H30" s="11">
        <f t="shared" si="2"/>
        <v>0</v>
      </c>
      <c r="I30" s="11">
        <f t="shared" si="3"/>
        <v>0</v>
      </c>
      <c r="J30" s="11">
        <f t="shared" si="4"/>
        <v>0</v>
      </c>
      <c r="K30" s="11">
        <f t="shared" si="5"/>
        <v>0</v>
      </c>
      <c r="L30" s="11">
        <f t="shared" si="6"/>
        <v>0</v>
      </c>
      <c r="M30" s="11">
        <f t="shared" si="7"/>
        <v>0</v>
      </c>
      <c r="N30" s="11">
        <f t="shared" si="8"/>
        <v>0</v>
      </c>
      <c r="O30" s="11">
        <f t="shared" si="9"/>
        <v>0</v>
      </c>
    </row>
    <row r="31" spans="1:15" x14ac:dyDescent="0.3">
      <c r="A31">
        <v>0</v>
      </c>
      <c r="B31" s="3">
        <v>0.43100726543343626</v>
      </c>
      <c r="C31" s="3">
        <v>-0.90899447968695313</v>
      </c>
      <c r="D31" s="3">
        <f t="shared" si="10"/>
        <v>12.930217963003088</v>
      </c>
      <c r="E31" s="11">
        <f t="shared" si="11"/>
        <v>0</v>
      </c>
      <c r="F31" s="11">
        <f t="shared" si="0"/>
        <v>0</v>
      </c>
      <c r="G31" s="11">
        <f t="shared" si="1"/>
        <v>0</v>
      </c>
      <c r="H31" s="11">
        <f t="shared" si="2"/>
        <v>0</v>
      </c>
      <c r="I31" s="11">
        <f t="shared" si="3"/>
        <v>0</v>
      </c>
      <c r="J31" s="11">
        <f t="shared" si="4"/>
        <v>0</v>
      </c>
      <c r="K31" s="11">
        <f t="shared" si="5"/>
        <v>0</v>
      </c>
      <c r="L31" s="11">
        <f t="shared" si="6"/>
        <v>0</v>
      </c>
      <c r="M31" s="11">
        <f t="shared" si="7"/>
        <v>0</v>
      </c>
      <c r="N31" s="11">
        <f t="shared" si="8"/>
        <v>0</v>
      </c>
      <c r="O31" s="11">
        <f t="shared" si="9"/>
        <v>0</v>
      </c>
    </row>
    <row r="32" spans="1:15" x14ac:dyDescent="0.3">
      <c r="A32">
        <v>0</v>
      </c>
      <c r="B32" s="3">
        <v>-0.80822928794077598</v>
      </c>
      <c r="C32" s="3">
        <v>1.6781086742412299</v>
      </c>
      <c r="D32" s="3">
        <f t="shared" si="10"/>
        <v>-24.246878638223279</v>
      </c>
      <c r="E32" s="11">
        <f t="shared" si="11"/>
        <v>0</v>
      </c>
      <c r="F32" s="11">
        <f t="shared" si="0"/>
        <v>0</v>
      </c>
      <c r="G32" s="11">
        <f t="shared" si="1"/>
        <v>1</v>
      </c>
      <c r="H32" s="11">
        <f t="shared" si="2"/>
        <v>1</v>
      </c>
      <c r="I32" s="11">
        <f t="shared" si="3"/>
        <v>1</v>
      </c>
      <c r="J32" s="11">
        <f t="shared" si="4"/>
        <v>1</v>
      </c>
      <c r="K32" s="11">
        <f t="shared" si="5"/>
        <v>1</v>
      </c>
      <c r="L32" s="11">
        <f t="shared" si="6"/>
        <v>1</v>
      </c>
      <c r="M32" s="11">
        <f t="shared" si="7"/>
        <v>1</v>
      </c>
      <c r="N32" s="11">
        <f t="shared" si="8"/>
        <v>1</v>
      </c>
      <c r="O32" s="11">
        <f t="shared" si="9"/>
        <v>1</v>
      </c>
    </row>
    <row r="33" spans="1:15" x14ac:dyDescent="0.3">
      <c r="A33">
        <v>0</v>
      </c>
      <c r="B33" s="3">
        <v>1.1482575246191118</v>
      </c>
      <c r="C33" s="3">
        <v>0.666420874040341</v>
      </c>
      <c r="D33" s="3">
        <f t="shared" si="10"/>
        <v>34.447725738573354</v>
      </c>
      <c r="E33" s="11">
        <f t="shared" si="11"/>
        <v>0</v>
      </c>
      <c r="F33" s="11">
        <f t="shared" si="0"/>
        <v>0</v>
      </c>
      <c r="G33" s="11">
        <f t="shared" si="1"/>
        <v>0</v>
      </c>
      <c r="H33" s="11">
        <f t="shared" si="2"/>
        <v>0</v>
      </c>
      <c r="I33" s="11">
        <f t="shared" si="3"/>
        <v>1</v>
      </c>
      <c r="J33" s="11">
        <f t="shared" si="4"/>
        <v>1</v>
      </c>
      <c r="K33" s="11">
        <f t="shared" si="5"/>
        <v>1</v>
      </c>
      <c r="L33" s="11">
        <f t="shared" si="6"/>
        <v>1</v>
      </c>
      <c r="M33" s="11">
        <f t="shared" si="7"/>
        <v>1</v>
      </c>
      <c r="N33" s="11">
        <f t="shared" si="8"/>
        <v>1</v>
      </c>
      <c r="O33" s="11">
        <f t="shared" si="9"/>
        <v>1</v>
      </c>
    </row>
    <row r="34" spans="1:15" x14ac:dyDescent="0.3">
      <c r="A34">
        <v>0</v>
      </c>
      <c r="B34" s="3">
        <v>-0.61088485381333157</v>
      </c>
      <c r="C34" s="3">
        <v>1.4633360478910618</v>
      </c>
      <c r="D34" s="3">
        <f t="shared" si="10"/>
        <v>-18.326545614399947</v>
      </c>
      <c r="E34" s="11">
        <f t="shared" si="11"/>
        <v>0</v>
      </c>
      <c r="F34" s="11">
        <f t="shared" si="0"/>
        <v>0</v>
      </c>
      <c r="G34" s="11">
        <f t="shared" si="1"/>
        <v>1</v>
      </c>
      <c r="H34" s="11">
        <f t="shared" si="2"/>
        <v>1</v>
      </c>
      <c r="I34" s="11">
        <f t="shared" si="3"/>
        <v>1</v>
      </c>
      <c r="J34" s="11">
        <f t="shared" si="4"/>
        <v>1</v>
      </c>
      <c r="K34" s="11">
        <f t="shared" si="5"/>
        <v>1</v>
      </c>
      <c r="L34" s="11">
        <f t="shared" si="6"/>
        <v>1</v>
      </c>
      <c r="M34" s="11">
        <f t="shared" si="7"/>
        <v>1</v>
      </c>
      <c r="N34" s="11">
        <f t="shared" si="8"/>
        <v>1</v>
      </c>
      <c r="O34" s="11">
        <f t="shared" si="9"/>
        <v>1</v>
      </c>
    </row>
    <row r="35" spans="1:15" x14ac:dyDescent="0.3">
      <c r="A35">
        <v>0</v>
      </c>
      <c r="B35" s="3">
        <v>0.24181531443900894</v>
      </c>
      <c r="C35" s="3">
        <v>6.4801497501321137E-2</v>
      </c>
      <c r="D35" s="3">
        <f t="shared" si="10"/>
        <v>7.2544594331702683</v>
      </c>
      <c r="E35" s="11">
        <f t="shared" si="11"/>
        <v>0</v>
      </c>
      <c r="F35" s="11">
        <f t="shared" si="0"/>
        <v>0</v>
      </c>
      <c r="G35" s="11">
        <f t="shared" si="1"/>
        <v>0</v>
      </c>
      <c r="H35" s="11">
        <f t="shared" si="2"/>
        <v>0</v>
      </c>
      <c r="I35" s="11">
        <f t="shared" si="3"/>
        <v>0</v>
      </c>
      <c r="J35" s="11">
        <f t="shared" si="4"/>
        <v>0</v>
      </c>
      <c r="K35" s="11">
        <f t="shared" si="5"/>
        <v>0</v>
      </c>
      <c r="L35" s="11">
        <f t="shared" si="6"/>
        <v>0</v>
      </c>
      <c r="M35" s="11">
        <f t="shared" si="7"/>
        <v>0</v>
      </c>
      <c r="N35" s="11">
        <f t="shared" si="8"/>
        <v>0</v>
      </c>
      <c r="O35" s="11">
        <f t="shared" si="9"/>
        <v>0</v>
      </c>
    </row>
    <row r="36" spans="1:15" x14ac:dyDescent="0.3">
      <c r="A36">
        <v>0</v>
      </c>
      <c r="B36" s="3">
        <v>5.0702055887086317E-2</v>
      </c>
      <c r="C36" s="3">
        <v>-0.45684032556891907</v>
      </c>
      <c r="D36" s="3">
        <f t="shared" si="10"/>
        <v>1.5210616766125895</v>
      </c>
      <c r="E36" s="11">
        <f t="shared" si="11"/>
        <v>0</v>
      </c>
      <c r="F36" s="11">
        <f t="shared" si="0"/>
        <v>0</v>
      </c>
      <c r="G36" s="11">
        <f t="shared" si="1"/>
        <v>0</v>
      </c>
      <c r="H36" s="11">
        <f t="shared" si="2"/>
        <v>0</v>
      </c>
      <c r="I36" s="11">
        <f t="shared" si="3"/>
        <v>0</v>
      </c>
      <c r="J36" s="11">
        <f t="shared" si="4"/>
        <v>0</v>
      </c>
      <c r="K36" s="11">
        <f t="shared" si="5"/>
        <v>0</v>
      </c>
      <c r="L36" s="11">
        <f t="shared" si="6"/>
        <v>0</v>
      </c>
      <c r="M36" s="11">
        <f t="shared" si="7"/>
        <v>0</v>
      </c>
      <c r="N36" s="11">
        <f t="shared" si="8"/>
        <v>0</v>
      </c>
      <c r="O36" s="11">
        <f t="shared" si="9"/>
        <v>0</v>
      </c>
    </row>
    <row r="37" spans="1:15" x14ac:dyDescent="0.3">
      <c r="A37">
        <v>0</v>
      </c>
      <c r="B37" s="3">
        <v>-0.73497403718647547</v>
      </c>
      <c r="C37" s="3">
        <v>0.31595391192240641</v>
      </c>
      <c r="D37" s="3">
        <f t="shared" si="10"/>
        <v>-22.049221115594264</v>
      </c>
      <c r="E37" s="11">
        <f t="shared" si="11"/>
        <v>0</v>
      </c>
      <c r="F37" s="11">
        <f t="shared" si="0"/>
        <v>0</v>
      </c>
      <c r="G37" s="11">
        <f t="shared" si="1"/>
        <v>0</v>
      </c>
      <c r="H37" s="11">
        <f t="shared" si="2"/>
        <v>0</v>
      </c>
      <c r="I37" s="11">
        <f t="shared" si="3"/>
        <v>0</v>
      </c>
      <c r="J37" s="11">
        <f t="shared" si="4"/>
        <v>0</v>
      </c>
      <c r="K37" s="11">
        <f t="shared" si="5"/>
        <v>0</v>
      </c>
      <c r="L37" s="11">
        <f t="shared" si="6"/>
        <v>0</v>
      </c>
      <c r="M37" s="11">
        <f t="shared" si="7"/>
        <v>1</v>
      </c>
      <c r="N37" s="11">
        <f t="shared" si="8"/>
        <v>1</v>
      </c>
      <c r="O37" s="11">
        <f t="shared" si="9"/>
        <v>1</v>
      </c>
    </row>
    <row r="38" spans="1:15" x14ac:dyDescent="0.3">
      <c r="A38">
        <v>0</v>
      </c>
      <c r="B38" s="3">
        <v>0.23811480787117034</v>
      </c>
      <c r="C38" s="3">
        <v>0.64941787059069611</v>
      </c>
      <c r="D38" s="3">
        <f t="shared" si="10"/>
        <v>7.1434442361351103</v>
      </c>
      <c r="E38" s="11">
        <f t="shared" si="11"/>
        <v>0</v>
      </c>
      <c r="F38" s="11">
        <f t="shared" si="0"/>
        <v>0</v>
      </c>
      <c r="G38" s="11">
        <f t="shared" si="1"/>
        <v>0</v>
      </c>
      <c r="H38" s="11">
        <f t="shared" si="2"/>
        <v>0</v>
      </c>
      <c r="I38" s="11">
        <f t="shared" si="3"/>
        <v>1</v>
      </c>
      <c r="J38" s="11">
        <f t="shared" si="4"/>
        <v>1</v>
      </c>
      <c r="K38" s="11">
        <f t="shared" si="5"/>
        <v>1</v>
      </c>
      <c r="L38" s="11">
        <f t="shared" si="6"/>
        <v>1</v>
      </c>
      <c r="M38" s="11">
        <f t="shared" si="7"/>
        <v>1</v>
      </c>
      <c r="N38" s="11">
        <f t="shared" si="8"/>
        <v>1</v>
      </c>
      <c r="O38" s="11">
        <f t="shared" si="9"/>
        <v>1</v>
      </c>
    </row>
    <row r="39" spans="1:15" x14ac:dyDescent="0.3">
      <c r="A39">
        <v>0</v>
      </c>
      <c r="B39" s="3">
        <v>0.42815486267500091</v>
      </c>
      <c r="C39" s="3">
        <v>7.5538082455750555E-2</v>
      </c>
      <c r="D39" s="3">
        <f t="shared" si="10"/>
        <v>12.844645880250027</v>
      </c>
      <c r="E39" s="11">
        <f t="shared" si="11"/>
        <v>0</v>
      </c>
      <c r="F39" s="11">
        <f t="shared" si="0"/>
        <v>0</v>
      </c>
      <c r="G39" s="11">
        <f t="shared" si="1"/>
        <v>0</v>
      </c>
      <c r="H39" s="11">
        <f t="shared" si="2"/>
        <v>0</v>
      </c>
      <c r="I39" s="11">
        <f t="shared" si="3"/>
        <v>0</v>
      </c>
      <c r="J39" s="11">
        <f t="shared" si="4"/>
        <v>0</v>
      </c>
      <c r="K39" s="11">
        <f t="shared" si="5"/>
        <v>0</v>
      </c>
      <c r="L39" s="11">
        <f t="shared" si="6"/>
        <v>0</v>
      </c>
      <c r="M39" s="11">
        <f t="shared" si="7"/>
        <v>0</v>
      </c>
      <c r="N39" s="11">
        <f t="shared" si="8"/>
        <v>0</v>
      </c>
      <c r="O39" s="11">
        <f t="shared" si="9"/>
        <v>0</v>
      </c>
    </row>
    <row r="40" spans="1:15" x14ac:dyDescent="0.3">
      <c r="A40">
        <v>0</v>
      </c>
      <c r="B40" s="3">
        <v>6.4801497501321137E-2</v>
      </c>
      <c r="C40" s="3">
        <v>0.38231064536375925</v>
      </c>
      <c r="D40" s="3">
        <f t="shared" si="10"/>
        <v>1.9440449250396341</v>
      </c>
      <c r="E40" s="11">
        <f t="shared" si="11"/>
        <v>0</v>
      </c>
      <c r="F40" s="11">
        <f t="shared" si="0"/>
        <v>0</v>
      </c>
      <c r="G40" s="11">
        <f t="shared" si="1"/>
        <v>0</v>
      </c>
      <c r="H40" s="11">
        <f t="shared" si="2"/>
        <v>0</v>
      </c>
      <c r="I40" s="11">
        <f t="shared" si="3"/>
        <v>0</v>
      </c>
      <c r="J40" s="11">
        <f t="shared" si="4"/>
        <v>0</v>
      </c>
      <c r="K40" s="11">
        <f t="shared" si="5"/>
        <v>0</v>
      </c>
      <c r="L40" s="11">
        <f t="shared" si="6"/>
        <v>1</v>
      </c>
      <c r="M40" s="11">
        <f t="shared" si="7"/>
        <v>1</v>
      </c>
      <c r="N40" s="11">
        <f t="shared" si="8"/>
        <v>1</v>
      </c>
      <c r="O40" s="11">
        <f t="shared" si="9"/>
        <v>1</v>
      </c>
    </row>
    <row r="41" spans="1:15" x14ac:dyDescent="0.3">
      <c r="A41">
        <v>0</v>
      </c>
      <c r="B41" s="3">
        <v>0.13114913599565625</v>
      </c>
      <c r="C41" s="3">
        <v>0.2899241735576652</v>
      </c>
      <c r="D41" s="3">
        <f t="shared" si="10"/>
        <v>3.9344740798696876</v>
      </c>
      <c r="E41" s="11">
        <f t="shared" si="11"/>
        <v>0</v>
      </c>
      <c r="F41" s="11">
        <f t="shared" si="0"/>
        <v>0</v>
      </c>
      <c r="G41" s="11">
        <f t="shared" si="1"/>
        <v>0</v>
      </c>
      <c r="H41" s="11">
        <f t="shared" si="2"/>
        <v>0</v>
      </c>
      <c r="I41" s="11">
        <f t="shared" si="3"/>
        <v>0</v>
      </c>
      <c r="J41" s="11">
        <f t="shared" si="4"/>
        <v>0</v>
      </c>
      <c r="K41" s="11">
        <f t="shared" si="5"/>
        <v>0</v>
      </c>
      <c r="L41" s="11">
        <f t="shared" si="6"/>
        <v>0</v>
      </c>
      <c r="M41" s="11">
        <f t="shared" si="7"/>
        <v>0</v>
      </c>
      <c r="N41" s="11">
        <f t="shared" si="8"/>
        <v>1</v>
      </c>
      <c r="O41" s="11">
        <f t="shared" si="9"/>
        <v>1</v>
      </c>
    </row>
    <row r="42" spans="1:15" x14ac:dyDescent="0.3">
      <c r="A42">
        <v>0</v>
      </c>
      <c r="B42" s="3">
        <v>0.40828354030963965</v>
      </c>
      <c r="C42" s="3">
        <v>1.5643308870494366</v>
      </c>
      <c r="D42" s="3">
        <f t="shared" si="10"/>
        <v>12.248506209289189</v>
      </c>
      <c r="E42" s="11">
        <f t="shared" si="11"/>
        <v>0</v>
      </c>
      <c r="F42" s="11">
        <f t="shared" si="0"/>
        <v>0</v>
      </c>
      <c r="G42" s="11">
        <f t="shared" si="1"/>
        <v>1</v>
      </c>
      <c r="H42" s="11">
        <f t="shared" si="2"/>
        <v>1</v>
      </c>
      <c r="I42" s="11">
        <f t="shared" si="3"/>
        <v>1</v>
      </c>
      <c r="J42" s="11">
        <f t="shared" si="4"/>
        <v>1</v>
      </c>
      <c r="K42" s="11">
        <f t="shared" si="5"/>
        <v>1</v>
      </c>
      <c r="L42" s="11">
        <f t="shared" si="6"/>
        <v>1</v>
      </c>
      <c r="M42" s="11">
        <f t="shared" si="7"/>
        <v>1</v>
      </c>
      <c r="N42" s="11">
        <f t="shared" si="8"/>
        <v>1</v>
      </c>
      <c r="O42" s="11">
        <f t="shared" si="9"/>
        <v>1</v>
      </c>
    </row>
    <row r="43" spans="1:15" x14ac:dyDescent="0.3">
      <c r="A43">
        <v>0</v>
      </c>
      <c r="B43" s="3">
        <v>-0.61985133470443543</v>
      </c>
      <c r="C43" s="3">
        <v>-0.7358767106779851</v>
      </c>
      <c r="D43" s="3">
        <f t="shared" si="10"/>
        <v>-18.595540041133063</v>
      </c>
      <c r="E43" s="11">
        <f t="shared" si="11"/>
        <v>0</v>
      </c>
      <c r="F43" s="11">
        <f t="shared" si="0"/>
        <v>0</v>
      </c>
      <c r="G43" s="11">
        <f t="shared" si="1"/>
        <v>0</v>
      </c>
      <c r="H43" s="11">
        <f t="shared" si="2"/>
        <v>0</v>
      </c>
      <c r="I43" s="11">
        <f t="shared" si="3"/>
        <v>0</v>
      </c>
      <c r="J43" s="11">
        <f t="shared" si="4"/>
        <v>0</v>
      </c>
      <c r="K43" s="11">
        <f t="shared" si="5"/>
        <v>0</v>
      </c>
      <c r="L43" s="11">
        <f t="shared" si="6"/>
        <v>0</v>
      </c>
      <c r="M43" s="11">
        <f t="shared" si="7"/>
        <v>0</v>
      </c>
      <c r="N43" s="11">
        <f t="shared" si="8"/>
        <v>0</v>
      </c>
      <c r="O43" s="11">
        <f t="shared" si="9"/>
        <v>0</v>
      </c>
    </row>
    <row r="44" spans="1:15" x14ac:dyDescent="0.3">
      <c r="A44">
        <v>0</v>
      </c>
      <c r="B44" s="3">
        <v>0.53611984185408801</v>
      </c>
      <c r="C44" s="3">
        <v>-0.7329708751058206</v>
      </c>
      <c r="D44" s="3">
        <f t="shared" si="10"/>
        <v>16.08359525562264</v>
      </c>
      <c r="E44" s="11">
        <f t="shared" si="11"/>
        <v>0</v>
      </c>
      <c r="F44" s="11">
        <f t="shared" si="0"/>
        <v>0</v>
      </c>
      <c r="G44" s="11">
        <f t="shared" si="1"/>
        <v>0</v>
      </c>
      <c r="H44" s="11">
        <f t="shared" si="2"/>
        <v>0</v>
      </c>
      <c r="I44" s="11">
        <f t="shared" si="3"/>
        <v>0</v>
      </c>
      <c r="J44" s="11">
        <f t="shared" si="4"/>
        <v>0</v>
      </c>
      <c r="K44" s="11">
        <f t="shared" si="5"/>
        <v>0</v>
      </c>
      <c r="L44" s="11">
        <f t="shared" si="6"/>
        <v>0</v>
      </c>
      <c r="M44" s="11">
        <f t="shared" si="7"/>
        <v>0</v>
      </c>
      <c r="N44" s="11">
        <f t="shared" si="8"/>
        <v>0</v>
      </c>
      <c r="O44" s="11">
        <f t="shared" si="9"/>
        <v>0</v>
      </c>
    </row>
    <row r="45" spans="1:15" x14ac:dyDescent="0.3">
      <c r="A45">
        <v>0</v>
      </c>
      <c r="B45" s="3">
        <v>1.7259662854485214</v>
      </c>
      <c r="C45" s="3">
        <v>-1.4816578186582774</v>
      </c>
      <c r="D45" s="3">
        <f t="shared" si="10"/>
        <v>51.778988563455641</v>
      </c>
      <c r="E45" s="11">
        <f t="shared" si="11"/>
        <v>0</v>
      </c>
      <c r="F45" s="11">
        <f t="shared" si="0"/>
        <v>0</v>
      </c>
      <c r="G45" s="11">
        <f t="shared" si="1"/>
        <v>0</v>
      </c>
      <c r="H45" s="11">
        <f t="shared" si="2"/>
        <v>0</v>
      </c>
      <c r="I45" s="11">
        <f t="shared" si="3"/>
        <v>0</v>
      </c>
      <c r="J45" s="11">
        <f t="shared" si="4"/>
        <v>0</v>
      </c>
      <c r="K45" s="11">
        <f t="shared" si="5"/>
        <v>0</v>
      </c>
      <c r="L45" s="11">
        <f t="shared" si="6"/>
        <v>0</v>
      </c>
      <c r="M45" s="11">
        <f t="shared" si="7"/>
        <v>0</v>
      </c>
      <c r="N45" s="11">
        <f t="shared" si="8"/>
        <v>0</v>
      </c>
      <c r="O45" s="11">
        <f t="shared" si="9"/>
        <v>0</v>
      </c>
    </row>
    <row r="46" spans="1:15" x14ac:dyDescent="0.3">
      <c r="A46">
        <v>0</v>
      </c>
      <c r="B46" s="3">
        <v>1.5817249732208438</v>
      </c>
      <c r="C46" s="3">
        <v>-0.89806235337164253</v>
      </c>
      <c r="D46" s="3">
        <f t="shared" si="10"/>
        <v>47.451749196625315</v>
      </c>
      <c r="E46" s="11">
        <f t="shared" si="11"/>
        <v>0</v>
      </c>
      <c r="F46" s="11">
        <f t="shared" si="0"/>
        <v>0</v>
      </c>
      <c r="G46" s="11">
        <f t="shared" si="1"/>
        <v>0</v>
      </c>
      <c r="H46" s="11">
        <f t="shared" si="2"/>
        <v>0</v>
      </c>
      <c r="I46" s="11">
        <f t="shared" si="3"/>
        <v>0</v>
      </c>
      <c r="J46" s="11">
        <f t="shared" si="4"/>
        <v>0</v>
      </c>
      <c r="K46" s="11">
        <f t="shared" si="5"/>
        <v>0</v>
      </c>
      <c r="L46" s="11">
        <f t="shared" si="6"/>
        <v>0</v>
      </c>
      <c r="M46" s="11">
        <f t="shared" si="7"/>
        <v>0</v>
      </c>
      <c r="N46" s="11">
        <f t="shared" si="8"/>
        <v>0</v>
      </c>
      <c r="O46" s="11">
        <f t="shared" si="9"/>
        <v>0</v>
      </c>
    </row>
    <row r="47" spans="1:15" x14ac:dyDescent="0.3">
      <c r="A47">
        <v>0</v>
      </c>
      <c r="B47" s="3">
        <v>1.5727027857792564</v>
      </c>
      <c r="C47" s="3">
        <v>-2.2712265490554273</v>
      </c>
      <c r="D47" s="3">
        <f t="shared" si="10"/>
        <v>47.181083573377691</v>
      </c>
      <c r="E47" s="11">
        <f t="shared" si="11"/>
        <v>0</v>
      </c>
      <c r="F47" s="11">
        <f t="shared" si="0"/>
        <v>0</v>
      </c>
      <c r="G47" s="11">
        <f t="shared" si="1"/>
        <v>0</v>
      </c>
      <c r="H47" s="11">
        <f t="shared" si="2"/>
        <v>0</v>
      </c>
      <c r="I47" s="11">
        <f t="shared" si="3"/>
        <v>0</v>
      </c>
      <c r="J47" s="11">
        <f t="shared" si="4"/>
        <v>0</v>
      </c>
      <c r="K47" s="11">
        <f t="shared" si="5"/>
        <v>0</v>
      </c>
      <c r="L47" s="11">
        <f t="shared" si="6"/>
        <v>0</v>
      </c>
      <c r="M47" s="11">
        <f t="shared" si="7"/>
        <v>0</v>
      </c>
      <c r="N47" s="11">
        <f t="shared" si="8"/>
        <v>0</v>
      </c>
      <c r="O47" s="11">
        <f t="shared" si="9"/>
        <v>0</v>
      </c>
    </row>
    <row r="48" spans="1:15" x14ac:dyDescent="0.3">
      <c r="A48">
        <v>0</v>
      </c>
      <c r="B48" s="3">
        <v>2.6496854843571782</v>
      </c>
      <c r="C48" s="3">
        <v>-0.40462850847688969</v>
      </c>
      <c r="D48" s="3">
        <f t="shared" si="10"/>
        <v>79.490564530715346</v>
      </c>
      <c r="E48" s="11">
        <f t="shared" si="11"/>
        <v>0</v>
      </c>
      <c r="F48" s="11">
        <f t="shared" si="0"/>
        <v>0</v>
      </c>
      <c r="G48" s="11">
        <f t="shared" si="1"/>
        <v>0</v>
      </c>
      <c r="H48" s="11">
        <f t="shared" si="2"/>
        <v>0</v>
      </c>
      <c r="I48" s="11">
        <f t="shared" si="3"/>
        <v>0</v>
      </c>
      <c r="J48" s="11">
        <f t="shared" si="4"/>
        <v>0</v>
      </c>
      <c r="K48" s="11">
        <f t="shared" si="5"/>
        <v>0</v>
      </c>
      <c r="L48" s="11">
        <f t="shared" si="6"/>
        <v>0</v>
      </c>
      <c r="M48" s="11">
        <f t="shared" si="7"/>
        <v>0</v>
      </c>
      <c r="N48" s="11">
        <f t="shared" si="8"/>
        <v>0</v>
      </c>
      <c r="O48" s="11">
        <f t="shared" si="9"/>
        <v>0</v>
      </c>
    </row>
    <row r="49" spans="1:15" x14ac:dyDescent="0.3">
      <c r="A49">
        <v>0</v>
      </c>
      <c r="B49" s="3">
        <v>-0.16200374375330284</v>
      </c>
      <c r="C49" s="3">
        <v>-0.20807647160836495</v>
      </c>
      <c r="D49" s="3">
        <f t="shared" si="10"/>
        <v>-4.8601123125990853</v>
      </c>
      <c r="E49" s="11">
        <f t="shared" si="11"/>
        <v>0</v>
      </c>
      <c r="F49" s="11">
        <f t="shared" si="0"/>
        <v>0</v>
      </c>
      <c r="G49" s="11">
        <f t="shared" si="1"/>
        <v>0</v>
      </c>
      <c r="H49" s="11">
        <f t="shared" si="2"/>
        <v>0</v>
      </c>
      <c r="I49" s="11">
        <f t="shared" si="3"/>
        <v>0</v>
      </c>
      <c r="J49" s="11">
        <f t="shared" si="4"/>
        <v>0</v>
      </c>
      <c r="K49" s="11">
        <f t="shared" si="5"/>
        <v>0</v>
      </c>
      <c r="L49" s="11">
        <f t="shared" si="6"/>
        <v>0</v>
      </c>
      <c r="M49" s="11">
        <f t="shared" si="7"/>
        <v>0</v>
      </c>
      <c r="N49" s="11">
        <f t="shared" si="8"/>
        <v>0</v>
      </c>
      <c r="O49" s="11">
        <f t="shared" si="9"/>
        <v>0</v>
      </c>
    </row>
    <row r="50" spans="1:15" x14ac:dyDescent="0.3">
      <c r="A50">
        <v>0</v>
      </c>
      <c r="B50" s="3">
        <v>0.13153567124390975</v>
      </c>
      <c r="C50" s="3">
        <v>1.9060553313465789</v>
      </c>
      <c r="D50" s="3">
        <f t="shared" si="10"/>
        <v>3.9460701373172924</v>
      </c>
      <c r="E50" s="11">
        <f t="shared" si="11"/>
        <v>0</v>
      </c>
      <c r="F50" s="11">
        <f t="shared" si="0"/>
        <v>0</v>
      </c>
      <c r="G50" s="11">
        <f t="shared" si="1"/>
        <v>1</v>
      </c>
      <c r="H50" s="11">
        <f t="shared" si="2"/>
        <v>1</v>
      </c>
      <c r="I50" s="11">
        <f t="shared" si="3"/>
        <v>1</v>
      </c>
      <c r="J50" s="11">
        <f t="shared" si="4"/>
        <v>1</v>
      </c>
      <c r="K50" s="11">
        <f t="shared" si="5"/>
        <v>1</v>
      </c>
      <c r="L50" s="11">
        <f t="shared" si="6"/>
        <v>1</v>
      </c>
      <c r="M50" s="11">
        <f t="shared" si="7"/>
        <v>1</v>
      </c>
      <c r="N50" s="11">
        <f t="shared" si="8"/>
        <v>1</v>
      </c>
      <c r="O50" s="11">
        <f t="shared" si="9"/>
        <v>1</v>
      </c>
    </row>
    <row r="51" spans="1:15" x14ac:dyDescent="0.3">
      <c r="A51">
        <v>0</v>
      </c>
      <c r="B51" s="3">
        <v>0.45573642637464218</v>
      </c>
      <c r="C51" s="3">
        <v>5.8056457419297658E-2</v>
      </c>
      <c r="D51" s="3">
        <f t="shared" si="10"/>
        <v>13.672092791239265</v>
      </c>
      <c r="E51" s="11">
        <f t="shared" si="11"/>
        <v>0</v>
      </c>
      <c r="F51" s="11">
        <f t="shared" si="0"/>
        <v>0</v>
      </c>
      <c r="G51" s="11">
        <f t="shared" si="1"/>
        <v>0</v>
      </c>
      <c r="H51" s="11">
        <f t="shared" si="2"/>
        <v>0</v>
      </c>
      <c r="I51" s="11">
        <f t="shared" si="3"/>
        <v>0</v>
      </c>
      <c r="J51" s="11">
        <f t="shared" si="4"/>
        <v>0</v>
      </c>
      <c r="K51" s="11">
        <f t="shared" si="5"/>
        <v>0</v>
      </c>
      <c r="L51" s="11">
        <f t="shared" si="6"/>
        <v>0</v>
      </c>
      <c r="M51" s="11">
        <f t="shared" si="7"/>
        <v>0</v>
      </c>
      <c r="N51" s="11">
        <f t="shared" si="8"/>
        <v>0</v>
      </c>
      <c r="O51" s="11">
        <f t="shared" si="9"/>
        <v>0</v>
      </c>
    </row>
    <row r="52" spans="1:15" x14ac:dyDescent="0.3">
      <c r="A52">
        <v>0</v>
      </c>
      <c r="B52" s="3">
        <v>-1.7152115106000565</v>
      </c>
      <c r="C52" s="3">
        <v>-1.3891076378058642</v>
      </c>
      <c r="D52" s="3">
        <f t="shared" si="10"/>
        <v>-51.456345318001695</v>
      </c>
      <c r="E52" s="11">
        <f t="shared" si="11"/>
        <v>0</v>
      </c>
      <c r="F52" s="11">
        <f t="shared" si="0"/>
        <v>0</v>
      </c>
      <c r="G52" s="11">
        <f t="shared" si="1"/>
        <v>0</v>
      </c>
      <c r="H52" s="11">
        <f t="shared" si="2"/>
        <v>0</v>
      </c>
      <c r="I52" s="11">
        <f t="shared" si="3"/>
        <v>0</v>
      </c>
      <c r="J52" s="11">
        <f t="shared" si="4"/>
        <v>0</v>
      </c>
      <c r="K52" s="11">
        <f t="shared" si="5"/>
        <v>0</v>
      </c>
      <c r="L52" s="11">
        <f t="shared" si="6"/>
        <v>0</v>
      </c>
      <c r="M52" s="11">
        <f t="shared" si="7"/>
        <v>0</v>
      </c>
      <c r="N52" s="11">
        <f t="shared" si="8"/>
        <v>0</v>
      </c>
      <c r="O52" s="11">
        <f t="shared" si="9"/>
        <v>0</v>
      </c>
    </row>
    <row r="53" spans="1:15" x14ac:dyDescent="0.3">
      <c r="A53">
        <v>0</v>
      </c>
      <c r="B53" s="3">
        <v>0.68962094701419119</v>
      </c>
      <c r="C53" s="3">
        <v>0.52046289056306705</v>
      </c>
      <c r="D53" s="3">
        <f t="shared" si="10"/>
        <v>20.688628410425736</v>
      </c>
      <c r="E53" s="11">
        <f t="shared" si="11"/>
        <v>0</v>
      </c>
      <c r="F53" s="11">
        <f t="shared" si="0"/>
        <v>0</v>
      </c>
      <c r="G53" s="11">
        <f t="shared" si="1"/>
        <v>0</v>
      </c>
      <c r="H53" s="11">
        <f t="shared" si="2"/>
        <v>0</v>
      </c>
      <c r="I53" s="11">
        <f t="shared" si="3"/>
        <v>0</v>
      </c>
      <c r="J53" s="11">
        <f t="shared" si="4"/>
        <v>1</v>
      </c>
      <c r="K53" s="11">
        <f t="shared" si="5"/>
        <v>1</v>
      </c>
      <c r="L53" s="11">
        <f t="shared" si="6"/>
        <v>1</v>
      </c>
      <c r="M53" s="11">
        <f t="shared" si="7"/>
        <v>1</v>
      </c>
      <c r="N53" s="11">
        <f t="shared" si="8"/>
        <v>1</v>
      </c>
      <c r="O53" s="11">
        <f t="shared" si="9"/>
        <v>1</v>
      </c>
    </row>
    <row r="54" spans="1:15" x14ac:dyDescent="0.3">
      <c r="A54">
        <v>0</v>
      </c>
      <c r="B54" s="3">
        <v>0.24646510610182304</v>
      </c>
      <c r="C54" s="3">
        <v>0.42011947698483709</v>
      </c>
      <c r="D54" s="3">
        <f t="shared" si="10"/>
        <v>7.3939531830546912</v>
      </c>
      <c r="E54" s="11">
        <f t="shared" si="11"/>
        <v>0</v>
      </c>
      <c r="F54" s="11">
        <f t="shared" si="0"/>
        <v>0</v>
      </c>
      <c r="G54" s="11">
        <f t="shared" si="1"/>
        <v>0</v>
      </c>
      <c r="H54" s="11">
        <f t="shared" si="2"/>
        <v>0</v>
      </c>
      <c r="I54" s="11">
        <f t="shared" si="3"/>
        <v>0</v>
      </c>
      <c r="J54" s="11">
        <f t="shared" si="4"/>
        <v>0</v>
      </c>
      <c r="K54" s="11">
        <f t="shared" si="5"/>
        <v>1</v>
      </c>
      <c r="L54" s="11">
        <f t="shared" si="6"/>
        <v>1</v>
      </c>
      <c r="M54" s="11">
        <f t="shared" si="7"/>
        <v>1</v>
      </c>
      <c r="N54" s="11">
        <f t="shared" si="8"/>
        <v>1</v>
      </c>
      <c r="O54" s="11">
        <f t="shared" si="9"/>
        <v>1</v>
      </c>
    </row>
    <row r="55" spans="1:15" x14ac:dyDescent="0.3">
      <c r="A55">
        <v>0</v>
      </c>
      <c r="B55" s="3">
        <v>-0.30744217838218901</v>
      </c>
      <c r="C55" s="3">
        <v>0.66594338932191022</v>
      </c>
      <c r="D55" s="3">
        <f t="shared" si="10"/>
        <v>-9.2232653514656704</v>
      </c>
      <c r="E55" s="11">
        <f t="shared" si="11"/>
        <v>0</v>
      </c>
      <c r="F55" s="11">
        <f t="shared" si="0"/>
        <v>0</v>
      </c>
      <c r="G55" s="11">
        <f t="shared" si="1"/>
        <v>0</v>
      </c>
      <c r="H55" s="11">
        <f t="shared" si="2"/>
        <v>0</v>
      </c>
      <c r="I55" s="11">
        <f t="shared" si="3"/>
        <v>1</v>
      </c>
      <c r="J55" s="11">
        <f t="shared" si="4"/>
        <v>1</v>
      </c>
      <c r="K55" s="11">
        <f t="shared" si="5"/>
        <v>1</v>
      </c>
      <c r="L55" s="11">
        <f t="shared" si="6"/>
        <v>1</v>
      </c>
      <c r="M55" s="11">
        <f t="shared" si="7"/>
        <v>1</v>
      </c>
      <c r="N55" s="11">
        <f t="shared" si="8"/>
        <v>1</v>
      </c>
      <c r="O55" s="11">
        <f t="shared" si="9"/>
        <v>1</v>
      </c>
    </row>
    <row r="56" spans="1:15" x14ac:dyDescent="0.3">
      <c r="A56">
        <v>0</v>
      </c>
      <c r="B56" s="3">
        <v>1.1739257388398983</v>
      </c>
      <c r="C56" s="3">
        <v>0.90161847765557468</v>
      </c>
      <c r="D56" s="3">
        <f t="shared" si="10"/>
        <v>35.217772165196948</v>
      </c>
      <c r="E56" s="11">
        <f t="shared" si="11"/>
        <v>0</v>
      </c>
      <c r="F56" s="11">
        <f t="shared" si="0"/>
        <v>0</v>
      </c>
      <c r="G56" s="11">
        <f t="shared" si="1"/>
        <v>0</v>
      </c>
      <c r="H56" s="11">
        <f t="shared" si="2"/>
        <v>1</v>
      </c>
      <c r="I56" s="11">
        <f t="shared" si="3"/>
        <v>1</v>
      </c>
      <c r="J56" s="11">
        <f t="shared" si="4"/>
        <v>1</v>
      </c>
      <c r="K56" s="11">
        <f t="shared" si="5"/>
        <v>1</v>
      </c>
      <c r="L56" s="11">
        <f t="shared" si="6"/>
        <v>1</v>
      </c>
      <c r="M56" s="11">
        <f t="shared" si="7"/>
        <v>1</v>
      </c>
      <c r="N56" s="11">
        <f t="shared" si="8"/>
        <v>1</v>
      </c>
      <c r="O56" s="11">
        <f t="shared" si="9"/>
        <v>1</v>
      </c>
    </row>
    <row r="57" spans="1:15" x14ac:dyDescent="0.3">
      <c r="A57">
        <v>0</v>
      </c>
      <c r="B57" s="3">
        <v>-2.1794585336465389</v>
      </c>
      <c r="C57" s="3">
        <v>-0.30207274903659709</v>
      </c>
      <c r="D57" s="3">
        <f t="shared" si="10"/>
        <v>-65.383756009396166</v>
      </c>
      <c r="E57" s="11">
        <f t="shared" si="11"/>
        <v>0</v>
      </c>
      <c r="F57" s="11">
        <f t="shared" si="0"/>
        <v>0</v>
      </c>
      <c r="G57" s="11">
        <f t="shared" si="1"/>
        <v>0</v>
      </c>
      <c r="H57" s="11">
        <f t="shared" si="2"/>
        <v>0</v>
      </c>
      <c r="I57" s="11">
        <f t="shared" si="3"/>
        <v>0</v>
      </c>
      <c r="J57" s="11">
        <f t="shared" si="4"/>
        <v>0</v>
      </c>
      <c r="K57" s="11">
        <f t="shared" si="5"/>
        <v>0</v>
      </c>
      <c r="L57" s="11">
        <f t="shared" si="6"/>
        <v>0</v>
      </c>
      <c r="M57" s="11">
        <f t="shared" si="7"/>
        <v>0</v>
      </c>
      <c r="N57" s="11">
        <f t="shared" si="8"/>
        <v>0</v>
      </c>
      <c r="O57" s="11">
        <f t="shared" si="9"/>
        <v>0</v>
      </c>
    </row>
    <row r="58" spans="1:15" x14ac:dyDescent="0.3">
      <c r="A58">
        <v>0</v>
      </c>
      <c r="B58" s="3">
        <v>0.45310798668651842</v>
      </c>
      <c r="C58" s="3">
        <v>0.38684106584696565</v>
      </c>
      <c r="D58" s="3">
        <f t="shared" si="10"/>
        <v>13.593239600595552</v>
      </c>
      <c r="E58" s="11">
        <f t="shared" si="11"/>
        <v>0</v>
      </c>
      <c r="F58" s="11">
        <f t="shared" si="0"/>
        <v>0</v>
      </c>
      <c r="G58" s="11">
        <f t="shared" si="1"/>
        <v>0</v>
      </c>
      <c r="H58" s="11">
        <f t="shared" si="2"/>
        <v>0</v>
      </c>
      <c r="I58" s="11">
        <f t="shared" si="3"/>
        <v>0</v>
      </c>
      <c r="J58" s="11">
        <f t="shared" si="4"/>
        <v>0</v>
      </c>
      <c r="K58" s="11">
        <f t="shared" si="5"/>
        <v>0</v>
      </c>
      <c r="L58" s="11">
        <f t="shared" si="6"/>
        <v>1</v>
      </c>
      <c r="M58" s="11">
        <f t="shared" si="7"/>
        <v>1</v>
      </c>
      <c r="N58" s="11">
        <f t="shared" si="8"/>
        <v>1</v>
      </c>
      <c r="O58" s="11">
        <f t="shared" si="9"/>
        <v>1</v>
      </c>
    </row>
    <row r="59" spans="1:15" x14ac:dyDescent="0.3">
      <c r="A59">
        <v>0</v>
      </c>
      <c r="B59" s="3">
        <v>-1.4200850273482502</v>
      </c>
      <c r="C59" s="3">
        <v>0.27479813979880419</v>
      </c>
      <c r="D59" s="3">
        <f t="shared" si="10"/>
        <v>-42.602550820447505</v>
      </c>
      <c r="E59" s="11">
        <f t="shared" si="11"/>
        <v>0</v>
      </c>
      <c r="F59" s="11">
        <f t="shared" si="0"/>
        <v>0</v>
      </c>
      <c r="G59" s="11">
        <f t="shared" si="1"/>
        <v>0</v>
      </c>
      <c r="H59" s="11">
        <f t="shared" si="2"/>
        <v>0</v>
      </c>
      <c r="I59" s="11">
        <f t="shared" si="3"/>
        <v>0</v>
      </c>
      <c r="J59" s="11">
        <f t="shared" si="4"/>
        <v>0</v>
      </c>
      <c r="K59" s="11">
        <f t="shared" si="5"/>
        <v>0</v>
      </c>
      <c r="L59" s="11">
        <f t="shared" si="6"/>
        <v>0</v>
      </c>
      <c r="M59" s="11">
        <f t="shared" si="7"/>
        <v>0</v>
      </c>
      <c r="N59" s="11">
        <f t="shared" si="8"/>
        <v>0</v>
      </c>
      <c r="O59" s="11">
        <f t="shared" si="9"/>
        <v>1</v>
      </c>
    </row>
    <row r="60" spans="1:15" x14ac:dyDescent="0.3">
      <c r="A60">
        <v>1</v>
      </c>
      <c r="B60" s="3">
        <v>-3.6077381082577631E-2</v>
      </c>
      <c r="C60" s="3">
        <v>1.8206083041150123</v>
      </c>
      <c r="D60" s="3">
        <f t="shared" si="10"/>
        <v>98.917678567522671</v>
      </c>
      <c r="E60" s="11">
        <f t="shared" si="11"/>
        <v>1</v>
      </c>
      <c r="F60" s="11">
        <f t="shared" si="0"/>
        <v>1</v>
      </c>
      <c r="G60" s="11">
        <f t="shared" si="1"/>
        <v>1</v>
      </c>
      <c r="H60" s="11">
        <f t="shared" si="2"/>
        <v>1</v>
      </c>
      <c r="I60" s="11">
        <f t="shared" si="3"/>
        <v>1</v>
      </c>
      <c r="J60" s="11">
        <f t="shared" si="4"/>
        <v>1</v>
      </c>
      <c r="K60" s="11">
        <f t="shared" si="5"/>
        <v>1</v>
      </c>
      <c r="L60" s="11">
        <f t="shared" si="6"/>
        <v>1</v>
      </c>
      <c r="M60" s="11">
        <f t="shared" si="7"/>
        <v>1</v>
      </c>
      <c r="N60" s="11">
        <f t="shared" si="8"/>
        <v>1</v>
      </c>
      <c r="O60" s="11">
        <f t="shared" si="9"/>
        <v>1</v>
      </c>
    </row>
    <row r="61" spans="1:15" x14ac:dyDescent="0.3">
      <c r="A61">
        <v>0</v>
      </c>
      <c r="B61" s="3">
        <v>0.27964802029600833</v>
      </c>
      <c r="C61" s="3">
        <v>-1.168307335319696</v>
      </c>
      <c r="D61" s="3">
        <f t="shared" si="10"/>
        <v>8.3894406088802498</v>
      </c>
      <c r="E61" s="11">
        <f t="shared" si="11"/>
        <v>0</v>
      </c>
      <c r="F61" s="11">
        <f t="shared" si="0"/>
        <v>0</v>
      </c>
      <c r="G61" s="11">
        <f t="shared" si="1"/>
        <v>0</v>
      </c>
      <c r="H61" s="11">
        <f t="shared" si="2"/>
        <v>0</v>
      </c>
      <c r="I61" s="11">
        <f t="shared" si="3"/>
        <v>0</v>
      </c>
      <c r="J61" s="11">
        <f t="shared" si="4"/>
        <v>0</v>
      </c>
      <c r="K61" s="11">
        <f t="shared" si="5"/>
        <v>0</v>
      </c>
      <c r="L61" s="11">
        <f t="shared" si="6"/>
        <v>0</v>
      </c>
      <c r="M61" s="11">
        <f t="shared" si="7"/>
        <v>0</v>
      </c>
      <c r="N61" s="11">
        <f t="shared" si="8"/>
        <v>0</v>
      </c>
      <c r="O61" s="11">
        <f t="shared" si="9"/>
        <v>0</v>
      </c>
    </row>
    <row r="62" spans="1:15" x14ac:dyDescent="0.3">
      <c r="A62">
        <v>0</v>
      </c>
      <c r="B62" s="3">
        <v>-1.3008661881031003</v>
      </c>
      <c r="C62" s="3">
        <v>0.56021235650405288</v>
      </c>
      <c r="D62" s="3">
        <f t="shared" si="10"/>
        <v>-39.025985643093009</v>
      </c>
      <c r="E62" s="11">
        <f t="shared" si="11"/>
        <v>0</v>
      </c>
      <c r="F62" s="11">
        <f t="shared" si="0"/>
        <v>0</v>
      </c>
      <c r="G62" s="11">
        <f t="shared" si="1"/>
        <v>0</v>
      </c>
      <c r="H62" s="11">
        <f t="shared" si="2"/>
        <v>0</v>
      </c>
      <c r="I62" s="11">
        <f t="shared" si="3"/>
        <v>0</v>
      </c>
      <c r="J62" s="11">
        <f t="shared" si="4"/>
        <v>1</v>
      </c>
      <c r="K62" s="11">
        <f t="shared" si="5"/>
        <v>1</v>
      </c>
      <c r="L62" s="11">
        <f t="shared" si="6"/>
        <v>1</v>
      </c>
      <c r="M62" s="11">
        <f t="shared" si="7"/>
        <v>1</v>
      </c>
      <c r="N62" s="11">
        <f t="shared" si="8"/>
        <v>1</v>
      </c>
      <c r="O62" s="11">
        <f t="shared" si="9"/>
        <v>1</v>
      </c>
    </row>
    <row r="63" spans="1:15" x14ac:dyDescent="0.3">
      <c r="A63">
        <v>0</v>
      </c>
      <c r="B63" s="3">
        <v>1.0177723197557498</v>
      </c>
      <c r="C63" s="3">
        <v>-1.7498678062111139</v>
      </c>
      <c r="D63" s="3">
        <f t="shared" si="10"/>
        <v>30.533169592672493</v>
      </c>
      <c r="E63" s="11">
        <f t="shared" si="11"/>
        <v>0</v>
      </c>
      <c r="F63" s="11">
        <f t="shared" si="0"/>
        <v>0</v>
      </c>
      <c r="G63" s="11">
        <f t="shared" si="1"/>
        <v>0</v>
      </c>
      <c r="H63" s="11">
        <f t="shared" si="2"/>
        <v>0</v>
      </c>
      <c r="I63" s="11">
        <f t="shared" si="3"/>
        <v>0</v>
      </c>
      <c r="J63" s="11">
        <f t="shared" si="4"/>
        <v>0</v>
      </c>
      <c r="K63" s="11">
        <f t="shared" si="5"/>
        <v>0</v>
      </c>
      <c r="L63" s="11">
        <f t="shared" si="6"/>
        <v>0</v>
      </c>
      <c r="M63" s="11">
        <f t="shared" si="7"/>
        <v>0</v>
      </c>
      <c r="N63" s="11">
        <f t="shared" si="8"/>
        <v>0</v>
      </c>
      <c r="O63" s="11">
        <f t="shared" si="9"/>
        <v>0</v>
      </c>
    </row>
    <row r="64" spans="1:15" x14ac:dyDescent="0.3">
      <c r="A64">
        <v>0</v>
      </c>
      <c r="B64" s="3">
        <v>-1.2409986993588973</v>
      </c>
      <c r="C64" s="3">
        <v>-0.1762816737027606</v>
      </c>
      <c r="D64" s="3">
        <f t="shared" si="10"/>
        <v>-37.229960980766919</v>
      </c>
      <c r="E64" s="11">
        <f t="shared" si="11"/>
        <v>0</v>
      </c>
      <c r="F64" s="11">
        <f t="shared" si="0"/>
        <v>0</v>
      </c>
      <c r="G64" s="11">
        <f t="shared" si="1"/>
        <v>0</v>
      </c>
      <c r="H64" s="11">
        <f t="shared" si="2"/>
        <v>0</v>
      </c>
      <c r="I64" s="11">
        <f t="shared" si="3"/>
        <v>0</v>
      </c>
      <c r="J64" s="11">
        <f t="shared" si="4"/>
        <v>0</v>
      </c>
      <c r="K64" s="11">
        <f t="shared" si="5"/>
        <v>0</v>
      </c>
      <c r="L64" s="11">
        <f t="shared" si="6"/>
        <v>0</v>
      </c>
      <c r="M64" s="11">
        <f t="shared" si="7"/>
        <v>0</v>
      </c>
      <c r="N64" s="11">
        <f t="shared" si="8"/>
        <v>0</v>
      </c>
      <c r="O64" s="11">
        <f t="shared" si="9"/>
        <v>0</v>
      </c>
    </row>
    <row r="65" spans="1:15" x14ac:dyDescent="0.3">
      <c r="A65">
        <v>0</v>
      </c>
      <c r="B65" s="3">
        <v>1.2461373444239143</v>
      </c>
      <c r="C65" s="3">
        <v>0.29112129595887382</v>
      </c>
      <c r="D65" s="3">
        <f t="shared" si="10"/>
        <v>37.38412033271743</v>
      </c>
      <c r="E65" s="11">
        <f t="shared" si="11"/>
        <v>0</v>
      </c>
      <c r="F65" s="11">
        <f t="shared" si="0"/>
        <v>0</v>
      </c>
      <c r="G65" s="11">
        <f t="shared" si="1"/>
        <v>0</v>
      </c>
      <c r="H65" s="11">
        <f t="shared" si="2"/>
        <v>0</v>
      </c>
      <c r="I65" s="11">
        <f t="shared" si="3"/>
        <v>0</v>
      </c>
      <c r="J65" s="11">
        <f t="shared" si="4"/>
        <v>0</v>
      </c>
      <c r="K65" s="11">
        <f t="shared" si="5"/>
        <v>0</v>
      </c>
      <c r="L65" s="11">
        <f t="shared" si="6"/>
        <v>0</v>
      </c>
      <c r="M65" s="11">
        <f t="shared" si="7"/>
        <v>0</v>
      </c>
      <c r="N65" s="11">
        <f t="shared" si="8"/>
        <v>1</v>
      </c>
      <c r="O65" s="11">
        <f t="shared" si="9"/>
        <v>1</v>
      </c>
    </row>
    <row r="66" spans="1:15" x14ac:dyDescent="0.3">
      <c r="A66">
        <v>0</v>
      </c>
      <c r="B66" s="3">
        <v>-1.9004437490366399</v>
      </c>
      <c r="C66" s="3">
        <v>-1.4336319509311579</v>
      </c>
      <c r="D66" s="3">
        <f t="shared" si="10"/>
        <v>-57.013312471099198</v>
      </c>
      <c r="E66" s="11">
        <f t="shared" si="11"/>
        <v>0</v>
      </c>
      <c r="F66" s="11">
        <f t="shared" ref="F66:F129" si="12">IF(($A66+D$209*$C66)&gt;=0.5,1,0)</f>
        <v>0</v>
      </c>
      <c r="G66" s="11">
        <f t="shared" ref="G66:G129" si="13">IF(($A66+D$210*$C66)&gt;=0.5,1,0)</f>
        <v>0</v>
      </c>
      <c r="H66" s="11">
        <f t="shared" ref="H66:H129" si="14">IF(($A66+D$211*$C66)&gt;=0.5,1,0)</f>
        <v>0</v>
      </c>
      <c r="I66" s="11">
        <f t="shared" ref="I66:I129" si="15">IF(($A66+D$212*$C66)&gt;=0.5,1,0)</f>
        <v>0</v>
      </c>
      <c r="J66" s="11">
        <f t="shared" ref="J66:J129" si="16">IF(($A66+D$213*$C66)&gt;=0.5,1,0)</f>
        <v>0</v>
      </c>
      <c r="K66" s="11">
        <f t="shared" ref="K66:K129" si="17">IF(($A66+D$214*$C66)&gt;=0.5,1,0)</f>
        <v>0</v>
      </c>
      <c r="L66" s="11">
        <f t="shared" ref="L66:L129" si="18">IF(($A66+D$215*$C66)&gt;=0.5,1,0)</f>
        <v>0</v>
      </c>
      <c r="M66" s="11">
        <f t="shared" ref="M66:M129" si="19">IF(($A66+D$216*$C66)&gt;=0.5,1,0)</f>
        <v>0</v>
      </c>
      <c r="N66" s="11">
        <f t="shared" ref="N66:N129" si="20">IF(($A66+D$217*$C66)&gt;=0.5,1,0)</f>
        <v>0</v>
      </c>
      <c r="O66" s="11">
        <f t="shared" ref="O66:O129" si="21">IF(($A66+D$218*$C66)&gt;=0.5,1,0)</f>
        <v>0</v>
      </c>
    </row>
    <row r="67" spans="1:15" x14ac:dyDescent="0.3">
      <c r="A67">
        <v>0</v>
      </c>
      <c r="B67" s="3">
        <v>-2.144615791621618</v>
      </c>
      <c r="C67" s="3">
        <v>1.3706767276744358</v>
      </c>
      <c r="D67" s="3">
        <f t="shared" ref="D67:D130" si="22">100*A67+30*B67</f>
        <v>-64.338473748648539</v>
      </c>
      <c r="E67" s="11">
        <f t="shared" ref="E67:E130" si="23">IF(($A67+D$208*$C67)&gt;=0.5,1,0)</f>
        <v>0</v>
      </c>
      <c r="F67" s="11">
        <f t="shared" si="12"/>
        <v>0</v>
      </c>
      <c r="G67" s="11">
        <f t="shared" si="13"/>
        <v>1</v>
      </c>
      <c r="H67" s="11">
        <f t="shared" si="14"/>
        <v>1</v>
      </c>
      <c r="I67" s="11">
        <f t="shared" si="15"/>
        <v>1</v>
      </c>
      <c r="J67" s="11">
        <f t="shared" si="16"/>
        <v>1</v>
      </c>
      <c r="K67" s="11">
        <f t="shared" si="17"/>
        <v>1</v>
      </c>
      <c r="L67" s="11">
        <f t="shared" si="18"/>
        <v>1</v>
      </c>
      <c r="M67" s="11">
        <f t="shared" si="19"/>
        <v>1</v>
      </c>
      <c r="N67" s="11">
        <f t="shared" si="20"/>
        <v>1</v>
      </c>
      <c r="O67" s="11">
        <f t="shared" si="21"/>
        <v>1</v>
      </c>
    </row>
    <row r="68" spans="1:15" x14ac:dyDescent="0.3">
      <c r="A68">
        <v>0</v>
      </c>
      <c r="B68" s="3">
        <v>0.68390704655030277</v>
      </c>
      <c r="C68" s="3">
        <v>-0.1811781658034306</v>
      </c>
      <c r="D68" s="3">
        <f t="shared" si="22"/>
        <v>20.517211396509083</v>
      </c>
      <c r="E68" s="11">
        <f t="shared" si="23"/>
        <v>0</v>
      </c>
      <c r="F68" s="11">
        <f t="shared" si="12"/>
        <v>0</v>
      </c>
      <c r="G68" s="11">
        <f t="shared" si="13"/>
        <v>0</v>
      </c>
      <c r="H68" s="11">
        <f t="shared" si="14"/>
        <v>0</v>
      </c>
      <c r="I68" s="11">
        <f t="shared" si="15"/>
        <v>0</v>
      </c>
      <c r="J68" s="11">
        <f t="shared" si="16"/>
        <v>0</v>
      </c>
      <c r="K68" s="11">
        <f t="shared" si="17"/>
        <v>0</v>
      </c>
      <c r="L68" s="11">
        <f t="shared" si="18"/>
        <v>0</v>
      </c>
      <c r="M68" s="11">
        <f t="shared" si="19"/>
        <v>0</v>
      </c>
      <c r="N68" s="11">
        <f t="shared" si="20"/>
        <v>0</v>
      </c>
      <c r="O68" s="11">
        <f t="shared" si="21"/>
        <v>0</v>
      </c>
    </row>
    <row r="69" spans="1:15" x14ac:dyDescent="0.3">
      <c r="A69">
        <v>1</v>
      </c>
      <c r="B69" s="3">
        <v>-0.47877392717055045</v>
      </c>
      <c r="C69" s="3">
        <v>-0.83600980360643007</v>
      </c>
      <c r="D69" s="3">
        <f t="shared" si="22"/>
        <v>85.636782184883486</v>
      </c>
      <c r="E69" s="11">
        <f t="shared" si="23"/>
        <v>1</v>
      </c>
      <c r="F69" s="11">
        <f t="shared" si="12"/>
        <v>1</v>
      </c>
      <c r="G69" s="11">
        <f t="shared" si="13"/>
        <v>1</v>
      </c>
      <c r="H69" s="11">
        <f t="shared" si="14"/>
        <v>0</v>
      </c>
      <c r="I69" s="11">
        <f t="shared" si="15"/>
        <v>0</v>
      </c>
      <c r="J69" s="11">
        <f t="shared" si="16"/>
        <v>0</v>
      </c>
      <c r="K69" s="11">
        <f t="shared" si="17"/>
        <v>0</v>
      </c>
      <c r="L69" s="11">
        <f t="shared" si="18"/>
        <v>0</v>
      </c>
      <c r="M69" s="11">
        <f t="shared" si="19"/>
        <v>0</v>
      </c>
      <c r="N69" s="11">
        <f t="shared" si="20"/>
        <v>0</v>
      </c>
      <c r="O69" s="11">
        <f t="shared" si="21"/>
        <v>0</v>
      </c>
    </row>
    <row r="70" spans="1:15" x14ac:dyDescent="0.3">
      <c r="A70">
        <v>0</v>
      </c>
      <c r="B70" s="3">
        <v>-0.86656427811249159</v>
      </c>
      <c r="C70" s="3">
        <v>-0.74251147452741861</v>
      </c>
      <c r="D70" s="3">
        <f t="shared" si="22"/>
        <v>-25.996928343374748</v>
      </c>
      <c r="E70" s="11">
        <f t="shared" si="23"/>
        <v>0</v>
      </c>
      <c r="F70" s="11">
        <f t="shared" si="12"/>
        <v>0</v>
      </c>
      <c r="G70" s="11">
        <f t="shared" si="13"/>
        <v>0</v>
      </c>
      <c r="H70" s="11">
        <f t="shared" si="14"/>
        <v>0</v>
      </c>
      <c r="I70" s="11">
        <f t="shared" si="15"/>
        <v>0</v>
      </c>
      <c r="J70" s="11">
        <f t="shared" si="16"/>
        <v>0</v>
      </c>
      <c r="K70" s="11">
        <f t="shared" si="17"/>
        <v>0</v>
      </c>
      <c r="L70" s="11">
        <f t="shared" si="18"/>
        <v>0</v>
      </c>
      <c r="M70" s="11">
        <f t="shared" si="19"/>
        <v>0</v>
      </c>
      <c r="N70" s="11">
        <f t="shared" si="20"/>
        <v>0</v>
      </c>
      <c r="O70" s="11">
        <f t="shared" si="21"/>
        <v>0</v>
      </c>
    </row>
    <row r="71" spans="1:15" x14ac:dyDescent="0.3">
      <c r="A71">
        <v>0</v>
      </c>
      <c r="B71" s="3">
        <v>0.51985011850774754</v>
      </c>
      <c r="C71" s="3">
        <v>0.63737388700246811</v>
      </c>
      <c r="D71" s="3">
        <f t="shared" si="22"/>
        <v>15.595503555232426</v>
      </c>
      <c r="E71" s="11">
        <f t="shared" si="23"/>
        <v>0</v>
      </c>
      <c r="F71" s="11">
        <f t="shared" si="12"/>
        <v>0</v>
      </c>
      <c r="G71" s="11">
        <f t="shared" si="13"/>
        <v>0</v>
      </c>
      <c r="H71" s="11">
        <f t="shared" si="14"/>
        <v>0</v>
      </c>
      <c r="I71" s="11">
        <f t="shared" si="15"/>
        <v>1</v>
      </c>
      <c r="J71" s="11">
        <f t="shared" si="16"/>
        <v>1</v>
      </c>
      <c r="K71" s="11">
        <f t="shared" si="17"/>
        <v>1</v>
      </c>
      <c r="L71" s="11">
        <f t="shared" si="18"/>
        <v>1</v>
      </c>
      <c r="M71" s="11">
        <f t="shared" si="19"/>
        <v>1</v>
      </c>
      <c r="N71" s="11">
        <f t="shared" si="20"/>
        <v>1</v>
      </c>
      <c r="O71" s="11">
        <f t="shared" si="21"/>
        <v>1</v>
      </c>
    </row>
    <row r="72" spans="1:15" x14ac:dyDescent="0.3">
      <c r="A72">
        <v>0</v>
      </c>
      <c r="B72" s="3">
        <v>0.72887360147433355</v>
      </c>
      <c r="C72" s="3">
        <v>-1.8186074157711118</v>
      </c>
      <c r="D72" s="3">
        <f t="shared" si="22"/>
        <v>21.866208044230007</v>
      </c>
      <c r="E72" s="11">
        <f t="shared" si="23"/>
        <v>0</v>
      </c>
      <c r="F72" s="11">
        <f t="shared" si="12"/>
        <v>0</v>
      </c>
      <c r="G72" s="11">
        <f t="shared" si="13"/>
        <v>0</v>
      </c>
      <c r="H72" s="11">
        <f t="shared" si="14"/>
        <v>0</v>
      </c>
      <c r="I72" s="11">
        <f t="shared" si="15"/>
        <v>0</v>
      </c>
      <c r="J72" s="11">
        <f t="shared" si="16"/>
        <v>0</v>
      </c>
      <c r="K72" s="11">
        <f t="shared" si="17"/>
        <v>0</v>
      </c>
      <c r="L72" s="11">
        <f t="shared" si="18"/>
        <v>0</v>
      </c>
      <c r="M72" s="11">
        <f t="shared" si="19"/>
        <v>0</v>
      </c>
      <c r="N72" s="11">
        <f t="shared" si="20"/>
        <v>0</v>
      </c>
      <c r="O72" s="11">
        <f t="shared" si="21"/>
        <v>0</v>
      </c>
    </row>
    <row r="73" spans="1:15" x14ac:dyDescent="0.3">
      <c r="A73">
        <v>1</v>
      </c>
      <c r="B73" s="3">
        <v>-0.44785792852053419</v>
      </c>
      <c r="C73" s="3">
        <v>-0.30071191758906934</v>
      </c>
      <c r="D73" s="3">
        <f t="shared" si="22"/>
        <v>86.564262144383974</v>
      </c>
      <c r="E73" s="11">
        <f t="shared" si="23"/>
        <v>1</v>
      </c>
      <c r="F73" s="11">
        <f t="shared" si="12"/>
        <v>1</v>
      </c>
      <c r="G73" s="11">
        <f t="shared" si="13"/>
        <v>1</v>
      </c>
      <c r="H73" s="11">
        <f t="shared" si="14"/>
        <v>1</v>
      </c>
      <c r="I73" s="11">
        <f t="shared" si="15"/>
        <v>1</v>
      </c>
      <c r="J73" s="11">
        <f t="shared" si="16"/>
        <v>1</v>
      </c>
      <c r="K73" s="11">
        <f t="shared" si="17"/>
        <v>1</v>
      </c>
      <c r="L73" s="11">
        <f t="shared" si="18"/>
        <v>1</v>
      </c>
      <c r="M73" s="11">
        <f t="shared" si="19"/>
        <v>1</v>
      </c>
      <c r="N73" s="11">
        <f t="shared" si="20"/>
        <v>0</v>
      </c>
      <c r="O73" s="11">
        <f t="shared" si="21"/>
        <v>0</v>
      </c>
    </row>
    <row r="74" spans="1:15" x14ac:dyDescent="0.3">
      <c r="A74">
        <v>0</v>
      </c>
      <c r="B74" s="3">
        <v>-0.54763631851528771</v>
      </c>
      <c r="C74" s="3">
        <v>-2.6201450964435935</v>
      </c>
      <c r="D74" s="3">
        <f t="shared" si="22"/>
        <v>-16.429089555458631</v>
      </c>
      <c r="E74" s="11">
        <f t="shared" si="23"/>
        <v>0</v>
      </c>
      <c r="F74" s="11">
        <f t="shared" si="12"/>
        <v>0</v>
      </c>
      <c r="G74" s="11">
        <f t="shared" si="13"/>
        <v>0</v>
      </c>
      <c r="H74" s="11">
        <f t="shared" si="14"/>
        <v>0</v>
      </c>
      <c r="I74" s="11">
        <f t="shared" si="15"/>
        <v>0</v>
      </c>
      <c r="J74" s="11">
        <f t="shared" si="16"/>
        <v>0</v>
      </c>
      <c r="K74" s="11">
        <f t="shared" si="17"/>
        <v>0</v>
      </c>
      <c r="L74" s="11">
        <f t="shared" si="18"/>
        <v>0</v>
      </c>
      <c r="M74" s="11">
        <f t="shared" si="19"/>
        <v>0</v>
      </c>
      <c r="N74" s="11">
        <f t="shared" si="20"/>
        <v>0</v>
      </c>
      <c r="O74" s="11">
        <f t="shared" si="21"/>
        <v>0</v>
      </c>
    </row>
    <row r="75" spans="1:15" x14ac:dyDescent="0.3">
      <c r="A75">
        <v>0</v>
      </c>
      <c r="B75" s="3">
        <v>-1.1143129086121917</v>
      </c>
      <c r="C75" s="3">
        <v>4.9169557314598933E-2</v>
      </c>
      <c r="D75" s="3">
        <f t="shared" si="22"/>
        <v>-33.42938725836575</v>
      </c>
      <c r="E75" s="11">
        <f t="shared" si="23"/>
        <v>0</v>
      </c>
      <c r="F75" s="11">
        <f t="shared" si="12"/>
        <v>0</v>
      </c>
      <c r="G75" s="11">
        <f t="shared" si="13"/>
        <v>0</v>
      </c>
      <c r="H75" s="11">
        <f t="shared" si="14"/>
        <v>0</v>
      </c>
      <c r="I75" s="11">
        <f t="shared" si="15"/>
        <v>0</v>
      </c>
      <c r="J75" s="11">
        <f t="shared" si="16"/>
        <v>0</v>
      </c>
      <c r="K75" s="11">
        <f t="shared" si="17"/>
        <v>0</v>
      </c>
      <c r="L75" s="11">
        <f t="shared" si="18"/>
        <v>0</v>
      </c>
      <c r="M75" s="11">
        <f t="shared" si="19"/>
        <v>0</v>
      </c>
      <c r="N75" s="11">
        <f t="shared" si="20"/>
        <v>0</v>
      </c>
      <c r="O75" s="11">
        <f t="shared" si="21"/>
        <v>0</v>
      </c>
    </row>
    <row r="76" spans="1:15" x14ac:dyDescent="0.3">
      <c r="A76">
        <v>0</v>
      </c>
      <c r="B76" s="3">
        <v>1.2326154319453053</v>
      </c>
      <c r="C76" s="3">
        <v>-0.85713736552861519</v>
      </c>
      <c r="D76" s="3">
        <f t="shared" si="22"/>
        <v>36.97846295835916</v>
      </c>
      <c r="E76" s="11">
        <f t="shared" si="23"/>
        <v>0</v>
      </c>
      <c r="F76" s="11">
        <f t="shared" si="12"/>
        <v>0</v>
      </c>
      <c r="G76" s="11">
        <f t="shared" si="13"/>
        <v>0</v>
      </c>
      <c r="H76" s="11">
        <f t="shared" si="14"/>
        <v>0</v>
      </c>
      <c r="I76" s="11">
        <f t="shared" si="15"/>
        <v>0</v>
      </c>
      <c r="J76" s="11">
        <f t="shared" si="16"/>
        <v>0</v>
      </c>
      <c r="K76" s="11">
        <f t="shared" si="17"/>
        <v>0</v>
      </c>
      <c r="L76" s="11">
        <f t="shared" si="18"/>
        <v>0</v>
      </c>
      <c r="M76" s="11">
        <f t="shared" si="19"/>
        <v>0</v>
      </c>
      <c r="N76" s="11">
        <f t="shared" si="20"/>
        <v>0</v>
      </c>
      <c r="O76" s="11">
        <f t="shared" si="21"/>
        <v>0</v>
      </c>
    </row>
    <row r="77" spans="1:15" x14ac:dyDescent="0.3">
      <c r="A77">
        <v>0</v>
      </c>
      <c r="B77" s="3">
        <v>0.90380353867658414</v>
      </c>
      <c r="C77" s="3">
        <v>1.2295140550122596</v>
      </c>
      <c r="D77" s="3">
        <f t="shared" si="22"/>
        <v>27.114106160297524</v>
      </c>
      <c r="E77" s="11">
        <f t="shared" si="23"/>
        <v>0</v>
      </c>
      <c r="F77" s="11">
        <f t="shared" si="12"/>
        <v>0</v>
      </c>
      <c r="G77" s="11">
        <f t="shared" si="13"/>
        <v>0</v>
      </c>
      <c r="H77" s="11">
        <f t="shared" si="14"/>
        <v>1</v>
      </c>
      <c r="I77" s="11">
        <f t="shared" si="15"/>
        <v>1</v>
      </c>
      <c r="J77" s="11">
        <f t="shared" si="16"/>
        <v>1</v>
      </c>
      <c r="K77" s="11">
        <f t="shared" si="17"/>
        <v>1</v>
      </c>
      <c r="L77" s="11">
        <f t="shared" si="18"/>
        <v>1</v>
      </c>
      <c r="M77" s="11">
        <f t="shared" si="19"/>
        <v>1</v>
      </c>
      <c r="N77" s="11">
        <f t="shared" si="20"/>
        <v>1</v>
      </c>
      <c r="O77" s="11">
        <f t="shared" si="21"/>
        <v>1</v>
      </c>
    </row>
    <row r="78" spans="1:15" x14ac:dyDescent="0.3">
      <c r="A78">
        <v>1</v>
      </c>
      <c r="B78" s="3">
        <v>0.86968611867632717</v>
      </c>
      <c r="C78" s="3">
        <v>1.9131675799144432</v>
      </c>
      <c r="D78" s="3">
        <f t="shared" si="22"/>
        <v>126.09058356028982</v>
      </c>
      <c r="E78" s="11">
        <f t="shared" si="23"/>
        <v>1</v>
      </c>
      <c r="F78" s="11">
        <f t="shared" si="12"/>
        <v>1</v>
      </c>
      <c r="G78" s="11">
        <f t="shared" si="13"/>
        <v>1</v>
      </c>
      <c r="H78" s="11">
        <f t="shared" si="14"/>
        <v>1</v>
      </c>
      <c r="I78" s="11">
        <f t="shared" si="15"/>
        <v>1</v>
      </c>
      <c r="J78" s="11">
        <f t="shared" si="16"/>
        <v>1</v>
      </c>
      <c r="K78" s="11">
        <f t="shared" si="17"/>
        <v>1</v>
      </c>
      <c r="L78" s="11">
        <f t="shared" si="18"/>
        <v>1</v>
      </c>
      <c r="M78" s="11">
        <f t="shared" si="19"/>
        <v>1</v>
      </c>
      <c r="N78" s="11">
        <f t="shared" si="20"/>
        <v>1</v>
      </c>
      <c r="O78" s="11">
        <f t="shared" si="21"/>
        <v>1</v>
      </c>
    </row>
    <row r="79" spans="1:15" x14ac:dyDescent="0.3">
      <c r="A79">
        <v>0</v>
      </c>
      <c r="B79" s="3">
        <v>1.357871042273473</v>
      </c>
      <c r="C79" s="3">
        <v>0.59017907005909365</v>
      </c>
      <c r="D79" s="3">
        <f t="shared" si="22"/>
        <v>40.73613126820419</v>
      </c>
      <c r="E79" s="11">
        <f t="shared" si="23"/>
        <v>0</v>
      </c>
      <c r="F79" s="11">
        <f t="shared" si="12"/>
        <v>0</v>
      </c>
      <c r="G79" s="11">
        <f t="shared" si="13"/>
        <v>0</v>
      </c>
      <c r="H79" s="11">
        <f t="shared" si="14"/>
        <v>0</v>
      </c>
      <c r="I79" s="11">
        <f t="shared" si="15"/>
        <v>0</v>
      </c>
      <c r="J79" s="11">
        <f t="shared" si="16"/>
        <v>1</v>
      </c>
      <c r="K79" s="11">
        <f t="shared" si="17"/>
        <v>1</v>
      </c>
      <c r="L79" s="11">
        <f t="shared" si="18"/>
        <v>1</v>
      </c>
      <c r="M79" s="11">
        <f t="shared" si="19"/>
        <v>1</v>
      </c>
      <c r="N79" s="11">
        <f t="shared" si="20"/>
        <v>1</v>
      </c>
      <c r="O79" s="11">
        <f t="shared" si="21"/>
        <v>1</v>
      </c>
    </row>
    <row r="80" spans="1:15" x14ac:dyDescent="0.3">
      <c r="A80">
        <v>0</v>
      </c>
      <c r="B80" s="3">
        <v>0.57856368584907614</v>
      </c>
      <c r="C80" s="3">
        <v>1.3502585716196336E-2</v>
      </c>
      <c r="D80" s="3">
        <f t="shared" si="22"/>
        <v>17.356910575472284</v>
      </c>
      <c r="E80" s="11">
        <f t="shared" si="23"/>
        <v>0</v>
      </c>
      <c r="F80" s="11">
        <f t="shared" si="12"/>
        <v>0</v>
      </c>
      <c r="G80" s="11">
        <f t="shared" si="13"/>
        <v>0</v>
      </c>
      <c r="H80" s="11">
        <f t="shared" si="14"/>
        <v>0</v>
      </c>
      <c r="I80" s="11">
        <f t="shared" si="15"/>
        <v>0</v>
      </c>
      <c r="J80" s="11">
        <f t="shared" si="16"/>
        <v>0</v>
      </c>
      <c r="K80" s="11">
        <f t="shared" si="17"/>
        <v>0</v>
      </c>
      <c r="L80" s="11">
        <f t="shared" si="18"/>
        <v>0</v>
      </c>
      <c r="M80" s="11">
        <f t="shared" si="19"/>
        <v>0</v>
      </c>
      <c r="N80" s="11">
        <f t="shared" si="20"/>
        <v>0</v>
      </c>
      <c r="O80" s="11">
        <f t="shared" si="21"/>
        <v>0</v>
      </c>
    </row>
    <row r="81" spans="1:15" x14ac:dyDescent="0.3">
      <c r="A81">
        <v>0</v>
      </c>
      <c r="B81" s="3">
        <v>-0.30591877475671936</v>
      </c>
      <c r="C81" s="3">
        <v>-5.5456439440604299E-3</v>
      </c>
      <c r="D81" s="3">
        <f t="shared" si="22"/>
        <v>-9.1775632427015807</v>
      </c>
      <c r="E81" s="11">
        <f t="shared" si="23"/>
        <v>0</v>
      </c>
      <c r="F81" s="11">
        <f t="shared" si="12"/>
        <v>0</v>
      </c>
      <c r="G81" s="11">
        <f t="shared" si="13"/>
        <v>0</v>
      </c>
      <c r="H81" s="11">
        <f t="shared" si="14"/>
        <v>0</v>
      </c>
      <c r="I81" s="11">
        <f t="shared" si="15"/>
        <v>0</v>
      </c>
      <c r="J81" s="11">
        <f t="shared" si="16"/>
        <v>0</v>
      </c>
      <c r="K81" s="11">
        <f t="shared" si="17"/>
        <v>0</v>
      </c>
      <c r="L81" s="11">
        <f t="shared" si="18"/>
        <v>0</v>
      </c>
      <c r="M81" s="11">
        <f t="shared" si="19"/>
        <v>0</v>
      </c>
      <c r="N81" s="11">
        <f t="shared" si="20"/>
        <v>0</v>
      </c>
      <c r="O81" s="11">
        <f t="shared" si="21"/>
        <v>0</v>
      </c>
    </row>
    <row r="82" spans="1:15" x14ac:dyDescent="0.3">
      <c r="A82">
        <v>0</v>
      </c>
      <c r="B82" s="3">
        <v>-0.42095507524209097</v>
      </c>
      <c r="C82" s="3">
        <v>0.43529212234716397</v>
      </c>
      <c r="D82" s="3">
        <f t="shared" si="22"/>
        <v>-12.628652257262729</v>
      </c>
      <c r="E82" s="11">
        <f t="shared" si="23"/>
        <v>0</v>
      </c>
      <c r="F82" s="11">
        <f t="shared" si="12"/>
        <v>0</v>
      </c>
      <c r="G82" s="11">
        <f t="shared" si="13"/>
        <v>0</v>
      </c>
      <c r="H82" s="11">
        <f t="shared" si="14"/>
        <v>0</v>
      </c>
      <c r="I82" s="11">
        <f t="shared" si="15"/>
        <v>0</v>
      </c>
      <c r="J82" s="11">
        <f t="shared" si="16"/>
        <v>0</v>
      </c>
      <c r="K82" s="11">
        <f t="shared" si="17"/>
        <v>1</v>
      </c>
      <c r="L82" s="11">
        <f t="shared" si="18"/>
        <v>1</v>
      </c>
      <c r="M82" s="11">
        <f t="shared" si="19"/>
        <v>1</v>
      </c>
      <c r="N82" s="11">
        <f t="shared" si="20"/>
        <v>1</v>
      </c>
      <c r="O82" s="11">
        <f t="shared" si="21"/>
        <v>1</v>
      </c>
    </row>
    <row r="83" spans="1:15" x14ac:dyDescent="0.3">
      <c r="A83">
        <v>0</v>
      </c>
      <c r="B83" s="3">
        <v>0.28291083253861871</v>
      </c>
      <c r="C83" s="3">
        <v>0.52239101933082566</v>
      </c>
      <c r="D83" s="3">
        <f t="shared" si="22"/>
        <v>8.4873249761585612</v>
      </c>
      <c r="E83" s="11">
        <f t="shared" si="23"/>
        <v>0</v>
      </c>
      <c r="F83" s="11">
        <f t="shared" si="12"/>
        <v>0</v>
      </c>
      <c r="G83" s="11">
        <f t="shared" si="13"/>
        <v>0</v>
      </c>
      <c r="H83" s="11">
        <f t="shared" si="14"/>
        <v>0</v>
      </c>
      <c r="I83" s="11">
        <f t="shared" si="15"/>
        <v>0</v>
      </c>
      <c r="J83" s="11">
        <f t="shared" si="16"/>
        <v>1</v>
      </c>
      <c r="K83" s="11">
        <f t="shared" si="17"/>
        <v>1</v>
      </c>
      <c r="L83" s="11">
        <f t="shared" si="18"/>
        <v>1</v>
      </c>
      <c r="M83" s="11">
        <f t="shared" si="19"/>
        <v>1</v>
      </c>
      <c r="N83" s="11">
        <f t="shared" si="20"/>
        <v>1</v>
      </c>
      <c r="O83" s="11">
        <f t="shared" si="21"/>
        <v>1</v>
      </c>
    </row>
    <row r="84" spans="1:15" x14ac:dyDescent="0.3">
      <c r="A84">
        <v>0</v>
      </c>
      <c r="B84" s="3">
        <v>1.6084777598734945</v>
      </c>
      <c r="C84" s="3">
        <v>5.3230451158015057E-2</v>
      </c>
      <c r="D84" s="3">
        <f t="shared" si="22"/>
        <v>48.254332796204835</v>
      </c>
      <c r="E84" s="11">
        <f t="shared" si="23"/>
        <v>0</v>
      </c>
      <c r="F84" s="11">
        <f t="shared" si="12"/>
        <v>0</v>
      </c>
      <c r="G84" s="11">
        <f t="shared" si="13"/>
        <v>0</v>
      </c>
      <c r="H84" s="11">
        <f t="shared" si="14"/>
        <v>0</v>
      </c>
      <c r="I84" s="11">
        <f t="shared" si="15"/>
        <v>0</v>
      </c>
      <c r="J84" s="11">
        <f t="shared" si="16"/>
        <v>0</v>
      </c>
      <c r="K84" s="11">
        <f t="shared" si="17"/>
        <v>0</v>
      </c>
      <c r="L84" s="11">
        <f t="shared" si="18"/>
        <v>0</v>
      </c>
      <c r="M84" s="11">
        <f t="shared" si="19"/>
        <v>0</v>
      </c>
      <c r="N84" s="11">
        <f t="shared" si="20"/>
        <v>0</v>
      </c>
      <c r="O84" s="11">
        <f t="shared" si="21"/>
        <v>0</v>
      </c>
    </row>
    <row r="85" spans="1:15" x14ac:dyDescent="0.3">
      <c r="A85">
        <v>0</v>
      </c>
      <c r="B85" s="3">
        <v>-0.90911044026142918</v>
      </c>
      <c r="C85" s="3">
        <v>-0.90196181190549396</v>
      </c>
      <c r="D85" s="3">
        <f t="shared" si="22"/>
        <v>-27.273313207842875</v>
      </c>
      <c r="E85" s="11">
        <f t="shared" si="23"/>
        <v>0</v>
      </c>
      <c r="F85" s="11">
        <f t="shared" si="12"/>
        <v>0</v>
      </c>
      <c r="G85" s="11">
        <f t="shared" si="13"/>
        <v>0</v>
      </c>
      <c r="H85" s="11">
        <f t="shared" si="14"/>
        <v>0</v>
      </c>
      <c r="I85" s="11">
        <f t="shared" si="15"/>
        <v>0</v>
      </c>
      <c r="J85" s="11">
        <f t="shared" si="16"/>
        <v>0</v>
      </c>
      <c r="K85" s="11">
        <f t="shared" si="17"/>
        <v>0</v>
      </c>
      <c r="L85" s="11">
        <f t="shared" si="18"/>
        <v>0</v>
      </c>
      <c r="M85" s="11">
        <f t="shared" si="19"/>
        <v>0</v>
      </c>
      <c r="N85" s="11">
        <f t="shared" si="20"/>
        <v>0</v>
      </c>
      <c r="O85" s="11">
        <f t="shared" si="21"/>
        <v>0</v>
      </c>
    </row>
    <row r="86" spans="1:15" x14ac:dyDescent="0.3">
      <c r="A86">
        <v>0</v>
      </c>
      <c r="B86" s="3">
        <v>-1.2117902770114597</v>
      </c>
      <c r="C86" s="3">
        <v>0.50850076149799861</v>
      </c>
      <c r="D86" s="3">
        <f t="shared" si="22"/>
        <v>-36.353708310343791</v>
      </c>
      <c r="E86" s="11">
        <f t="shared" si="23"/>
        <v>0</v>
      </c>
      <c r="F86" s="11">
        <f t="shared" si="12"/>
        <v>0</v>
      </c>
      <c r="G86" s="11">
        <f t="shared" si="13"/>
        <v>0</v>
      </c>
      <c r="H86" s="11">
        <f t="shared" si="14"/>
        <v>0</v>
      </c>
      <c r="I86" s="11">
        <f t="shared" si="15"/>
        <v>0</v>
      </c>
      <c r="J86" s="11">
        <f t="shared" si="16"/>
        <v>1</v>
      </c>
      <c r="K86" s="11">
        <f t="shared" si="17"/>
        <v>1</v>
      </c>
      <c r="L86" s="11">
        <f t="shared" si="18"/>
        <v>1</v>
      </c>
      <c r="M86" s="11">
        <f t="shared" si="19"/>
        <v>1</v>
      </c>
      <c r="N86" s="11">
        <f t="shared" si="20"/>
        <v>1</v>
      </c>
      <c r="O86" s="11">
        <f t="shared" si="21"/>
        <v>1</v>
      </c>
    </row>
    <row r="87" spans="1:15" x14ac:dyDescent="0.3">
      <c r="A87">
        <v>0</v>
      </c>
      <c r="B87" s="3">
        <v>0.97553538580541499</v>
      </c>
      <c r="C87" s="3">
        <v>5.3153144108364359E-2</v>
      </c>
      <c r="D87" s="3">
        <f t="shared" si="22"/>
        <v>29.26606157416245</v>
      </c>
      <c r="E87" s="11">
        <f t="shared" si="23"/>
        <v>0</v>
      </c>
      <c r="F87" s="11">
        <f t="shared" si="12"/>
        <v>0</v>
      </c>
      <c r="G87" s="11">
        <f t="shared" si="13"/>
        <v>0</v>
      </c>
      <c r="H87" s="11">
        <f t="shared" si="14"/>
        <v>0</v>
      </c>
      <c r="I87" s="11">
        <f t="shared" si="15"/>
        <v>0</v>
      </c>
      <c r="J87" s="11">
        <f t="shared" si="16"/>
        <v>0</v>
      </c>
      <c r="K87" s="11">
        <f t="shared" si="17"/>
        <v>0</v>
      </c>
      <c r="L87" s="11">
        <f t="shared" si="18"/>
        <v>0</v>
      </c>
      <c r="M87" s="11">
        <f t="shared" si="19"/>
        <v>0</v>
      </c>
      <c r="N87" s="11">
        <f t="shared" si="20"/>
        <v>0</v>
      </c>
      <c r="O87" s="11">
        <f t="shared" si="21"/>
        <v>0</v>
      </c>
    </row>
    <row r="88" spans="1:15" x14ac:dyDescent="0.3">
      <c r="A88">
        <v>0</v>
      </c>
      <c r="B88" s="3">
        <v>-0.43436784835648723</v>
      </c>
      <c r="C88" s="3">
        <v>1.301580141443992</v>
      </c>
      <c r="D88" s="3">
        <f t="shared" si="22"/>
        <v>-13.031035450694617</v>
      </c>
      <c r="E88" s="11">
        <f t="shared" si="23"/>
        <v>0</v>
      </c>
      <c r="F88" s="11">
        <f t="shared" si="12"/>
        <v>0</v>
      </c>
      <c r="G88" s="11">
        <f t="shared" si="13"/>
        <v>1</v>
      </c>
      <c r="H88" s="11">
        <f t="shared" si="14"/>
        <v>1</v>
      </c>
      <c r="I88" s="11">
        <f t="shared" si="15"/>
        <v>1</v>
      </c>
      <c r="J88" s="11">
        <f t="shared" si="16"/>
        <v>1</v>
      </c>
      <c r="K88" s="11">
        <f t="shared" si="17"/>
        <v>1</v>
      </c>
      <c r="L88" s="11">
        <f t="shared" si="18"/>
        <v>1</v>
      </c>
      <c r="M88" s="11">
        <f t="shared" si="19"/>
        <v>1</v>
      </c>
      <c r="N88" s="11">
        <f t="shared" si="20"/>
        <v>1</v>
      </c>
      <c r="O88" s="11">
        <f t="shared" si="21"/>
        <v>1</v>
      </c>
    </row>
    <row r="89" spans="1:15" x14ac:dyDescent="0.3">
      <c r="A89">
        <v>0</v>
      </c>
      <c r="B89" s="3">
        <v>0.55869122661533765</v>
      </c>
      <c r="C89" s="3">
        <v>1.0213739187747706</v>
      </c>
      <c r="D89" s="3">
        <f t="shared" si="22"/>
        <v>16.76073679846013</v>
      </c>
      <c r="E89" s="11">
        <f t="shared" si="23"/>
        <v>0</v>
      </c>
      <c r="F89" s="11">
        <f t="shared" si="12"/>
        <v>0</v>
      </c>
      <c r="G89" s="11">
        <f t="shared" si="13"/>
        <v>0</v>
      </c>
      <c r="H89" s="11">
        <f t="shared" si="14"/>
        <v>1</v>
      </c>
      <c r="I89" s="11">
        <f t="shared" si="15"/>
        <v>1</v>
      </c>
      <c r="J89" s="11">
        <f t="shared" si="16"/>
        <v>1</v>
      </c>
      <c r="K89" s="11">
        <f t="shared" si="17"/>
        <v>1</v>
      </c>
      <c r="L89" s="11">
        <f t="shared" si="18"/>
        <v>1</v>
      </c>
      <c r="M89" s="11">
        <f t="shared" si="19"/>
        <v>1</v>
      </c>
      <c r="N89" s="11">
        <f t="shared" si="20"/>
        <v>1</v>
      </c>
      <c r="O89" s="11">
        <f t="shared" si="21"/>
        <v>1</v>
      </c>
    </row>
    <row r="90" spans="1:15" x14ac:dyDescent="0.3">
      <c r="A90">
        <v>0</v>
      </c>
      <c r="B90" s="3">
        <v>1.1491465556900948</v>
      </c>
      <c r="C90" s="3">
        <v>-0.784593794378452</v>
      </c>
      <c r="D90" s="3">
        <f t="shared" si="22"/>
        <v>34.474396670702845</v>
      </c>
      <c r="E90" s="11">
        <f t="shared" si="23"/>
        <v>0</v>
      </c>
      <c r="F90" s="11">
        <f t="shared" si="12"/>
        <v>0</v>
      </c>
      <c r="G90" s="11">
        <f t="shared" si="13"/>
        <v>0</v>
      </c>
      <c r="H90" s="11">
        <f t="shared" si="14"/>
        <v>0</v>
      </c>
      <c r="I90" s="11">
        <f t="shared" si="15"/>
        <v>0</v>
      </c>
      <c r="J90" s="11">
        <f t="shared" si="16"/>
        <v>0</v>
      </c>
      <c r="K90" s="11">
        <f t="shared" si="17"/>
        <v>0</v>
      </c>
      <c r="L90" s="11">
        <f t="shared" si="18"/>
        <v>0</v>
      </c>
      <c r="M90" s="11">
        <f t="shared" si="19"/>
        <v>0</v>
      </c>
      <c r="N90" s="11">
        <f t="shared" si="20"/>
        <v>0</v>
      </c>
      <c r="O90" s="11">
        <f t="shared" si="21"/>
        <v>0</v>
      </c>
    </row>
    <row r="91" spans="1:15" x14ac:dyDescent="0.3">
      <c r="A91">
        <v>0</v>
      </c>
      <c r="B91" s="3">
        <v>-0.69253474066499621</v>
      </c>
      <c r="C91" s="3">
        <v>0.26694237931224052</v>
      </c>
      <c r="D91" s="3">
        <f t="shared" si="22"/>
        <v>-20.776042219949886</v>
      </c>
      <c r="E91" s="11">
        <f t="shared" si="23"/>
        <v>0</v>
      </c>
      <c r="F91" s="11">
        <f t="shared" si="12"/>
        <v>0</v>
      </c>
      <c r="G91" s="11">
        <f t="shared" si="13"/>
        <v>0</v>
      </c>
      <c r="H91" s="11">
        <f t="shared" si="14"/>
        <v>0</v>
      </c>
      <c r="I91" s="11">
        <f t="shared" si="15"/>
        <v>0</v>
      </c>
      <c r="J91" s="11">
        <f t="shared" si="16"/>
        <v>0</v>
      </c>
      <c r="K91" s="11">
        <f t="shared" si="17"/>
        <v>0</v>
      </c>
      <c r="L91" s="11">
        <f t="shared" si="18"/>
        <v>0</v>
      </c>
      <c r="M91" s="11">
        <f t="shared" si="19"/>
        <v>0</v>
      </c>
      <c r="N91" s="11">
        <f t="shared" si="20"/>
        <v>0</v>
      </c>
      <c r="O91" s="11">
        <f t="shared" si="21"/>
        <v>1</v>
      </c>
    </row>
    <row r="92" spans="1:15" x14ac:dyDescent="0.3">
      <c r="A92">
        <v>0</v>
      </c>
      <c r="B92" s="3">
        <v>0.72220473157358356</v>
      </c>
      <c r="C92" s="3">
        <v>-1.0057760846393649</v>
      </c>
      <c r="D92" s="3">
        <f t="shared" si="22"/>
        <v>21.666141947207507</v>
      </c>
      <c r="E92" s="11">
        <f t="shared" si="23"/>
        <v>0</v>
      </c>
      <c r="F92" s="11">
        <f t="shared" si="12"/>
        <v>0</v>
      </c>
      <c r="G92" s="11">
        <f t="shared" si="13"/>
        <v>0</v>
      </c>
      <c r="H92" s="11">
        <f t="shared" si="14"/>
        <v>0</v>
      </c>
      <c r="I92" s="11">
        <f t="shared" si="15"/>
        <v>0</v>
      </c>
      <c r="J92" s="11">
        <f t="shared" si="16"/>
        <v>0</v>
      </c>
      <c r="K92" s="11">
        <f t="shared" si="17"/>
        <v>0</v>
      </c>
      <c r="L92" s="11">
        <f t="shared" si="18"/>
        <v>0</v>
      </c>
      <c r="M92" s="11">
        <f t="shared" si="19"/>
        <v>0</v>
      </c>
      <c r="N92" s="11">
        <f t="shared" si="20"/>
        <v>0</v>
      </c>
      <c r="O92" s="11">
        <f t="shared" si="21"/>
        <v>0</v>
      </c>
    </row>
    <row r="93" spans="1:15" x14ac:dyDescent="0.3">
      <c r="A93">
        <v>0</v>
      </c>
      <c r="B93" s="3">
        <v>-0.83676923168241046</v>
      </c>
      <c r="C93" s="3">
        <v>-0.83470808931451757</v>
      </c>
      <c r="D93" s="3">
        <f t="shared" si="22"/>
        <v>-25.103076950472314</v>
      </c>
      <c r="E93" s="11">
        <f t="shared" si="23"/>
        <v>0</v>
      </c>
      <c r="F93" s="11">
        <f t="shared" si="12"/>
        <v>0</v>
      </c>
      <c r="G93" s="11">
        <f t="shared" si="13"/>
        <v>0</v>
      </c>
      <c r="H93" s="11">
        <f t="shared" si="14"/>
        <v>0</v>
      </c>
      <c r="I93" s="11">
        <f t="shared" si="15"/>
        <v>0</v>
      </c>
      <c r="J93" s="11">
        <f t="shared" si="16"/>
        <v>0</v>
      </c>
      <c r="K93" s="11">
        <f t="shared" si="17"/>
        <v>0</v>
      </c>
      <c r="L93" s="11">
        <f t="shared" si="18"/>
        <v>0</v>
      </c>
      <c r="M93" s="11">
        <f t="shared" si="19"/>
        <v>0</v>
      </c>
      <c r="N93" s="11">
        <f t="shared" si="20"/>
        <v>0</v>
      </c>
      <c r="O93" s="11">
        <f t="shared" si="21"/>
        <v>0</v>
      </c>
    </row>
    <row r="94" spans="1:15" x14ac:dyDescent="0.3">
      <c r="A94">
        <v>0</v>
      </c>
      <c r="B94" s="3">
        <v>0.63878133005346172</v>
      </c>
      <c r="C94" s="3">
        <v>1.253488335350994</v>
      </c>
      <c r="D94" s="3">
        <f t="shared" si="22"/>
        <v>19.163439901603851</v>
      </c>
      <c r="E94" s="11">
        <f t="shared" si="23"/>
        <v>0</v>
      </c>
      <c r="F94" s="11">
        <f t="shared" si="12"/>
        <v>0</v>
      </c>
      <c r="G94" s="11">
        <f t="shared" si="13"/>
        <v>1</v>
      </c>
      <c r="H94" s="11">
        <f t="shared" si="14"/>
        <v>1</v>
      </c>
      <c r="I94" s="11">
        <f t="shared" si="15"/>
        <v>1</v>
      </c>
      <c r="J94" s="11">
        <f t="shared" si="16"/>
        <v>1</v>
      </c>
      <c r="K94" s="11">
        <f t="shared" si="17"/>
        <v>1</v>
      </c>
      <c r="L94" s="11">
        <f t="shared" si="18"/>
        <v>1</v>
      </c>
      <c r="M94" s="11">
        <f t="shared" si="19"/>
        <v>1</v>
      </c>
      <c r="N94" s="11">
        <f t="shared" si="20"/>
        <v>1</v>
      </c>
      <c r="O94" s="11">
        <f t="shared" si="21"/>
        <v>1</v>
      </c>
    </row>
    <row r="95" spans="1:15" x14ac:dyDescent="0.3">
      <c r="A95">
        <v>0</v>
      </c>
      <c r="B95" s="3">
        <v>0.1602984411874786</v>
      </c>
      <c r="C95" s="3">
        <v>-1.6740568753448315</v>
      </c>
      <c r="D95" s="3">
        <f t="shared" si="22"/>
        <v>4.8089532356243581</v>
      </c>
      <c r="E95" s="11">
        <f t="shared" si="23"/>
        <v>0</v>
      </c>
      <c r="F95" s="11">
        <f t="shared" si="12"/>
        <v>0</v>
      </c>
      <c r="G95" s="11">
        <f t="shared" si="13"/>
        <v>0</v>
      </c>
      <c r="H95" s="11">
        <f t="shared" si="14"/>
        <v>0</v>
      </c>
      <c r="I95" s="11">
        <f t="shared" si="15"/>
        <v>0</v>
      </c>
      <c r="J95" s="11">
        <f t="shared" si="16"/>
        <v>0</v>
      </c>
      <c r="K95" s="11">
        <f t="shared" si="17"/>
        <v>0</v>
      </c>
      <c r="L95" s="11">
        <f t="shared" si="18"/>
        <v>0</v>
      </c>
      <c r="M95" s="11">
        <f t="shared" si="19"/>
        <v>0</v>
      </c>
      <c r="N95" s="11">
        <f t="shared" si="20"/>
        <v>0</v>
      </c>
      <c r="O95" s="11">
        <f t="shared" si="21"/>
        <v>0</v>
      </c>
    </row>
    <row r="96" spans="1:15" x14ac:dyDescent="0.3">
      <c r="A96">
        <v>0</v>
      </c>
      <c r="B96" s="3">
        <v>-0.38445136851805728</v>
      </c>
      <c r="C96" s="3">
        <v>-0.6437608135456685</v>
      </c>
      <c r="D96" s="3">
        <f t="shared" si="22"/>
        <v>-11.533541055541718</v>
      </c>
      <c r="E96" s="11">
        <f t="shared" si="23"/>
        <v>0</v>
      </c>
      <c r="F96" s="11">
        <f t="shared" si="12"/>
        <v>0</v>
      </c>
      <c r="G96" s="11">
        <f t="shared" si="13"/>
        <v>0</v>
      </c>
      <c r="H96" s="11">
        <f t="shared" si="14"/>
        <v>0</v>
      </c>
      <c r="I96" s="11">
        <f t="shared" si="15"/>
        <v>0</v>
      </c>
      <c r="J96" s="11">
        <f t="shared" si="16"/>
        <v>0</v>
      </c>
      <c r="K96" s="11">
        <f t="shared" si="17"/>
        <v>0</v>
      </c>
      <c r="L96" s="11">
        <f t="shared" si="18"/>
        <v>0</v>
      </c>
      <c r="M96" s="11">
        <f t="shared" si="19"/>
        <v>0</v>
      </c>
      <c r="N96" s="11">
        <f t="shared" si="20"/>
        <v>0</v>
      </c>
      <c r="O96" s="11">
        <f t="shared" si="21"/>
        <v>0</v>
      </c>
    </row>
    <row r="97" spans="1:15" x14ac:dyDescent="0.3">
      <c r="A97">
        <v>1</v>
      </c>
      <c r="B97" s="3">
        <v>2.2752828954253346</v>
      </c>
      <c r="C97" s="3">
        <v>-1.9461458578007296</v>
      </c>
      <c r="D97" s="3">
        <f t="shared" si="22"/>
        <v>168.25848686276004</v>
      </c>
      <c r="E97" s="11">
        <f t="shared" si="23"/>
        <v>1</v>
      </c>
      <c r="F97" s="11">
        <f t="shared" si="12"/>
        <v>1</v>
      </c>
      <c r="G97" s="11">
        <f t="shared" si="13"/>
        <v>0</v>
      </c>
      <c r="H97" s="11">
        <f t="shared" si="14"/>
        <v>0</v>
      </c>
      <c r="I97" s="11">
        <f t="shared" si="15"/>
        <v>0</v>
      </c>
      <c r="J97" s="11">
        <f t="shared" si="16"/>
        <v>0</v>
      </c>
      <c r="K97" s="11">
        <f t="shared" si="17"/>
        <v>0</v>
      </c>
      <c r="L97" s="11">
        <f t="shared" si="18"/>
        <v>0</v>
      </c>
      <c r="M97" s="11">
        <f t="shared" si="19"/>
        <v>0</v>
      </c>
      <c r="N97" s="11">
        <f t="shared" si="20"/>
        <v>0</v>
      </c>
      <c r="O97" s="11">
        <f t="shared" si="21"/>
        <v>0</v>
      </c>
    </row>
    <row r="98" spans="1:15" x14ac:dyDescent="0.3">
      <c r="A98">
        <v>0</v>
      </c>
      <c r="B98" s="3">
        <v>-0.75435536928125657</v>
      </c>
      <c r="C98" s="3">
        <v>0.77278400567593053</v>
      </c>
      <c r="D98" s="3">
        <f t="shared" si="22"/>
        <v>-22.630661078437697</v>
      </c>
      <c r="E98" s="11">
        <f t="shared" si="23"/>
        <v>0</v>
      </c>
      <c r="F98" s="11">
        <f t="shared" si="12"/>
        <v>0</v>
      </c>
      <c r="G98" s="11">
        <f t="shared" si="13"/>
        <v>0</v>
      </c>
      <c r="H98" s="11">
        <f t="shared" si="14"/>
        <v>0</v>
      </c>
      <c r="I98" s="11">
        <f t="shared" si="15"/>
        <v>1</v>
      </c>
      <c r="J98" s="11">
        <f t="shared" si="16"/>
        <v>1</v>
      </c>
      <c r="K98" s="11">
        <f t="shared" si="17"/>
        <v>1</v>
      </c>
      <c r="L98" s="11">
        <f t="shared" si="18"/>
        <v>1</v>
      </c>
      <c r="M98" s="11">
        <f t="shared" si="19"/>
        <v>1</v>
      </c>
      <c r="N98" s="11">
        <f t="shared" si="20"/>
        <v>1</v>
      </c>
      <c r="O98" s="11">
        <f t="shared" si="21"/>
        <v>1</v>
      </c>
    </row>
    <row r="99" spans="1:15" x14ac:dyDescent="0.3">
      <c r="A99">
        <v>0</v>
      </c>
      <c r="B99" s="3">
        <v>-1.1615225048444699</v>
      </c>
      <c r="C99" s="3">
        <v>-1.5147907106438652</v>
      </c>
      <c r="D99" s="3">
        <f t="shared" si="22"/>
        <v>-34.845675145334098</v>
      </c>
      <c r="E99" s="11">
        <f t="shared" si="23"/>
        <v>0</v>
      </c>
      <c r="F99" s="11">
        <f t="shared" si="12"/>
        <v>0</v>
      </c>
      <c r="G99" s="11">
        <f t="shared" si="13"/>
        <v>0</v>
      </c>
      <c r="H99" s="11">
        <f t="shared" si="14"/>
        <v>0</v>
      </c>
      <c r="I99" s="11">
        <f t="shared" si="15"/>
        <v>0</v>
      </c>
      <c r="J99" s="11">
        <f t="shared" si="16"/>
        <v>0</v>
      </c>
      <c r="K99" s="11">
        <f t="shared" si="17"/>
        <v>0</v>
      </c>
      <c r="L99" s="11">
        <f t="shared" si="18"/>
        <v>0</v>
      </c>
      <c r="M99" s="11">
        <f t="shared" si="19"/>
        <v>0</v>
      </c>
      <c r="N99" s="11">
        <f t="shared" si="20"/>
        <v>0</v>
      </c>
      <c r="O99" s="11">
        <f t="shared" si="21"/>
        <v>0</v>
      </c>
    </row>
    <row r="100" spans="1:15" x14ac:dyDescent="0.3">
      <c r="A100">
        <v>0</v>
      </c>
      <c r="B100" s="3">
        <v>1.4127817848930135</v>
      </c>
      <c r="C100" s="3">
        <v>1.6806188796181232</v>
      </c>
      <c r="D100" s="3">
        <f t="shared" si="22"/>
        <v>42.383453546790406</v>
      </c>
      <c r="E100" s="11">
        <f t="shared" si="23"/>
        <v>0</v>
      </c>
      <c r="F100" s="11">
        <f t="shared" si="12"/>
        <v>0</v>
      </c>
      <c r="G100" s="11">
        <f t="shared" si="13"/>
        <v>1</v>
      </c>
      <c r="H100" s="11">
        <f t="shared" si="14"/>
        <v>1</v>
      </c>
      <c r="I100" s="11">
        <f t="shared" si="15"/>
        <v>1</v>
      </c>
      <c r="J100" s="11">
        <f t="shared" si="16"/>
        <v>1</v>
      </c>
      <c r="K100" s="11">
        <f t="shared" si="17"/>
        <v>1</v>
      </c>
      <c r="L100" s="11">
        <f t="shared" si="18"/>
        <v>1</v>
      </c>
      <c r="M100" s="11">
        <f t="shared" si="19"/>
        <v>1</v>
      </c>
      <c r="N100" s="11">
        <f t="shared" si="20"/>
        <v>1</v>
      </c>
      <c r="O100" s="11">
        <f t="shared" si="21"/>
        <v>1</v>
      </c>
    </row>
    <row r="101" spans="1:15" x14ac:dyDescent="0.3">
      <c r="A101">
        <v>1</v>
      </c>
      <c r="B101" s="3">
        <v>0.28530052986752708</v>
      </c>
      <c r="C101" s="3">
        <v>-0.25269969228247646</v>
      </c>
      <c r="D101" s="3">
        <f t="shared" si="22"/>
        <v>108.55901589602581</v>
      </c>
      <c r="E101" s="11">
        <f t="shared" si="23"/>
        <v>1</v>
      </c>
      <c r="F101" s="11">
        <f t="shared" si="12"/>
        <v>1</v>
      </c>
      <c r="G101" s="11">
        <f t="shared" si="13"/>
        <v>1</v>
      </c>
      <c r="H101" s="11">
        <f t="shared" si="14"/>
        <v>1</v>
      </c>
      <c r="I101" s="11">
        <f t="shared" si="15"/>
        <v>1</v>
      </c>
      <c r="J101" s="11">
        <f t="shared" si="16"/>
        <v>1</v>
      </c>
      <c r="K101" s="11">
        <f t="shared" si="17"/>
        <v>1</v>
      </c>
      <c r="L101" s="11">
        <f t="shared" si="18"/>
        <v>1</v>
      </c>
      <c r="M101" s="11">
        <f t="shared" si="19"/>
        <v>1</v>
      </c>
      <c r="N101" s="11">
        <f t="shared" si="20"/>
        <v>1</v>
      </c>
      <c r="O101" s="11">
        <f t="shared" si="21"/>
        <v>0</v>
      </c>
    </row>
    <row r="102" spans="1:15" x14ac:dyDescent="0.3">
      <c r="A102">
        <v>0</v>
      </c>
      <c r="B102" s="3">
        <v>-1.251810317626223</v>
      </c>
      <c r="C102" s="3">
        <v>-0.84734665506402962</v>
      </c>
      <c r="D102" s="3">
        <f t="shared" si="22"/>
        <v>-37.554309528786689</v>
      </c>
      <c r="E102" s="11">
        <f t="shared" si="23"/>
        <v>0</v>
      </c>
      <c r="F102" s="11">
        <f t="shared" si="12"/>
        <v>0</v>
      </c>
      <c r="G102" s="11">
        <f t="shared" si="13"/>
        <v>0</v>
      </c>
      <c r="H102" s="11">
        <f t="shared" si="14"/>
        <v>0</v>
      </c>
      <c r="I102" s="11">
        <f t="shared" si="15"/>
        <v>0</v>
      </c>
      <c r="J102" s="11">
        <f t="shared" si="16"/>
        <v>0</v>
      </c>
      <c r="K102" s="11">
        <f t="shared" si="17"/>
        <v>0</v>
      </c>
      <c r="L102" s="11">
        <f t="shared" si="18"/>
        <v>0</v>
      </c>
      <c r="M102" s="11">
        <f t="shared" si="19"/>
        <v>0</v>
      </c>
      <c r="N102" s="11">
        <f t="shared" si="20"/>
        <v>0</v>
      </c>
      <c r="O102" s="11">
        <f t="shared" si="21"/>
        <v>0</v>
      </c>
    </row>
    <row r="103" spans="1:15" x14ac:dyDescent="0.3">
      <c r="A103">
        <v>0</v>
      </c>
      <c r="B103" s="3">
        <v>1.6408284864155576</v>
      </c>
      <c r="C103" s="3">
        <v>-9.7652446129359305E-2</v>
      </c>
      <c r="D103" s="3">
        <f t="shared" si="22"/>
        <v>49.224854592466727</v>
      </c>
      <c r="E103" s="11">
        <f t="shared" si="23"/>
        <v>0</v>
      </c>
      <c r="F103" s="11">
        <f t="shared" si="12"/>
        <v>0</v>
      </c>
      <c r="G103" s="11">
        <f t="shared" si="13"/>
        <v>0</v>
      </c>
      <c r="H103" s="11">
        <f t="shared" si="14"/>
        <v>0</v>
      </c>
      <c r="I103" s="11">
        <f t="shared" si="15"/>
        <v>0</v>
      </c>
      <c r="J103" s="11">
        <f t="shared" si="16"/>
        <v>0</v>
      </c>
      <c r="K103" s="11">
        <f t="shared" si="17"/>
        <v>0</v>
      </c>
      <c r="L103" s="11">
        <f t="shared" si="18"/>
        <v>0</v>
      </c>
      <c r="M103" s="11">
        <f t="shared" si="19"/>
        <v>0</v>
      </c>
      <c r="N103" s="11">
        <f t="shared" si="20"/>
        <v>0</v>
      </c>
      <c r="O103" s="11">
        <f t="shared" si="21"/>
        <v>0</v>
      </c>
    </row>
    <row r="104" spans="1:15" x14ac:dyDescent="0.3">
      <c r="A104">
        <v>0</v>
      </c>
      <c r="B104" s="3">
        <v>1.1646807251963764</v>
      </c>
      <c r="C104" s="3">
        <v>2.2039512259652838</v>
      </c>
      <c r="D104" s="3">
        <f t="shared" si="22"/>
        <v>34.940421755891293</v>
      </c>
      <c r="E104" s="11">
        <f t="shared" si="23"/>
        <v>0</v>
      </c>
      <c r="F104" s="11">
        <f t="shared" si="12"/>
        <v>0</v>
      </c>
      <c r="G104" s="11">
        <f t="shared" si="13"/>
        <v>1</v>
      </c>
      <c r="H104" s="11">
        <f t="shared" si="14"/>
        <v>1</v>
      </c>
      <c r="I104" s="11">
        <f t="shared" si="15"/>
        <v>1</v>
      </c>
      <c r="J104" s="11">
        <f t="shared" si="16"/>
        <v>1</v>
      </c>
      <c r="K104" s="11">
        <f t="shared" si="17"/>
        <v>1</v>
      </c>
      <c r="L104" s="11">
        <f t="shared" si="18"/>
        <v>1</v>
      </c>
      <c r="M104" s="11">
        <f t="shared" si="19"/>
        <v>1</v>
      </c>
      <c r="N104" s="11">
        <f t="shared" si="20"/>
        <v>1</v>
      </c>
      <c r="O104" s="11">
        <f t="shared" si="21"/>
        <v>1</v>
      </c>
    </row>
    <row r="105" spans="1:15" x14ac:dyDescent="0.3">
      <c r="A105">
        <v>0</v>
      </c>
      <c r="B105" s="3">
        <v>1.380328740197001</v>
      </c>
      <c r="C105" s="3">
        <v>-1.1879069461429026</v>
      </c>
      <c r="D105" s="3">
        <f t="shared" si="22"/>
        <v>41.409862205910031</v>
      </c>
      <c r="E105" s="11">
        <f t="shared" si="23"/>
        <v>0</v>
      </c>
      <c r="F105" s="11">
        <f t="shared" si="12"/>
        <v>0</v>
      </c>
      <c r="G105" s="11">
        <f t="shared" si="13"/>
        <v>0</v>
      </c>
      <c r="H105" s="11">
        <f t="shared" si="14"/>
        <v>0</v>
      </c>
      <c r="I105" s="11">
        <f t="shared" si="15"/>
        <v>0</v>
      </c>
      <c r="J105" s="11">
        <f t="shared" si="16"/>
        <v>0</v>
      </c>
      <c r="K105" s="11">
        <f t="shared" si="17"/>
        <v>0</v>
      </c>
      <c r="L105" s="11">
        <f t="shared" si="18"/>
        <v>0</v>
      </c>
      <c r="M105" s="11">
        <f t="shared" si="19"/>
        <v>0</v>
      </c>
      <c r="N105" s="11">
        <f t="shared" si="20"/>
        <v>0</v>
      </c>
      <c r="O105" s="11">
        <f t="shared" si="21"/>
        <v>0</v>
      </c>
    </row>
    <row r="106" spans="1:15" x14ac:dyDescent="0.3">
      <c r="A106">
        <v>0</v>
      </c>
      <c r="B106" s="3">
        <v>-0.80114432421396486</v>
      </c>
      <c r="C106" s="3">
        <v>-0.97001020549214445</v>
      </c>
      <c r="D106" s="3">
        <f t="shared" si="22"/>
        <v>-24.034329726418946</v>
      </c>
      <c r="E106" s="11">
        <f t="shared" si="23"/>
        <v>0</v>
      </c>
      <c r="F106" s="11">
        <f t="shared" si="12"/>
        <v>0</v>
      </c>
      <c r="G106" s="11">
        <f t="shared" si="13"/>
        <v>0</v>
      </c>
      <c r="H106" s="11">
        <f t="shared" si="14"/>
        <v>0</v>
      </c>
      <c r="I106" s="11">
        <f t="shared" si="15"/>
        <v>0</v>
      </c>
      <c r="J106" s="11">
        <f t="shared" si="16"/>
        <v>0</v>
      </c>
      <c r="K106" s="11">
        <f t="shared" si="17"/>
        <v>0</v>
      </c>
      <c r="L106" s="11">
        <f t="shared" si="18"/>
        <v>0</v>
      </c>
      <c r="M106" s="11">
        <f t="shared" si="19"/>
        <v>0</v>
      </c>
      <c r="N106" s="11">
        <f t="shared" si="20"/>
        <v>0</v>
      </c>
      <c r="O106" s="11">
        <f t="shared" si="21"/>
        <v>0</v>
      </c>
    </row>
    <row r="107" spans="1:15" x14ac:dyDescent="0.3">
      <c r="A107">
        <v>0</v>
      </c>
      <c r="B107" s="3">
        <v>1.6831336324685253</v>
      </c>
      <c r="C107" s="3">
        <v>1.8551418179413304E-2</v>
      </c>
      <c r="D107" s="3">
        <f t="shared" si="22"/>
        <v>50.49400897405576</v>
      </c>
      <c r="E107" s="11">
        <f t="shared" si="23"/>
        <v>0</v>
      </c>
      <c r="F107" s="11">
        <f t="shared" si="12"/>
        <v>0</v>
      </c>
      <c r="G107" s="11">
        <f t="shared" si="13"/>
        <v>0</v>
      </c>
      <c r="H107" s="11">
        <f t="shared" si="14"/>
        <v>0</v>
      </c>
      <c r="I107" s="11">
        <f t="shared" si="15"/>
        <v>0</v>
      </c>
      <c r="J107" s="11">
        <f t="shared" si="16"/>
        <v>0</v>
      </c>
      <c r="K107" s="11">
        <f t="shared" si="17"/>
        <v>0</v>
      </c>
      <c r="L107" s="11">
        <f t="shared" si="18"/>
        <v>0</v>
      </c>
      <c r="M107" s="11">
        <f t="shared" si="19"/>
        <v>0</v>
      </c>
      <c r="N107" s="11">
        <f t="shared" si="20"/>
        <v>0</v>
      </c>
      <c r="O107" s="11">
        <f t="shared" si="21"/>
        <v>0</v>
      </c>
    </row>
    <row r="108" spans="1:15" x14ac:dyDescent="0.3">
      <c r="A108">
        <v>0</v>
      </c>
      <c r="B108" s="3">
        <v>0.72528678174421657</v>
      </c>
      <c r="C108" s="3">
        <v>-1.4057604857953265</v>
      </c>
      <c r="D108" s="3">
        <f t="shared" si="22"/>
        <v>21.758603452326497</v>
      </c>
      <c r="E108" s="11">
        <f t="shared" si="23"/>
        <v>0</v>
      </c>
      <c r="F108" s="11">
        <f t="shared" si="12"/>
        <v>0</v>
      </c>
      <c r="G108" s="11">
        <f t="shared" si="13"/>
        <v>0</v>
      </c>
      <c r="H108" s="11">
        <f t="shared" si="14"/>
        <v>0</v>
      </c>
      <c r="I108" s="11">
        <f t="shared" si="15"/>
        <v>0</v>
      </c>
      <c r="J108" s="11">
        <f t="shared" si="16"/>
        <v>0</v>
      </c>
      <c r="K108" s="11">
        <f t="shared" si="17"/>
        <v>0</v>
      </c>
      <c r="L108" s="11">
        <f t="shared" si="18"/>
        <v>0</v>
      </c>
      <c r="M108" s="11">
        <f t="shared" si="19"/>
        <v>0</v>
      </c>
      <c r="N108" s="11">
        <f t="shared" si="20"/>
        <v>0</v>
      </c>
      <c r="O108" s="11">
        <f t="shared" si="21"/>
        <v>0</v>
      </c>
    </row>
    <row r="109" spans="1:15" x14ac:dyDescent="0.3">
      <c r="A109">
        <v>0</v>
      </c>
      <c r="B109" s="3">
        <v>1.5817249732208438</v>
      </c>
      <c r="C109" s="3">
        <v>1.2713076102954801</v>
      </c>
      <c r="D109" s="3">
        <f t="shared" si="22"/>
        <v>47.451749196625315</v>
      </c>
      <c r="E109" s="11">
        <f t="shared" si="23"/>
        <v>0</v>
      </c>
      <c r="F109" s="11">
        <f t="shared" si="12"/>
        <v>0</v>
      </c>
      <c r="G109" s="11">
        <f t="shared" si="13"/>
        <v>1</v>
      </c>
      <c r="H109" s="11">
        <f t="shared" si="14"/>
        <v>1</v>
      </c>
      <c r="I109" s="11">
        <f t="shared" si="15"/>
        <v>1</v>
      </c>
      <c r="J109" s="11">
        <f t="shared" si="16"/>
        <v>1</v>
      </c>
      <c r="K109" s="11">
        <f t="shared" si="17"/>
        <v>1</v>
      </c>
      <c r="L109" s="11">
        <f t="shared" si="18"/>
        <v>1</v>
      </c>
      <c r="M109" s="11">
        <f t="shared" si="19"/>
        <v>1</v>
      </c>
      <c r="N109" s="11">
        <f t="shared" si="20"/>
        <v>1</v>
      </c>
      <c r="O109" s="11">
        <f t="shared" si="21"/>
        <v>1</v>
      </c>
    </row>
    <row r="110" spans="1:15" x14ac:dyDescent="0.3">
      <c r="A110">
        <v>0</v>
      </c>
      <c r="B110" s="3">
        <v>1.1798897503467742</v>
      </c>
      <c r="C110" s="3">
        <v>-0.36099891076446511</v>
      </c>
      <c r="D110" s="3">
        <f t="shared" si="22"/>
        <v>35.396692510403227</v>
      </c>
      <c r="E110" s="11">
        <f t="shared" si="23"/>
        <v>0</v>
      </c>
      <c r="F110" s="11">
        <f t="shared" si="12"/>
        <v>0</v>
      </c>
      <c r="G110" s="11">
        <f t="shared" si="13"/>
        <v>0</v>
      </c>
      <c r="H110" s="11">
        <f t="shared" si="14"/>
        <v>0</v>
      </c>
      <c r="I110" s="11">
        <f t="shared" si="15"/>
        <v>0</v>
      </c>
      <c r="J110" s="11">
        <f t="shared" si="16"/>
        <v>0</v>
      </c>
      <c r="K110" s="11">
        <f t="shared" si="17"/>
        <v>0</v>
      </c>
      <c r="L110" s="11">
        <f t="shared" si="18"/>
        <v>0</v>
      </c>
      <c r="M110" s="11">
        <f t="shared" si="19"/>
        <v>0</v>
      </c>
      <c r="N110" s="11">
        <f t="shared" si="20"/>
        <v>0</v>
      </c>
      <c r="O110" s="11">
        <f t="shared" si="21"/>
        <v>0</v>
      </c>
    </row>
    <row r="111" spans="1:15" x14ac:dyDescent="0.3">
      <c r="A111">
        <v>0</v>
      </c>
      <c r="B111" s="3">
        <v>-0.74422587204026058</v>
      </c>
      <c r="C111" s="3">
        <v>-0.99191765912109986</v>
      </c>
      <c r="D111" s="3">
        <f t="shared" si="22"/>
        <v>-22.326776161207817</v>
      </c>
      <c r="E111" s="11">
        <f t="shared" si="23"/>
        <v>0</v>
      </c>
      <c r="F111" s="11">
        <f t="shared" si="12"/>
        <v>0</v>
      </c>
      <c r="G111" s="11">
        <f t="shared" si="13"/>
        <v>0</v>
      </c>
      <c r="H111" s="11">
        <f t="shared" si="14"/>
        <v>0</v>
      </c>
      <c r="I111" s="11">
        <f t="shared" si="15"/>
        <v>0</v>
      </c>
      <c r="J111" s="11">
        <f t="shared" si="16"/>
        <v>0</v>
      </c>
      <c r="K111" s="11">
        <f t="shared" si="17"/>
        <v>0</v>
      </c>
      <c r="L111" s="11">
        <f t="shared" si="18"/>
        <v>0</v>
      </c>
      <c r="M111" s="11">
        <f t="shared" si="19"/>
        <v>0</v>
      </c>
      <c r="N111" s="11">
        <f t="shared" si="20"/>
        <v>0</v>
      </c>
      <c r="O111" s="11">
        <f t="shared" si="21"/>
        <v>0</v>
      </c>
    </row>
    <row r="112" spans="1:15" x14ac:dyDescent="0.3">
      <c r="A112">
        <v>0</v>
      </c>
      <c r="B112" s="3">
        <v>-1.5032810551929288E-2</v>
      </c>
      <c r="C112" s="3">
        <v>1.3396356735029258</v>
      </c>
      <c r="D112" s="3">
        <f t="shared" si="22"/>
        <v>-0.45098431655787863</v>
      </c>
      <c r="E112" s="11">
        <f t="shared" si="23"/>
        <v>0</v>
      </c>
      <c r="F112" s="11">
        <f t="shared" si="12"/>
        <v>0</v>
      </c>
      <c r="G112" s="11">
        <f t="shared" si="13"/>
        <v>1</v>
      </c>
      <c r="H112" s="11">
        <f t="shared" si="14"/>
        <v>1</v>
      </c>
      <c r="I112" s="11">
        <f t="shared" si="15"/>
        <v>1</v>
      </c>
      <c r="J112" s="11">
        <f t="shared" si="16"/>
        <v>1</v>
      </c>
      <c r="K112" s="11">
        <f t="shared" si="17"/>
        <v>1</v>
      </c>
      <c r="L112" s="11">
        <f t="shared" si="18"/>
        <v>1</v>
      </c>
      <c r="M112" s="11">
        <f t="shared" si="19"/>
        <v>1</v>
      </c>
      <c r="N112" s="11">
        <f t="shared" si="20"/>
        <v>1</v>
      </c>
      <c r="O112" s="11">
        <f t="shared" si="21"/>
        <v>1</v>
      </c>
    </row>
    <row r="113" spans="1:15" x14ac:dyDescent="0.3">
      <c r="A113">
        <v>0</v>
      </c>
      <c r="B113" s="3">
        <v>1.2925329428981058</v>
      </c>
      <c r="C113" s="3">
        <v>0.2040906110778451</v>
      </c>
      <c r="D113" s="3">
        <f t="shared" si="22"/>
        <v>38.775988286943175</v>
      </c>
      <c r="E113" s="11">
        <f t="shared" si="23"/>
        <v>0</v>
      </c>
      <c r="F113" s="11">
        <f t="shared" si="12"/>
        <v>0</v>
      </c>
      <c r="G113" s="11">
        <f t="shared" si="13"/>
        <v>0</v>
      </c>
      <c r="H113" s="11">
        <f t="shared" si="14"/>
        <v>0</v>
      </c>
      <c r="I113" s="11">
        <f t="shared" si="15"/>
        <v>0</v>
      </c>
      <c r="J113" s="11">
        <f t="shared" si="16"/>
        <v>0</v>
      </c>
      <c r="K113" s="11">
        <f t="shared" si="17"/>
        <v>0</v>
      </c>
      <c r="L113" s="11">
        <f t="shared" si="18"/>
        <v>0</v>
      </c>
      <c r="M113" s="11">
        <f t="shared" si="19"/>
        <v>0</v>
      </c>
      <c r="N113" s="11">
        <f t="shared" si="20"/>
        <v>0</v>
      </c>
      <c r="O113" s="11">
        <f t="shared" si="21"/>
        <v>0</v>
      </c>
    </row>
    <row r="114" spans="1:15" x14ac:dyDescent="0.3">
      <c r="A114">
        <v>1</v>
      </c>
      <c r="B114" s="3">
        <v>-0.919917511055246</v>
      </c>
      <c r="C114" s="3">
        <v>-0.95059931481955573</v>
      </c>
      <c r="D114" s="3">
        <f t="shared" si="22"/>
        <v>72.40247466834262</v>
      </c>
      <c r="E114" s="11">
        <f t="shared" si="23"/>
        <v>1</v>
      </c>
      <c r="F114" s="11">
        <f t="shared" si="12"/>
        <v>1</v>
      </c>
      <c r="G114" s="11">
        <f t="shared" si="13"/>
        <v>1</v>
      </c>
      <c r="H114" s="11">
        <f t="shared" si="14"/>
        <v>0</v>
      </c>
      <c r="I114" s="11">
        <f t="shared" si="15"/>
        <v>0</v>
      </c>
      <c r="J114" s="11">
        <f t="shared" si="16"/>
        <v>0</v>
      </c>
      <c r="K114" s="11">
        <f t="shared" si="17"/>
        <v>0</v>
      </c>
      <c r="L114" s="11">
        <f t="shared" si="18"/>
        <v>0</v>
      </c>
      <c r="M114" s="11">
        <f t="shared" si="19"/>
        <v>0</v>
      </c>
      <c r="N114" s="11">
        <f t="shared" si="20"/>
        <v>0</v>
      </c>
      <c r="O114" s="11">
        <f t="shared" si="21"/>
        <v>0</v>
      </c>
    </row>
    <row r="115" spans="1:15" x14ac:dyDescent="0.3">
      <c r="A115">
        <v>1</v>
      </c>
      <c r="B115" s="3">
        <v>-2.8856447897851467</v>
      </c>
      <c r="C115" s="3">
        <v>-2.1902815205976367</v>
      </c>
      <c r="D115" s="3">
        <f t="shared" si="22"/>
        <v>13.430656306445599</v>
      </c>
      <c r="E115" s="11">
        <f t="shared" si="23"/>
        <v>1</v>
      </c>
      <c r="F115" s="11">
        <f t="shared" si="12"/>
        <v>1</v>
      </c>
      <c r="G115" s="11">
        <f t="shared" si="13"/>
        <v>0</v>
      </c>
      <c r="H115" s="11">
        <f t="shared" si="14"/>
        <v>0</v>
      </c>
      <c r="I115" s="11">
        <f t="shared" si="15"/>
        <v>0</v>
      </c>
      <c r="J115" s="11">
        <f t="shared" si="16"/>
        <v>0</v>
      </c>
      <c r="K115" s="11">
        <f t="shared" si="17"/>
        <v>0</v>
      </c>
      <c r="L115" s="11">
        <f t="shared" si="18"/>
        <v>0</v>
      </c>
      <c r="M115" s="11">
        <f t="shared" si="19"/>
        <v>0</v>
      </c>
      <c r="N115" s="11">
        <f t="shared" si="20"/>
        <v>0</v>
      </c>
      <c r="O115" s="11">
        <f t="shared" si="21"/>
        <v>0</v>
      </c>
    </row>
    <row r="116" spans="1:15" x14ac:dyDescent="0.3">
      <c r="A116">
        <v>0</v>
      </c>
      <c r="B116" s="3">
        <v>0.26226757654512767</v>
      </c>
      <c r="C116" s="3">
        <v>1.1436850400059484</v>
      </c>
      <c r="D116" s="3">
        <f t="shared" si="22"/>
        <v>7.86802729635383</v>
      </c>
      <c r="E116" s="11">
        <f t="shared" si="23"/>
        <v>0</v>
      </c>
      <c r="F116" s="11">
        <f t="shared" si="12"/>
        <v>0</v>
      </c>
      <c r="G116" s="11">
        <f t="shared" si="13"/>
        <v>0</v>
      </c>
      <c r="H116" s="11">
        <f t="shared" si="14"/>
        <v>1</v>
      </c>
      <c r="I116" s="11">
        <f t="shared" si="15"/>
        <v>1</v>
      </c>
      <c r="J116" s="11">
        <f t="shared" si="16"/>
        <v>1</v>
      </c>
      <c r="K116" s="11">
        <f t="shared" si="17"/>
        <v>1</v>
      </c>
      <c r="L116" s="11">
        <f t="shared" si="18"/>
        <v>1</v>
      </c>
      <c r="M116" s="11">
        <f t="shared" si="19"/>
        <v>1</v>
      </c>
      <c r="N116" s="11">
        <f t="shared" si="20"/>
        <v>1</v>
      </c>
      <c r="O116" s="11">
        <f t="shared" si="21"/>
        <v>1</v>
      </c>
    </row>
    <row r="117" spans="1:15" x14ac:dyDescent="0.3">
      <c r="A117">
        <v>0</v>
      </c>
      <c r="B117" s="3">
        <v>2.2553831513505429</v>
      </c>
      <c r="C117" s="3">
        <v>1.5348496162914671</v>
      </c>
      <c r="D117" s="3">
        <f t="shared" si="22"/>
        <v>67.661494540516287</v>
      </c>
      <c r="E117" s="11">
        <f t="shared" si="23"/>
        <v>0</v>
      </c>
      <c r="F117" s="11">
        <f t="shared" si="12"/>
        <v>0</v>
      </c>
      <c r="G117" s="11">
        <f t="shared" si="13"/>
        <v>1</v>
      </c>
      <c r="H117" s="11">
        <f t="shared" si="14"/>
        <v>1</v>
      </c>
      <c r="I117" s="11">
        <f t="shared" si="15"/>
        <v>1</v>
      </c>
      <c r="J117" s="11">
        <f t="shared" si="16"/>
        <v>1</v>
      </c>
      <c r="K117" s="11">
        <f t="shared" si="17"/>
        <v>1</v>
      </c>
      <c r="L117" s="11">
        <f t="shared" si="18"/>
        <v>1</v>
      </c>
      <c r="M117" s="11">
        <f t="shared" si="19"/>
        <v>1</v>
      </c>
      <c r="N117" s="11">
        <f t="shared" si="20"/>
        <v>1</v>
      </c>
      <c r="O117" s="11">
        <f t="shared" si="21"/>
        <v>1</v>
      </c>
    </row>
    <row r="118" spans="1:15" x14ac:dyDescent="0.3">
      <c r="A118">
        <v>0</v>
      </c>
      <c r="B118" s="3">
        <v>0.15665705177525524</v>
      </c>
      <c r="C118" s="3">
        <v>1.2239956959092524</v>
      </c>
      <c r="D118" s="3">
        <f t="shared" si="22"/>
        <v>4.6997115532576572</v>
      </c>
      <c r="E118" s="11">
        <f t="shared" si="23"/>
        <v>0</v>
      </c>
      <c r="F118" s="11">
        <f t="shared" si="12"/>
        <v>0</v>
      </c>
      <c r="G118" s="11">
        <f t="shared" si="13"/>
        <v>0</v>
      </c>
      <c r="H118" s="11">
        <f t="shared" si="14"/>
        <v>1</v>
      </c>
      <c r="I118" s="11">
        <f t="shared" si="15"/>
        <v>1</v>
      </c>
      <c r="J118" s="11">
        <f t="shared" si="16"/>
        <v>1</v>
      </c>
      <c r="K118" s="11">
        <f t="shared" si="17"/>
        <v>1</v>
      </c>
      <c r="L118" s="11">
        <f t="shared" si="18"/>
        <v>1</v>
      </c>
      <c r="M118" s="11">
        <f t="shared" si="19"/>
        <v>1</v>
      </c>
      <c r="N118" s="11">
        <f t="shared" si="20"/>
        <v>1</v>
      </c>
      <c r="O118" s="11">
        <f t="shared" si="21"/>
        <v>1</v>
      </c>
    </row>
    <row r="119" spans="1:15" x14ac:dyDescent="0.3">
      <c r="A119">
        <v>0</v>
      </c>
      <c r="B119" s="3">
        <v>-0.60444335758802481</v>
      </c>
      <c r="C119" s="3">
        <v>1.2419923223205842</v>
      </c>
      <c r="D119" s="3">
        <f t="shared" si="22"/>
        <v>-18.133300727640744</v>
      </c>
      <c r="E119" s="11">
        <f t="shared" si="23"/>
        <v>0</v>
      </c>
      <c r="F119" s="11">
        <f t="shared" si="12"/>
        <v>0</v>
      </c>
      <c r="G119" s="11">
        <f t="shared" si="13"/>
        <v>0</v>
      </c>
      <c r="H119" s="11">
        <f t="shared" si="14"/>
        <v>1</v>
      </c>
      <c r="I119" s="11">
        <f t="shared" si="15"/>
        <v>1</v>
      </c>
      <c r="J119" s="11">
        <f t="shared" si="16"/>
        <v>1</v>
      </c>
      <c r="K119" s="11">
        <f t="shared" si="17"/>
        <v>1</v>
      </c>
      <c r="L119" s="11">
        <f t="shared" si="18"/>
        <v>1</v>
      </c>
      <c r="M119" s="11">
        <f t="shared" si="19"/>
        <v>1</v>
      </c>
      <c r="N119" s="11">
        <f t="shared" si="20"/>
        <v>1</v>
      </c>
      <c r="O119" s="11">
        <f t="shared" si="21"/>
        <v>1</v>
      </c>
    </row>
    <row r="120" spans="1:15" x14ac:dyDescent="0.3">
      <c r="A120">
        <v>0</v>
      </c>
      <c r="B120" s="3">
        <v>-2.3219399736262858E-2</v>
      </c>
      <c r="C120" s="3">
        <v>1.5037994671729393</v>
      </c>
      <c r="D120" s="3">
        <f t="shared" si="22"/>
        <v>-0.69658199208788574</v>
      </c>
      <c r="E120" s="11">
        <f t="shared" si="23"/>
        <v>0</v>
      </c>
      <c r="F120" s="11">
        <f t="shared" si="12"/>
        <v>0</v>
      </c>
      <c r="G120" s="11">
        <f t="shared" si="13"/>
        <v>1</v>
      </c>
      <c r="H120" s="11">
        <f t="shared" si="14"/>
        <v>1</v>
      </c>
      <c r="I120" s="11">
        <f t="shared" si="15"/>
        <v>1</v>
      </c>
      <c r="J120" s="11">
        <f t="shared" si="16"/>
        <v>1</v>
      </c>
      <c r="K120" s="11">
        <f t="shared" si="17"/>
        <v>1</v>
      </c>
      <c r="L120" s="11">
        <f t="shared" si="18"/>
        <v>1</v>
      </c>
      <c r="M120" s="11">
        <f t="shared" si="19"/>
        <v>1</v>
      </c>
      <c r="N120" s="11">
        <f t="shared" si="20"/>
        <v>1</v>
      </c>
      <c r="O120" s="11">
        <f t="shared" si="21"/>
        <v>1</v>
      </c>
    </row>
    <row r="121" spans="1:15" x14ac:dyDescent="0.3">
      <c r="A121">
        <v>0</v>
      </c>
      <c r="B121" s="3">
        <v>-0.41669636630103923</v>
      </c>
      <c r="C121" s="3">
        <v>-0.60297452364466153</v>
      </c>
      <c r="D121" s="3">
        <f t="shared" si="22"/>
        <v>-12.500890989031177</v>
      </c>
      <c r="E121" s="11">
        <f t="shared" si="23"/>
        <v>0</v>
      </c>
      <c r="F121" s="11">
        <f t="shared" si="12"/>
        <v>0</v>
      </c>
      <c r="G121" s="11">
        <f t="shared" si="13"/>
        <v>0</v>
      </c>
      <c r="H121" s="11">
        <f t="shared" si="14"/>
        <v>0</v>
      </c>
      <c r="I121" s="11">
        <f t="shared" si="15"/>
        <v>0</v>
      </c>
      <c r="J121" s="11">
        <f t="shared" si="16"/>
        <v>0</v>
      </c>
      <c r="K121" s="11">
        <f t="shared" si="17"/>
        <v>0</v>
      </c>
      <c r="L121" s="11">
        <f t="shared" si="18"/>
        <v>0</v>
      </c>
      <c r="M121" s="11">
        <f t="shared" si="19"/>
        <v>0</v>
      </c>
      <c r="N121" s="11">
        <f t="shared" si="20"/>
        <v>0</v>
      </c>
      <c r="O121" s="11">
        <f t="shared" si="21"/>
        <v>0</v>
      </c>
    </row>
    <row r="122" spans="1:15" x14ac:dyDescent="0.3">
      <c r="A122">
        <v>0</v>
      </c>
      <c r="B122" s="3">
        <v>-1.0817439033417031</v>
      </c>
      <c r="C122" s="3">
        <v>6.0585989558603615E-2</v>
      </c>
      <c r="D122" s="3">
        <f t="shared" si="22"/>
        <v>-32.452317100251094</v>
      </c>
      <c r="E122" s="11">
        <f t="shared" si="23"/>
        <v>0</v>
      </c>
      <c r="F122" s="11">
        <f t="shared" si="12"/>
        <v>0</v>
      </c>
      <c r="G122" s="11">
        <f t="shared" si="13"/>
        <v>0</v>
      </c>
      <c r="H122" s="11">
        <f t="shared" si="14"/>
        <v>0</v>
      </c>
      <c r="I122" s="11">
        <f t="shared" si="15"/>
        <v>0</v>
      </c>
      <c r="J122" s="11">
        <f t="shared" si="16"/>
        <v>0</v>
      </c>
      <c r="K122" s="11">
        <f t="shared" si="17"/>
        <v>0</v>
      </c>
      <c r="L122" s="11">
        <f t="shared" si="18"/>
        <v>0</v>
      </c>
      <c r="M122" s="11">
        <f t="shared" si="19"/>
        <v>0</v>
      </c>
      <c r="N122" s="11">
        <f t="shared" si="20"/>
        <v>0</v>
      </c>
      <c r="O122" s="11">
        <f t="shared" si="21"/>
        <v>0</v>
      </c>
    </row>
    <row r="123" spans="1:15" x14ac:dyDescent="0.3">
      <c r="A123">
        <v>1</v>
      </c>
      <c r="B123" s="3">
        <v>0.3998172815045109</v>
      </c>
      <c r="C123" s="3">
        <v>-1.1818883649539202E-2</v>
      </c>
      <c r="D123" s="3">
        <f t="shared" si="22"/>
        <v>111.99451844513533</v>
      </c>
      <c r="E123" s="11">
        <f t="shared" si="23"/>
        <v>1</v>
      </c>
      <c r="F123" s="11">
        <f t="shared" si="12"/>
        <v>1</v>
      </c>
      <c r="G123" s="11">
        <f t="shared" si="13"/>
        <v>1</v>
      </c>
      <c r="H123" s="11">
        <f t="shared" si="14"/>
        <v>1</v>
      </c>
      <c r="I123" s="11">
        <f t="shared" si="15"/>
        <v>1</v>
      </c>
      <c r="J123" s="11">
        <f t="shared" si="16"/>
        <v>1</v>
      </c>
      <c r="K123" s="11">
        <f t="shared" si="17"/>
        <v>1</v>
      </c>
      <c r="L123" s="11">
        <f t="shared" si="18"/>
        <v>1</v>
      </c>
      <c r="M123" s="11">
        <f t="shared" si="19"/>
        <v>1</v>
      </c>
      <c r="N123" s="11">
        <f t="shared" si="20"/>
        <v>1</v>
      </c>
      <c r="O123" s="11">
        <f t="shared" si="21"/>
        <v>1</v>
      </c>
    </row>
    <row r="124" spans="1:15" x14ac:dyDescent="0.3">
      <c r="A124">
        <v>0</v>
      </c>
      <c r="B124" s="3">
        <v>2.4218388716690242</v>
      </c>
      <c r="C124" s="3">
        <v>-0.48935362428892404</v>
      </c>
      <c r="D124" s="3">
        <f t="shared" si="22"/>
        <v>72.655166150070727</v>
      </c>
      <c r="E124" s="11">
        <f t="shared" si="23"/>
        <v>0</v>
      </c>
      <c r="F124" s="11">
        <f t="shared" si="12"/>
        <v>0</v>
      </c>
      <c r="G124" s="11">
        <f t="shared" si="13"/>
        <v>0</v>
      </c>
      <c r="H124" s="11">
        <f t="shared" si="14"/>
        <v>0</v>
      </c>
      <c r="I124" s="11">
        <f t="shared" si="15"/>
        <v>0</v>
      </c>
      <c r="J124" s="11">
        <f t="shared" si="16"/>
        <v>0</v>
      </c>
      <c r="K124" s="11">
        <f t="shared" si="17"/>
        <v>0</v>
      </c>
      <c r="L124" s="11">
        <f t="shared" si="18"/>
        <v>0</v>
      </c>
      <c r="M124" s="11">
        <f t="shared" si="19"/>
        <v>0</v>
      </c>
      <c r="N124" s="11">
        <f t="shared" si="20"/>
        <v>0</v>
      </c>
      <c r="O124" s="11">
        <f t="shared" si="21"/>
        <v>0</v>
      </c>
    </row>
    <row r="125" spans="1:15" x14ac:dyDescent="0.3">
      <c r="A125">
        <v>0</v>
      </c>
      <c r="B125" s="3">
        <v>1.3022940947848838</v>
      </c>
      <c r="C125" s="3">
        <v>-8.9046352513832971E-2</v>
      </c>
      <c r="D125" s="3">
        <f t="shared" si="22"/>
        <v>39.068822843546513</v>
      </c>
      <c r="E125" s="11">
        <f t="shared" si="23"/>
        <v>0</v>
      </c>
      <c r="F125" s="11">
        <f t="shared" si="12"/>
        <v>0</v>
      </c>
      <c r="G125" s="11">
        <f t="shared" si="13"/>
        <v>0</v>
      </c>
      <c r="H125" s="11">
        <f t="shared" si="14"/>
        <v>0</v>
      </c>
      <c r="I125" s="11">
        <f t="shared" si="15"/>
        <v>0</v>
      </c>
      <c r="J125" s="11">
        <f t="shared" si="16"/>
        <v>0</v>
      </c>
      <c r="K125" s="11">
        <f t="shared" si="17"/>
        <v>0</v>
      </c>
      <c r="L125" s="11">
        <f t="shared" si="18"/>
        <v>0</v>
      </c>
      <c r="M125" s="11">
        <f t="shared" si="19"/>
        <v>0</v>
      </c>
      <c r="N125" s="11">
        <f t="shared" si="20"/>
        <v>0</v>
      </c>
      <c r="O125" s="11">
        <f t="shared" si="21"/>
        <v>0</v>
      </c>
    </row>
    <row r="126" spans="1:15" x14ac:dyDescent="0.3">
      <c r="A126">
        <v>0</v>
      </c>
      <c r="B126" s="3">
        <v>-0.90668436314444989</v>
      </c>
      <c r="C126" s="3">
        <v>-0.48229367166641168</v>
      </c>
      <c r="D126" s="3">
        <f t="shared" si="22"/>
        <v>-27.200530894333497</v>
      </c>
      <c r="E126" s="11">
        <f t="shared" si="23"/>
        <v>0</v>
      </c>
      <c r="F126" s="11">
        <f t="shared" si="12"/>
        <v>0</v>
      </c>
      <c r="G126" s="11">
        <f t="shared" si="13"/>
        <v>0</v>
      </c>
      <c r="H126" s="11">
        <f t="shared" si="14"/>
        <v>0</v>
      </c>
      <c r="I126" s="11">
        <f t="shared" si="15"/>
        <v>0</v>
      </c>
      <c r="J126" s="11">
        <f t="shared" si="16"/>
        <v>0</v>
      </c>
      <c r="K126" s="11">
        <f t="shared" si="17"/>
        <v>0</v>
      </c>
      <c r="L126" s="11">
        <f t="shared" si="18"/>
        <v>0</v>
      </c>
      <c r="M126" s="11">
        <f t="shared" si="19"/>
        <v>0</v>
      </c>
      <c r="N126" s="11">
        <f t="shared" si="20"/>
        <v>0</v>
      </c>
      <c r="O126" s="11">
        <f t="shared" si="21"/>
        <v>0</v>
      </c>
    </row>
    <row r="127" spans="1:15" x14ac:dyDescent="0.3">
      <c r="A127">
        <v>1</v>
      </c>
      <c r="B127" s="3">
        <v>-7.1241856858250685E-2</v>
      </c>
      <c r="C127" s="3">
        <v>2.4547262000851333</v>
      </c>
      <c r="D127" s="3">
        <f t="shared" si="22"/>
        <v>97.862744294252479</v>
      </c>
      <c r="E127" s="11">
        <f t="shared" si="23"/>
        <v>1</v>
      </c>
      <c r="F127" s="11">
        <f t="shared" si="12"/>
        <v>1</v>
      </c>
      <c r="G127" s="11">
        <f t="shared" si="13"/>
        <v>1</v>
      </c>
      <c r="H127" s="11">
        <f t="shared" si="14"/>
        <v>1</v>
      </c>
      <c r="I127" s="11">
        <f t="shared" si="15"/>
        <v>1</v>
      </c>
      <c r="J127" s="11">
        <f t="shared" si="16"/>
        <v>1</v>
      </c>
      <c r="K127" s="11">
        <f t="shared" si="17"/>
        <v>1</v>
      </c>
      <c r="L127" s="11">
        <f t="shared" si="18"/>
        <v>1</v>
      </c>
      <c r="M127" s="11">
        <f t="shared" si="19"/>
        <v>1</v>
      </c>
      <c r="N127" s="11">
        <f t="shared" si="20"/>
        <v>1</v>
      </c>
      <c r="O127" s="11">
        <f t="shared" si="21"/>
        <v>1</v>
      </c>
    </row>
    <row r="128" spans="1:15" x14ac:dyDescent="0.3">
      <c r="A128">
        <v>0</v>
      </c>
      <c r="B128" s="3">
        <v>-0.71725025918567553</v>
      </c>
      <c r="C128" s="3">
        <v>-0.46236664275056683</v>
      </c>
      <c r="D128" s="3">
        <f t="shared" si="22"/>
        <v>-21.517507775570266</v>
      </c>
      <c r="E128" s="11">
        <f t="shared" si="23"/>
        <v>0</v>
      </c>
      <c r="F128" s="11">
        <f t="shared" si="12"/>
        <v>0</v>
      </c>
      <c r="G128" s="11">
        <f t="shared" si="13"/>
        <v>0</v>
      </c>
      <c r="H128" s="11">
        <f t="shared" si="14"/>
        <v>0</v>
      </c>
      <c r="I128" s="11">
        <f t="shared" si="15"/>
        <v>0</v>
      </c>
      <c r="J128" s="11">
        <f t="shared" si="16"/>
        <v>0</v>
      </c>
      <c r="K128" s="11">
        <f t="shared" si="17"/>
        <v>0</v>
      </c>
      <c r="L128" s="11">
        <f t="shared" si="18"/>
        <v>0</v>
      </c>
      <c r="M128" s="11">
        <f t="shared" si="19"/>
        <v>0</v>
      </c>
      <c r="N128" s="11">
        <f t="shared" si="20"/>
        <v>0</v>
      </c>
      <c r="O128" s="11">
        <f t="shared" si="21"/>
        <v>0</v>
      </c>
    </row>
    <row r="129" spans="1:15" x14ac:dyDescent="0.3">
      <c r="A129">
        <v>0</v>
      </c>
      <c r="B129" s="3">
        <v>3.75314357370371E-2</v>
      </c>
      <c r="C129" s="3">
        <v>0.23764187062624842</v>
      </c>
      <c r="D129" s="3">
        <f t="shared" si="22"/>
        <v>1.125943072111113</v>
      </c>
      <c r="E129" s="11">
        <f t="shared" si="23"/>
        <v>0</v>
      </c>
      <c r="F129" s="11">
        <f t="shared" si="12"/>
        <v>0</v>
      </c>
      <c r="G129" s="11">
        <f t="shared" si="13"/>
        <v>0</v>
      </c>
      <c r="H129" s="11">
        <f t="shared" si="14"/>
        <v>0</v>
      </c>
      <c r="I129" s="11">
        <f t="shared" si="15"/>
        <v>0</v>
      </c>
      <c r="J129" s="11">
        <f t="shared" si="16"/>
        <v>0</v>
      </c>
      <c r="K129" s="11">
        <f t="shared" si="17"/>
        <v>0</v>
      </c>
      <c r="L129" s="11">
        <f t="shared" si="18"/>
        <v>0</v>
      </c>
      <c r="M129" s="11">
        <f t="shared" si="19"/>
        <v>0</v>
      </c>
      <c r="N129" s="11">
        <f t="shared" si="20"/>
        <v>0</v>
      </c>
      <c r="O129" s="11">
        <f t="shared" si="21"/>
        <v>0</v>
      </c>
    </row>
    <row r="130" spans="1:15" x14ac:dyDescent="0.3">
      <c r="A130">
        <v>0</v>
      </c>
      <c r="B130" s="3">
        <v>-1.7125512385973707</v>
      </c>
      <c r="C130" s="3">
        <v>-0.11642555364232976</v>
      </c>
      <c r="D130" s="3">
        <f t="shared" si="22"/>
        <v>-51.376537157921121</v>
      </c>
      <c r="E130" s="11">
        <f t="shared" si="23"/>
        <v>0</v>
      </c>
      <c r="F130" s="11">
        <f t="shared" ref="F130:F193" si="24">IF(($A130+D$209*$C130)&gt;=0.5,1,0)</f>
        <v>0</v>
      </c>
      <c r="G130" s="11">
        <f t="shared" ref="G130:G193" si="25">IF(($A130+D$210*$C130)&gt;=0.5,1,0)</f>
        <v>0</v>
      </c>
      <c r="H130" s="11">
        <f t="shared" ref="H130:H193" si="26">IF(($A130+D$211*$C130)&gt;=0.5,1,0)</f>
        <v>0</v>
      </c>
      <c r="I130" s="11">
        <f t="shared" ref="I130:I193" si="27">IF(($A130+D$212*$C130)&gt;=0.5,1,0)</f>
        <v>0</v>
      </c>
      <c r="J130" s="11">
        <f t="shared" ref="J130:J193" si="28">IF(($A130+D$213*$C130)&gt;=0.5,1,0)</f>
        <v>0</v>
      </c>
      <c r="K130" s="11">
        <f t="shared" ref="K130:K193" si="29">IF(($A130+D$214*$C130)&gt;=0.5,1,0)</f>
        <v>0</v>
      </c>
      <c r="L130" s="11">
        <f t="shared" ref="L130:L193" si="30">IF(($A130+D$215*$C130)&gt;=0.5,1,0)</f>
        <v>0</v>
      </c>
      <c r="M130" s="11">
        <f t="shared" ref="M130:M193" si="31">IF(($A130+D$216*$C130)&gt;=0.5,1,0)</f>
        <v>0</v>
      </c>
      <c r="N130" s="11">
        <f t="shared" ref="N130:N193" si="32">IF(($A130+D$217*$C130)&gt;=0.5,1,0)</f>
        <v>0</v>
      </c>
      <c r="O130" s="11">
        <f t="shared" ref="O130:O193" si="33">IF(($A130+D$218*$C130)&gt;=0.5,1,0)</f>
        <v>0</v>
      </c>
    </row>
    <row r="131" spans="1:15" x14ac:dyDescent="0.3">
      <c r="A131">
        <v>0</v>
      </c>
      <c r="B131" s="3">
        <v>0.29783222998958081</v>
      </c>
      <c r="C131" s="3">
        <v>2.3025859263725579</v>
      </c>
      <c r="D131" s="3">
        <f t="shared" ref="D131:D194" si="34">100*A131+30*B131</f>
        <v>8.9349668996874243</v>
      </c>
      <c r="E131" s="11">
        <f t="shared" ref="E131:E194" si="35">IF(($A131+D$208*$C131)&gt;=0.5,1,0)</f>
        <v>0</v>
      </c>
      <c r="F131" s="11">
        <f t="shared" si="24"/>
        <v>0</v>
      </c>
      <c r="G131" s="11">
        <f t="shared" si="25"/>
        <v>1</v>
      </c>
      <c r="H131" s="11">
        <f t="shared" si="26"/>
        <v>1</v>
      </c>
      <c r="I131" s="11">
        <f t="shared" si="27"/>
        <v>1</v>
      </c>
      <c r="J131" s="11">
        <f t="shared" si="28"/>
        <v>1</v>
      </c>
      <c r="K131" s="11">
        <f t="shared" si="29"/>
        <v>1</v>
      </c>
      <c r="L131" s="11">
        <f t="shared" si="30"/>
        <v>1</v>
      </c>
      <c r="M131" s="11">
        <f t="shared" si="31"/>
        <v>1</v>
      </c>
      <c r="N131" s="11">
        <f t="shared" si="32"/>
        <v>1</v>
      </c>
      <c r="O131" s="11">
        <f t="shared" si="33"/>
        <v>1</v>
      </c>
    </row>
    <row r="132" spans="1:15" x14ac:dyDescent="0.3">
      <c r="A132">
        <v>0</v>
      </c>
      <c r="B132" s="3">
        <v>-0.95240466180257499</v>
      </c>
      <c r="C132" s="3">
        <v>-1.218834313476691</v>
      </c>
      <c r="D132" s="3">
        <f t="shared" si="34"/>
        <v>-28.57213985407725</v>
      </c>
      <c r="E132" s="11">
        <f t="shared" si="35"/>
        <v>0</v>
      </c>
      <c r="F132" s="11">
        <f t="shared" si="24"/>
        <v>0</v>
      </c>
      <c r="G132" s="11">
        <f t="shared" si="25"/>
        <v>0</v>
      </c>
      <c r="H132" s="11">
        <f t="shared" si="26"/>
        <v>0</v>
      </c>
      <c r="I132" s="11">
        <f t="shared" si="27"/>
        <v>0</v>
      </c>
      <c r="J132" s="11">
        <f t="shared" si="28"/>
        <v>0</v>
      </c>
      <c r="K132" s="11">
        <f t="shared" si="29"/>
        <v>0</v>
      </c>
      <c r="L132" s="11">
        <f t="shared" si="30"/>
        <v>0</v>
      </c>
      <c r="M132" s="11">
        <f t="shared" si="31"/>
        <v>0</v>
      </c>
      <c r="N132" s="11">
        <f t="shared" si="32"/>
        <v>0</v>
      </c>
      <c r="O132" s="11">
        <f t="shared" si="33"/>
        <v>0</v>
      </c>
    </row>
    <row r="133" spans="1:15" x14ac:dyDescent="0.3">
      <c r="A133">
        <v>1</v>
      </c>
      <c r="B133" s="3">
        <v>1.4955548977013677</v>
      </c>
      <c r="C133" s="3">
        <v>0.97985321190208197</v>
      </c>
      <c r="D133" s="3">
        <f t="shared" si="34"/>
        <v>144.86664693104103</v>
      </c>
      <c r="E133" s="11">
        <f t="shared" si="35"/>
        <v>1</v>
      </c>
      <c r="F133" s="11">
        <f t="shared" si="24"/>
        <v>1</v>
      </c>
      <c r="G133" s="11">
        <f t="shared" si="25"/>
        <v>1</v>
      </c>
      <c r="H133" s="11">
        <f t="shared" si="26"/>
        <v>1</v>
      </c>
      <c r="I133" s="11">
        <f t="shared" si="27"/>
        <v>1</v>
      </c>
      <c r="J133" s="11">
        <f t="shared" si="28"/>
        <v>1</v>
      </c>
      <c r="K133" s="11">
        <f t="shared" si="29"/>
        <v>1</v>
      </c>
      <c r="L133" s="11">
        <f t="shared" si="30"/>
        <v>1</v>
      </c>
      <c r="M133" s="11">
        <f t="shared" si="31"/>
        <v>1</v>
      </c>
      <c r="N133" s="11">
        <f t="shared" si="32"/>
        <v>1</v>
      </c>
      <c r="O133" s="11">
        <f t="shared" si="33"/>
        <v>1</v>
      </c>
    </row>
    <row r="134" spans="1:15" x14ac:dyDescent="0.3">
      <c r="A134">
        <v>0</v>
      </c>
      <c r="B134" s="3">
        <v>-1.0689245755202137</v>
      </c>
      <c r="C134" s="3">
        <v>-1.6338117347913794</v>
      </c>
      <c r="D134" s="3">
        <f t="shared" si="34"/>
        <v>-32.067737265606411</v>
      </c>
      <c r="E134" s="11">
        <f t="shared" si="35"/>
        <v>0</v>
      </c>
      <c r="F134" s="11">
        <f t="shared" si="24"/>
        <v>0</v>
      </c>
      <c r="G134" s="11">
        <f t="shared" si="25"/>
        <v>0</v>
      </c>
      <c r="H134" s="11">
        <f t="shared" si="26"/>
        <v>0</v>
      </c>
      <c r="I134" s="11">
        <f t="shared" si="27"/>
        <v>0</v>
      </c>
      <c r="J134" s="11">
        <f t="shared" si="28"/>
        <v>0</v>
      </c>
      <c r="K134" s="11">
        <f t="shared" si="29"/>
        <v>0</v>
      </c>
      <c r="L134" s="11">
        <f t="shared" si="30"/>
        <v>0</v>
      </c>
      <c r="M134" s="11">
        <f t="shared" si="31"/>
        <v>0</v>
      </c>
      <c r="N134" s="11">
        <f t="shared" si="32"/>
        <v>0</v>
      </c>
      <c r="O134" s="11">
        <f t="shared" si="33"/>
        <v>0</v>
      </c>
    </row>
    <row r="135" spans="1:15" x14ac:dyDescent="0.3">
      <c r="A135">
        <v>0</v>
      </c>
      <c r="B135" s="3">
        <v>-0.72598368205945008</v>
      </c>
      <c r="C135" s="3">
        <v>0.66613438320928253</v>
      </c>
      <c r="D135" s="3">
        <f t="shared" si="34"/>
        <v>-21.779510461783502</v>
      </c>
      <c r="E135" s="11">
        <f t="shared" si="35"/>
        <v>0</v>
      </c>
      <c r="F135" s="11">
        <f t="shared" si="24"/>
        <v>0</v>
      </c>
      <c r="G135" s="11">
        <f t="shared" si="25"/>
        <v>0</v>
      </c>
      <c r="H135" s="11">
        <f t="shared" si="26"/>
        <v>0</v>
      </c>
      <c r="I135" s="11">
        <f t="shared" si="27"/>
        <v>1</v>
      </c>
      <c r="J135" s="11">
        <f t="shared" si="28"/>
        <v>1</v>
      </c>
      <c r="K135" s="11">
        <f t="shared" si="29"/>
        <v>1</v>
      </c>
      <c r="L135" s="11">
        <f t="shared" si="30"/>
        <v>1</v>
      </c>
      <c r="M135" s="11">
        <f t="shared" si="31"/>
        <v>1</v>
      </c>
      <c r="N135" s="11">
        <f t="shared" si="32"/>
        <v>1</v>
      </c>
      <c r="O135" s="11">
        <f t="shared" si="33"/>
        <v>1</v>
      </c>
    </row>
    <row r="136" spans="1:15" x14ac:dyDescent="0.3">
      <c r="A136">
        <v>0</v>
      </c>
      <c r="B136" s="3">
        <v>0.425388861913234</v>
      </c>
      <c r="C136" s="3">
        <v>0.27845544536830857</v>
      </c>
      <c r="D136" s="3">
        <f t="shared" si="34"/>
        <v>12.76166585739702</v>
      </c>
      <c r="E136" s="11">
        <f t="shared" si="35"/>
        <v>0</v>
      </c>
      <c r="F136" s="11">
        <f t="shared" si="24"/>
        <v>0</v>
      </c>
      <c r="G136" s="11">
        <f t="shared" si="25"/>
        <v>0</v>
      </c>
      <c r="H136" s="11">
        <f t="shared" si="26"/>
        <v>0</v>
      </c>
      <c r="I136" s="11">
        <f t="shared" si="27"/>
        <v>0</v>
      </c>
      <c r="J136" s="11">
        <f t="shared" si="28"/>
        <v>0</v>
      </c>
      <c r="K136" s="11">
        <f t="shared" si="29"/>
        <v>0</v>
      </c>
      <c r="L136" s="11">
        <f t="shared" si="30"/>
        <v>0</v>
      </c>
      <c r="M136" s="11">
        <f t="shared" si="31"/>
        <v>0</v>
      </c>
      <c r="N136" s="11">
        <f t="shared" si="32"/>
        <v>1</v>
      </c>
      <c r="O136" s="11">
        <f t="shared" si="33"/>
        <v>1</v>
      </c>
    </row>
    <row r="137" spans="1:15" x14ac:dyDescent="0.3">
      <c r="A137">
        <v>0</v>
      </c>
      <c r="B137" s="3">
        <v>-1.0288772500643972</v>
      </c>
      <c r="C137" s="3">
        <v>0.68651843321276829</v>
      </c>
      <c r="D137" s="3">
        <f t="shared" si="34"/>
        <v>-30.866317501931917</v>
      </c>
      <c r="E137" s="11">
        <f t="shared" si="35"/>
        <v>0</v>
      </c>
      <c r="F137" s="11">
        <f t="shared" si="24"/>
        <v>0</v>
      </c>
      <c r="G137" s="11">
        <f t="shared" si="25"/>
        <v>0</v>
      </c>
      <c r="H137" s="11">
        <f t="shared" si="26"/>
        <v>0</v>
      </c>
      <c r="I137" s="11">
        <f t="shared" si="27"/>
        <v>1</v>
      </c>
      <c r="J137" s="11">
        <f t="shared" si="28"/>
        <v>1</v>
      </c>
      <c r="K137" s="11">
        <f t="shared" si="29"/>
        <v>1</v>
      </c>
      <c r="L137" s="11">
        <f t="shared" si="30"/>
        <v>1</v>
      </c>
      <c r="M137" s="11">
        <f t="shared" si="31"/>
        <v>1</v>
      </c>
      <c r="N137" s="11">
        <f t="shared" si="32"/>
        <v>1</v>
      </c>
      <c r="O137" s="11">
        <f t="shared" si="33"/>
        <v>1</v>
      </c>
    </row>
    <row r="138" spans="1:15" x14ac:dyDescent="0.3">
      <c r="A138">
        <v>0</v>
      </c>
      <c r="B138" s="3">
        <v>-0.95288669399451464</v>
      </c>
      <c r="C138" s="3">
        <v>1.1622728379734326</v>
      </c>
      <c r="D138" s="3">
        <f t="shared" si="34"/>
        <v>-28.586600819835439</v>
      </c>
      <c r="E138" s="11">
        <f t="shared" si="35"/>
        <v>0</v>
      </c>
      <c r="F138" s="11">
        <f t="shared" si="24"/>
        <v>0</v>
      </c>
      <c r="G138" s="11">
        <f t="shared" si="25"/>
        <v>0</v>
      </c>
      <c r="H138" s="11">
        <f t="shared" si="26"/>
        <v>1</v>
      </c>
      <c r="I138" s="11">
        <f t="shared" si="27"/>
        <v>1</v>
      </c>
      <c r="J138" s="11">
        <f t="shared" si="28"/>
        <v>1</v>
      </c>
      <c r="K138" s="11">
        <f t="shared" si="29"/>
        <v>1</v>
      </c>
      <c r="L138" s="11">
        <f t="shared" si="30"/>
        <v>1</v>
      </c>
      <c r="M138" s="11">
        <f t="shared" si="31"/>
        <v>1</v>
      </c>
      <c r="N138" s="11">
        <f t="shared" si="32"/>
        <v>1</v>
      </c>
      <c r="O138" s="11">
        <f t="shared" si="33"/>
        <v>1</v>
      </c>
    </row>
    <row r="139" spans="1:15" x14ac:dyDescent="0.3">
      <c r="A139">
        <v>0</v>
      </c>
      <c r="B139" s="3">
        <v>0.58826799431699328</v>
      </c>
      <c r="C139" s="3">
        <v>-1.3405724530457519</v>
      </c>
      <c r="D139" s="3">
        <f t="shared" si="34"/>
        <v>17.648039829509798</v>
      </c>
      <c r="E139" s="11">
        <f t="shared" si="35"/>
        <v>0</v>
      </c>
      <c r="F139" s="11">
        <f t="shared" si="24"/>
        <v>0</v>
      </c>
      <c r="G139" s="11">
        <f t="shared" si="25"/>
        <v>0</v>
      </c>
      <c r="H139" s="11">
        <f t="shared" si="26"/>
        <v>0</v>
      </c>
      <c r="I139" s="11">
        <f t="shared" si="27"/>
        <v>0</v>
      </c>
      <c r="J139" s="11">
        <f t="shared" si="28"/>
        <v>0</v>
      </c>
      <c r="K139" s="11">
        <f t="shared" si="29"/>
        <v>0</v>
      </c>
      <c r="L139" s="11">
        <f t="shared" si="30"/>
        <v>0</v>
      </c>
      <c r="M139" s="11">
        <f t="shared" si="31"/>
        <v>0</v>
      </c>
      <c r="N139" s="11">
        <f t="shared" si="32"/>
        <v>0</v>
      </c>
      <c r="O139" s="11">
        <f t="shared" si="33"/>
        <v>0</v>
      </c>
    </row>
    <row r="140" spans="1:15" x14ac:dyDescent="0.3">
      <c r="A140">
        <v>0</v>
      </c>
      <c r="B140" s="3">
        <v>0.27114538170280866</v>
      </c>
      <c r="C140" s="3">
        <v>-0.1326930032519158</v>
      </c>
      <c r="D140" s="3">
        <f t="shared" si="34"/>
        <v>8.1343614510842599</v>
      </c>
      <c r="E140" s="11">
        <f t="shared" si="35"/>
        <v>0</v>
      </c>
      <c r="F140" s="11">
        <f t="shared" si="24"/>
        <v>0</v>
      </c>
      <c r="G140" s="11">
        <f t="shared" si="25"/>
        <v>0</v>
      </c>
      <c r="H140" s="11">
        <f t="shared" si="26"/>
        <v>0</v>
      </c>
      <c r="I140" s="11">
        <f t="shared" si="27"/>
        <v>0</v>
      </c>
      <c r="J140" s="11">
        <f t="shared" si="28"/>
        <v>0</v>
      </c>
      <c r="K140" s="11">
        <f t="shared" si="29"/>
        <v>0</v>
      </c>
      <c r="L140" s="11">
        <f t="shared" si="30"/>
        <v>0</v>
      </c>
      <c r="M140" s="11">
        <f t="shared" si="31"/>
        <v>0</v>
      </c>
      <c r="N140" s="11">
        <f t="shared" si="32"/>
        <v>0</v>
      </c>
      <c r="O140" s="11">
        <f t="shared" si="33"/>
        <v>0</v>
      </c>
    </row>
    <row r="141" spans="1:15" x14ac:dyDescent="0.3">
      <c r="A141">
        <v>0</v>
      </c>
      <c r="B141" s="3">
        <v>0.67677206061489414</v>
      </c>
      <c r="C141" s="3">
        <v>0.39567794374306686</v>
      </c>
      <c r="D141" s="3">
        <f t="shared" si="34"/>
        <v>20.303161818446824</v>
      </c>
      <c r="E141" s="11">
        <f t="shared" si="35"/>
        <v>0</v>
      </c>
      <c r="F141" s="11">
        <f t="shared" si="24"/>
        <v>0</v>
      </c>
      <c r="G141" s="11">
        <f t="shared" si="25"/>
        <v>0</v>
      </c>
      <c r="H141" s="11">
        <f t="shared" si="26"/>
        <v>0</v>
      </c>
      <c r="I141" s="11">
        <f t="shared" si="27"/>
        <v>0</v>
      </c>
      <c r="J141" s="11">
        <f t="shared" si="28"/>
        <v>0</v>
      </c>
      <c r="K141" s="11">
        <f t="shared" si="29"/>
        <v>0</v>
      </c>
      <c r="L141" s="11">
        <f t="shared" si="30"/>
        <v>1</v>
      </c>
      <c r="M141" s="11">
        <f t="shared" si="31"/>
        <v>1</v>
      </c>
      <c r="N141" s="11">
        <f t="shared" si="32"/>
        <v>1</v>
      </c>
      <c r="O141" s="11">
        <f t="shared" si="33"/>
        <v>1</v>
      </c>
    </row>
    <row r="142" spans="1:15" x14ac:dyDescent="0.3">
      <c r="A142">
        <v>1</v>
      </c>
      <c r="B142" s="3">
        <v>-0.95505583885824308</v>
      </c>
      <c r="C142" s="3">
        <v>1.3407611731963698</v>
      </c>
      <c r="D142" s="3">
        <f t="shared" si="34"/>
        <v>71.348324834252708</v>
      </c>
      <c r="E142" s="11">
        <f t="shared" si="35"/>
        <v>1</v>
      </c>
      <c r="F142" s="11">
        <f t="shared" si="24"/>
        <v>1</v>
      </c>
      <c r="G142" s="11">
        <f t="shared" si="25"/>
        <v>1</v>
      </c>
      <c r="H142" s="11">
        <f t="shared" si="26"/>
        <v>1</v>
      </c>
      <c r="I142" s="11">
        <f t="shared" si="27"/>
        <v>1</v>
      </c>
      <c r="J142" s="11">
        <f t="shared" si="28"/>
        <v>1</v>
      </c>
      <c r="K142" s="11">
        <f t="shared" si="29"/>
        <v>1</v>
      </c>
      <c r="L142" s="11">
        <f t="shared" si="30"/>
        <v>1</v>
      </c>
      <c r="M142" s="11">
        <f t="shared" si="31"/>
        <v>1</v>
      </c>
      <c r="N142" s="11">
        <f t="shared" si="32"/>
        <v>1</v>
      </c>
      <c r="O142" s="11">
        <f t="shared" si="33"/>
        <v>1</v>
      </c>
    </row>
    <row r="143" spans="1:15" x14ac:dyDescent="0.3">
      <c r="A143">
        <v>0</v>
      </c>
      <c r="B143" s="3">
        <v>-1.18589468911523</v>
      </c>
      <c r="C143" s="3">
        <v>1.1852762327180244</v>
      </c>
      <c r="D143" s="3">
        <f t="shared" si="34"/>
        <v>-35.5768406734569</v>
      </c>
      <c r="E143" s="11">
        <f t="shared" si="35"/>
        <v>0</v>
      </c>
      <c r="F143" s="11">
        <f t="shared" si="24"/>
        <v>0</v>
      </c>
      <c r="G143" s="11">
        <f t="shared" si="25"/>
        <v>0</v>
      </c>
      <c r="H143" s="11">
        <f t="shared" si="26"/>
        <v>1</v>
      </c>
      <c r="I143" s="11">
        <f t="shared" si="27"/>
        <v>1</v>
      </c>
      <c r="J143" s="11">
        <f t="shared" si="28"/>
        <v>1</v>
      </c>
      <c r="K143" s="11">
        <f t="shared" si="29"/>
        <v>1</v>
      </c>
      <c r="L143" s="11">
        <f t="shared" si="30"/>
        <v>1</v>
      </c>
      <c r="M143" s="11">
        <f t="shared" si="31"/>
        <v>1</v>
      </c>
      <c r="N143" s="11">
        <f t="shared" si="32"/>
        <v>1</v>
      </c>
      <c r="O143" s="11">
        <f t="shared" si="33"/>
        <v>1</v>
      </c>
    </row>
    <row r="144" spans="1:15" x14ac:dyDescent="0.3">
      <c r="A144">
        <v>0</v>
      </c>
      <c r="B144" s="3">
        <v>1.20528056868352</v>
      </c>
      <c r="C144" s="3">
        <v>-1.0878056855290197</v>
      </c>
      <c r="D144" s="3">
        <f t="shared" si="34"/>
        <v>36.158417060505599</v>
      </c>
      <c r="E144" s="11">
        <f t="shared" si="35"/>
        <v>0</v>
      </c>
      <c r="F144" s="11">
        <f t="shared" si="24"/>
        <v>0</v>
      </c>
      <c r="G144" s="11">
        <f t="shared" si="25"/>
        <v>0</v>
      </c>
      <c r="H144" s="11">
        <f t="shared" si="26"/>
        <v>0</v>
      </c>
      <c r="I144" s="11">
        <f t="shared" si="27"/>
        <v>0</v>
      </c>
      <c r="J144" s="11">
        <f t="shared" si="28"/>
        <v>0</v>
      </c>
      <c r="K144" s="11">
        <f t="shared" si="29"/>
        <v>0</v>
      </c>
      <c r="L144" s="11">
        <f t="shared" si="30"/>
        <v>0</v>
      </c>
      <c r="M144" s="11">
        <f t="shared" si="31"/>
        <v>0</v>
      </c>
      <c r="N144" s="11">
        <f t="shared" si="32"/>
        <v>0</v>
      </c>
      <c r="O144" s="11">
        <f t="shared" si="33"/>
        <v>0</v>
      </c>
    </row>
    <row r="145" spans="1:15" x14ac:dyDescent="0.3">
      <c r="A145">
        <v>0</v>
      </c>
      <c r="B145" s="3">
        <v>0.15270870790118352</v>
      </c>
      <c r="C145" s="3">
        <v>-0.95445329861831851</v>
      </c>
      <c r="D145" s="3">
        <f t="shared" si="34"/>
        <v>4.5812612370355055</v>
      </c>
      <c r="E145" s="11">
        <f t="shared" si="35"/>
        <v>0</v>
      </c>
      <c r="F145" s="11">
        <f t="shared" si="24"/>
        <v>0</v>
      </c>
      <c r="G145" s="11">
        <f t="shared" si="25"/>
        <v>0</v>
      </c>
      <c r="H145" s="11">
        <f t="shared" si="26"/>
        <v>0</v>
      </c>
      <c r="I145" s="11">
        <f t="shared" si="27"/>
        <v>0</v>
      </c>
      <c r="J145" s="11">
        <f t="shared" si="28"/>
        <v>0</v>
      </c>
      <c r="K145" s="11">
        <f t="shared" si="29"/>
        <v>0</v>
      </c>
      <c r="L145" s="11">
        <f t="shared" si="30"/>
        <v>0</v>
      </c>
      <c r="M145" s="11">
        <f t="shared" si="31"/>
        <v>0</v>
      </c>
      <c r="N145" s="11">
        <f t="shared" si="32"/>
        <v>0</v>
      </c>
      <c r="O145" s="11">
        <f t="shared" si="33"/>
        <v>0</v>
      </c>
    </row>
    <row r="146" spans="1:15" x14ac:dyDescent="0.3">
      <c r="A146">
        <v>0</v>
      </c>
      <c r="B146" s="3">
        <v>0.38956386561039835</v>
      </c>
      <c r="C146" s="3">
        <v>-0.77247477747732773</v>
      </c>
      <c r="D146" s="3">
        <f t="shared" si="34"/>
        <v>11.686915968311951</v>
      </c>
      <c r="E146" s="11">
        <f t="shared" si="35"/>
        <v>0</v>
      </c>
      <c r="F146" s="11">
        <f t="shared" si="24"/>
        <v>0</v>
      </c>
      <c r="G146" s="11">
        <f t="shared" si="25"/>
        <v>0</v>
      </c>
      <c r="H146" s="11">
        <f t="shared" si="26"/>
        <v>0</v>
      </c>
      <c r="I146" s="11">
        <f t="shared" si="27"/>
        <v>0</v>
      </c>
      <c r="J146" s="11">
        <f t="shared" si="28"/>
        <v>0</v>
      </c>
      <c r="K146" s="11">
        <f t="shared" si="29"/>
        <v>0</v>
      </c>
      <c r="L146" s="11">
        <f t="shared" si="30"/>
        <v>0</v>
      </c>
      <c r="M146" s="11">
        <f t="shared" si="31"/>
        <v>0</v>
      </c>
      <c r="N146" s="11">
        <f t="shared" si="32"/>
        <v>0</v>
      </c>
      <c r="O146" s="11">
        <f t="shared" si="33"/>
        <v>0</v>
      </c>
    </row>
    <row r="147" spans="1:15" x14ac:dyDescent="0.3">
      <c r="A147">
        <v>0</v>
      </c>
      <c r="B147" s="3">
        <v>-0.31330273486673832</v>
      </c>
      <c r="C147" s="3">
        <v>-8.3764462033286691E-3</v>
      </c>
      <c r="D147" s="3">
        <f t="shared" si="34"/>
        <v>-9.3990820460021496</v>
      </c>
      <c r="E147" s="11">
        <f t="shared" si="35"/>
        <v>0</v>
      </c>
      <c r="F147" s="11">
        <f t="shared" si="24"/>
        <v>0</v>
      </c>
      <c r="G147" s="11">
        <f t="shared" si="25"/>
        <v>0</v>
      </c>
      <c r="H147" s="11">
        <f t="shared" si="26"/>
        <v>0</v>
      </c>
      <c r="I147" s="11">
        <f t="shared" si="27"/>
        <v>0</v>
      </c>
      <c r="J147" s="11">
        <f t="shared" si="28"/>
        <v>0</v>
      </c>
      <c r="K147" s="11">
        <f t="shared" si="29"/>
        <v>0</v>
      </c>
      <c r="L147" s="11">
        <f t="shared" si="30"/>
        <v>0</v>
      </c>
      <c r="M147" s="11">
        <f t="shared" si="31"/>
        <v>0</v>
      </c>
      <c r="N147" s="11">
        <f t="shared" si="32"/>
        <v>0</v>
      </c>
      <c r="O147" s="11">
        <f t="shared" si="33"/>
        <v>0</v>
      </c>
    </row>
    <row r="148" spans="1:15" x14ac:dyDescent="0.3">
      <c r="A148">
        <v>0</v>
      </c>
      <c r="B148" s="3">
        <v>0.45802948989148717</v>
      </c>
      <c r="C148" s="3">
        <v>-0.51338133744138759</v>
      </c>
      <c r="D148" s="3">
        <f t="shared" si="34"/>
        <v>13.740884696744615</v>
      </c>
      <c r="E148" s="11">
        <f t="shared" si="35"/>
        <v>0</v>
      </c>
      <c r="F148" s="11">
        <f t="shared" si="24"/>
        <v>0</v>
      </c>
      <c r="G148" s="11">
        <f t="shared" si="25"/>
        <v>0</v>
      </c>
      <c r="H148" s="11">
        <f t="shared" si="26"/>
        <v>0</v>
      </c>
      <c r="I148" s="11">
        <f t="shared" si="27"/>
        <v>0</v>
      </c>
      <c r="J148" s="11">
        <f t="shared" si="28"/>
        <v>0</v>
      </c>
      <c r="K148" s="11">
        <f t="shared" si="29"/>
        <v>0</v>
      </c>
      <c r="L148" s="11">
        <f t="shared" si="30"/>
        <v>0</v>
      </c>
      <c r="M148" s="11">
        <f t="shared" si="31"/>
        <v>0</v>
      </c>
      <c r="N148" s="11">
        <f t="shared" si="32"/>
        <v>0</v>
      </c>
      <c r="O148" s="11">
        <f t="shared" si="33"/>
        <v>0</v>
      </c>
    </row>
    <row r="149" spans="1:15" x14ac:dyDescent="0.3">
      <c r="A149">
        <v>0</v>
      </c>
      <c r="B149" s="3">
        <v>-0.15216755855362862</v>
      </c>
      <c r="C149" s="3">
        <v>0.57621491578174755</v>
      </c>
      <c r="D149" s="3">
        <f t="shared" si="34"/>
        <v>-4.5650267566088587</v>
      </c>
      <c r="E149" s="11">
        <f t="shared" si="35"/>
        <v>0</v>
      </c>
      <c r="F149" s="11">
        <f t="shared" si="24"/>
        <v>0</v>
      </c>
      <c r="G149" s="11">
        <f t="shared" si="25"/>
        <v>0</v>
      </c>
      <c r="H149" s="11">
        <f t="shared" si="26"/>
        <v>0</v>
      </c>
      <c r="I149" s="11">
        <f t="shared" si="27"/>
        <v>0</v>
      </c>
      <c r="J149" s="11">
        <f t="shared" si="28"/>
        <v>1</v>
      </c>
      <c r="K149" s="11">
        <f t="shared" si="29"/>
        <v>1</v>
      </c>
      <c r="L149" s="11">
        <f t="shared" si="30"/>
        <v>1</v>
      </c>
      <c r="M149" s="11">
        <f t="shared" si="31"/>
        <v>1</v>
      </c>
      <c r="N149" s="11">
        <f t="shared" si="32"/>
        <v>1</v>
      </c>
      <c r="O149" s="11">
        <f t="shared" si="33"/>
        <v>1</v>
      </c>
    </row>
    <row r="150" spans="1:15" x14ac:dyDescent="0.3">
      <c r="A150">
        <v>0</v>
      </c>
      <c r="B150" s="3">
        <v>-0.25846929929684848</v>
      </c>
      <c r="C150" s="3">
        <v>-0.74978743214160204</v>
      </c>
      <c r="D150" s="3">
        <f t="shared" si="34"/>
        <v>-7.7540789789054543</v>
      </c>
      <c r="E150" s="11">
        <f t="shared" si="35"/>
        <v>0</v>
      </c>
      <c r="F150" s="11">
        <f t="shared" si="24"/>
        <v>0</v>
      </c>
      <c r="G150" s="11">
        <f t="shared" si="25"/>
        <v>0</v>
      </c>
      <c r="H150" s="11">
        <f t="shared" si="26"/>
        <v>0</v>
      </c>
      <c r="I150" s="11">
        <f t="shared" si="27"/>
        <v>0</v>
      </c>
      <c r="J150" s="11">
        <f t="shared" si="28"/>
        <v>0</v>
      </c>
      <c r="K150" s="11">
        <f t="shared" si="29"/>
        <v>0</v>
      </c>
      <c r="L150" s="11">
        <f t="shared" si="30"/>
        <v>0</v>
      </c>
      <c r="M150" s="11">
        <f t="shared" si="31"/>
        <v>0</v>
      </c>
      <c r="N150" s="11">
        <f t="shared" si="32"/>
        <v>0</v>
      </c>
      <c r="O150" s="11">
        <f t="shared" si="33"/>
        <v>0</v>
      </c>
    </row>
    <row r="151" spans="1:15" x14ac:dyDescent="0.3">
      <c r="A151">
        <v>0</v>
      </c>
      <c r="B151" s="3">
        <v>0.21300365915521979</v>
      </c>
      <c r="C151" s="3">
        <v>-0.93083372121327557</v>
      </c>
      <c r="D151" s="3">
        <f t="shared" si="34"/>
        <v>6.3901097746565938</v>
      </c>
      <c r="E151" s="11">
        <f t="shared" si="35"/>
        <v>0</v>
      </c>
      <c r="F151" s="11">
        <f t="shared" si="24"/>
        <v>0</v>
      </c>
      <c r="G151" s="11">
        <f t="shared" si="25"/>
        <v>0</v>
      </c>
      <c r="H151" s="11">
        <f t="shared" si="26"/>
        <v>0</v>
      </c>
      <c r="I151" s="11">
        <f t="shared" si="27"/>
        <v>0</v>
      </c>
      <c r="J151" s="11">
        <f t="shared" si="28"/>
        <v>0</v>
      </c>
      <c r="K151" s="11">
        <f t="shared" si="29"/>
        <v>0</v>
      </c>
      <c r="L151" s="11">
        <f t="shared" si="30"/>
        <v>0</v>
      </c>
      <c r="M151" s="11">
        <f t="shared" si="31"/>
        <v>0</v>
      </c>
      <c r="N151" s="11">
        <f t="shared" si="32"/>
        <v>0</v>
      </c>
      <c r="O151" s="11">
        <f t="shared" si="33"/>
        <v>0</v>
      </c>
    </row>
    <row r="152" spans="1:15" x14ac:dyDescent="0.3">
      <c r="A152">
        <v>0</v>
      </c>
      <c r="B152" s="3">
        <v>1.4566739992005751</v>
      </c>
      <c r="C152" s="3">
        <v>-0.78626044341945089</v>
      </c>
      <c r="D152" s="3">
        <f t="shared" si="34"/>
        <v>43.700219976017252</v>
      </c>
      <c r="E152" s="11">
        <f t="shared" si="35"/>
        <v>0</v>
      </c>
      <c r="F152" s="11">
        <f t="shared" si="24"/>
        <v>0</v>
      </c>
      <c r="G152" s="11">
        <f t="shared" si="25"/>
        <v>0</v>
      </c>
      <c r="H152" s="11">
        <f t="shared" si="26"/>
        <v>0</v>
      </c>
      <c r="I152" s="11">
        <f t="shared" si="27"/>
        <v>0</v>
      </c>
      <c r="J152" s="11">
        <f t="shared" si="28"/>
        <v>0</v>
      </c>
      <c r="K152" s="11">
        <f t="shared" si="29"/>
        <v>0</v>
      </c>
      <c r="L152" s="11">
        <f t="shared" si="30"/>
        <v>0</v>
      </c>
      <c r="M152" s="11">
        <f t="shared" si="31"/>
        <v>0</v>
      </c>
      <c r="N152" s="11">
        <f t="shared" si="32"/>
        <v>0</v>
      </c>
      <c r="O152" s="11">
        <f t="shared" si="33"/>
        <v>0</v>
      </c>
    </row>
    <row r="153" spans="1:15" x14ac:dyDescent="0.3">
      <c r="A153">
        <v>0</v>
      </c>
      <c r="B153" s="3">
        <v>-0.17636011762078851</v>
      </c>
      <c r="C153" s="3">
        <v>2.1753658074885607</v>
      </c>
      <c r="D153" s="3">
        <f t="shared" si="34"/>
        <v>-5.2908035286236554</v>
      </c>
      <c r="E153" s="11">
        <f t="shared" si="35"/>
        <v>0</v>
      </c>
      <c r="F153" s="11">
        <f t="shared" si="24"/>
        <v>0</v>
      </c>
      <c r="G153" s="11">
        <f t="shared" si="25"/>
        <v>1</v>
      </c>
      <c r="H153" s="11">
        <f t="shared" si="26"/>
        <v>1</v>
      </c>
      <c r="I153" s="11">
        <f t="shared" si="27"/>
        <v>1</v>
      </c>
      <c r="J153" s="11">
        <f t="shared" si="28"/>
        <v>1</v>
      </c>
      <c r="K153" s="11">
        <f t="shared" si="29"/>
        <v>1</v>
      </c>
      <c r="L153" s="11">
        <f t="shared" si="30"/>
        <v>1</v>
      </c>
      <c r="M153" s="11">
        <f t="shared" si="31"/>
        <v>1</v>
      </c>
      <c r="N153" s="11">
        <f t="shared" si="32"/>
        <v>1</v>
      </c>
      <c r="O153" s="11">
        <f t="shared" si="33"/>
        <v>1</v>
      </c>
    </row>
    <row r="154" spans="1:15" x14ac:dyDescent="0.3">
      <c r="A154">
        <v>0</v>
      </c>
      <c r="B154" s="3">
        <v>-1.2086093192920089</v>
      </c>
      <c r="C154" s="3">
        <v>1.0517442206037231</v>
      </c>
      <c r="D154" s="3">
        <f t="shared" si="34"/>
        <v>-36.258279578760266</v>
      </c>
      <c r="E154" s="11">
        <f t="shared" si="35"/>
        <v>0</v>
      </c>
      <c r="F154" s="11">
        <f t="shared" si="24"/>
        <v>0</v>
      </c>
      <c r="G154" s="11">
        <f t="shared" si="25"/>
        <v>0</v>
      </c>
      <c r="H154" s="11">
        <f t="shared" si="26"/>
        <v>1</v>
      </c>
      <c r="I154" s="11">
        <f t="shared" si="27"/>
        <v>1</v>
      </c>
      <c r="J154" s="11">
        <f t="shared" si="28"/>
        <v>1</v>
      </c>
      <c r="K154" s="11">
        <f t="shared" si="29"/>
        <v>1</v>
      </c>
      <c r="L154" s="11">
        <f t="shared" si="30"/>
        <v>1</v>
      </c>
      <c r="M154" s="11">
        <f t="shared" si="31"/>
        <v>1</v>
      </c>
      <c r="N154" s="11">
        <f t="shared" si="32"/>
        <v>1</v>
      </c>
      <c r="O154" s="11">
        <f t="shared" si="33"/>
        <v>1</v>
      </c>
    </row>
    <row r="155" spans="1:15" x14ac:dyDescent="0.3">
      <c r="A155">
        <v>0</v>
      </c>
      <c r="B155" s="3">
        <v>0.33062406146200374</v>
      </c>
      <c r="C155" s="3">
        <v>0.49522441258886829</v>
      </c>
      <c r="D155" s="3">
        <f t="shared" si="34"/>
        <v>9.9187218438601121</v>
      </c>
      <c r="E155" s="11">
        <f t="shared" si="35"/>
        <v>0</v>
      </c>
      <c r="F155" s="11">
        <f t="shared" si="24"/>
        <v>0</v>
      </c>
      <c r="G155" s="11">
        <f t="shared" si="25"/>
        <v>0</v>
      </c>
      <c r="H155" s="11">
        <f t="shared" si="26"/>
        <v>0</v>
      </c>
      <c r="I155" s="11">
        <f t="shared" si="27"/>
        <v>0</v>
      </c>
      <c r="J155" s="11">
        <f t="shared" si="28"/>
        <v>0</v>
      </c>
      <c r="K155" s="11">
        <f t="shared" si="29"/>
        <v>1</v>
      </c>
      <c r="L155" s="11">
        <f t="shared" si="30"/>
        <v>1</v>
      </c>
      <c r="M155" s="11">
        <f t="shared" si="31"/>
        <v>1</v>
      </c>
      <c r="N155" s="11">
        <f t="shared" si="32"/>
        <v>1</v>
      </c>
      <c r="O155" s="11">
        <f t="shared" si="33"/>
        <v>1</v>
      </c>
    </row>
    <row r="156" spans="1:15" x14ac:dyDescent="0.3">
      <c r="A156">
        <v>0</v>
      </c>
      <c r="B156" s="3">
        <v>-9.5807308753137477E-2</v>
      </c>
      <c r="C156" s="3">
        <v>-0.13423687050817534</v>
      </c>
      <c r="D156" s="3">
        <f t="shared" si="34"/>
        <v>-2.8742192625941243</v>
      </c>
      <c r="E156" s="11">
        <f t="shared" si="35"/>
        <v>0</v>
      </c>
      <c r="F156" s="11">
        <f t="shared" si="24"/>
        <v>0</v>
      </c>
      <c r="G156" s="11">
        <f t="shared" si="25"/>
        <v>0</v>
      </c>
      <c r="H156" s="11">
        <f t="shared" si="26"/>
        <v>0</v>
      </c>
      <c r="I156" s="11">
        <f t="shared" si="27"/>
        <v>0</v>
      </c>
      <c r="J156" s="11">
        <f t="shared" si="28"/>
        <v>0</v>
      </c>
      <c r="K156" s="11">
        <f t="shared" si="29"/>
        <v>0</v>
      </c>
      <c r="L156" s="11">
        <f t="shared" si="30"/>
        <v>0</v>
      </c>
      <c r="M156" s="11">
        <f t="shared" si="31"/>
        <v>0</v>
      </c>
      <c r="N156" s="11">
        <f t="shared" si="32"/>
        <v>0</v>
      </c>
      <c r="O156" s="11">
        <f t="shared" si="33"/>
        <v>0</v>
      </c>
    </row>
    <row r="157" spans="1:15" x14ac:dyDescent="0.3">
      <c r="A157">
        <v>0</v>
      </c>
      <c r="B157" s="3">
        <v>-1.377557055093348</v>
      </c>
      <c r="C157" s="3">
        <v>-1.2185137165943161</v>
      </c>
      <c r="D157" s="3">
        <f t="shared" si="34"/>
        <v>-41.326711652800441</v>
      </c>
      <c r="E157" s="11">
        <f t="shared" si="35"/>
        <v>0</v>
      </c>
      <c r="F157" s="11">
        <f t="shared" si="24"/>
        <v>0</v>
      </c>
      <c r="G157" s="11">
        <f t="shared" si="25"/>
        <v>0</v>
      </c>
      <c r="H157" s="11">
        <f t="shared" si="26"/>
        <v>0</v>
      </c>
      <c r="I157" s="11">
        <f t="shared" si="27"/>
        <v>0</v>
      </c>
      <c r="J157" s="11">
        <f t="shared" si="28"/>
        <v>0</v>
      </c>
      <c r="K157" s="11">
        <f t="shared" si="29"/>
        <v>0</v>
      </c>
      <c r="L157" s="11">
        <f t="shared" si="30"/>
        <v>0</v>
      </c>
      <c r="M157" s="11">
        <f t="shared" si="31"/>
        <v>0</v>
      </c>
      <c r="N157" s="11">
        <f t="shared" si="32"/>
        <v>0</v>
      </c>
      <c r="O157" s="11">
        <f t="shared" si="33"/>
        <v>0</v>
      </c>
    </row>
    <row r="158" spans="1:15" x14ac:dyDescent="0.3">
      <c r="A158">
        <v>0</v>
      </c>
      <c r="B158" s="3">
        <v>0.19098592929367442</v>
      </c>
      <c r="C158" s="3">
        <v>0.29144075597287156</v>
      </c>
      <c r="D158" s="3">
        <f t="shared" si="34"/>
        <v>5.7295778788102325</v>
      </c>
      <c r="E158" s="11">
        <f t="shared" si="35"/>
        <v>0</v>
      </c>
      <c r="F158" s="11">
        <f t="shared" si="24"/>
        <v>0</v>
      </c>
      <c r="G158" s="11">
        <f t="shared" si="25"/>
        <v>0</v>
      </c>
      <c r="H158" s="11">
        <f t="shared" si="26"/>
        <v>0</v>
      </c>
      <c r="I158" s="11">
        <f t="shared" si="27"/>
        <v>0</v>
      </c>
      <c r="J158" s="11">
        <f t="shared" si="28"/>
        <v>0</v>
      </c>
      <c r="K158" s="11">
        <f t="shared" si="29"/>
        <v>0</v>
      </c>
      <c r="L158" s="11">
        <f t="shared" si="30"/>
        <v>0</v>
      </c>
      <c r="M158" s="11">
        <f t="shared" si="31"/>
        <v>0</v>
      </c>
      <c r="N158" s="11">
        <f t="shared" si="32"/>
        <v>1</v>
      </c>
      <c r="O158" s="11">
        <f t="shared" si="33"/>
        <v>1</v>
      </c>
    </row>
    <row r="159" spans="1:15" x14ac:dyDescent="0.3">
      <c r="A159">
        <v>0</v>
      </c>
      <c r="B159" s="3">
        <v>-0.3151512828480918</v>
      </c>
      <c r="C159" s="3">
        <v>-0.84461134974844754</v>
      </c>
      <c r="D159" s="3">
        <f t="shared" si="34"/>
        <v>-9.4545384854427539</v>
      </c>
      <c r="E159" s="11">
        <f t="shared" si="35"/>
        <v>0</v>
      </c>
      <c r="F159" s="11">
        <f t="shared" si="24"/>
        <v>0</v>
      </c>
      <c r="G159" s="11">
        <f t="shared" si="25"/>
        <v>0</v>
      </c>
      <c r="H159" s="11">
        <f t="shared" si="26"/>
        <v>0</v>
      </c>
      <c r="I159" s="11">
        <f t="shared" si="27"/>
        <v>0</v>
      </c>
      <c r="J159" s="11">
        <f t="shared" si="28"/>
        <v>0</v>
      </c>
      <c r="K159" s="11">
        <f t="shared" si="29"/>
        <v>0</v>
      </c>
      <c r="L159" s="11">
        <f t="shared" si="30"/>
        <v>0</v>
      </c>
      <c r="M159" s="11">
        <f t="shared" si="31"/>
        <v>0</v>
      </c>
      <c r="N159" s="11">
        <f t="shared" si="32"/>
        <v>0</v>
      </c>
      <c r="O159" s="11">
        <f t="shared" si="33"/>
        <v>0</v>
      </c>
    </row>
    <row r="160" spans="1:15" x14ac:dyDescent="0.3">
      <c r="A160">
        <v>0</v>
      </c>
      <c r="B160" s="3">
        <v>0.24173687052098103</v>
      </c>
      <c r="C160" s="3">
        <v>1.2909458746435121</v>
      </c>
      <c r="D160" s="3">
        <f t="shared" si="34"/>
        <v>7.2521061156294309</v>
      </c>
      <c r="E160" s="11">
        <f t="shared" si="35"/>
        <v>0</v>
      </c>
      <c r="F160" s="11">
        <f t="shared" si="24"/>
        <v>0</v>
      </c>
      <c r="G160" s="11">
        <f t="shared" si="25"/>
        <v>1</v>
      </c>
      <c r="H160" s="11">
        <f t="shared" si="26"/>
        <v>1</v>
      </c>
      <c r="I160" s="11">
        <f t="shared" si="27"/>
        <v>1</v>
      </c>
      <c r="J160" s="11">
        <f t="shared" si="28"/>
        <v>1</v>
      </c>
      <c r="K160" s="11">
        <f t="shared" si="29"/>
        <v>1</v>
      </c>
      <c r="L160" s="11">
        <f t="shared" si="30"/>
        <v>1</v>
      </c>
      <c r="M160" s="11">
        <f t="shared" si="31"/>
        <v>1</v>
      </c>
      <c r="N160" s="11">
        <f t="shared" si="32"/>
        <v>1</v>
      </c>
      <c r="O160" s="11">
        <f t="shared" si="33"/>
        <v>1</v>
      </c>
    </row>
    <row r="161" spans="1:15" x14ac:dyDescent="0.3">
      <c r="A161">
        <v>0</v>
      </c>
      <c r="B161" s="3">
        <v>-0.72290049502043985</v>
      </c>
      <c r="C161" s="3">
        <v>0.56101725931512192</v>
      </c>
      <c r="D161" s="3">
        <f t="shared" si="34"/>
        <v>-21.687014850613195</v>
      </c>
      <c r="E161" s="11">
        <f t="shared" si="35"/>
        <v>0</v>
      </c>
      <c r="F161" s="11">
        <f t="shared" si="24"/>
        <v>0</v>
      </c>
      <c r="G161" s="11">
        <f t="shared" si="25"/>
        <v>0</v>
      </c>
      <c r="H161" s="11">
        <f t="shared" si="26"/>
        <v>0</v>
      </c>
      <c r="I161" s="11">
        <f t="shared" si="27"/>
        <v>0</v>
      </c>
      <c r="J161" s="11">
        <f t="shared" si="28"/>
        <v>1</v>
      </c>
      <c r="K161" s="11">
        <f t="shared" si="29"/>
        <v>1</v>
      </c>
      <c r="L161" s="11">
        <f t="shared" si="30"/>
        <v>1</v>
      </c>
      <c r="M161" s="11">
        <f t="shared" si="31"/>
        <v>1</v>
      </c>
      <c r="N161" s="11">
        <f t="shared" si="32"/>
        <v>1</v>
      </c>
      <c r="O161" s="11">
        <f t="shared" si="33"/>
        <v>1</v>
      </c>
    </row>
    <row r="162" spans="1:15" x14ac:dyDescent="0.3">
      <c r="A162">
        <v>0</v>
      </c>
      <c r="B162" s="3">
        <v>-0.13323301573109347</v>
      </c>
      <c r="C162" s="3">
        <v>-0.97467363957548514</v>
      </c>
      <c r="D162" s="3">
        <f t="shared" si="34"/>
        <v>-3.9969904719328042</v>
      </c>
      <c r="E162" s="11">
        <f t="shared" si="35"/>
        <v>0</v>
      </c>
      <c r="F162" s="11">
        <f t="shared" si="24"/>
        <v>0</v>
      </c>
      <c r="G162" s="11">
        <f t="shared" si="25"/>
        <v>0</v>
      </c>
      <c r="H162" s="11">
        <f t="shared" si="26"/>
        <v>0</v>
      </c>
      <c r="I162" s="11">
        <f t="shared" si="27"/>
        <v>0</v>
      </c>
      <c r="J162" s="11">
        <f t="shared" si="28"/>
        <v>0</v>
      </c>
      <c r="K162" s="11">
        <f t="shared" si="29"/>
        <v>0</v>
      </c>
      <c r="L162" s="11">
        <f t="shared" si="30"/>
        <v>0</v>
      </c>
      <c r="M162" s="11">
        <f t="shared" si="31"/>
        <v>0</v>
      </c>
      <c r="N162" s="11">
        <f t="shared" si="32"/>
        <v>0</v>
      </c>
      <c r="O162" s="11">
        <f t="shared" si="33"/>
        <v>0</v>
      </c>
    </row>
    <row r="163" spans="1:15" x14ac:dyDescent="0.3">
      <c r="A163">
        <v>0</v>
      </c>
      <c r="B163" s="3">
        <v>1.0660846783139277</v>
      </c>
      <c r="C163" s="3">
        <v>0.61929540606797673</v>
      </c>
      <c r="D163" s="3">
        <f t="shared" si="34"/>
        <v>31.982540349417832</v>
      </c>
      <c r="E163" s="11">
        <f t="shared" si="35"/>
        <v>0</v>
      </c>
      <c r="F163" s="11">
        <f t="shared" si="24"/>
        <v>0</v>
      </c>
      <c r="G163" s="11">
        <f t="shared" si="25"/>
        <v>0</v>
      </c>
      <c r="H163" s="11">
        <f t="shared" si="26"/>
        <v>0</v>
      </c>
      <c r="I163" s="11">
        <f t="shared" si="27"/>
        <v>0</v>
      </c>
      <c r="J163" s="11">
        <f t="shared" si="28"/>
        <v>1</v>
      </c>
      <c r="K163" s="11">
        <f t="shared" si="29"/>
        <v>1</v>
      </c>
      <c r="L163" s="11">
        <f t="shared" si="30"/>
        <v>1</v>
      </c>
      <c r="M163" s="11">
        <f t="shared" si="31"/>
        <v>1</v>
      </c>
      <c r="N163" s="11">
        <f t="shared" si="32"/>
        <v>1</v>
      </c>
      <c r="O163" s="11">
        <f t="shared" si="33"/>
        <v>1</v>
      </c>
    </row>
    <row r="164" spans="1:15" x14ac:dyDescent="0.3">
      <c r="A164">
        <v>1</v>
      </c>
      <c r="B164" s="3">
        <v>0.46202558223740198</v>
      </c>
      <c r="C164" s="3">
        <v>-2.0706465875264257</v>
      </c>
      <c r="D164" s="3">
        <f t="shared" si="34"/>
        <v>113.86076746712206</v>
      </c>
      <c r="E164" s="11">
        <f t="shared" si="35"/>
        <v>1</v>
      </c>
      <c r="F164" s="11">
        <f t="shared" si="24"/>
        <v>1</v>
      </c>
      <c r="G164" s="11">
        <f t="shared" si="25"/>
        <v>0</v>
      </c>
      <c r="H164" s="11">
        <f t="shared" si="26"/>
        <v>0</v>
      </c>
      <c r="I164" s="11">
        <f t="shared" si="27"/>
        <v>0</v>
      </c>
      <c r="J164" s="11">
        <f t="shared" si="28"/>
        <v>0</v>
      </c>
      <c r="K164" s="11">
        <f t="shared" si="29"/>
        <v>0</v>
      </c>
      <c r="L164" s="11">
        <f t="shared" si="30"/>
        <v>0</v>
      </c>
      <c r="M164" s="11">
        <f t="shared" si="31"/>
        <v>0</v>
      </c>
      <c r="N164" s="11">
        <f t="shared" si="32"/>
        <v>0</v>
      </c>
      <c r="O164" s="11">
        <f t="shared" si="33"/>
        <v>0</v>
      </c>
    </row>
    <row r="165" spans="1:15" x14ac:dyDescent="0.3">
      <c r="A165">
        <v>0</v>
      </c>
      <c r="B165" s="3">
        <v>2.6548514142632484</v>
      </c>
      <c r="C165" s="3">
        <v>-0.23331722331931815</v>
      </c>
      <c r="D165" s="3">
        <f t="shared" si="34"/>
        <v>79.645542427897453</v>
      </c>
      <c r="E165" s="11">
        <f t="shared" si="35"/>
        <v>0</v>
      </c>
      <c r="F165" s="11">
        <f t="shared" si="24"/>
        <v>0</v>
      </c>
      <c r="G165" s="11">
        <f t="shared" si="25"/>
        <v>0</v>
      </c>
      <c r="H165" s="11">
        <f t="shared" si="26"/>
        <v>0</v>
      </c>
      <c r="I165" s="11">
        <f t="shared" si="27"/>
        <v>0</v>
      </c>
      <c r="J165" s="11">
        <f t="shared" si="28"/>
        <v>0</v>
      </c>
      <c r="K165" s="11">
        <f t="shared" si="29"/>
        <v>0</v>
      </c>
      <c r="L165" s="11">
        <f t="shared" si="30"/>
        <v>0</v>
      </c>
      <c r="M165" s="11">
        <f t="shared" si="31"/>
        <v>0</v>
      </c>
      <c r="N165" s="11">
        <f t="shared" si="32"/>
        <v>0</v>
      </c>
      <c r="O165" s="11">
        <f t="shared" si="33"/>
        <v>0</v>
      </c>
    </row>
    <row r="166" spans="1:15" x14ac:dyDescent="0.3">
      <c r="A166">
        <v>0</v>
      </c>
      <c r="B166" s="3">
        <v>-0.25902295419655275</v>
      </c>
      <c r="C166" s="3">
        <v>-0.40147597246686928</v>
      </c>
      <c r="D166" s="3">
        <f t="shared" si="34"/>
        <v>-7.7706886258965824</v>
      </c>
      <c r="E166" s="11">
        <f t="shared" si="35"/>
        <v>0</v>
      </c>
      <c r="F166" s="11">
        <f t="shared" si="24"/>
        <v>0</v>
      </c>
      <c r="G166" s="11">
        <f t="shared" si="25"/>
        <v>0</v>
      </c>
      <c r="H166" s="11">
        <f t="shared" si="26"/>
        <v>0</v>
      </c>
      <c r="I166" s="11">
        <f t="shared" si="27"/>
        <v>0</v>
      </c>
      <c r="J166" s="11">
        <f t="shared" si="28"/>
        <v>0</v>
      </c>
      <c r="K166" s="11">
        <f t="shared" si="29"/>
        <v>0</v>
      </c>
      <c r="L166" s="11">
        <f t="shared" si="30"/>
        <v>0</v>
      </c>
      <c r="M166" s="11">
        <f t="shared" si="31"/>
        <v>0</v>
      </c>
      <c r="N166" s="11">
        <f t="shared" si="32"/>
        <v>0</v>
      </c>
      <c r="O166" s="11">
        <f t="shared" si="33"/>
        <v>0</v>
      </c>
    </row>
    <row r="167" spans="1:15" x14ac:dyDescent="0.3">
      <c r="A167">
        <v>0</v>
      </c>
      <c r="B167" s="3">
        <v>5.6370481615886092E-2</v>
      </c>
      <c r="C167" s="3">
        <v>-0.93047901827958412</v>
      </c>
      <c r="D167" s="3">
        <f t="shared" si="34"/>
        <v>1.6911144484765828</v>
      </c>
      <c r="E167" s="11">
        <f t="shared" si="35"/>
        <v>0</v>
      </c>
      <c r="F167" s="11">
        <f t="shared" si="24"/>
        <v>0</v>
      </c>
      <c r="G167" s="11">
        <f t="shared" si="25"/>
        <v>0</v>
      </c>
      <c r="H167" s="11">
        <f t="shared" si="26"/>
        <v>0</v>
      </c>
      <c r="I167" s="11">
        <f t="shared" si="27"/>
        <v>0</v>
      </c>
      <c r="J167" s="11">
        <f t="shared" si="28"/>
        <v>0</v>
      </c>
      <c r="K167" s="11">
        <f t="shared" si="29"/>
        <v>0</v>
      </c>
      <c r="L167" s="11">
        <f t="shared" si="30"/>
        <v>0</v>
      </c>
      <c r="M167" s="11">
        <f t="shared" si="31"/>
        <v>0</v>
      </c>
      <c r="N167" s="11">
        <f t="shared" si="32"/>
        <v>0</v>
      </c>
      <c r="O167" s="11">
        <f t="shared" si="33"/>
        <v>0</v>
      </c>
    </row>
    <row r="168" spans="1:15" x14ac:dyDescent="0.3">
      <c r="A168">
        <v>0</v>
      </c>
      <c r="B168" s="3">
        <v>-8.9200966613134369E-2</v>
      </c>
      <c r="C168" s="3">
        <v>-0.20995230443077162</v>
      </c>
      <c r="D168" s="3">
        <f t="shared" si="34"/>
        <v>-2.6760289983940311</v>
      </c>
      <c r="E168" s="11">
        <f t="shared" si="35"/>
        <v>0</v>
      </c>
      <c r="F168" s="11">
        <f t="shared" si="24"/>
        <v>0</v>
      </c>
      <c r="G168" s="11">
        <f t="shared" si="25"/>
        <v>0</v>
      </c>
      <c r="H168" s="11">
        <f t="shared" si="26"/>
        <v>0</v>
      </c>
      <c r="I168" s="11">
        <f t="shared" si="27"/>
        <v>0</v>
      </c>
      <c r="J168" s="11">
        <f t="shared" si="28"/>
        <v>0</v>
      </c>
      <c r="K168" s="11">
        <f t="shared" si="29"/>
        <v>0</v>
      </c>
      <c r="L168" s="11">
        <f t="shared" si="30"/>
        <v>0</v>
      </c>
      <c r="M168" s="11">
        <f t="shared" si="31"/>
        <v>0</v>
      </c>
      <c r="N168" s="11">
        <f t="shared" si="32"/>
        <v>0</v>
      </c>
      <c r="O168" s="11">
        <f t="shared" si="33"/>
        <v>0</v>
      </c>
    </row>
    <row r="169" spans="1:15" x14ac:dyDescent="0.3">
      <c r="A169">
        <v>0</v>
      </c>
      <c r="B169" s="3">
        <v>-0.60591332839976531</v>
      </c>
      <c r="C169" s="3">
        <v>-2.5797271518968046</v>
      </c>
      <c r="D169" s="3">
        <f t="shared" si="34"/>
        <v>-18.177399851992959</v>
      </c>
      <c r="E169" s="11">
        <f t="shared" si="35"/>
        <v>0</v>
      </c>
      <c r="F169" s="11">
        <f t="shared" si="24"/>
        <v>0</v>
      </c>
      <c r="G169" s="11">
        <f t="shared" si="25"/>
        <v>0</v>
      </c>
      <c r="H169" s="11">
        <f t="shared" si="26"/>
        <v>0</v>
      </c>
      <c r="I169" s="11">
        <f t="shared" si="27"/>
        <v>0</v>
      </c>
      <c r="J169" s="11">
        <f t="shared" si="28"/>
        <v>0</v>
      </c>
      <c r="K169" s="11">
        <f t="shared" si="29"/>
        <v>0</v>
      </c>
      <c r="L169" s="11">
        <f t="shared" si="30"/>
        <v>0</v>
      </c>
      <c r="M169" s="11">
        <f t="shared" si="31"/>
        <v>0</v>
      </c>
      <c r="N169" s="11">
        <f t="shared" si="32"/>
        <v>0</v>
      </c>
      <c r="O169" s="11">
        <f t="shared" si="33"/>
        <v>0</v>
      </c>
    </row>
    <row r="170" spans="1:15" x14ac:dyDescent="0.3">
      <c r="A170">
        <v>0</v>
      </c>
      <c r="B170" s="3">
        <v>0.53232497521094047</v>
      </c>
      <c r="C170" s="3">
        <v>-0.68632516558864154</v>
      </c>
      <c r="D170" s="3">
        <f t="shared" si="34"/>
        <v>15.969749256328214</v>
      </c>
      <c r="E170" s="11">
        <f t="shared" si="35"/>
        <v>0</v>
      </c>
      <c r="F170" s="11">
        <f t="shared" si="24"/>
        <v>0</v>
      </c>
      <c r="G170" s="11">
        <f t="shared" si="25"/>
        <v>0</v>
      </c>
      <c r="H170" s="11">
        <f t="shared" si="26"/>
        <v>0</v>
      </c>
      <c r="I170" s="11">
        <f t="shared" si="27"/>
        <v>0</v>
      </c>
      <c r="J170" s="11">
        <f t="shared" si="28"/>
        <v>0</v>
      </c>
      <c r="K170" s="11">
        <f t="shared" si="29"/>
        <v>0</v>
      </c>
      <c r="L170" s="11">
        <f t="shared" si="30"/>
        <v>0</v>
      </c>
      <c r="M170" s="11">
        <f t="shared" si="31"/>
        <v>0</v>
      </c>
      <c r="N170" s="11">
        <f t="shared" si="32"/>
        <v>0</v>
      </c>
      <c r="O170" s="11">
        <f t="shared" si="33"/>
        <v>0</v>
      </c>
    </row>
    <row r="171" spans="1:15" x14ac:dyDescent="0.3">
      <c r="A171">
        <v>1</v>
      </c>
      <c r="B171" s="3">
        <v>-1.3829117051500361</v>
      </c>
      <c r="C171" s="3">
        <v>-0.86145291788852774</v>
      </c>
      <c r="D171" s="3">
        <f t="shared" si="34"/>
        <v>58.512648845498916</v>
      </c>
      <c r="E171" s="11">
        <f t="shared" si="35"/>
        <v>1</v>
      </c>
      <c r="F171" s="11">
        <f t="shared" si="24"/>
        <v>1</v>
      </c>
      <c r="G171" s="11">
        <f t="shared" si="25"/>
        <v>1</v>
      </c>
      <c r="H171" s="11">
        <f t="shared" si="26"/>
        <v>0</v>
      </c>
      <c r="I171" s="11">
        <f t="shared" si="27"/>
        <v>0</v>
      </c>
      <c r="J171" s="11">
        <f t="shared" si="28"/>
        <v>0</v>
      </c>
      <c r="K171" s="11">
        <f t="shared" si="29"/>
        <v>0</v>
      </c>
      <c r="L171" s="11">
        <f t="shared" si="30"/>
        <v>0</v>
      </c>
      <c r="M171" s="11">
        <f t="shared" si="31"/>
        <v>0</v>
      </c>
      <c r="N171" s="11">
        <f t="shared" si="32"/>
        <v>0</v>
      </c>
      <c r="O171" s="11">
        <f t="shared" si="33"/>
        <v>0</v>
      </c>
    </row>
    <row r="172" spans="1:15" x14ac:dyDescent="0.3">
      <c r="A172">
        <v>1</v>
      </c>
      <c r="B172" s="3">
        <v>0.59437297750264406</v>
      </c>
      <c r="C172" s="3">
        <v>0.72767761594150215</v>
      </c>
      <c r="D172" s="3">
        <f t="shared" si="34"/>
        <v>117.83118932507932</v>
      </c>
      <c r="E172" s="11">
        <f t="shared" si="35"/>
        <v>1</v>
      </c>
      <c r="F172" s="11">
        <f t="shared" si="24"/>
        <v>1</v>
      </c>
      <c r="G172" s="11">
        <f t="shared" si="25"/>
        <v>1</v>
      </c>
      <c r="H172" s="11">
        <f t="shared" si="26"/>
        <v>1</v>
      </c>
      <c r="I172" s="11">
        <f t="shared" si="27"/>
        <v>1</v>
      </c>
      <c r="J172" s="11">
        <f t="shared" si="28"/>
        <v>1</v>
      </c>
      <c r="K172" s="11">
        <f t="shared" si="29"/>
        <v>1</v>
      </c>
      <c r="L172" s="11">
        <f t="shared" si="30"/>
        <v>1</v>
      </c>
      <c r="M172" s="11">
        <f t="shared" si="31"/>
        <v>1</v>
      </c>
      <c r="N172" s="11">
        <f t="shared" si="32"/>
        <v>1</v>
      </c>
      <c r="O172" s="11">
        <f t="shared" si="33"/>
        <v>1</v>
      </c>
    </row>
    <row r="173" spans="1:15" x14ac:dyDescent="0.3">
      <c r="A173">
        <v>0</v>
      </c>
      <c r="B173" s="3">
        <v>0.15154796528804582</v>
      </c>
      <c r="C173" s="3">
        <v>-3.2639945857226849</v>
      </c>
      <c r="D173" s="3">
        <f t="shared" si="34"/>
        <v>4.5464389586413745</v>
      </c>
      <c r="E173" s="11">
        <f t="shared" si="35"/>
        <v>0</v>
      </c>
      <c r="F173" s="11">
        <f t="shared" si="24"/>
        <v>0</v>
      </c>
      <c r="G173" s="11">
        <f t="shared" si="25"/>
        <v>0</v>
      </c>
      <c r="H173" s="11">
        <f t="shared" si="26"/>
        <v>0</v>
      </c>
      <c r="I173" s="11">
        <f t="shared" si="27"/>
        <v>0</v>
      </c>
      <c r="J173" s="11">
        <f t="shared" si="28"/>
        <v>0</v>
      </c>
      <c r="K173" s="11">
        <f t="shared" si="29"/>
        <v>0</v>
      </c>
      <c r="L173" s="11">
        <f t="shared" si="30"/>
        <v>0</v>
      </c>
      <c r="M173" s="11">
        <f t="shared" si="31"/>
        <v>0</v>
      </c>
      <c r="N173" s="11">
        <f t="shared" si="32"/>
        <v>0</v>
      </c>
      <c r="O173" s="11">
        <f t="shared" si="33"/>
        <v>0</v>
      </c>
    </row>
    <row r="174" spans="1:15" x14ac:dyDescent="0.3">
      <c r="A174">
        <v>0</v>
      </c>
      <c r="B174" s="3">
        <v>1.7814954844652675</v>
      </c>
      <c r="C174" s="3">
        <v>-0.39625660974706989</v>
      </c>
      <c r="D174" s="3">
        <f t="shared" si="34"/>
        <v>53.444864533958025</v>
      </c>
      <c r="E174" s="11">
        <f t="shared" si="35"/>
        <v>0</v>
      </c>
      <c r="F174" s="11">
        <f t="shared" si="24"/>
        <v>0</v>
      </c>
      <c r="G174" s="11">
        <f t="shared" si="25"/>
        <v>0</v>
      </c>
      <c r="H174" s="11">
        <f t="shared" si="26"/>
        <v>0</v>
      </c>
      <c r="I174" s="11">
        <f t="shared" si="27"/>
        <v>0</v>
      </c>
      <c r="J174" s="11">
        <f t="shared" si="28"/>
        <v>0</v>
      </c>
      <c r="K174" s="11">
        <f t="shared" si="29"/>
        <v>0</v>
      </c>
      <c r="L174" s="11">
        <f t="shared" si="30"/>
        <v>0</v>
      </c>
      <c r="M174" s="11">
        <f t="shared" si="31"/>
        <v>0</v>
      </c>
      <c r="N174" s="11">
        <f t="shared" si="32"/>
        <v>0</v>
      </c>
      <c r="O174" s="11">
        <f t="shared" si="33"/>
        <v>0</v>
      </c>
    </row>
    <row r="175" spans="1:15" x14ac:dyDescent="0.3">
      <c r="A175">
        <v>0</v>
      </c>
      <c r="B175" s="3">
        <v>1.8262562662130222</v>
      </c>
      <c r="C175" s="3">
        <v>1.9400795281399041</v>
      </c>
      <c r="D175" s="3">
        <f t="shared" si="34"/>
        <v>54.787687986390665</v>
      </c>
      <c r="E175" s="11">
        <f t="shared" si="35"/>
        <v>0</v>
      </c>
      <c r="F175" s="11">
        <f t="shared" si="24"/>
        <v>0</v>
      </c>
      <c r="G175" s="11">
        <f t="shared" si="25"/>
        <v>1</v>
      </c>
      <c r="H175" s="11">
        <f t="shared" si="26"/>
        <v>1</v>
      </c>
      <c r="I175" s="11">
        <f t="shared" si="27"/>
        <v>1</v>
      </c>
      <c r="J175" s="11">
        <f t="shared" si="28"/>
        <v>1</v>
      </c>
      <c r="K175" s="11">
        <f t="shared" si="29"/>
        <v>1</v>
      </c>
      <c r="L175" s="11">
        <f t="shared" si="30"/>
        <v>1</v>
      </c>
      <c r="M175" s="11">
        <f t="shared" si="31"/>
        <v>1</v>
      </c>
      <c r="N175" s="11">
        <f t="shared" si="32"/>
        <v>1</v>
      </c>
      <c r="O175" s="11">
        <f t="shared" si="33"/>
        <v>1</v>
      </c>
    </row>
    <row r="176" spans="1:15" x14ac:dyDescent="0.3">
      <c r="A176">
        <v>0</v>
      </c>
      <c r="B176" s="3">
        <v>2.3058601072989404</v>
      </c>
      <c r="C176" s="3">
        <v>-0.91676838565035723</v>
      </c>
      <c r="D176" s="3">
        <f t="shared" si="34"/>
        <v>69.175803218968213</v>
      </c>
      <c r="E176" s="11">
        <f t="shared" si="35"/>
        <v>0</v>
      </c>
      <c r="F176" s="11">
        <f t="shared" si="24"/>
        <v>0</v>
      </c>
      <c r="G176" s="11">
        <f t="shared" si="25"/>
        <v>0</v>
      </c>
      <c r="H176" s="11">
        <f t="shared" si="26"/>
        <v>0</v>
      </c>
      <c r="I176" s="11">
        <f t="shared" si="27"/>
        <v>0</v>
      </c>
      <c r="J176" s="11">
        <f t="shared" si="28"/>
        <v>0</v>
      </c>
      <c r="K176" s="11">
        <f t="shared" si="29"/>
        <v>0</v>
      </c>
      <c r="L176" s="11">
        <f t="shared" si="30"/>
        <v>0</v>
      </c>
      <c r="M176" s="11">
        <f t="shared" si="31"/>
        <v>0</v>
      </c>
      <c r="N176" s="11">
        <f t="shared" si="32"/>
        <v>0</v>
      </c>
      <c r="O176" s="11">
        <f t="shared" si="33"/>
        <v>0</v>
      </c>
    </row>
    <row r="177" spans="1:15" x14ac:dyDescent="0.3">
      <c r="A177">
        <v>0</v>
      </c>
      <c r="B177" s="3">
        <v>-0.46406967157963663</v>
      </c>
      <c r="C177" s="3">
        <v>0.12428472473402508</v>
      </c>
      <c r="D177" s="3">
        <f t="shared" si="34"/>
        <v>-13.922090147389099</v>
      </c>
      <c r="E177" s="11">
        <f t="shared" si="35"/>
        <v>0</v>
      </c>
      <c r="F177" s="11">
        <f t="shared" si="24"/>
        <v>0</v>
      </c>
      <c r="G177" s="11">
        <f t="shared" si="25"/>
        <v>0</v>
      </c>
      <c r="H177" s="11">
        <f t="shared" si="26"/>
        <v>0</v>
      </c>
      <c r="I177" s="11">
        <f t="shared" si="27"/>
        <v>0</v>
      </c>
      <c r="J177" s="11">
        <f t="shared" si="28"/>
        <v>0</v>
      </c>
      <c r="K177" s="11">
        <f t="shared" si="29"/>
        <v>0</v>
      </c>
      <c r="L177" s="11">
        <f t="shared" si="30"/>
        <v>0</v>
      </c>
      <c r="M177" s="11">
        <f t="shared" si="31"/>
        <v>0</v>
      </c>
      <c r="N177" s="11">
        <f t="shared" si="32"/>
        <v>0</v>
      </c>
      <c r="O177" s="11">
        <f t="shared" si="33"/>
        <v>0</v>
      </c>
    </row>
    <row r="178" spans="1:15" x14ac:dyDescent="0.3">
      <c r="A178">
        <v>0</v>
      </c>
      <c r="B178" s="3">
        <v>-1.2273994798306376</v>
      </c>
      <c r="C178" s="3">
        <v>-0.79924802776076831</v>
      </c>
      <c r="D178" s="3">
        <f t="shared" si="34"/>
        <v>-36.821984394919127</v>
      </c>
      <c r="E178" s="11">
        <f t="shared" si="35"/>
        <v>0</v>
      </c>
      <c r="F178" s="11">
        <f t="shared" si="24"/>
        <v>0</v>
      </c>
      <c r="G178" s="11">
        <f t="shared" si="25"/>
        <v>0</v>
      </c>
      <c r="H178" s="11">
        <f t="shared" si="26"/>
        <v>0</v>
      </c>
      <c r="I178" s="11">
        <f t="shared" si="27"/>
        <v>0</v>
      </c>
      <c r="J178" s="11">
        <f t="shared" si="28"/>
        <v>0</v>
      </c>
      <c r="K178" s="11">
        <f t="shared" si="29"/>
        <v>0</v>
      </c>
      <c r="L178" s="11">
        <f t="shared" si="30"/>
        <v>0</v>
      </c>
      <c r="M178" s="11">
        <f t="shared" si="31"/>
        <v>0</v>
      </c>
      <c r="N178" s="11">
        <f t="shared" si="32"/>
        <v>0</v>
      </c>
      <c r="O178" s="11">
        <f t="shared" si="33"/>
        <v>0</v>
      </c>
    </row>
    <row r="179" spans="1:15" x14ac:dyDescent="0.3">
      <c r="A179">
        <v>0</v>
      </c>
      <c r="B179" s="3">
        <v>1.4211332199920435</v>
      </c>
      <c r="C179" s="3">
        <v>-0.81952293840004131</v>
      </c>
      <c r="D179" s="3">
        <f t="shared" si="34"/>
        <v>42.633996599761304</v>
      </c>
      <c r="E179" s="11">
        <f t="shared" si="35"/>
        <v>0</v>
      </c>
      <c r="F179" s="11">
        <f t="shared" si="24"/>
        <v>0</v>
      </c>
      <c r="G179" s="11">
        <f t="shared" si="25"/>
        <v>0</v>
      </c>
      <c r="H179" s="11">
        <f t="shared" si="26"/>
        <v>0</v>
      </c>
      <c r="I179" s="11">
        <f t="shared" si="27"/>
        <v>0</v>
      </c>
      <c r="J179" s="11">
        <f t="shared" si="28"/>
        <v>0</v>
      </c>
      <c r="K179" s="11">
        <f t="shared" si="29"/>
        <v>0</v>
      </c>
      <c r="L179" s="11">
        <f t="shared" si="30"/>
        <v>0</v>
      </c>
      <c r="M179" s="11">
        <f t="shared" si="31"/>
        <v>0</v>
      </c>
      <c r="N179" s="11">
        <f t="shared" si="32"/>
        <v>0</v>
      </c>
      <c r="O179" s="11">
        <f t="shared" si="33"/>
        <v>0</v>
      </c>
    </row>
    <row r="180" spans="1:15" x14ac:dyDescent="0.3">
      <c r="A180">
        <v>0</v>
      </c>
      <c r="B180" s="3">
        <v>1.0715007192629855</v>
      </c>
      <c r="C180" s="3">
        <v>1.1877500583068468</v>
      </c>
      <c r="D180" s="3">
        <f t="shared" si="34"/>
        <v>32.145021577889565</v>
      </c>
      <c r="E180" s="11">
        <f t="shared" si="35"/>
        <v>0</v>
      </c>
      <c r="F180" s="11">
        <f t="shared" si="24"/>
        <v>0</v>
      </c>
      <c r="G180" s="11">
        <f t="shared" si="25"/>
        <v>0</v>
      </c>
      <c r="H180" s="11">
        <f t="shared" si="26"/>
        <v>1</v>
      </c>
      <c r="I180" s="11">
        <f t="shared" si="27"/>
        <v>1</v>
      </c>
      <c r="J180" s="11">
        <f t="shared" si="28"/>
        <v>1</v>
      </c>
      <c r="K180" s="11">
        <f t="shared" si="29"/>
        <v>1</v>
      </c>
      <c r="L180" s="11">
        <f t="shared" si="30"/>
        <v>1</v>
      </c>
      <c r="M180" s="11">
        <f t="shared" si="31"/>
        <v>1</v>
      </c>
      <c r="N180" s="11">
        <f t="shared" si="32"/>
        <v>1</v>
      </c>
      <c r="O180" s="11">
        <f t="shared" si="33"/>
        <v>1</v>
      </c>
    </row>
    <row r="181" spans="1:15" x14ac:dyDescent="0.3">
      <c r="A181">
        <v>0</v>
      </c>
      <c r="B181" s="3">
        <v>0.54914835345698521</v>
      </c>
      <c r="C181" s="3">
        <v>0.15727664504083805</v>
      </c>
      <c r="D181" s="3">
        <f t="shared" si="34"/>
        <v>16.474450603709556</v>
      </c>
      <c r="E181" s="11">
        <f t="shared" si="35"/>
        <v>0</v>
      </c>
      <c r="F181" s="11">
        <f t="shared" si="24"/>
        <v>0</v>
      </c>
      <c r="G181" s="11">
        <f t="shared" si="25"/>
        <v>0</v>
      </c>
      <c r="H181" s="11">
        <f t="shared" si="26"/>
        <v>0</v>
      </c>
      <c r="I181" s="11">
        <f t="shared" si="27"/>
        <v>0</v>
      </c>
      <c r="J181" s="11">
        <f t="shared" si="28"/>
        <v>0</v>
      </c>
      <c r="K181" s="11">
        <f t="shared" si="29"/>
        <v>0</v>
      </c>
      <c r="L181" s="11">
        <f t="shared" si="30"/>
        <v>0</v>
      </c>
      <c r="M181" s="11">
        <f t="shared" si="31"/>
        <v>0</v>
      </c>
      <c r="N181" s="11">
        <f t="shared" si="32"/>
        <v>0</v>
      </c>
      <c r="O181" s="11">
        <f t="shared" si="33"/>
        <v>0</v>
      </c>
    </row>
    <row r="182" spans="1:15" x14ac:dyDescent="0.3">
      <c r="A182">
        <v>0</v>
      </c>
      <c r="B182" s="3">
        <v>-0.37507788874791004</v>
      </c>
      <c r="C182" s="3">
        <v>0.99882299764431082</v>
      </c>
      <c r="D182" s="3">
        <f t="shared" si="34"/>
        <v>-11.252336662437301</v>
      </c>
      <c r="E182" s="11">
        <f t="shared" si="35"/>
        <v>0</v>
      </c>
      <c r="F182" s="11">
        <f t="shared" si="24"/>
        <v>0</v>
      </c>
      <c r="G182" s="11">
        <f t="shared" si="25"/>
        <v>0</v>
      </c>
      <c r="H182" s="11">
        <f t="shared" si="26"/>
        <v>1</v>
      </c>
      <c r="I182" s="11">
        <f t="shared" si="27"/>
        <v>1</v>
      </c>
      <c r="J182" s="11">
        <f t="shared" si="28"/>
        <v>1</v>
      </c>
      <c r="K182" s="11">
        <f t="shared" si="29"/>
        <v>1</v>
      </c>
      <c r="L182" s="11">
        <f t="shared" si="30"/>
        <v>1</v>
      </c>
      <c r="M182" s="11">
        <f t="shared" si="31"/>
        <v>1</v>
      </c>
      <c r="N182" s="11">
        <f t="shared" si="32"/>
        <v>1</v>
      </c>
      <c r="O182" s="11">
        <f t="shared" si="33"/>
        <v>1</v>
      </c>
    </row>
    <row r="183" spans="1:15" x14ac:dyDescent="0.3">
      <c r="A183">
        <v>0</v>
      </c>
      <c r="B183" s="3">
        <v>0.91200490714982152</v>
      </c>
      <c r="C183" s="3">
        <v>-0.78740640674368478</v>
      </c>
      <c r="D183" s="3">
        <f t="shared" si="34"/>
        <v>27.360147214494646</v>
      </c>
      <c r="E183" s="11">
        <f t="shared" si="35"/>
        <v>0</v>
      </c>
      <c r="F183" s="11">
        <f t="shared" si="24"/>
        <v>0</v>
      </c>
      <c r="G183" s="11">
        <f t="shared" si="25"/>
        <v>0</v>
      </c>
      <c r="H183" s="11">
        <f t="shared" si="26"/>
        <v>0</v>
      </c>
      <c r="I183" s="11">
        <f t="shared" si="27"/>
        <v>0</v>
      </c>
      <c r="J183" s="11">
        <f t="shared" si="28"/>
        <v>0</v>
      </c>
      <c r="K183" s="11">
        <f t="shared" si="29"/>
        <v>0</v>
      </c>
      <c r="L183" s="11">
        <f t="shared" si="30"/>
        <v>0</v>
      </c>
      <c r="M183" s="11">
        <f t="shared" si="31"/>
        <v>0</v>
      </c>
      <c r="N183" s="11">
        <f t="shared" si="32"/>
        <v>0</v>
      </c>
      <c r="O183" s="11">
        <f t="shared" si="33"/>
        <v>0</v>
      </c>
    </row>
    <row r="184" spans="1:15" x14ac:dyDescent="0.3">
      <c r="A184">
        <v>0</v>
      </c>
      <c r="B184" s="3">
        <v>0.65822860051412135</v>
      </c>
      <c r="C184" s="3">
        <v>-8.7587750385864638E-2</v>
      </c>
      <c r="D184" s="3">
        <f t="shared" si="34"/>
        <v>19.746858015423641</v>
      </c>
      <c r="E184" s="11">
        <f t="shared" si="35"/>
        <v>0</v>
      </c>
      <c r="F184" s="11">
        <f t="shared" si="24"/>
        <v>0</v>
      </c>
      <c r="G184" s="11">
        <f t="shared" si="25"/>
        <v>0</v>
      </c>
      <c r="H184" s="11">
        <f t="shared" si="26"/>
        <v>0</v>
      </c>
      <c r="I184" s="11">
        <f t="shared" si="27"/>
        <v>0</v>
      </c>
      <c r="J184" s="11">
        <f t="shared" si="28"/>
        <v>0</v>
      </c>
      <c r="K184" s="11">
        <f t="shared" si="29"/>
        <v>0</v>
      </c>
      <c r="L184" s="11">
        <f t="shared" si="30"/>
        <v>0</v>
      </c>
      <c r="M184" s="11">
        <f t="shared" si="31"/>
        <v>0</v>
      </c>
      <c r="N184" s="11">
        <f t="shared" si="32"/>
        <v>0</v>
      </c>
      <c r="O184" s="11">
        <f t="shared" si="33"/>
        <v>0</v>
      </c>
    </row>
    <row r="185" spans="1:15" x14ac:dyDescent="0.3">
      <c r="A185">
        <v>0</v>
      </c>
      <c r="B185" s="3">
        <v>1.4622173694078811</v>
      </c>
      <c r="C185" s="3">
        <v>-1.3596036296803504</v>
      </c>
      <c r="D185" s="3">
        <f t="shared" si="34"/>
        <v>43.866521082236432</v>
      </c>
      <c r="E185" s="11">
        <f t="shared" si="35"/>
        <v>0</v>
      </c>
      <c r="F185" s="11">
        <f t="shared" si="24"/>
        <v>0</v>
      </c>
      <c r="G185" s="11">
        <f t="shared" si="25"/>
        <v>0</v>
      </c>
      <c r="H185" s="11">
        <f t="shared" si="26"/>
        <v>0</v>
      </c>
      <c r="I185" s="11">
        <f t="shared" si="27"/>
        <v>0</v>
      </c>
      <c r="J185" s="11">
        <f t="shared" si="28"/>
        <v>0</v>
      </c>
      <c r="K185" s="11">
        <f t="shared" si="29"/>
        <v>0</v>
      </c>
      <c r="L185" s="11">
        <f t="shared" si="30"/>
        <v>0</v>
      </c>
      <c r="M185" s="11">
        <f t="shared" si="31"/>
        <v>0</v>
      </c>
      <c r="N185" s="11">
        <f t="shared" si="32"/>
        <v>0</v>
      </c>
      <c r="O185" s="11">
        <f t="shared" si="33"/>
        <v>0</v>
      </c>
    </row>
    <row r="186" spans="1:15" x14ac:dyDescent="0.3">
      <c r="A186">
        <v>0</v>
      </c>
      <c r="B186" s="3">
        <v>-0.76897549661225639</v>
      </c>
      <c r="C186" s="3">
        <v>-1.0790017768158577</v>
      </c>
      <c r="D186" s="3">
        <f t="shared" si="34"/>
        <v>-23.069264898367692</v>
      </c>
      <c r="E186" s="11">
        <f t="shared" si="35"/>
        <v>0</v>
      </c>
      <c r="F186" s="11">
        <f t="shared" si="24"/>
        <v>0</v>
      </c>
      <c r="G186" s="11">
        <f t="shared" si="25"/>
        <v>0</v>
      </c>
      <c r="H186" s="11">
        <f t="shared" si="26"/>
        <v>0</v>
      </c>
      <c r="I186" s="11">
        <f t="shared" si="27"/>
        <v>0</v>
      </c>
      <c r="J186" s="11">
        <f t="shared" si="28"/>
        <v>0</v>
      </c>
      <c r="K186" s="11">
        <f t="shared" si="29"/>
        <v>0</v>
      </c>
      <c r="L186" s="11">
        <f t="shared" si="30"/>
        <v>0</v>
      </c>
      <c r="M186" s="11">
        <f t="shared" si="31"/>
        <v>0</v>
      </c>
      <c r="N186" s="11">
        <f t="shared" si="32"/>
        <v>0</v>
      </c>
      <c r="O186" s="11">
        <f t="shared" si="33"/>
        <v>0</v>
      </c>
    </row>
    <row r="187" spans="1:15" x14ac:dyDescent="0.3">
      <c r="A187">
        <v>0</v>
      </c>
      <c r="B187" s="3">
        <v>-1.0727239896368701</v>
      </c>
      <c r="C187" s="3">
        <v>0.33523292586323805</v>
      </c>
      <c r="D187" s="3">
        <f t="shared" si="34"/>
        <v>-32.181719689106103</v>
      </c>
      <c r="E187" s="11">
        <f t="shared" si="35"/>
        <v>0</v>
      </c>
      <c r="F187" s="11">
        <f t="shared" si="24"/>
        <v>0</v>
      </c>
      <c r="G187" s="11">
        <f t="shared" si="25"/>
        <v>0</v>
      </c>
      <c r="H187" s="11">
        <f t="shared" si="26"/>
        <v>0</v>
      </c>
      <c r="I187" s="11">
        <f t="shared" si="27"/>
        <v>0</v>
      </c>
      <c r="J187" s="11">
        <f t="shared" si="28"/>
        <v>0</v>
      </c>
      <c r="K187" s="11">
        <f t="shared" si="29"/>
        <v>0</v>
      </c>
      <c r="L187" s="11">
        <f t="shared" si="30"/>
        <v>0</v>
      </c>
      <c r="M187" s="11">
        <f t="shared" si="31"/>
        <v>1</v>
      </c>
      <c r="N187" s="11">
        <f t="shared" si="32"/>
        <v>1</v>
      </c>
      <c r="O187" s="11">
        <f t="shared" si="33"/>
        <v>1</v>
      </c>
    </row>
    <row r="188" spans="1:15" x14ac:dyDescent="0.3">
      <c r="A188">
        <v>0</v>
      </c>
      <c r="B188" s="3">
        <v>-2.3328539100475609E-3</v>
      </c>
      <c r="C188" s="3">
        <v>-4.4268517740420066E-2</v>
      </c>
      <c r="D188" s="3">
        <f t="shared" si="34"/>
        <v>-6.9985617301426828E-2</v>
      </c>
      <c r="E188" s="11">
        <f t="shared" si="35"/>
        <v>0</v>
      </c>
      <c r="F188" s="11">
        <f t="shared" si="24"/>
        <v>0</v>
      </c>
      <c r="G188" s="11">
        <f t="shared" si="25"/>
        <v>0</v>
      </c>
      <c r="H188" s="11">
        <f t="shared" si="26"/>
        <v>0</v>
      </c>
      <c r="I188" s="11">
        <f t="shared" si="27"/>
        <v>0</v>
      </c>
      <c r="J188" s="11">
        <f t="shared" si="28"/>
        <v>0</v>
      </c>
      <c r="K188" s="11">
        <f t="shared" si="29"/>
        <v>0</v>
      </c>
      <c r="L188" s="11">
        <f t="shared" si="30"/>
        <v>0</v>
      </c>
      <c r="M188" s="11">
        <f t="shared" si="31"/>
        <v>0</v>
      </c>
      <c r="N188" s="11">
        <f t="shared" si="32"/>
        <v>0</v>
      </c>
      <c r="O188" s="11">
        <f t="shared" si="33"/>
        <v>0</v>
      </c>
    </row>
    <row r="189" spans="1:15" x14ac:dyDescent="0.3">
      <c r="A189">
        <v>0</v>
      </c>
      <c r="B189" s="3">
        <v>-2.125198079738766</v>
      </c>
      <c r="C189" s="3">
        <v>0.32271600503008813</v>
      </c>
      <c r="D189" s="3">
        <f t="shared" si="34"/>
        <v>-63.755942392162979</v>
      </c>
      <c r="E189" s="11">
        <f t="shared" si="35"/>
        <v>0</v>
      </c>
      <c r="F189" s="11">
        <f t="shared" si="24"/>
        <v>0</v>
      </c>
      <c r="G189" s="11">
        <f t="shared" si="25"/>
        <v>0</v>
      </c>
      <c r="H189" s="11">
        <f t="shared" si="26"/>
        <v>0</v>
      </c>
      <c r="I189" s="11">
        <f t="shared" si="27"/>
        <v>0</v>
      </c>
      <c r="J189" s="11">
        <f t="shared" si="28"/>
        <v>0</v>
      </c>
      <c r="K189" s="11">
        <f t="shared" si="29"/>
        <v>0</v>
      </c>
      <c r="L189" s="11">
        <f t="shared" si="30"/>
        <v>0</v>
      </c>
      <c r="M189" s="11">
        <f t="shared" si="31"/>
        <v>1</v>
      </c>
      <c r="N189" s="11">
        <f t="shared" si="32"/>
        <v>1</v>
      </c>
      <c r="O189" s="11">
        <f t="shared" si="33"/>
        <v>1</v>
      </c>
    </row>
    <row r="190" spans="1:15" x14ac:dyDescent="0.3">
      <c r="A190">
        <v>0</v>
      </c>
      <c r="B190" s="3">
        <v>-0.39129645301727578</v>
      </c>
      <c r="C190" s="3">
        <v>0.23661982595513109</v>
      </c>
      <c r="D190" s="3">
        <f t="shared" si="34"/>
        <v>-11.738893590518273</v>
      </c>
      <c r="E190" s="11">
        <f t="shared" si="35"/>
        <v>0</v>
      </c>
      <c r="F190" s="11">
        <f t="shared" si="24"/>
        <v>0</v>
      </c>
      <c r="G190" s="11">
        <f t="shared" si="25"/>
        <v>0</v>
      </c>
      <c r="H190" s="11">
        <f t="shared" si="26"/>
        <v>0</v>
      </c>
      <c r="I190" s="11">
        <f t="shared" si="27"/>
        <v>0</v>
      </c>
      <c r="J190" s="11">
        <f t="shared" si="28"/>
        <v>0</v>
      </c>
      <c r="K190" s="11">
        <f t="shared" si="29"/>
        <v>0</v>
      </c>
      <c r="L190" s="11">
        <f t="shared" si="30"/>
        <v>0</v>
      </c>
      <c r="M190" s="11">
        <f t="shared" si="31"/>
        <v>0</v>
      </c>
      <c r="N190" s="11">
        <f t="shared" si="32"/>
        <v>0</v>
      </c>
      <c r="O190" s="11">
        <f t="shared" si="33"/>
        <v>0</v>
      </c>
    </row>
    <row r="191" spans="1:15" x14ac:dyDescent="0.3">
      <c r="A191">
        <v>0</v>
      </c>
      <c r="B191" s="3">
        <v>-0.703367959431489</v>
      </c>
      <c r="C191" s="3">
        <v>4.6642298912047409E-2</v>
      </c>
      <c r="D191" s="3">
        <f>100*A191+30*B191</f>
        <v>-21.10103878294467</v>
      </c>
      <c r="E191" s="11">
        <f t="shared" si="35"/>
        <v>0</v>
      </c>
      <c r="F191" s="11">
        <f t="shared" si="24"/>
        <v>0</v>
      </c>
      <c r="G191" s="11">
        <f t="shared" si="25"/>
        <v>0</v>
      </c>
      <c r="H191" s="11">
        <f t="shared" si="26"/>
        <v>0</v>
      </c>
      <c r="I191" s="11">
        <f t="shared" si="27"/>
        <v>0</v>
      </c>
      <c r="J191" s="11">
        <f t="shared" si="28"/>
        <v>0</v>
      </c>
      <c r="K191" s="11">
        <f t="shared" si="29"/>
        <v>0</v>
      </c>
      <c r="L191" s="11">
        <f t="shared" si="30"/>
        <v>0</v>
      </c>
      <c r="M191" s="11">
        <f t="shared" si="31"/>
        <v>0</v>
      </c>
      <c r="N191" s="11">
        <f t="shared" si="32"/>
        <v>0</v>
      </c>
      <c r="O191" s="11">
        <f t="shared" si="33"/>
        <v>0</v>
      </c>
    </row>
    <row r="192" spans="1:15" x14ac:dyDescent="0.3">
      <c r="A192">
        <v>0</v>
      </c>
      <c r="B192" s="3">
        <v>0.79809069575276226</v>
      </c>
      <c r="C192" s="3">
        <v>0.49773461796576157</v>
      </c>
      <c r="D192" s="3">
        <f t="shared" si="34"/>
        <v>23.942720872582868</v>
      </c>
      <c r="E192" s="11">
        <f t="shared" si="35"/>
        <v>0</v>
      </c>
      <c r="F192" s="11">
        <f t="shared" si="24"/>
        <v>0</v>
      </c>
      <c r="G192" s="11">
        <f t="shared" si="25"/>
        <v>0</v>
      </c>
      <c r="H192" s="11">
        <f t="shared" si="26"/>
        <v>0</v>
      </c>
      <c r="I192" s="11">
        <f t="shared" si="27"/>
        <v>0</v>
      </c>
      <c r="J192" s="11">
        <f t="shared" si="28"/>
        <v>0</v>
      </c>
      <c r="K192" s="11">
        <f t="shared" si="29"/>
        <v>1</v>
      </c>
      <c r="L192" s="11">
        <f t="shared" si="30"/>
        <v>1</v>
      </c>
      <c r="M192" s="11">
        <f t="shared" si="31"/>
        <v>1</v>
      </c>
      <c r="N192" s="11">
        <f t="shared" si="32"/>
        <v>1</v>
      </c>
      <c r="O192" s="11">
        <f t="shared" si="33"/>
        <v>1</v>
      </c>
    </row>
    <row r="193" spans="1:16" x14ac:dyDescent="0.3">
      <c r="A193">
        <v>0</v>
      </c>
      <c r="B193" s="3">
        <v>-0.47748699216754176</v>
      </c>
      <c r="C193" s="3">
        <v>0.14304077922133729</v>
      </c>
      <c r="D193" s="3">
        <f t="shared" si="34"/>
        <v>-14.324609765026253</v>
      </c>
      <c r="E193" s="11">
        <f t="shared" si="35"/>
        <v>0</v>
      </c>
      <c r="F193" s="11">
        <f t="shared" si="24"/>
        <v>0</v>
      </c>
      <c r="G193" s="11">
        <f t="shared" si="25"/>
        <v>0</v>
      </c>
      <c r="H193" s="11">
        <f t="shared" si="26"/>
        <v>0</v>
      </c>
      <c r="I193" s="11">
        <f t="shared" si="27"/>
        <v>0</v>
      </c>
      <c r="J193" s="11">
        <f t="shared" si="28"/>
        <v>0</v>
      </c>
      <c r="K193" s="11">
        <f t="shared" si="29"/>
        <v>0</v>
      </c>
      <c r="L193" s="11">
        <f t="shared" si="30"/>
        <v>0</v>
      </c>
      <c r="M193" s="11">
        <f t="shared" si="31"/>
        <v>0</v>
      </c>
      <c r="N193" s="11">
        <f t="shared" si="32"/>
        <v>0</v>
      </c>
      <c r="O193" s="11">
        <f t="shared" si="33"/>
        <v>0</v>
      </c>
    </row>
    <row r="194" spans="1:16" x14ac:dyDescent="0.3">
      <c r="A194">
        <v>0</v>
      </c>
      <c r="B194" s="3">
        <v>-0.90957200882257894</v>
      </c>
      <c r="C194" s="3">
        <v>0.35496327654982451</v>
      </c>
      <c r="D194" s="3">
        <f t="shared" si="34"/>
        <v>-27.287160264677368</v>
      </c>
      <c r="E194" s="11">
        <f t="shared" si="35"/>
        <v>0</v>
      </c>
      <c r="F194" s="11">
        <f t="shared" ref="F194:F201" si="36">IF(($A194+D$209*$C194)&gt;=0.5,1,0)</f>
        <v>0</v>
      </c>
      <c r="G194" s="11">
        <f t="shared" ref="G194:G201" si="37">IF(($A194+D$210*$C194)&gt;=0.5,1,0)</f>
        <v>0</v>
      </c>
      <c r="H194" s="11">
        <f t="shared" ref="H194:H201" si="38">IF(($A194+D$211*$C194)&gt;=0.5,1,0)</f>
        <v>0</v>
      </c>
      <c r="I194" s="11">
        <f t="shared" ref="I194:I201" si="39">IF(($A194+D$212*$C194)&gt;=0.5,1,0)</f>
        <v>0</v>
      </c>
      <c r="J194" s="11">
        <f t="shared" ref="J194:J201" si="40">IF(($A194+D$213*$C194)&gt;=0.5,1,0)</f>
        <v>0</v>
      </c>
      <c r="K194" s="11">
        <f t="shared" ref="K194:K201" si="41">IF(($A194+D$214*$C194)&gt;=0.5,1,0)</f>
        <v>0</v>
      </c>
      <c r="L194" s="11">
        <f t="shared" ref="L194:L201" si="42">IF(($A194+D$215*$C194)&gt;=0.5,1,0)</f>
        <v>0</v>
      </c>
      <c r="M194" s="11">
        <f t="shared" ref="M194:M201" si="43">IF(($A194+D$216*$C194)&gt;=0.5,1,0)</f>
        <v>1</v>
      </c>
      <c r="N194" s="11">
        <f t="shared" ref="N194:N201" si="44">IF(($A194+D$217*$C194)&gt;=0.5,1,0)</f>
        <v>1</v>
      </c>
      <c r="O194" s="11">
        <f t="shared" ref="O194:O201" si="45">IF(($A194+D$218*$C194)&gt;=0.5,1,0)</f>
        <v>1</v>
      </c>
    </row>
    <row r="195" spans="1:16" x14ac:dyDescent="0.3">
      <c r="A195">
        <v>0</v>
      </c>
      <c r="B195" s="3">
        <v>1.0613689482852351</v>
      </c>
      <c r="C195" s="3">
        <v>-0.33499077289889101</v>
      </c>
      <c r="D195" s="3">
        <f t="shared" ref="D195:D200" si="46">100*A195+30*B195</f>
        <v>31.841068448557053</v>
      </c>
      <c r="E195" s="11">
        <f t="shared" ref="E195:E201" si="47">IF(($A195+D$208*$C195)&gt;=0.5,1,0)</f>
        <v>0</v>
      </c>
      <c r="F195" s="11">
        <f t="shared" si="36"/>
        <v>0</v>
      </c>
      <c r="G195" s="11">
        <f t="shared" si="37"/>
        <v>0</v>
      </c>
      <c r="H195" s="11">
        <f t="shared" si="38"/>
        <v>0</v>
      </c>
      <c r="I195" s="11">
        <f t="shared" si="39"/>
        <v>0</v>
      </c>
      <c r="J195" s="11">
        <f t="shared" si="40"/>
        <v>0</v>
      </c>
      <c r="K195" s="11">
        <f t="shared" si="41"/>
        <v>0</v>
      </c>
      <c r="L195" s="11">
        <f t="shared" si="42"/>
        <v>0</v>
      </c>
      <c r="M195" s="11">
        <f t="shared" si="43"/>
        <v>0</v>
      </c>
      <c r="N195" s="11">
        <f t="shared" si="44"/>
        <v>0</v>
      </c>
      <c r="O195" s="11">
        <f t="shared" si="45"/>
        <v>0</v>
      </c>
    </row>
    <row r="196" spans="1:16" x14ac:dyDescent="0.3">
      <c r="A196">
        <v>0</v>
      </c>
      <c r="B196" s="3">
        <v>0.39038923205225728</v>
      </c>
      <c r="C196" s="3">
        <v>0.52581413001462352</v>
      </c>
      <c r="D196" s="3">
        <f t="shared" si="46"/>
        <v>11.711676961567719</v>
      </c>
      <c r="E196" s="11">
        <f t="shared" si="47"/>
        <v>0</v>
      </c>
      <c r="F196" s="11">
        <f t="shared" si="36"/>
        <v>0</v>
      </c>
      <c r="G196" s="11">
        <f t="shared" si="37"/>
        <v>0</v>
      </c>
      <c r="H196" s="11">
        <f t="shared" si="38"/>
        <v>0</v>
      </c>
      <c r="I196" s="11">
        <f t="shared" si="39"/>
        <v>0</v>
      </c>
      <c r="J196" s="11">
        <f t="shared" si="40"/>
        <v>1</v>
      </c>
      <c r="K196" s="11">
        <f t="shared" si="41"/>
        <v>1</v>
      </c>
      <c r="L196" s="11">
        <f t="shared" si="42"/>
        <v>1</v>
      </c>
      <c r="M196" s="11">
        <f t="shared" si="43"/>
        <v>1</v>
      </c>
      <c r="N196" s="11">
        <f t="shared" si="44"/>
        <v>1</v>
      </c>
      <c r="O196" s="11">
        <f t="shared" si="45"/>
        <v>1</v>
      </c>
    </row>
    <row r="197" spans="1:16" x14ac:dyDescent="0.3">
      <c r="A197">
        <v>0</v>
      </c>
      <c r="B197" s="3">
        <v>-0.18211267160950229</v>
      </c>
      <c r="C197" s="3">
        <v>-0.54399606597144157</v>
      </c>
      <c r="D197" s="3">
        <f t="shared" si="46"/>
        <v>-5.4633801482850686</v>
      </c>
      <c r="E197" s="11">
        <f t="shared" si="47"/>
        <v>0</v>
      </c>
      <c r="F197" s="11">
        <f t="shared" si="36"/>
        <v>0</v>
      </c>
      <c r="G197" s="11">
        <f t="shared" si="37"/>
        <v>0</v>
      </c>
      <c r="H197" s="11">
        <f t="shared" si="38"/>
        <v>0</v>
      </c>
      <c r="I197" s="11">
        <f t="shared" si="39"/>
        <v>0</v>
      </c>
      <c r="J197" s="11">
        <f t="shared" si="40"/>
        <v>0</v>
      </c>
      <c r="K197" s="11">
        <f t="shared" si="41"/>
        <v>0</v>
      </c>
      <c r="L197" s="11">
        <f t="shared" si="42"/>
        <v>0</v>
      </c>
      <c r="M197" s="11">
        <f t="shared" si="43"/>
        <v>0</v>
      </c>
      <c r="N197" s="11">
        <f t="shared" si="44"/>
        <v>0</v>
      </c>
      <c r="O197" s="11">
        <f t="shared" si="45"/>
        <v>0</v>
      </c>
    </row>
    <row r="198" spans="1:16" x14ac:dyDescent="0.3">
      <c r="A198">
        <v>0</v>
      </c>
      <c r="B198" s="3">
        <v>-0.68913550421711989</v>
      </c>
      <c r="C198" s="3">
        <v>0.80706399785412941</v>
      </c>
      <c r="D198" s="3">
        <f t="shared" si="46"/>
        <v>-20.674065126513597</v>
      </c>
      <c r="E198" s="11">
        <f t="shared" si="47"/>
        <v>0</v>
      </c>
      <c r="F198" s="11">
        <f t="shared" si="36"/>
        <v>0</v>
      </c>
      <c r="G198" s="11">
        <f t="shared" si="37"/>
        <v>0</v>
      </c>
      <c r="H198" s="11">
        <f t="shared" si="38"/>
        <v>0</v>
      </c>
      <c r="I198" s="11">
        <f t="shared" si="39"/>
        <v>1</v>
      </c>
      <c r="J198" s="11">
        <f t="shared" si="40"/>
        <v>1</v>
      </c>
      <c r="K198" s="11">
        <f t="shared" si="41"/>
        <v>1</v>
      </c>
      <c r="L198" s="11">
        <f t="shared" si="42"/>
        <v>1</v>
      </c>
      <c r="M198" s="11">
        <f t="shared" si="43"/>
        <v>1</v>
      </c>
      <c r="N198" s="11">
        <f t="shared" si="44"/>
        <v>1</v>
      </c>
      <c r="O198" s="11">
        <f t="shared" si="45"/>
        <v>1</v>
      </c>
    </row>
    <row r="199" spans="1:16" x14ac:dyDescent="0.3">
      <c r="A199">
        <v>0</v>
      </c>
      <c r="B199" s="3">
        <v>1.5748173609608784</v>
      </c>
      <c r="C199" s="3">
        <v>1.0712301445892081</v>
      </c>
      <c r="D199" s="3">
        <f t="shared" si="46"/>
        <v>47.244520828826353</v>
      </c>
      <c r="E199" s="11">
        <f t="shared" si="47"/>
        <v>0</v>
      </c>
      <c r="F199" s="11">
        <f t="shared" si="36"/>
        <v>0</v>
      </c>
      <c r="G199" s="11">
        <f t="shared" si="37"/>
        <v>0</v>
      </c>
      <c r="H199" s="11">
        <f t="shared" si="38"/>
        <v>1</v>
      </c>
      <c r="I199" s="11">
        <f t="shared" si="39"/>
        <v>1</v>
      </c>
      <c r="J199" s="11">
        <f t="shared" si="40"/>
        <v>1</v>
      </c>
      <c r="K199" s="11">
        <f t="shared" si="41"/>
        <v>1</v>
      </c>
      <c r="L199" s="11">
        <f t="shared" si="42"/>
        <v>1</v>
      </c>
      <c r="M199" s="11">
        <f t="shared" si="43"/>
        <v>1</v>
      </c>
      <c r="N199" s="11">
        <f t="shared" si="44"/>
        <v>1</v>
      </c>
      <c r="O199" s="11">
        <f t="shared" si="45"/>
        <v>1</v>
      </c>
    </row>
    <row r="200" spans="1:16" x14ac:dyDescent="0.3">
      <c r="A200">
        <v>0</v>
      </c>
      <c r="B200" s="3">
        <v>-1.0557437235547695</v>
      </c>
      <c r="C200" s="3">
        <v>-0.45107299229130149</v>
      </c>
      <c r="D200" s="3">
        <f t="shared" si="46"/>
        <v>-31.672311706643086</v>
      </c>
      <c r="E200" s="11">
        <f t="shared" si="47"/>
        <v>0</v>
      </c>
      <c r="F200" s="11">
        <f t="shared" si="36"/>
        <v>0</v>
      </c>
      <c r="G200" s="11">
        <f t="shared" si="37"/>
        <v>0</v>
      </c>
      <c r="H200" s="11">
        <f t="shared" si="38"/>
        <v>0</v>
      </c>
      <c r="I200" s="11">
        <f t="shared" si="39"/>
        <v>0</v>
      </c>
      <c r="J200" s="11">
        <f t="shared" si="40"/>
        <v>0</v>
      </c>
      <c r="K200" s="11">
        <f t="shared" si="41"/>
        <v>0</v>
      </c>
      <c r="L200" s="11">
        <f t="shared" si="42"/>
        <v>0</v>
      </c>
      <c r="M200" s="11">
        <f t="shared" si="43"/>
        <v>0</v>
      </c>
      <c r="N200" s="11">
        <f t="shared" si="44"/>
        <v>0</v>
      </c>
      <c r="O200" s="11">
        <f t="shared" si="45"/>
        <v>0</v>
      </c>
    </row>
    <row r="201" spans="1:16" x14ac:dyDescent="0.3">
      <c r="A201">
        <v>0</v>
      </c>
      <c r="B201" s="3">
        <v>1.4223951438907534</v>
      </c>
      <c r="C201" s="3">
        <v>-0.34155164030380547</v>
      </c>
      <c r="D201" s="3">
        <f>100*A201+30*B201</f>
        <v>42.671854316722602</v>
      </c>
      <c r="E201" s="11">
        <f t="shared" si="47"/>
        <v>0</v>
      </c>
      <c r="F201" s="11">
        <f t="shared" si="36"/>
        <v>0</v>
      </c>
      <c r="G201" s="11">
        <f t="shared" si="37"/>
        <v>0</v>
      </c>
      <c r="H201" s="11">
        <f t="shared" si="38"/>
        <v>0</v>
      </c>
      <c r="I201" s="11">
        <f t="shared" si="39"/>
        <v>0</v>
      </c>
      <c r="J201" s="11">
        <f t="shared" si="40"/>
        <v>0</v>
      </c>
      <c r="K201" s="11">
        <f t="shared" si="41"/>
        <v>0</v>
      </c>
      <c r="L201" s="11">
        <f t="shared" si="42"/>
        <v>0</v>
      </c>
      <c r="M201" s="11">
        <f t="shared" si="43"/>
        <v>0</v>
      </c>
      <c r="N201" s="11">
        <f t="shared" si="44"/>
        <v>0</v>
      </c>
      <c r="O201" s="11">
        <f t="shared" si="45"/>
        <v>0</v>
      </c>
    </row>
    <row r="204" spans="1:16" x14ac:dyDescent="0.3">
      <c r="A204" s="3">
        <f t="shared" ref="A204:D204" si="48">AVERAGE(A2:A201)</f>
        <v>0.09</v>
      </c>
      <c r="B204" s="3">
        <f t="shared" si="48"/>
        <v>8.3566197872642078E-2</v>
      </c>
      <c r="C204" s="3">
        <f t="shared" si="48"/>
        <v>-5.4220157608142472E-2</v>
      </c>
      <c r="D204" s="3">
        <f t="shared" si="48"/>
        <v>11.506985936179262</v>
      </c>
      <c r="E204" s="3">
        <f>100*COUNTIF(E2:E201,"1")/200</f>
        <v>9</v>
      </c>
      <c r="F204" s="3">
        <f t="shared" ref="F204:O204" si="49">100*COUNTIF(F2:F201,"1")/200</f>
        <v>9.5</v>
      </c>
      <c r="G204" s="3">
        <f t="shared" si="49"/>
        <v>17.5</v>
      </c>
      <c r="H204" s="3">
        <f t="shared" si="49"/>
        <v>22</v>
      </c>
      <c r="I204" s="3">
        <f t="shared" si="49"/>
        <v>27.5</v>
      </c>
      <c r="J204" s="3">
        <f t="shared" si="49"/>
        <v>31.5</v>
      </c>
      <c r="K204" s="3">
        <f t="shared" si="49"/>
        <v>34</v>
      </c>
      <c r="L204" s="3">
        <f t="shared" si="49"/>
        <v>35.5</v>
      </c>
      <c r="M204" s="3">
        <f t="shared" si="49"/>
        <v>37.5</v>
      </c>
      <c r="N204" s="3">
        <f t="shared" si="49"/>
        <v>39.5</v>
      </c>
      <c r="O204" s="3">
        <f t="shared" si="49"/>
        <v>40</v>
      </c>
      <c r="P204" s="3" t="s">
        <v>7</v>
      </c>
    </row>
    <row r="205" spans="1:16" x14ac:dyDescent="0.3">
      <c r="A205" s="3">
        <f t="shared" ref="A205:D205" si="50">_xlfn.STDEV.S(A2:A201)</f>
        <v>0.28689990900825452</v>
      </c>
      <c r="B205" s="3">
        <f t="shared" si="50"/>
        <v>1.0353278341988388</v>
      </c>
      <c r="C205" s="3">
        <f t="shared" si="50"/>
        <v>1.062565190851231</v>
      </c>
      <c r="D205" s="3">
        <f t="shared" si="50"/>
        <v>41.719034915481117</v>
      </c>
      <c r="P205" s="3" t="s">
        <v>8</v>
      </c>
    </row>
    <row r="207" spans="1:16" x14ac:dyDescent="0.3">
      <c r="B207" s="3" t="s">
        <v>69</v>
      </c>
      <c r="C207" s="3" t="s">
        <v>70</v>
      </c>
    </row>
    <row r="208" spans="1:16" x14ac:dyDescent="0.3">
      <c r="B208" s="3">
        <f>AVERAGEIFS(D$2:D$201,E$2:E$201,"=1")</f>
        <v>99.88952481544402</v>
      </c>
      <c r="C208" s="3">
        <f>AVERAGEIFS(D$2:D$201,E$2:E$201,"=0")</f>
        <v>2.7658557173508798</v>
      </c>
      <c r="D208" s="13">
        <v>0</v>
      </c>
    </row>
    <row r="209" spans="2:4" x14ac:dyDescent="0.3">
      <c r="B209" s="3">
        <f>AVERAGEIFS(D$2:D$201,F$2:F$201,"=1")</f>
        <v>91.725929379103221</v>
      </c>
      <c r="C209" s="3">
        <f>AVERAGEIFS(D$2:D$201,F$2:F$201,"=0")</f>
        <v>3.0862128675850338</v>
      </c>
      <c r="D209" s="13">
        <v>0.2</v>
      </c>
    </row>
    <row r="210" spans="2:4" x14ac:dyDescent="0.3">
      <c r="B210" s="3">
        <f>AVERAGEIFS(D$2:D$201,G$2:G$201,"=1")</f>
        <v>47.916387735416983</v>
      </c>
      <c r="C210" s="3">
        <f>AVERAGEIFS(D$2:D$201,G$2:G$201,"=0")</f>
        <v>3.7837794939167164</v>
      </c>
      <c r="D210" s="13">
        <v>0.4</v>
      </c>
    </row>
    <row r="211" spans="2:4" x14ac:dyDescent="0.3">
      <c r="B211" s="3">
        <f>AVERAGEIFS(D$2:D$201,H$2:H$201,"=1")</f>
        <v>34.131004612705013</v>
      </c>
      <c r="C211" s="3">
        <f>AVERAGEIFS(D$2:D$201,H$2:H$201,"=0")</f>
        <v>5.1258524633130245</v>
      </c>
      <c r="D211" s="13">
        <v>0.6</v>
      </c>
    </row>
    <row r="212" spans="2:4" x14ac:dyDescent="0.3">
      <c r="B212" s="3">
        <f>AVERAGEIFS(D$2:D$201,I$2:I$201,"=1")</f>
        <v>24.117808992926836</v>
      </c>
      <c r="C212" s="3">
        <f>AVERAGEIFS(D$2:D$201,I$2:I$201,"=0")</f>
        <v>6.7235702939646655</v>
      </c>
      <c r="D212" s="13">
        <v>0.8</v>
      </c>
    </row>
    <row r="213" spans="2:4" x14ac:dyDescent="0.3">
      <c r="B213" s="3">
        <f>AVERAGEIFS(D$2:D$201,J$2:J$201,"=1")</f>
        <v>19.957816979680619</v>
      </c>
      <c r="C213" s="3">
        <f>AVERAGEIFS(D$2:D$201,J$2:J$201,"=0")</f>
        <v>7.6208373541311945</v>
      </c>
      <c r="D213" s="13">
        <v>1</v>
      </c>
    </row>
    <row r="214" spans="2:4" x14ac:dyDescent="0.3">
      <c r="B214" s="3">
        <f>AVERAGEIFS(D$2:D$201,K$2:K$201,"=1")</f>
        <v>18.482176582994512</v>
      </c>
      <c r="C214" s="3">
        <f>AVERAGEIFS(D$2:D$201,K$2:K$201,"=0")</f>
        <v>7.9137059060017094</v>
      </c>
      <c r="D214" s="13">
        <v>1.2</v>
      </c>
    </row>
    <row r="215" spans="2:4" x14ac:dyDescent="0.3">
      <c r="B215" s="3">
        <f>AVERAGEIFS(D$2:D$201,L$2:L$201,"=1")</f>
        <v>18.206034563207165</v>
      </c>
      <c r="C215" s="3">
        <f>AVERAGEIFS(D$2:D$201,L$2:L$201,"=0")</f>
        <v>7.8199126608383231</v>
      </c>
      <c r="D215" s="13">
        <v>1.4</v>
      </c>
    </row>
    <row r="216" spans="2:4" x14ac:dyDescent="0.3">
      <c r="B216" s="3">
        <f>AVERAGEIFS(D$2:D$201,M$2:M$201,"=1")</f>
        <v>15.298058807015574</v>
      </c>
      <c r="C216" s="3">
        <f>AVERAGEIFS(D$2:D$201,M$2:M$201,"=0")</f>
        <v>9.2323422136774749</v>
      </c>
      <c r="D216" s="13">
        <v>1.6</v>
      </c>
    </row>
    <row r="217" spans="2:4" x14ac:dyDescent="0.3">
      <c r="B217" s="3">
        <f>AVERAGEIFS(D$2:D$201,N$2:N$201,"=1")</f>
        <v>14.710344488430795</v>
      </c>
      <c r="C217" s="3">
        <f>AVERAGEIFS(D$2:D$201,N$2:N$201,"=0")</f>
        <v>9.4155369640480959</v>
      </c>
      <c r="D217" s="13">
        <v>1.8</v>
      </c>
    </row>
    <row r="218" spans="2:4" x14ac:dyDescent="0.3">
      <c r="B218" s="3">
        <f>AVERAGEIFS(D$2:D$201,N$2:N$201,"=1")</f>
        <v>14.710344488430795</v>
      </c>
      <c r="C218" s="3">
        <f>AVERAGEIFS(D$2:D$201,N$2:N$201,"=0")</f>
        <v>9.4155369640480959</v>
      </c>
      <c r="D218" s="13">
        <v>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Normal="100" workbookViewId="0">
      <selection activeCell="S44" sqref="S44"/>
    </sheetView>
  </sheetViews>
  <sheetFormatPr defaultRowHeight="14.4" x14ac:dyDescent="0.3"/>
  <sheetData>
    <row r="1" spans="1:11" x14ac:dyDescent="0.3">
      <c r="A1" t="s">
        <v>73</v>
      </c>
      <c r="B1" t="s">
        <v>72</v>
      </c>
      <c r="C1" t="s">
        <v>3</v>
      </c>
      <c r="D1" t="s">
        <v>71</v>
      </c>
      <c r="E1" t="s">
        <v>4</v>
      </c>
      <c r="G1" t="s">
        <v>73</v>
      </c>
      <c r="H1" t="s">
        <v>72</v>
      </c>
      <c r="I1" t="s">
        <v>3</v>
      </c>
      <c r="J1" t="s">
        <v>71</v>
      </c>
      <c r="K1" t="s">
        <v>4</v>
      </c>
    </row>
    <row r="2" spans="1:11" x14ac:dyDescent="0.3">
      <c r="A2">
        <v>0</v>
      </c>
      <c r="B2">
        <v>-0.86278305388987064</v>
      </c>
      <c r="C2">
        <f t="shared" ref="C2:C33" si="0">1+B2</f>
        <v>0.13721694611012936</v>
      </c>
      <c r="D2">
        <v>0.2481999672454549</v>
      </c>
      <c r="E2">
        <f t="shared" ref="E2:E33" si="1">D2</f>
        <v>0.2481999672454549</v>
      </c>
      <c r="G2">
        <v>1</v>
      </c>
      <c r="H2">
        <v>0.54914835345698521</v>
      </c>
      <c r="I2">
        <f t="shared" ref="I2:I33" si="2">1+H2</f>
        <v>1.5491483534569852</v>
      </c>
      <c r="J2">
        <v>-1.3626959116663784</v>
      </c>
      <c r="K2">
        <f t="shared" ref="K2:K33" si="3">2+J2</f>
        <v>0.63730408833362162</v>
      </c>
    </row>
    <row r="3" spans="1:11" x14ac:dyDescent="0.3">
      <c r="A3">
        <v>0</v>
      </c>
      <c r="B3">
        <v>-0.69847828854108229</v>
      </c>
      <c r="C3">
        <f t="shared" si="0"/>
        <v>0.30152171145891771</v>
      </c>
      <c r="D3">
        <v>9.834366210270673E-2</v>
      </c>
      <c r="E3">
        <f t="shared" si="1"/>
        <v>9.834366210270673E-2</v>
      </c>
      <c r="G3">
        <v>1</v>
      </c>
      <c r="H3">
        <v>-0.23953134586918168</v>
      </c>
      <c r="I3">
        <f t="shared" si="2"/>
        <v>0.76046865413081832</v>
      </c>
      <c r="J3">
        <v>-1.1573274605325423</v>
      </c>
      <c r="K3">
        <f t="shared" si="3"/>
        <v>0.84267253946745768</v>
      </c>
    </row>
    <row r="4" spans="1:11" x14ac:dyDescent="0.3">
      <c r="A4">
        <v>0</v>
      </c>
      <c r="B4">
        <v>2.2732456272933632</v>
      </c>
      <c r="C4">
        <f t="shared" si="0"/>
        <v>3.2732456272933632</v>
      </c>
      <c r="D4">
        <v>0.66708935264614411</v>
      </c>
      <c r="E4">
        <f t="shared" si="1"/>
        <v>0.66708935264614411</v>
      </c>
      <c r="G4">
        <v>1</v>
      </c>
      <c r="H4">
        <v>-1.2976624930161051</v>
      </c>
      <c r="I4">
        <f t="shared" si="2"/>
        <v>-0.29766249301610515</v>
      </c>
      <c r="J4">
        <v>0.94067218014970422</v>
      </c>
      <c r="K4">
        <f t="shared" si="3"/>
        <v>2.9406721801497042</v>
      </c>
    </row>
    <row r="5" spans="1:11" x14ac:dyDescent="0.3">
      <c r="A5">
        <v>0</v>
      </c>
      <c r="B5">
        <v>0.29503439691325184</v>
      </c>
      <c r="C5">
        <f t="shared" si="0"/>
        <v>1.2950343969132518</v>
      </c>
      <c r="D5">
        <v>-0.33814785638242029</v>
      </c>
      <c r="E5">
        <f t="shared" si="1"/>
        <v>-0.33814785638242029</v>
      </c>
      <c r="G5">
        <v>1</v>
      </c>
      <c r="H5">
        <v>-0.38519260670000222</v>
      </c>
      <c r="I5">
        <f t="shared" si="2"/>
        <v>0.61480739329999778</v>
      </c>
      <c r="J5">
        <v>-0.88316483015660197</v>
      </c>
      <c r="K5">
        <f t="shared" si="3"/>
        <v>1.116835169843398</v>
      </c>
    </row>
    <row r="6" spans="1:11" x14ac:dyDescent="0.3">
      <c r="A6">
        <v>0</v>
      </c>
      <c r="B6">
        <v>-2.0335846784291789</v>
      </c>
      <c r="C6">
        <f t="shared" si="0"/>
        <v>-1.0335846784291789</v>
      </c>
      <c r="D6">
        <v>-0.68265080699347891</v>
      </c>
      <c r="E6">
        <f t="shared" si="1"/>
        <v>-0.68265080699347891</v>
      </c>
      <c r="G6">
        <v>1</v>
      </c>
      <c r="H6">
        <v>-1.4012539395480417</v>
      </c>
      <c r="I6">
        <f t="shared" si="2"/>
        <v>-0.40125393954804167</v>
      </c>
      <c r="J6">
        <v>-0.12806367521989159</v>
      </c>
      <c r="K6">
        <f t="shared" si="3"/>
        <v>1.8719363247801084</v>
      </c>
    </row>
    <row r="7" spans="1:11" x14ac:dyDescent="0.3">
      <c r="A7">
        <v>0</v>
      </c>
      <c r="B7">
        <v>0.80748804975883104</v>
      </c>
      <c r="C7">
        <f t="shared" si="0"/>
        <v>1.807488049758831</v>
      </c>
      <c r="D7">
        <v>-9.8958707894780673E-2</v>
      </c>
      <c r="E7">
        <f t="shared" si="1"/>
        <v>-9.8958707894780673E-2</v>
      </c>
      <c r="G7">
        <v>1</v>
      </c>
      <c r="H7">
        <v>-1.5688783605583012E-3</v>
      </c>
      <c r="I7">
        <f t="shared" si="2"/>
        <v>0.9984311216394417</v>
      </c>
      <c r="J7">
        <v>1.0370945346949156</v>
      </c>
      <c r="K7">
        <f t="shared" si="3"/>
        <v>3.0370945346949156</v>
      </c>
    </row>
    <row r="8" spans="1:11" x14ac:dyDescent="0.3">
      <c r="A8">
        <v>0</v>
      </c>
      <c r="B8">
        <v>-3.0260025596362539E-2</v>
      </c>
      <c r="C8">
        <f t="shared" si="0"/>
        <v>0.96973997440363746</v>
      </c>
      <c r="D8">
        <v>0.12143345884396695</v>
      </c>
      <c r="E8">
        <f t="shared" si="1"/>
        <v>0.12143345884396695</v>
      </c>
      <c r="G8">
        <v>1</v>
      </c>
      <c r="H8">
        <v>0.46432546696451027</v>
      </c>
      <c r="I8">
        <f t="shared" si="2"/>
        <v>1.4643254669645103</v>
      </c>
      <c r="J8">
        <v>1.4979013940319419</v>
      </c>
      <c r="K8">
        <f t="shared" si="3"/>
        <v>3.4979013940319419</v>
      </c>
    </row>
    <row r="9" spans="1:11" x14ac:dyDescent="0.3">
      <c r="A9">
        <v>0</v>
      </c>
      <c r="B9">
        <v>-2.7356509235687554</v>
      </c>
      <c r="C9">
        <f t="shared" si="0"/>
        <v>-1.7356509235687554</v>
      </c>
      <c r="D9">
        <v>0.67283394855621736</v>
      </c>
      <c r="E9">
        <f t="shared" si="1"/>
        <v>0.67283394855621736</v>
      </c>
      <c r="G9">
        <v>1</v>
      </c>
      <c r="H9">
        <v>8.0065092333825305E-2</v>
      </c>
      <c r="I9">
        <f t="shared" si="2"/>
        <v>1.0800650923338253</v>
      </c>
      <c r="J9">
        <v>0.93781636678613722</v>
      </c>
      <c r="K9">
        <f t="shared" si="3"/>
        <v>2.9378163667861372</v>
      </c>
    </row>
    <row r="10" spans="1:11" x14ac:dyDescent="0.3">
      <c r="A10">
        <v>0</v>
      </c>
      <c r="B10">
        <v>-0.64432583712914493</v>
      </c>
      <c r="C10">
        <f t="shared" si="0"/>
        <v>0.35567416287085507</v>
      </c>
      <c r="D10">
        <v>-0.48212314140982926</v>
      </c>
      <c r="E10">
        <f t="shared" si="1"/>
        <v>-0.48212314140982926</v>
      </c>
      <c r="G10">
        <v>1</v>
      </c>
      <c r="H10">
        <v>-0.83373379311524332</v>
      </c>
      <c r="I10">
        <f t="shared" si="2"/>
        <v>0.16626620688475668</v>
      </c>
      <c r="J10">
        <v>-0.75537172961048782</v>
      </c>
      <c r="K10">
        <f t="shared" si="3"/>
        <v>1.2446282703895122</v>
      </c>
    </row>
    <row r="11" spans="1:11" x14ac:dyDescent="0.3">
      <c r="A11">
        <v>0</v>
      </c>
      <c r="B11">
        <v>0.53647227105102502</v>
      </c>
      <c r="C11">
        <f t="shared" si="0"/>
        <v>1.536472271051025</v>
      </c>
      <c r="D11">
        <v>1.4478882803814486</v>
      </c>
      <c r="E11">
        <f t="shared" si="1"/>
        <v>1.4478882803814486</v>
      </c>
      <c r="G11">
        <v>1</v>
      </c>
      <c r="H11">
        <v>0.80992776929633692</v>
      </c>
      <c r="I11">
        <f t="shared" si="2"/>
        <v>1.8099277692963369</v>
      </c>
      <c r="J11">
        <v>0.80388872447656468</v>
      </c>
      <c r="K11">
        <f t="shared" si="3"/>
        <v>2.8038887244765647</v>
      </c>
    </row>
    <row r="12" spans="1:11" x14ac:dyDescent="0.3">
      <c r="A12">
        <v>0</v>
      </c>
      <c r="B12">
        <v>-0.34114691516151652</v>
      </c>
      <c r="C12">
        <f t="shared" si="0"/>
        <v>0.65885308483848348</v>
      </c>
      <c r="D12">
        <v>-0.74574018071871251</v>
      </c>
      <c r="E12">
        <f t="shared" si="1"/>
        <v>-0.74574018071871251</v>
      </c>
      <c r="G12">
        <v>1</v>
      </c>
      <c r="H12">
        <v>1.0796861715789419</v>
      </c>
      <c r="I12">
        <f t="shared" si="2"/>
        <v>2.0796861715789419</v>
      </c>
      <c r="J12">
        <v>-0.45607635001942981</v>
      </c>
      <c r="K12">
        <f t="shared" si="3"/>
        <v>1.5439236499805702</v>
      </c>
    </row>
    <row r="13" spans="1:11" x14ac:dyDescent="0.3">
      <c r="A13">
        <v>0</v>
      </c>
      <c r="B13">
        <v>2.0070910977665335</v>
      </c>
      <c r="C13">
        <f t="shared" si="0"/>
        <v>3.0070910977665335</v>
      </c>
      <c r="D13">
        <v>-0.70238911575870588</v>
      </c>
      <c r="E13">
        <f t="shared" si="1"/>
        <v>-0.70238911575870588</v>
      </c>
      <c r="G13">
        <v>1</v>
      </c>
      <c r="H13">
        <v>0.65832296058943029</v>
      </c>
      <c r="I13">
        <f t="shared" si="2"/>
        <v>1.6583229605894303</v>
      </c>
      <c r="J13">
        <v>2.7555506676435471</v>
      </c>
      <c r="K13">
        <f t="shared" si="3"/>
        <v>4.7555506676435471</v>
      </c>
    </row>
    <row r="14" spans="1:11" x14ac:dyDescent="0.3">
      <c r="A14">
        <v>0</v>
      </c>
      <c r="B14">
        <v>-1.3189060155127663</v>
      </c>
      <c r="C14">
        <f t="shared" si="0"/>
        <v>-0.31890601551276632</v>
      </c>
      <c r="D14">
        <v>1.859689291450195</v>
      </c>
      <c r="E14">
        <f t="shared" si="1"/>
        <v>1.859689291450195</v>
      </c>
      <c r="G14">
        <v>1</v>
      </c>
      <c r="H14">
        <v>5.9665126173058525E-2</v>
      </c>
      <c r="I14">
        <f t="shared" si="2"/>
        <v>1.0596651261730585</v>
      </c>
      <c r="J14">
        <v>0.71962631409405731</v>
      </c>
      <c r="K14">
        <f t="shared" si="3"/>
        <v>2.7196263140940573</v>
      </c>
    </row>
    <row r="15" spans="1:11" x14ac:dyDescent="0.3">
      <c r="A15">
        <v>0</v>
      </c>
      <c r="B15">
        <v>-0.96829808171605691</v>
      </c>
      <c r="C15">
        <f t="shared" si="0"/>
        <v>3.1701918283943087E-2</v>
      </c>
      <c r="D15">
        <v>-0.2117519670719048</v>
      </c>
      <c r="E15">
        <f t="shared" si="1"/>
        <v>-0.2117519670719048</v>
      </c>
      <c r="G15">
        <v>1</v>
      </c>
      <c r="H15">
        <v>-0.64442019720445387</v>
      </c>
      <c r="I15">
        <f t="shared" si="2"/>
        <v>0.35557980279554613</v>
      </c>
      <c r="J15">
        <v>0.67408109316602349</v>
      </c>
      <c r="K15">
        <f t="shared" si="3"/>
        <v>2.6740810931660235</v>
      </c>
    </row>
    <row r="16" spans="1:11" x14ac:dyDescent="0.3">
      <c r="A16">
        <v>0</v>
      </c>
      <c r="B16">
        <v>-0.31008994483272545</v>
      </c>
      <c r="C16">
        <f t="shared" si="0"/>
        <v>0.68991005516727455</v>
      </c>
      <c r="D16">
        <v>1.233433977176901</v>
      </c>
      <c r="E16">
        <f t="shared" si="1"/>
        <v>1.233433977176901</v>
      </c>
      <c r="G16">
        <v>1</v>
      </c>
      <c r="H16">
        <v>-0.8049460120673757</v>
      </c>
      <c r="I16">
        <f t="shared" si="2"/>
        <v>0.1950539879326243</v>
      </c>
      <c r="J16">
        <v>-8.0262907431460917E-4</v>
      </c>
      <c r="K16">
        <f t="shared" si="3"/>
        <v>1.9991973709256854</v>
      </c>
    </row>
    <row r="17" spans="1:11" x14ac:dyDescent="0.3">
      <c r="A17">
        <v>0</v>
      </c>
      <c r="B17">
        <v>1.1422162060625851</v>
      </c>
      <c r="C17">
        <f t="shared" si="0"/>
        <v>2.1422162060625851</v>
      </c>
      <c r="D17">
        <v>-0.2734486770350486</v>
      </c>
      <c r="E17">
        <f t="shared" si="1"/>
        <v>-0.2734486770350486</v>
      </c>
      <c r="G17">
        <v>1</v>
      </c>
      <c r="H17">
        <v>-0.66317625169176608</v>
      </c>
      <c r="I17">
        <f t="shared" si="2"/>
        <v>0.33682374830823392</v>
      </c>
      <c r="J17">
        <v>1.4426723282667808</v>
      </c>
      <c r="K17">
        <f t="shared" si="3"/>
        <v>3.4426723282667808</v>
      </c>
    </row>
    <row r="18" spans="1:11" x14ac:dyDescent="0.3">
      <c r="A18">
        <v>0</v>
      </c>
      <c r="B18">
        <v>-0.72987177190952934</v>
      </c>
      <c r="C18">
        <f t="shared" si="0"/>
        <v>0.27012822809047066</v>
      </c>
      <c r="D18">
        <v>-7.75321495893877E-2</v>
      </c>
      <c r="E18">
        <f t="shared" si="1"/>
        <v>-7.75321495893877E-2</v>
      </c>
      <c r="G18">
        <v>1</v>
      </c>
      <c r="H18">
        <v>0.93698645287076943</v>
      </c>
      <c r="I18">
        <f t="shared" si="2"/>
        <v>1.9369864528707694</v>
      </c>
      <c r="J18">
        <v>0.62300614445121028</v>
      </c>
      <c r="K18">
        <f t="shared" si="3"/>
        <v>2.6230061444512103</v>
      </c>
    </row>
    <row r="19" spans="1:11" x14ac:dyDescent="0.3">
      <c r="A19">
        <v>0</v>
      </c>
      <c r="B19">
        <v>-0.21919049686403014</v>
      </c>
      <c r="C19">
        <f t="shared" si="0"/>
        <v>0.78080950313596986</v>
      </c>
      <c r="D19">
        <v>1.421972228854429</v>
      </c>
      <c r="E19">
        <f t="shared" si="1"/>
        <v>1.421972228854429</v>
      </c>
      <c r="G19">
        <v>1</v>
      </c>
      <c r="H19">
        <v>-0.41161229091812856</v>
      </c>
      <c r="I19">
        <f t="shared" si="2"/>
        <v>0.58838770908187144</v>
      </c>
      <c r="J19">
        <v>-0.76681772043230012</v>
      </c>
      <c r="K19">
        <f t="shared" si="3"/>
        <v>1.2331822795676999</v>
      </c>
    </row>
    <row r="20" spans="1:11" x14ac:dyDescent="0.3">
      <c r="A20">
        <v>0</v>
      </c>
      <c r="B20">
        <v>-0.77950517152203247</v>
      </c>
      <c r="C20">
        <f t="shared" si="0"/>
        <v>0.22049482847796753</v>
      </c>
      <c r="D20">
        <v>0.64583218772895634</v>
      </c>
      <c r="E20">
        <f t="shared" si="1"/>
        <v>0.64583218772895634</v>
      </c>
      <c r="G20">
        <v>1</v>
      </c>
      <c r="H20">
        <v>0.24788505470496602</v>
      </c>
      <c r="I20">
        <f t="shared" si="2"/>
        <v>1.247885054704966</v>
      </c>
      <c r="J20">
        <v>-2.0872357708867639</v>
      </c>
      <c r="K20">
        <f t="shared" si="3"/>
        <v>-8.723577088676393E-2</v>
      </c>
    </row>
    <row r="21" spans="1:11" x14ac:dyDescent="0.3">
      <c r="A21">
        <v>0</v>
      </c>
      <c r="B21">
        <v>1.2694226825260557</v>
      </c>
      <c r="C21">
        <f t="shared" si="0"/>
        <v>2.2694226825260557</v>
      </c>
      <c r="D21">
        <v>0.15247678675223142</v>
      </c>
      <c r="E21">
        <f t="shared" si="1"/>
        <v>0.15247678675223142</v>
      </c>
      <c r="G21">
        <v>1</v>
      </c>
      <c r="H21">
        <v>-0.15309524314943701</v>
      </c>
      <c r="I21">
        <f t="shared" si="2"/>
        <v>0.84690475685056299</v>
      </c>
      <c r="J21">
        <v>-0.38403982216550503</v>
      </c>
      <c r="K21">
        <f t="shared" si="3"/>
        <v>1.615960177834495</v>
      </c>
    </row>
    <row r="22" spans="1:11" x14ac:dyDescent="0.3">
      <c r="A22">
        <v>0</v>
      </c>
      <c r="B22">
        <v>0.46628656491520815</v>
      </c>
      <c r="C22">
        <f t="shared" si="0"/>
        <v>1.4662865649152081</v>
      </c>
      <c r="D22">
        <v>-0.39460246625822037</v>
      </c>
      <c r="E22">
        <f t="shared" si="1"/>
        <v>-0.39460246625822037</v>
      </c>
      <c r="G22">
        <v>1</v>
      </c>
      <c r="H22">
        <v>4.0976146920002066E-2</v>
      </c>
      <c r="I22">
        <f t="shared" si="2"/>
        <v>1.0409761469200021</v>
      </c>
      <c r="J22">
        <v>-0.97565816759015433</v>
      </c>
      <c r="K22">
        <f t="shared" si="3"/>
        <v>1.0243418324098457</v>
      </c>
    </row>
    <row r="23" spans="1:11" x14ac:dyDescent="0.3">
      <c r="A23">
        <v>0</v>
      </c>
      <c r="B23">
        <v>-1.5499290384468623</v>
      </c>
      <c r="C23">
        <f t="shared" si="0"/>
        <v>-0.54992903844686225</v>
      </c>
      <c r="D23">
        <v>0.10826511243067216</v>
      </c>
      <c r="E23">
        <f t="shared" si="1"/>
        <v>0.10826511243067216</v>
      </c>
      <c r="G23">
        <v>1</v>
      </c>
      <c r="H23">
        <v>0.39410679164575413</v>
      </c>
      <c r="I23">
        <f t="shared" si="2"/>
        <v>1.3941067916457541</v>
      </c>
      <c r="J23">
        <v>1.0681105777621269</v>
      </c>
      <c r="K23">
        <f t="shared" si="3"/>
        <v>3.0681105777621269</v>
      </c>
    </row>
    <row r="24" spans="1:11" x14ac:dyDescent="0.3">
      <c r="A24">
        <v>0</v>
      </c>
      <c r="B24">
        <v>0.43025238483096473</v>
      </c>
      <c r="C24">
        <f t="shared" si="0"/>
        <v>1.4302523848309647</v>
      </c>
      <c r="D24">
        <v>1.3953604138805531</v>
      </c>
      <c r="E24">
        <f t="shared" si="1"/>
        <v>1.3953604138805531</v>
      </c>
      <c r="G24">
        <v>1</v>
      </c>
      <c r="H24">
        <v>-1.1601719052123372</v>
      </c>
      <c r="I24">
        <f t="shared" si="2"/>
        <v>-0.16017190521233715</v>
      </c>
      <c r="J24">
        <v>-0.92906475401832722</v>
      </c>
      <c r="K24">
        <f t="shared" si="3"/>
        <v>1.0709352459816728</v>
      </c>
    </row>
    <row r="25" spans="1:11" x14ac:dyDescent="0.3">
      <c r="A25">
        <v>0</v>
      </c>
      <c r="B25">
        <v>-0.46944364839873742</v>
      </c>
      <c r="C25">
        <f t="shared" si="0"/>
        <v>0.53055635160126258</v>
      </c>
      <c r="D25">
        <v>3.0336195777636021E-2</v>
      </c>
      <c r="E25">
        <f t="shared" si="1"/>
        <v>3.0336195777636021E-2</v>
      </c>
      <c r="G25">
        <v>1</v>
      </c>
      <c r="H25">
        <v>0.29200009521446191</v>
      </c>
      <c r="I25">
        <f t="shared" si="2"/>
        <v>1.2920000952144619</v>
      </c>
      <c r="J25">
        <v>-1.1699739843606949</v>
      </c>
      <c r="K25">
        <f t="shared" si="3"/>
        <v>0.83002601563930511</v>
      </c>
    </row>
    <row r="26" spans="1:11" x14ac:dyDescent="0.3">
      <c r="A26">
        <v>0</v>
      </c>
      <c r="B26">
        <v>-0.54151541917235591</v>
      </c>
      <c r="C26">
        <f t="shared" si="0"/>
        <v>0.45848458082764409</v>
      </c>
      <c r="D26">
        <v>-0.74695208240882494</v>
      </c>
      <c r="E26">
        <f t="shared" si="1"/>
        <v>-0.74695208240882494</v>
      </c>
      <c r="G26">
        <v>1</v>
      </c>
      <c r="H26">
        <v>-0.50041990107274614</v>
      </c>
      <c r="I26">
        <f t="shared" si="2"/>
        <v>0.49958009892725386</v>
      </c>
      <c r="J26">
        <v>0.84548673839890398</v>
      </c>
      <c r="K26">
        <f t="shared" si="3"/>
        <v>2.845486738398904</v>
      </c>
    </row>
    <row r="27" spans="1:11" x14ac:dyDescent="0.3">
      <c r="A27">
        <v>0</v>
      </c>
      <c r="B27">
        <v>-1.8210084817837924</v>
      </c>
      <c r="C27">
        <f t="shared" si="0"/>
        <v>-0.82100848178379238</v>
      </c>
      <c r="D27">
        <v>-1.1487009032862261</v>
      </c>
      <c r="E27">
        <f t="shared" si="1"/>
        <v>-1.1487009032862261</v>
      </c>
      <c r="G27">
        <v>1</v>
      </c>
      <c r="H27">
        <v>0.2601314008643385</v>
      </c>
      <c r="I27">
        <f t="shared" si="2"/>
        <v>1.2601314008643385</v>
      </c>
      <c r="J27">
        <v>-1.5643308870494366</v>
      </c>
      <c r="K27">
        <f t="shared" si="3"/>
        <v>0.43566911295056343</v>
      </c>
    </row>
    <row r="28" spans="1:11" x14ac:dyDescent="0.3">
      <c r="A28">
        <v>0</v>
      </c>
      <c r="B28">
        <v>1.4584429663955234</v>
      </c>
      <c r="C28">
        <f t="shared" si="0"/>
        <v>2.4584429663955234</v>
      </c>
      <c r="D28">
        <v>-0.83666009231819771</v>
      </c>
      <c r="E28">
        <f t="shared" si="1"/>
        <v>-0.83666009231819771</v>
      </c>
      <c r="G28">
        <v>1</v>
      </c>
      <c r="H28">
        <v>-0.12914370017824695</v>
      </c>
      <c r="I28">
        <f t="shared" si="2"/>
        <v>0.87085629982175305</v>
      </c>
      <c r="J28">
        <v>-0.32255570658890065</v>
      </c>
      <c r="K28">
        <f t="shared" si="3"/>
        <v>1.6774442934110994</v>
      </c>
    </row>
    <row r="29" spans="1:11" x14ac:dyDescent="0.3">
      <c r="A29">
        <v>0</v>
      </c>
      <c r="B29">
        <v>-1.3736166692979168</v>
      </c>
      <c r="C29">
        <f t="shared" si="0"/>
        <v>-0.37361666929791681</v>
      </c>
      <c r="D29">
        <v>-0.10218855095445178</v>
      </c>
      <c r="E29">
        <f t="shared" si="1"/>
        <v>-0.10218855095445178</v>
      </c>
      <c r="G29">
        <v>1</v>
      </c>
      <c r="H29">
        <v>0.42790361476363614</v>
      </c>
      <c r="I29">
        <f t="shared" si="2"/>
        <v>1.4279036147636361</v>
      </c>
      <c r="J29">
        <v>0.58191290008835495</v>
      </c>
      <c r="K29">
        <f t="shared" si="3"/>
        <v>2.5819129000883549</v>
      </c>
    </row>
    <row r="30" spans="1:11" x14ac:dyDescent="0.3">
      <c r="A30">
        <v>0</v>
      </c>
      <c r="B30">
        <v>-1.5184150470304303</v>
      </c>
      <c r="C30">
        <f t="shared" si="0"/>
        <v>-0.51841504703043029</v>
      </c>
      <c r="D30">
        <v>-0.40130998968379572</v>
      </c>
      <c r="E30">
        <f t="shared" si="1"/>
        <v>-0.40130998968379572</v>
      </c>
      <c r="G30">
        <v>1</v>
      </c>
      <c r="H30">
        <v>-0.1849912223406136</v>
      </c>
      <c r="I30">
        <f t="shared" si="2"/>
        <v>0.8150087776593864</v>
      </c>
      <c r="J30">
        <v>0.38091229725978337</v>
      </c>
      <c r="K30">
        <f t="shared" si="3"/>
        <v>2.3809122972597834</v>
      </c>
    </row>
    <row r="31" spans="1:11" x14ac:dyDescent="0.3">
      <c r="A31">
        <v>0</v>
      </c>
      <c r="B31">
        <v>-0.29327679840207566</v>
      </c>
      <c r="C31">
        <f t="shared" si="0"/>
        <v>0.70672320159792434</v>
      </c>
      <c r="D31">
        <v>1.0987923815264367</v>
      </c>
      <c r="E31">
        <f t="shared" si="1"/>
        <v>1.0987923815264367</v>
      </c>
      <c r="G31">
        <v>1</v>
      </c>
      <c r="H31">
        <v>-0.31675881473347545</v>
      </c>
      <c r="I31">
        <f t="shared" si="2"/>
        <v>0.68324118526652455</v>
      </c>
      <c r="J31">
        <v>1.6314925233018585</v>
      </c>
      <c r="K31">
        <f t="shared" si="3"/>
        <v>3.6314925233018585</v>
      </c>
    </row>
    <row r="32" spans="1:11" x14ac:dyDescent="0.3">
      <c r="A32">
        <v>0</v>
      </c>
      <c r="B32">
        <v>-0.50128733164456207</v>
      </c>
      <c r="C32">
        <f t="shared" si="0"/>
        <v>0.49871266835543793</v>
      </c>
      <c r="D32">
        <v>0.96050371212186292</v>
      </c>
      <c r="E32">
        <f t="shared" si="1"/>
        <v>0.96050371212186292</v>
      </c>
      <c r="G32">
        <v>1</v>
      </c>
      <c r="H32">
        <v>1.4566739992005751</v>
      </c>
      <c r="I32">
        <f t="shared" si="2"/>
        <v>2.4566739992005751</v>
      </c>
      <c r="J32">
        <v>-0.4514117790677119</v>
      </c>
      <c r="K32">
        <f t="shared" si="3"/>
        <v>1.5485882209322881</v>
      </c>
    </row>
    <row r="33" spans="1:11" x14ac:dyDescent="0.3">
      <c r="A33">
        <v>0</v>
      </c>
      <c r="B33">
        <v>-0.25112058210652322</v>
      </c>
      <c r="C33">
        <f t="shared" si="0"/>
        <v>0.74887941789347678</v>
      </c>
      <c r="D33">
        <v>0.51224787966930307</v>
      </c>
      <c r="E33">
        <f t="shared" si="1"/>
        <v>0.51224787966930307</v>
      </c>
      <c r="G33">
        <v>1</v>
      </c>
      <c r="H33">
        <v>-0.55342297855531797</v>
      </c>
      <c r="I33">
        <f t="shared" si="2"/>
        <v>0.44657702144468203</v>
      </c>
      <c r="J33">
        <v>-0.67331370701140258</v>
      </c>
      <c r="K33">
        <f t="shared" si="3"/>
        <v>1.3266862929885974</v>
      </c>
    </row>
    <row r="34" spans="1:11" x14ac:dyDescent="0.3">
      <c r="A34">
        <v>0</v>
      </c>
      <c r="B34">
        <v>-3.0260025596362539E-2</v>
      </c>
      <c r="C34">
        <f t="shared" ref="C34:C51" si="4">1+B34</f>
        <v>0.96973997440363746</v>
      </c>
      <c r="D34">
        <v>-0.65689846451277845</v>
      </c>
      <c r="E34">
        <f t="shared" ref="E34:E51" si="5">D34</f>
        <v>-0.65689846451277845</v>
      </c>
      <c r="G34">
        <v>1</v>
      </c>
      <c r="H34">
        <v>-2.4939072318375111</v>
      </c>
      <c r="I34">
        <f t="shared" ref="I34:I51" si="6">1+H34</f>
        <v>-1.4939072318375111</v>
      </c>
      <c r="J34">
        <v>-1.091962076316122</v>
      </c>
      <c r="K34">
        <f t="shared" ref="K34:K51" si="7">2+J34</f>
        <v>0.90803792368387803</v>
      </c>
    </row>
    <row r="35" spans="1:11" x14ac:dyDescent="0.3">
      <c r="A35">
        <v>0</v>
      </c>
      <c r="B35">
        <v>0.72837565312511288</v>
      </c>
      <c r="C35">
        <f t="shared" si="4"/>
        <v>1.7283756531251129</v>
      </c>
      <c r="D35">
        <v>-0.63972038333304226</v>
      </c>
      <c r="E35">
        <f t="shared" si="5"/>
        <v>-0.63972038333304226</v>
      </c>
      <c r="G35">
        <v>1</v>
      </c>
      <c r="H35">
        <v>-0.32166894925467204</v>
      </c>
      <c r="I35">
        <f t="shared" si="6"/>
        <v>0.67833105074532796</v>
      </c>
      <c r="J35">
        <v>1.3502585716196336E-2</v>
      </c>
      <c r="K35">
        <f t="shared" si="7"/>
        <v>2.0135025857161963</v>
      </c>
    </row>
    <row r="36" spans="1:11" x14ac:dyDescent="0.3">
      <c r="A36">
        <v>0</v>
      </c>
      <c r="B36">
        <v>1.2900682122563012</v>
      </c>
      <c r="C36">
        <f t="shared" si="4"/>
        <v>2.2900682122563012</v>
      </c>
      <c r="D36">
        <v>-0.63503307501378004</v>
      </c>
      <c r="E36">
        <f t="shared" si="5"/>
        <v>-0.63503307501378004</v>
      </c>
      <c r="G36">
        <v>1</v>
      </c>
      <c r="H36">
        <v>-0.16564740690228064</v>
      </c>
      <c r="I36">
        <f t="shared" si="6"/>
        <v>0.83435259309771936</v>
      </c>
      <c r="J36">
        <v>0.77360937211778946</v>
      </c>
      <c r="K36">
        <f t="shared" si="7"/>
        <v>2.7736093721177895</v>
      </c>
    </row>
    <row r="37" spans="1:11" x14ac:dyDescent="0.3">
      <c r="A37">
        <v>0</v>
      </c>
      <c r="B37">
        <v>-0.49678192226565443</v>
      </c>
      <c r="C37">
        <f t="shared" si="4"/>
        <v>0.50321807773434557</v>
      </c>
      <c r="D37">
        <v>-4.449816515261773E-2</v>
      </c>
      <c r="E37">
        <f t="shared" si="5"/>
        <v>-4.449816515261773E-2</v>
      </c>
      <c r="G37">
        <v>1</v>
      </c>
      <c r="H37">
        <v>-1.1392830856493674</v>
      </c>
      <c r="I37">
        <f t="shared" si="6"/>
        <v>-0.13928308564936742</v>
      </c>
      <c r="J37">
        <v>1.4039142115507275</v>
      </c>
      <c r="K37">
        <f t="shared" si="7"/>
        <v>3.4039142115507275</v>
      </c>
    </row>
    <row r="38" spans="1:11" x14ac:dyDescent="0.3">
      <c r="A38">
        <v>0</v>
      </c>
      <c r="B38">
        <v>1.8816990632330999</v>
      </c>
      <c r="C38">
        <f t="shared" si="4"/>
        <v>2.8816990632330999</v>
      </c>
      <c r="D38">
        <v>0.895661287358962</v>
      </c>
      <c r="E38">
        <f t="shared" si="5"/>
        <v>0.895661287358962</v>
      </c>
      <c r="G38">
        <v>1</v>
      </c>
      <c r="H38">
        <v>0.98257714853389189</v>
      </c>
      <c r="I38">
        <f t="shared" si="6"/>
        <v>1.9825771485338919</v>
      </c>
      <c r="J38">
        <v>0.85945885075489059</v>
      </c>
      <c r="K38">
        <f t="shared" si="7"/>
        <v>2.8594588507548906</v>
      </c>
    </row>
    <row r="39" spans="1:11" x14ac:dyDescent="0.3">
      <c r="A39">
        <v>0</v>
      </c>
      <c r="B39">
        <v>1.1201677807548549</v>
      </c>
      <c r="C39">
        <f t="shared" si="4"/>
        <v>2.1201677807548549</v>
      </c>
      <c r="D39">
        <v>-0.37721292756032199</v>
      </c>
      <c r="E39">
        <f t="shared" si="5"/>
        <v>-0.37721292756032199</v>
      </c>
      <c r="G39">
        <v>1</v>
      </c>
      <c r="H39">
        <v>0.26828956833924167</v>
      </c>
      <c r="I39">
        <f t="shared" si="6"/>
        <v>1.2682895683392417</v>
      </c>
      <c r="J39">
        <v>-1.0393250704510137</v>
      </c>
      <c r="K39">
        <f t="shared" si="7"/>
        <v>0.96067492954898626</v>
      </c>
    </row>
    <row r="40" spans="1:11" x14ac:dyDescent="0.3">
      <c r="A40">
        <v>0</v>
      </c>
      <c r="B40">
        <v>-0.17768115867511369</v>
      </c>
      <c r="C40">
        <f t="shared" si="4"/>
        <v>0.82231884132488631</v>
      </c>
      <c r="D40">
        <v>-1.2637906365853269</v>
      </c>
      <c r="E40">
        <f t="shared" si="5"/>
        <v>-1.2637906365853269</v>
      </c>
      <c r="G40">
        <v>1</v>
      </c>
      <c r="H40">
        <v>-0.49479240260552615</v>
      </c>
      <c r="I40">
        <f t="shared" si="6"/>
        <v>0.50520759739447385</v>
      </c>
      <c r="J40">
        <v>1.2149848771514371</v>
      </c>
      <c r="K40">
        <f t="shared" si="7"/>
        <v>3.2149848771514371</v>
      </c>
    </row>
    <row r="41" spans="1:11" x14ac:dyDescent="0.3">
      <c r="A41">
        <v>0</v>
      </c>
      <c r="B41">
        <v>0.80357267506769858</v>
      </c>
      <c r="C41">
        <f t="shared" si="4"/>
        <v>1.8035726750676986</v>
      </c>
      <c r="D41">
        <v>-0.40803456613502931</v>
      </c>
      <c r="E41">
        <f t="shared" si="5"/>
        <v>-0.40803456613502931</v>
      </c>
      <c r="G41">
        <v>1</v>
      </c>
      <c r="H41">
        <v>0.12744635569106322</v>
      </c>
      <c r="I41">
        <f t="shared" si="6"/>
        <v>1.1274463556910632</v>
      </c>
      <c r="J41">
        <v>0.1117291503760498</v>
      </c>
      <c r="K41">
        <f t="shared" si="7"/>
        <v>2.1117291503760498</v>
      </c>
    </row>
    <row r="42" spans="1:11" x14ac:dyDescent="0.3">
      <c r="A42">
        <v>0</v>
      </c>
      <c r="B42">
        <v>0.37910240280325525</v>
      </c>
      <c r="C42">
        <f t="shared" si="4"/>
        <v>1.3791024028032552</v>
      </c>
      <c r="D42">
        <v>1.3336534721020143</v>
      </c>
      <c r="E42">
        <f t="shared" si="5"/>
        <v>1.3336534721020143</v>
      </c>
      <c r="G42">
        <v>1</v>
      </c>
      <c r="H42">
        <v>-1.2355667422525585</v>
      </c>
      <c r="I42">
        <f t="shared" si="6"/>
        <v>-0.23556674225255847</v>
      </c>
      <c r="J42">
        <v>1.2654936654143967</v>
      </c>
      <c r="K42">
        <f t="shared" si="7"/>
        <v>3.2654936654143967</v>
      </c>
    </row>
    <row r="43" spans="1:11" x14ac:dyDescent="0.3">
      <c r="A43">
        <v>0</v>
      </c>
      <c r="B43">
        <v>0.16999138097162358</v>
      </c>
      <c r="C43">
        <f t="shared" si="4"/>
        <v>1.1699913809716236</v>
      </c>
      <c r="D43">
        <v>0.28219346859259531</v>
      </c>
      <c r="E43">
        <f t="shared" si="5"/>
        <v>0.28219346859259531</v>
      </c>
      <c r="G43">
        <v>1</v>
      </c>
      <c r="H43">
        <v>-1.4351326171890832</v>
      </c>
      <c r="I43">
        <f t="shared" si="6"/>
        <v>-0.43513261718908325</v>
      </c>
      <c r="J43">
        <v>0.13601152204500977</v>
      </c>
      <c r="K43">
        <f t="shared" si="7"/>
        <v>2.1360115220450098</v>
      </c>
    </row>
    <row r="44" spans="1:11" x14ac:dyDescent="0.3">
      <c r="A44">
        <v>0</v>
      </c>
      <c r="B44">
        <v>1.2690793482761364</v>
      </c>
      <c r="C44">
        <f t="shared" si="4"/>
        <v>2.2690793482761364</v>
      </c>
      <c r="D44">
        <v>-1.7703860066831112</v>
      </c>
      <c r="E44">
        <f t="shared" si="5"/>
        <v>-1.7703860066831112</v>
      </c>
      <c r="G44">
        <v>1</v>
      </c>
      <c r="H44">
        <v>-0.45378556023933925</v>
      </c>
      <c r="I44">
        <f t="shared" si="6"/>
        <v>0.54621443976066075</v>
      </c>
      <c r="J44">
        <v>1.2218947631481569</v>
      </c>
      <c r="K44">
        <f t="shared" si="7"/>
        <v>3.2218947631481569</v>
      </c>
    </row>
    <row r="45" spans="1:11" x14ac:dyDescent="0.3">
      <c r="A45">
        <v>0</v>
      </c>
      <c r="B45">
        <v>-0.22577637537324335</v>
      </c>
      <c r="C45">
        <f t="shared" si="4"/>
        <v>0.77422362462675665</v>
      </c>
      <c r="D45">
        <v>-0.20815377865801565</v>
      </c>
      <c r="E45">
        <f t="shared" si="5"/>
        <v>-0.20815377865801565</v>
      </c>
      <c r="G45">
        <v>1</v>
      </c>
      <c r="H45">
        <v>-0.23355255507340189</v>
      </c>
      <c r="I45">
        <f t="shared" si="6"/>
        <v>0.76644744492659811</v>
      </c>
      <c r="J45">
        <v>-1.2041732588841114</v>
      </c>
      <c r="K45">
        <f t="shared" si="7"/>
        <v>0.79582674111588858</v>
      </c>
    </row>
    <row r="46" spans="1:11" x14ac:dyDescent="0.3">
      <c r="A46">
        <v>0</v>
      </c>
      <c r="B46">
        <v>0.10480334822204895</v>
      </c>
      <c r="C46">
        <f t="shared" si="4"/>
        <v>1.104803348222049</v>
      </c>
      <c r="D46">
        <v>-2.432025212328881</v>
      </c>
      <c r="E46">
        <f t="shared" si="5"/>
        <v>-2.432025212328881</v>
      </c>
      <c r="G46">
        <v>1</v>
      </c>
      <c r="H46">
        <v>-0.48582023737253621</v>
      </c>
      <c r="I46">
        <f t="shared" si="6"/>
        <v>0.51417976262746379</v>
      </c>
      <c r="J46">
        <v>0.85702595242764801</v>
      </c>
      <c r="K46">
        <f t="shared" si="7"/>
        <v>2.857025952427648</v>
      </c>
    </row>
    <row r="47" spans="1:11" x14ac:dyDescent="0.3">
      <c r="A47">
        <v>0</v>
      </c>
      <c r="B47">
        <v>-1.306234480580315</v>
      </c>
      <c r="C47">
        <f t="shared" si="4"/>
        <v>-0.30623448058031499</v>
      </c>
      <c r="D47">
        <v>-0.19309027265990153</v>
      </c>
      <c r="E47">
        <f t="shared" si="5"/>
        <v>-0.19309027265990153</v>
      </c>
      <c r="G47">
        <v>1</v>
      </c>
      <c r="H47">
        <v>0.51399183575995266</v>
      </c>
      <c r="I47">
        <f t="shared" si="6"/>
        <v>1.5139918357599527</v>
      </c>
      <c r="J47">
        <v>1.8723403627518564</v>
      </c>
      <c r="K47">
        <f t="shared" si="7"/>
        <v>3.8723403627518564</v>
      </c>
    </row>
    <row r="48" spans="1:11" x14ac:dyDescent="0.3">
      <c r="A48">
        <v>0</v>
      </c>
      <c r="B48">
        <v>-0.76322976383380592</v>
      </c>
      <c r="C48">
        <f t="shared" si="4"/>
        <v>0.23677023616619408</v>
      </c>
      <c r="D48">
        <v>-2.2515087039209902</v>
      </c>
      <c r="E48">
        <f t="shared" si="5"/>
        <v>-2.2515087039209902</v>
      </c>
      <c r="G48">
        <v>1</v>
      </c>
      <c r="H48">
        <v>-1.5509476725128479</v>
      </c>
      <c r="I48">
        <f t="shared" si="6"/>
        <v>-0.55094767251284793</v>
      </c>
      <c r="J48">
        <v>-0.60059164752601646</v>
      </c>
      <c r="K48">
        <f t="shared" si="7"/>
        <v>1.3994083524739835</v>
      </c>
    </row>
    <row r="49" spans="1:11" x14ac:dyDescent="0.3">
      <c r="A49">
        <v>0</v>
      </c>
      <c r="B49">
        <v>-1.3783483154838905</v>
      </c>
      <c r="C49">
        <f t="shared" si="4"/>
        <v>-0.37834831548389047</v>
      </c>
      <c r="D49">
        <v>-1.6043077266658656</v>
      </c>
      <c r="E49">
        <f t="shared" si="5"/>
        <v>-1.6043077266658656</v>
      </c>
      <c r="G49">
        <v>1</v>
      </c>
      <c r="H49">
        <v>-2.8499016480054706E-2</v>
      </c>
      <c r="I49">
        <f t="shared" si="6"/>
        <v>0.97150098351994529</v>
      </c>
      <c r="J49">
        <v>1.5889827409409918</v>
      </c>
      <c r="K49">
        <f t="shared" si="7"/>
        <v>3.5889827409409918</v>
      </c>
    </row>
    <row r="50" spans="1:11" x14ac:dyDescent="0.3">
      <c r="A50">
        <v>0</v>
      </c>
      <c r="B50">
        <v>-0.13400494935922325</v>
      </c>
      <c r="C50">
        <f t="shared" si="4"/>
        <v>0.86599505064077675</v>
      </c>
      <c r="D50">
        <v>-1.6536023395019583</v>
      </c>
      <c r="E50">
        <f t="shared" si="5"/>
        <v>-1.6536023395019583</v>
      </c>
      <c r="G50">
        <v>1</v>
      </c>
      <c r="H50">
        <v>1.8583978089736775</v>
      </c>
      <c r="I50">
        <f t="shared" si="6"/>
        <v>2.8583978089736775</v>
      </c>
      <c r="J50">
        <v>0.61605533119291067</v>
      </c>
      <c r="K50">
        <f t="shared" si="7"/>
        <v>2.6160553311929107</v>
      </c>
    </row>
    <row r="51" spans="1:11" x14ac:dyDescent="0.3">
      <c r="A51">
        <v>0</v>
      </c>
      <c r="B51">
        <v>2.9504008125513792</v>
      </c>
      <c r="C51">
        <f t="shared" si="4"/>
        <v>3.9504008125513792</v>
      </c>
      <c r="D51">
        <v>0.15557361621176824</v>
      </c>
      <c r="E51">
        <f t="shared" si="5"/>
        <v>0.15557361621176824</v>
      </c>
      <c r="G51">
        <v>1</v>
      </c>
      <c r="H51">
        <v>0.70356463766074739</v>
      </c>
      <c r="I51">
        <f t="shared" si="6"/>
        <v>1.7035646376607474</v>
      </c>
      <c r="J51">
        <v>0.97160409495700151</v>
      </c>
      <c r="K51">
        <f t="shared" si="7"/>
        <v>2.9716040949570015</v>
      </c>
    </row>
    <row r="53" spans="1:11" x14ac:dyDescent="0.3">
      <c r="A53" t="s">
        <v>7</v>
      </c>
      <c r="B53">
        <f>AVERAGE(B2:B51)</f>
        <v>-6.2416165746981278E-2</v>
      </c>
      <c r="C53">
        <f>AVERAGE(C2:C51)</f>
        <v>0.93758383425301872</v>
      </c>
      <c r="D53">
        <f>AVERAGE(D2:D51)</f>
        <v>-0.12079276530130301</v>
      </c>
      <c r="E53">
        <f>AVERAGE(E2:E51)</f>
        <v>-0.12079276530130301</v>
      </c>
      <c r="H53">
        <f>AVERAGE(H2:H51)</f>
        <v>-0.15015266399132088</v>
      </c>
      <c r="I53">
        <f>AVERAGE(I2:I51)</f>
        <v>0.84984733600867912</v>
      </c>
      <c r="J53">
        <f>AVERAGE(J2:J51)</f>
        <v>0.21685750652977731</v>
      </c>
      <c r="K53">
        <f>AVERAGE(K2:K51)</f>
        <v>2.2168575065297773</v>
      </c>
    </row>
    <row r="54" spans="1:11" x14ac:dyDescent="0.3">
      <c r="A54" t="s">
        <v>8</v>
      </c>
      <c r="B54">
        <f>_xlfn.STDEV.S(B2:B51)</f>
        <v>1.1633533680255006</v>
      </c>
      <c r="C54">
        <f>_xlfn.STDEV.S(C2:C51)</f>
        <v>1.1633533680255004</v>
      </c>
      <c r="D54">
        <f>_xlfn.STDEV.S(D2:D51)</f>
        <v>0.95180612532934217</v>
      </c>
      <c r="E54">
        <f>_xlfn.STDEV.S(E2:E51)</f>
        <v>0.95180612532934217</v>
      </c>
      <c r="H54">
        <f>_xlfn.STDEV.S(H2:H51)</f>
        <v>0.82259082847202736</v>
      </c>
      <c r="I54">
        <f>_xlfn.STDEV.S(I2:I51)</f>
        <v>0.82259082847202736</v>
      </c>
      <c r="J54">
        <f>_xlfn.STDEV.S(J2:J51)</f>
        <v>1.0666740157843833</v>
      </c>
      <c r="K54">
        <f>_xlfn.STDEV.S(K2:K51)</f>
        <v>1.0666740157843824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G1" zoomScaleNormal="100" workbookViewId="0">
      <pane ySplit="1" topLeftCell="A2" activePane="bottomLeft" state="frozen"/>
      <selection pane="bottomLeft" activeCell="T45" sqref="T45"/>
    </sheetView>
  </sheetViews>
  <sheetFormatPr defaultRowHeight="14.4" x14ac:dyDescent="0.3"/>
  <cols>
    <col min="1" max="1" width="12.6640625" style="9" customWidth="1"/>
    <col min="2" max="19" width="12.6640625" customWidth="1"/>
  </cols>
  <sheetData>
    <row r="1" spans="1:19" s="8" customFormat="1" x14ac:dyDescent="0.3">
      <c r="A1" s="7" t="s">
        <v>30</v>
      </c>
      <c r="B1" s="8" t="s">
        <v>31</v>
      </c>
      <c r="C1" s="8" t="s">
        <v>32</v>
      </c>
      <c r="D1" s="8" t="s">
        <v>36</v>
      </c>
      <c r="E1" s="8" t="s">
        <v>83</v>
      </c>
      <c r="F1" s="8" t="s">
        <v>33</v>
      </c>
      <c r="G1" s="8" t="s">
        <v>34</v>
      </c>
      <c r="H1" s="8" t="s">
        <v>37</v>
      </c>
      <c r="I1" s="8" t="s">
        <v>35</v>
      </c>
      <c r="J1" s="8" t="s">
        <v>81</v>
      </c>
      <c r="K1" s="8" t="s">
        <v>80</v>
      </c>
      <c r="L1" s="8" t="s">
        <v>82</v>
      </c>
      <c r="M1" s="8" t="s">
        <v>84</v>
      </c>
      <c r="N1" s="8" t="s">
        <v>75</v>
      </c>
      <c r="O1" s="8" t="s">
        <v>74</v>
      </c>
      <c r="P1" s="8" t="s">
        <v>76</v>
      </c>
      <c r="Q1" s="8" t="s">
        <v>77</v>
      </c>
      <c r="R1" s="8" t="s">
        <v>78</v>
      </c>
      <c r="S1" s="8" t="s">
        <v>79</v>
      </c>
    </row>
    <row r="2" spans="1:19" x14ac:dyDescent="0.3">
      <c r="A2" s="9">
        <v>101</v>
      </c>
      <c r="B2" s="3">
        <v>8.3333332999999996E-2</v>
      </c>
      <c r="C2" s="3">
        <v>0.5</v>
      </c>
      <c r="D2" s="3">
        <f>AVERAGE(B2:C2)</f>
        <v>0.2916666665</v>
      </c>
      <c r="E2" s="3">
        <f>STANDARDIZE(D2,D$43,D$44)</f>
        <v>-0.1799446425554348</v>
      </c>
      <c r="F2" s="3">
        <v>0.25</v>
      </c>
      <c r="G2" s="3">
        <v>0.16666666699999999</v>
      </c>
      <c r="H2" s="3">
        <f>AVERAGE(F2:G2)</f>
        <v>0.2083333335</v>
      </c>
      <c r="I2" s="9">
        <v>83.083333333333371</v>
      </c>
      <c r="J2" s="3">
        <f>STANDARDIZE(I2,I$43,I$44)</f>
        <v>1.8916794259337302E-2</v>
      </c>
      <c r="K2" s="3"/>
      <c r="L2" s="3"/>
      <c r="M2" s="3"/>
      <c r="N2" s="3"/>
      <c r="O2" s="3"/>
      <c r="P2" s="3">
        <f>IF(H2&lt;=0.25,H2)</f>
        <v>0.2083333335</v>
      </c>
      <c r="Q2" s="3">
        <f>IF(H2&lt;=0.25,D2)</f>
        <v>0.2916666665</v>
      </c>
      <c r="R2" s="3"/>
      <c r="S2" s="3"/>
    </row>
    <row r="3" spans="1:19" x14ac:dyDescent="0.3">
      <c r="A3" s="9">
        <v>102</v>
      </c>
      <c r="B3" s="3">
        <v>0.58333333300000001</v>
      </c>
      <c r="C3" s="3">
        <v>0.58333333300000001</v>
      </c>
      <c r="D3" s="3">
        <f t="shared" ref="D3:D41" si="0">AVERAGE(B3:C3)</f>
        <v>0.58333333300000001</v>
      </c>
      <c r="E3" s="3">
        <f t="shared" ref="E3:E41" si="1">STANDARDIZE(D3,D$43,D$44)</f>
        <v>2.2193172362475941</v>
      </c>
      <c r="F3" s="3">
        <v>0.5</v>
      </c>
      <c r="G3" s="3">
        <v>0.33333333300000001</v>
      </c>
      <c r="H3" s="3">
        <f t="shared" ref="H3:H41" si="2">AVERAGE(F3:G3)</f>
        <v>0.4166666665</v>
      </c>
      <c r="I3" s="9">
        <v>273.00000000000011</v>
      </c>
      <c r="J3" s="3">
        <f t="shared" ref="J3:J41" si="3">STANDARDIZE(I3,I$43,I$44)</f>
        <v>1.4429093332198526</v>
      </c>
      <c r="K3" s="3"/>
      <c r="L3" s="3"/>
      <c r="M3" s="3"/>
      <c r="N3" s="3"/>
      <c r="O3" s="3"/>
      <c r="P3" s="3"/>
      <c r="Q3" s="3"/>
      <c r="R3" s="3">
        <f>IF(D3&gt;=0.35,D3)</f>
        <v>0.58333333300000001</v>
      </c>
      <c r="S3" s="3">
        <f>IF(D3&gt;=0.35,H3)</f>
        <v>0.4166666665</v>
      </c>
    </row>
    <row r="4" spans="1:19" x14ac:dyDescent="0.3">
      <c r="A4" s="9">
        <v>103</v>
      </c>
      <c r="B4" s="3">
        <v>0.5</v>
      </c>
      <c r="C4" s="3">
        <v>0.33333333300000001</v>
      </c>
      <c r="D4" s="3">
        <f t="shared" si="0"/>
        <v>0.4166666665</v>
      </c>
      <c r="E4" s="3">
        <f t="shared" si="1"/>
        <v>0.84831044894772334</v>
      </c>
      <c r="F4" s="3">
        <v>8.3333332999999996E-2</v>
      </c>
      <c r="G4" s="3">
        <v>0.16666666699999999</v>
      </c>
      <c r="H4" s="3">
        <f t="shared" si="2"/>
        <v>0.125</v>
      </c>
      <c r="I4" s="9">
        <v>253.83333333333348</v>
      </c>
      <c r="J4" s="3">
        <f t="shared" si="3"/>
        <v>1.299197931745119</v>
      </c>
      <c r="K4" s="3"/>
      <c r="L4" s="3"/>
      <c r="M4" s="3"/>
      <c r="N4" s="3"/>
      <c r="O4" s="3"/>
      <c r="P4" s="3">
        <f>IF(H4&lt;=0.25,H4)</f>
        <v>0.125</v>
      </c>
      <c r="Q4" s="3">
        <f>IF(H4&lt;=0.25,D4)</f>
        <v>0.4166666665</v>
      </c>
      <c r="R4" s="3">
        <f>IF(D4&gt;=0.35,D4)</f>
        <v>0.4166666665</v>
      </c>
      <c r="S4" s="3">
        <f>IF(D4&gt;=0.35,H4)</f>
        <v>0.125</v>
      </c>
    </row>
    <row r="5" spans="1:19" x14ac:dyDescent="0.3">
      <c r="A5" s="9">
        <v>104</v>
      </c>
      <c r="B5" s="3">
        <v>0.16666666699999999</v>
      </c>
      <c r="C5" s="3">
        <v>0.25</v>
      </c>
      <c r="D5" s="3">
        <f t="shared" si="0"/>
        <v>0.2083333335</v>
      </c>
      <c r="E5" s="3">
        <f t="shared" si="1"/>
        <v>-0.86544803414886007</v>
      </c>
      <c r="F5" s="3">
        <v>0.5</v>
      </c>
      <c r="G5" s="3">
        <v>0.25</v>
      </c>
      <c r="H5" s="3">
        <f t="shared" si="2"/>
        <v>0.375</v>
      </c>
      <c r="I5" s="9">
        <v>270.41666666666674</v>
      </c>
      <c r="J5" s="3">
        <f t="shared" si="3"/>
        <v>1.4235395356297795</v>
      </c>
      <c r="K5" s="3">
        <v>270.41666666666674</v>
      </c>
      <c r="L5" s="3">
        <f>J5</f>
        <v>1.4235395356297795</v>
      </c>
      <c r="M5" s="3">
        <f>E5</f>
        <v>-0.86544803414886007</v>
      </c>
      <c r="N5" s="3">
        <f>IF(D5&lt;=0.25,D5)</f>
        <v>0.2083333335</v>
      </c>
      <c r="O5" s="3">
        <f>IF(D5&lt;=0.25,H5)</f>
        <v>0.375</v>
      </c>
      <c r="P5" s="3"/>
      <c r="Q5" s="3"/>
      <c r="R5" s="3"/>
      <c r="S5" s="3"/>
    </row>
    <row r="6" spans="1:19" x14ac:dyDescent="0.3">
      <c r="A6" s="9">
        <v>105</v>
      </c>
      <c r="B6" s="3">
        <v>0.5</v>
      </c>
      <c r="C6" s="3">
        <v>0.58333333300000001</v>
      </c>
      <c r="D6" s="3">
        <f t="shared" si="0"/>
        <v>0.54166666650000006</v>
      </c>
      <c r="E6" s="3">
        <f t="shared" si="1"/>
        <v>1.8765655404508819</v>
      </c>
      <c r="F6" s="3">
        <v>0.41666666699999999</v>
      </c>
      <c r="G6" s="3">
        <v>0.5</v>
      </c>
      <c r="H6" s="3">
        <f t="shared" si="2"/>
        <v>0.4583333335</v>
      </c>
      <c r="I6" s="9">
        <v>302.00000000000011</v>
      </c>
      <c r="J6" s="3">
        <f t="shared" si="3"/>
        <v>1.6603509319729282</v>
      </c>
      <c r="K6" s="3"/>
      <c r="L6" s="3"/>
      <c r="M6" s="3"/>
      <c r="N6" s="3"/>
      <c r="O6" s="3"/>
      <c r="P6" s="3"/>
      <c r="Q6" s="3"/>
      <c r="R6" s="3">
        <f>IF(D6&gt;=0.35,D6)</f>
        <v>0.54166666650000006</v>
      </c>
      <c r="S6" s="3">
        <f>IF(D6&gt;=0.35,H6)</f>
        <v>0.4583333335</v>
      </c>
    </row>
    <row r="7" spans="1:19" x14ac:dyDescent="0.3">
      <c r="A7" s="9">
        <v>106</v>
      </c>
      <c r="B7" s="3">
        <v>8.3333332999999996E-2</v>
      </c>
      <c r="C7" s="3">
        <v>0.41666666699999999</v>
      </c>
      <c r="D7" s="3">
        <f t="shared" si="0"/>
        <v>0.25</v>
      </c>
      <c r="E7" s="3">
        <f t="shared" si="1"/>
        <v>-0.52269633835214746</v>
      </c>
      <c r="F7" s="3">
        <v>0.33333333300000001</v>
      </c>
      <c r="G7" s="3">
        <v>0.41666666699999999</v>
      </c>
      <c r="H7" s="3">
        <f t="shared" si="2"/>
        <v>0.375</v>
      </c>
      <c r="I7" s="9">
        <v>93.583333333333485</v>
      </c>
      <c r="J7" s="3">
        <f t="shared" si="3"/>
        <v>9.764564898027929E-2</v>
      </c>
      <c r="K7" s="3">
        <v>93.583333333333485</v>
      </c>
      <c r="L7" s="3">
        <f>J7</f>
        <v>9.764564898027929E-2</v>
      </c>
      <c r="M7" s="3">
        <f>E7</f>
        <v>-0.52269633835214746</v>
      </c>
      <c r="N7" s="3">
        <f>IF(D7&lt;=0.25,D7)</f>
        <v>0.25</v>
      </c>
      <c r="O7" s="3">
        <f>IF(D7&lt;=0.25,H7)</f>
        <v>0.375</v>
      </c>
      <c r="P7" s="3"/>
      <c r="Q7" s="3"/>
      <c r="R7" s="3"/>
      <c r="S7" s="3"/>
    </row>
    <row r="8" spans="1:19" x14ac:dyDescent="0.3">
      <c r="A8" s="9">
        <v>107</v>
      </c>
      <c r="B8" s="3">
        <v>0.41666666699999999</v>
      </c>
      <c r="C8" s="3">
        <v>0.33333333300000001</v>
      </c>
      <c r="D8" s="3">
        <f t="shared" si="0"/>
        <v>0.375</v>
      </c>
      <c r="E8" s="3">
        <f t="shared" si="1"/>
        <v>0.50555875315101073</v>
      </c>
      <c r="F8" s="3">
        <v>0.33333333300000001</v>
      </c>
      <c r="G8" s="3">
        <v>0.33333333300000001</v>
      </c>
      <c r="H8" s="3">
        <f t="shared" si="2"/>
        <v>0.33333333300000001</v>
      </c>
      <c r="I8" s="9">
        <v>95.083333333333371</v>
      </c>
      <c r="J8" s="3">
        <f t="shared" si="3"/>
        <v>0.10889262822612718</v>
      </c>
      <c r="K8" s="3"/>
      <c r="L8" s="3"/>
      <c r="M8" s="3"/>
      <c r="N8" s="3"/>
      <c r="O8" s="3"/>
      <c r="P8" s="3"/>
      <c r="Q8" s="3"/>
      <c r="R8" s="3">
        <f>IF(D8&gt;=0.35,D8)</f>
        <v>0.375</v>
      </c>
      <c r="S8" s="3">
        <f>IF(D8&gt;=0.35,H8)</f>
        <v>0.33333333300000001</v>
      </c>
    </row>
    <row r="9" spans="1:19" x14ac:dyDescent="0.3">
      <c r="A9" s="9">
        <v>108</v>
      </c>
      <c r="B9" s="3">
        <v>0.16666666699999999</v>
      </c>
      <c r="C9" s="3">
        <v>0</v>
      </c>
      <c r="D9" s="3">
        <f t="shared" si="0"/>
        <v>8.3333333499999995E-2</v>
      </c>
      <c r="E9" s="3">
        <f t="shared" si="1"/>
        <v>-1.8937031256520183</v>
      </c>
      <c r="F9" s="3">
        <v>0.25</v>
      </c>
      <c r="G9" s="3">
        <v>0.33333333300000001</v>
      </c>
      <c r="H9" s="3">
        <f t="shared" si="2"/>
        <v>0.2916666665</v>
      </c>
      <c r="I9" s="9">
        <v>111.91666666666663</v>
      </c>
      <c r="J9" s="3">
        <f t="shared" si="3"/>
        <v>0.23510872865176238</v>
      </c>
      <c r="K9" s="3">
        <v>111.91666666666663</v>
      </c>
      <c r="L9" s="3">
        <f>J9</f>
        <v>0.23510872865176238</v>
      </c>
      <c r="M9" s="3">
        <f>E9</f>
        <v>-1.8937031256520183</v>
      </c>
      <c r="N9" s="3">
        <f>IF(D9&lt;=0.25,D9)</f>
        <v>8.3333333499999995E-2</v>
      </c>
      <c r="O9" s="3">
        <f>IF(D9&lt;=0.25,H9)</f>
        <v>0.2916666665</v>
      </c>
      <c r="P9" s="3"/>
      <c r="Q9" s="3"/>
      <c r="R9" s="3"/>
      <c r="S9" s="3"/>
    </row>
    <row r="10" spans="1:19" x14ac:dyDescent="0.3">
      <c r="A10" s="9">
        <v>109</v>
      </c>
      <c r="B10" s="3">
        <v>0.33333333300000001</v>
      </c>
      <c r="C10" s="3">
        <v>0.25</v>
      </c>
      <c r="D10" s="3">
        <f t="shared" si="0"/>
        <v>0.2916666665</v>
      </c>
      <c r="E10" s="3">
        <f t="shared" si="1"/>
        <v>-0.1799446425554348</v>
      </c>
      <c r="F10" s="3">
        <v>0.33333333300000001</v>
      </c>
      <c r="G10" s="3">
        <v>0.41666666699999999</v>
      </c>
      <c r="H10" s="3">
        <f t="shared" si="2"/>
        <v>0.375</v>
      </c>
      <c r="I10" s="9">
        <v>207.75</v>
      </c>
      <c r="J10" s="3">
        <f t="shared" si="3"/>
        <v>0.95366573602543181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s="9">
        <v>110</v>
      </c>
      <c r="B11" s="3">
        <v>0.33333333300000001</v>
      </c>
      <c r="C11" s="3">
        <v>0.25</v>
      </c>
      <c r="D11" s="3">
        <f t="shared" si="0"/>
        <v>0.2916666665</v>
      </c>
      <c r="E11" s="3">
        <f t="shared" si="1"/>
        <v>-0.1799446425554348</v>
      </c>
      <c r="F11" s="3">
        <v>0.5</v>
      </c>
      <c r="G11" s="3">
        <v>0.41666666699999999</v>
      </c>
      <c r="H11" s="3">
        <f t="shared" si="2"/>
        <v>0.4583333335</v>
      </c>
      <c r="I11" s="9">
        <v>-18.333333333333258</v>
      </c>
      <c r="J11" s="3">
        <f t="shared" si="3"/>
        <v>-0.74150396919610184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s="9">
        <v>111</v>
      </c>
      <c r="B12" s="3">
        <v>0.5</v>
      </c>
      <c r="C12" s="3">
        <v>0.5</v>
      </c>
      <c r="D12" s="3">
        <f t="shared" si="0"/>
        <v>0.5</v>
      </c>
      <c r="E12" s="3">
        <f t="shared" si="1"/>
        <v>1.5338138446541689</v>
      </c>
      <c r="F12" s="3">
        <v>0.25</v>
      </c>
      <c r="G12" s="3">
        <v>0.16666666699999999</v>
      </c>
      <c r="H12" s="3">
        <f t="shared" si="2"/>
        <v>0.2083333335</v>
      </c>
      <c r="I12" s="9">
        <v>-157.33333333333326</v>
      </c>
      <c r="J12" s="3">
        <f t="shared" si="3"/>
        <v>-1.7837240459780845</v>
      </c>
      <c r="K12" s="3"/>
      <c r="L12" s="3"/>
      <c r="M12" s="3"/>
      <c r="N12" s="3"/>
      <c r="O12" s="3"/>
      <c r="P12" s="3">
        <f>IF(H12&lt;=0.25,H12)</f>
        <v>0.2083333335</v>
      </c>
      <c r="Q12" s="3">
        <f>IF(H12&lt;=0.25,D12)</f>
        <v>0.5</v>
      </c>
      <c r="R12" s="3">
        <f>IF(D12&gt;=0.35,D12)</f>
        <v>0.5</v>
      </c>
      <c r="S12" s="3">
        <f>IF(D12&gt;=0.35,H12)</f>
        <v>0.2083333335</v>
      </c>
    </row>
    <row r="13" spans="1:19" x14ac:dyDescent="0.3">
      <c r="A13" s="9">
        <v>112</v>
      </c>
      <c r="B13" s="3">
        <v>0.41666666699999999</v>
      </c>
      <c r="C13" s="3">
        <v>0.25</v>
      </c>
      <c r="D13" s="3">
        <f t="shared" si="0"/>
        <v>0.3333333335</v>
      </c>
      <c r="E13" s="3">
        <f t="shared" si="1"/>
        <v>0.16280705735429807</v>
      </c>
      <c r="F13" s="3">
        <v>8.3333332999999996E-2</v>
      </c>
      <c r="G13" s="3">
        <v>0.33333333300000001</v>
      </c>
      <c r="H13" s="3">
        <f t="shared" si="2"/>
        <v>0.20833333300000001</v>
      </c>
      <c r="I13" s="9">
        <v>-190.08333333333326</v>
      </c>
      <c r="J13" s="3">
        <f t="shared" si="3"/>
        <v>-2.0292830928457817</v>
      </c>
      <c r="K13" s="3"/>
      <c r="L13" s="3"/>
      <c r="M13" s="3"/>
      <c r="N13" s="3"/>
      <c r="O13" s="3"/>
      <c r="P13" s="3">
        <f>IF(H13&lt;=0.25,H13)</f>
        <v>0.20833333300000001</v>
      </c>
      <c r="Q13" s="3">
        <f>IF(H13&lt;=0.25,D13)</f>
        <v>0.3333333335</v>
      </c>
      <c r="R13" s="3"/>
      <c r="S13" s="3"/>
    </row>
    <row r="14" spans="1:19" x14ac:dyDescent="0.3">
      <c r="A14" s="9">
        <v>113</v>
      </c>
      <c r="B14" s="3">
        <v>0.41666666699999999</v>
      </c>
      <c r="C14" s="3">
        <v>0.25</v>
      </c>
      <c r="D14" s="3">
        <f t="shared" si="0"/>
        <v>0.3333333335</v>
      </c>
      <c r="E14" s="3">
        <f t="shared" si="1"/>
        <v>0.16280705735429807</v>
      </c>
      <c r="F14" s="3">
        <v>0.41666666699999999</v>
      </c>
      <c r="G14" s="3">
        <v>0.16666666699999999</v>
      </c>
      <c r="H14" s="3">
        <f t="shared" si="2"/>
        <v>0.29166666699999999</v>
      </c>
      <c r="I14" s="9">
        <v>56.166666666666629</v>
      </c>
      <c r="J14" s="3">
        <f t="shared" si="3"/>
        <v>-0.18290399998561555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9">
        <v>114</v>
      </c>
      <c r="B15" s="3">
        <v>0.25</v>
      </c>
      <c r="C15" s="3">
        <v>0.5</v>
      </c>
      <c r="D15" s="3">
        <f t="shared" si="0"/>
        <v>0.375</v>
      </c>
      <c r="E15" s="3">
        <f t="shared" si="1"/>
        <v>0.50555875315101073</v>
      </c>
      <c r="F15" s="3">
        <v>0.41666666699999999</v>
      </c>
      <c r="G15" s="3">
        <v>0.41666666699999999</v>
      </c>
      <c r="H15" s="3">
        <f t="shared" si="2"/>
        <v>0.41666666699999999</v>
      </c>
      <c r="I15" s="9">
        <v>95.083333333333485</v>
      </c>
      <c r="J15" s="3">
        <f t="shared" si="3"/>
        <v>0.10889262822612802</v>
      </c>
      <c r="K15" s="3"/>
      <c r="L15" s="3"/>
      <c r="M15" s="3"/>
      <c r="N15" s="3"/>
      <c r="O15" s="3"/>
      <c r="P15" s="3"/>
      <c r="Q15" s="3"/>
      <c r="R15" s="3">
        <f>IF(D15&gt;=0.35,D15)</f>
        <v>0.375</v>
      </c>
      <c r="S15" s="3">
        <f>IF(D15&gt;=0.35,H15)</f>
        <v>0.41666666699999999</v>
      </c>
    </row>
    <row r="16" spans="1:19" x14ac:dyDescent="0.3">
      <c r="A16" s="9">
        <v>115</v>
      </c>
      <c r="B16" s="3">
        <v>0.25</v>
      </c>
      <c r="C16" s="3">
        <v>0.16666666699999999</v>
      </c>
      <c r="D16" s="3">
        <f t="shared" si="0"/>
        <v>0.2083333335</v>
      </c>
      <c r="E16" s="3">
        <f t="shared" si="1"/>
        <v>-0.86544803414886007</v>
      </c>
      <c r="F16" s="3">
        <v>0.33333333300000001</v>
      </c>
      <c r="G16" s="3">
        <v>0.25</v>
      </c>
      <c r="H16" s="3">
        <f t="shared" si="2"/>
        <v>0.2916666665</v>
      </c>
      <c r="I16" s="9">
        <v>211.25</v>
      </c>
      <c r="J16" s="3">
        <f t="shared" si="3"/>
        <v>0.97990868759907879</v>
      </c>
      <c r="K16" s="3">
        <v>211.25</v>
      </c>
      <c r="L16" s="3">
        <f>J16</f>
        <v>0.97990868759907879</v>
      </c>
      <c r="M16" s="3">
        <f>E16</f>
        <v>-0.86544803414886007</v>
      </c>
      <c r="N16" s="3">
        <f>IF(D16&lt;=0.25,D16)</f>
        <v>0.2083333335</v>
      </c>
      <c r="O16" s="3">
        <f>IF(D16&lt;=0.25,H16)</f>
        <v>0.2916666665</v>
      </c>
      <c r="P16" s="3"/>
      <c r="Q16" s="3"/>
      <c r="R16" s="3"/>
      <c r="S16" s="3"/>
    </row>
    <row r="17" spans="1:19" x14ac:dyDescent="0.3">
      <c r="A17" s="9">
        <v>116</v>
      </c>
      <c r="B17" s="3">
        <v>0.16666666699999999</v>
      </c>
      <c r="C17" s="3">
        <v>0.16666666699999999</v>
      </c>
      <c r="D17" s="3">
        <f t="shared" si="0"/>
        <v>0.16666666699999999</v>
      </c>
      <c r="E17" s="3">
        <f t="shared" si="1"/>
        <v>-1.2081997299455727</v>
      </c>
      <c r="F17" s="3">
        <v>0.25</v>
      </c>
      <c r="G17" s="3">
        <v>0.33333333300000001</v>
      </c>
      <c r="H17" s="3">
        <f t="shared" si="2"/>
        <v>0.2916666665</v>
      </c>
      <c r="I17" s="9">
        <v>-37.75</v>
      </c>
      <c r="J17" s="3">
        <f t="shared" si="3"/>
        <v>-0.88708986721181105</v>
      </c>
      <c r="K17" s="3">
        <v>-37.75</v>
      </c>
      <c r="L17" s="3">
        <f>J17</f>
        <v>-0.88708986721181105</v>
      </c>
      <c r="M17" s="3">
        <f>E17</f>
        <v>-1.2081997299455727</v>
      </c>
      <c r="N17" s="3">
        <f>IF(D17&lt;=0.25,D17)</f>
        <v>0.16666666699999999</v>
      </c>
      <c r="O17" s="3">
        <f>IF(D17&lt;=0.25,H17)</f>
        <v>0.2916666665</v>
      </c>
      <c r="P17" s="3"/>
      <c r="Q17" s="3"/>
      <c r="R17" s="3"/>
      <c r="S17" s="3"/>
    </row>
    <row r="18" spans="1:19" x14ac:dyDescent="0.3">
      <c r="A18" s="9">
        <v>117</v>
      </c>
      <c r="B18" s="3">
        <v>8.3333332999999996E-2</v>
      </c>
      <c r="C18" s="3">
        <v>0.33333333300000001</v>
      </c>
      <c r="D18" s="3">
        <f t="shared" si="0"/>
        <v>0.20833333300000001</v>
      </c>
      <c r="E18" s="3">
        <f t="shared" si="1"/>
        <v>-0.86544803826188033</v>
      </c>
      <c r="F18" s="3">
        <v>0.16666666699999999</v>
      </c>
      <c r="G18" s="3">
        <v>0.25</v>
      </c>
      <c r="H18" s="3">
        <f t="shared" si="2"/>
        <v>0.2083333335</v>
      </c>
      <c r="I18" s="9">
        <v>-51</v>
      </c>
      <c r="J18" s="3">
        <f t="shared" si="3"/>
        <v>-0.98643818388347482</v>
      </c>
      <c r="K18" s="3">
        <v>-51</v>
      </c>
      <c r="L18" s="3">
        <f>J18</f>
        <v>-0.98643818388347482</v>
      </c>
      <c r="M18" s="3">
        <f>E18</f>
        <v>-0.86544803826188033</v>
      </c>
      <c r="N18" s="3">
        <f>IF(D18&lt;=0.25,D18)</f>
        <v>0.20833333300000001</v>
      </c>
      <c r="O18" s="3">
        <f>IF(D18&lt;=0.25,H18)</f>
        <v>0.2083333335</v>
      </c>
      <c r="P18" s="3">
        <f>IF(H18&lt;=0.25,H18)</f>
        <v>0.2083333335</v>
      </c>
      <c r="Q18" s="3">
        <f>IF(H18&lt;=0.25,D18)</f>
        <v>0.20833333300000001</v>
      </c>
      <c r="R18" s="3"/>
      <c r="S18" s="3"/>
    </row>
    <row r="19" spans="1:19" x14ac:dyDescent="0.3">
      <c r="A19" s="9">
        <v>118</v>
      </c>
      <c r="B19" s="3">
        <v>0.25</v>
      </c>
      <c r="C19" s="3">
        <v>0.5</v>
      </c>
      <c r="D19" s="3">
        <f t="shared" si="0"/>
        <v>0.375</v>
      </c>
      <c r="E19" s="3">
        <f t="shared" si="1"/>
        <v>0.50555875315101073</v>
      </c>
      <c r="F19" s="3">
        <v>8.3333332999999996E-2</v>
      </c>
      <c r="G19" s="3">
        <v>0.33333333300000001</v>
      </c>
      <c r="H19" s="3">
        <f t="shared" si="2"/>
        <v>0.20833333300000001</v>
      </c>
      <c r="I19" s="9">
        <v>23.5</v>
      </c>
      <c r="J19" s="3">
        <f t="shared" si="3"/>
        <v>-0.42783821467298772</v>
      </c>
      <c r="K19" s="3"/>
      <c r="L19" s="3"/>
      <c r="M19" s="3"/>
      <c r="N19" s="3"/>
      <c r="O19" s="3"/>
      <c r="P19" s="3">
        <f>IF(H19&lt;=0.25,H19)</f>
        <v>0.20833333300000001</v>
      </c>
      <c r="Q19" s="3">
        <f>IF(H19&lt;=0.25,D19)</f>
        <v>0.375</v>
      </c>
      <c r="R19" s="3">
        <f>IF(D19&gt;=0.35,D19)</f>
        <v>0.375</v>
      </c>
      <c r="S19" s="3">
        <f>IF(D19&gt;=0.35,H19)</f>
        <v>0.20833333300000001</v>
      </c>
    </row>
    <row r="20" spans="1:19" x14ac:dyDescent="0.3">
      <c r="A20" s="9">
        <v>119</v>
      </c>
      <c r="B20" s="3">
        <v>0.16666666699999999</v>
      </c>
      <c r="C20" s="3">
        <v>0.33333333300000001</v>
      </c>
      <c r="D20" s="3">
        <f t="shared" si="0"/>
        <v>0.25</v>
      </c>
      <c r="E20" s="3">
        <f t="shared" si="1"/>
        <v>-0.52269633835214746</v>
      </c>
      <c r="F20" s="3">
        <v>0.25</v>
      </c>
      <c r="G20" s="3">
        <v>0.25</v>
      </c>
      <c r="H20" s="3">
        <f t="shared" si="2"/>
        <v>0.25</v>
      </c>
      <c r="I20" s="9">
        <v>412.58333333333326</v>
      </c>
      <c r="J20" s="3">
        <f t="shared" si="3"/>
        <v>2.4895032352641082</v>
      </c>
      <c r="K20" s="3">
        <v>412.58333333333326</v>
      </c>
      <c r="L20" s="3">
        <f>J20</f>
        <v>2.4895032352641082</v>
      </c>
      <c r="M20" s="3">
        <f>E20</f>
        <v>-0.52269633835214746</v>
      </c>
      <c r="N20" s="3">
        <f>IF(D20&lt;=0.25,D20)</f>
        <v>0.25</v>
      </c>
      <c r="O20" s="3">
        <f>IF(D20&lt;=0.25,H20)</f>
        <v>0.25</v>
      </c>
      <c r="P20" s="3">
        <f>IF(H20&lt;=0.25,H20)</f>
        <v>0.25</v>
      </c>
      <c r="Q20" s="3">
        <f>IF(H20&lt;=0.25,D20)</f>
        <v>0.25</v>
      </c>
      <c r="R20" s="3"/>
      <c r="S20" s="3"/>
    </row>
    <row r="21" spans="1:19" x14ac:dyDescent="0.3">
      <c r="A21" s="9">
        <v>120</v>
      </c>
      <c r="B21" s="3">
        <v>0.33333333300000001</v>
      </c>
      <c r="C21" s="3">
        <v>0.16666666699999999</v>
      </c>
      <c r="D21" s="3">
        <f t="shared" si="0"/>
        <v>0.25</v>
      </c>
      <c r="E21" s="3">
        <f t="shared" si="1"/>
        <v>-0.52269633835214746</v>
      </c>
      <c r="F21" s="3">
        <v>0.33333333300000001</v>
      </c>
      <c r="G21" s="3">
        <v>0.25</v>
      </c>
      <c r="H21" s="3">
        <f t="shared" si="2"/>
        <v>0.2916666665</v>
      </c>
      <c r="I21" s="9">
        <v>-32.583333333333371</v>
      </c>
      <c r="J21" s="3">
        <f t="shared" si="3"/>
        <v>-0.84835027203166569</v>
      </c>
      <c r="K21" s="3">
        <v>-32.583333333333371</v>
      </c>
      <c r="L21" s="3">
        <f>J21</f>
        <v>-0.84835027203166569</v>
      </c>
      <c r="M21" s="3">
        <f>E21</f>
        <v>-0.52269633835214746</v>
      </c>
      <c r="N21" s="3">
        <f>IF(D21&lt;=0.25,D21)</f>
        <v>0.25</v>
      </c>
      <c r="O21" s="3">
        <f>IF(D21&lt;=0.25,H21)</f>
        <v>0.2916666665</v>
      </c>
      <c r="P21" s="3"/>
      <c r="Q21" s="3"/>
      <c r="R21" s="3"/>
      <c r="S21" s="3"/>
    </row>
    <row r="22" spans="1:19" x14ac:dyDescent="0.3">
      <c r="A22" s="9">
        <v>121</v>
      </c>
      <c r="B22" s="3">
        <v>0.33333333300000001</v>
      </c>
      <c r="C22" s="3">
        <v>0.33333333300000001</v>
      </c>
      <c r="D22" s="3">
        <f t="shared" si="0"/>
        <v>0.33333333300000001</v>
      </c>
      <c r="E22" s="3">
        <f t="shared" si="1"/>
        <v>0.16280705324127784</v>
      </c>
      <c r="F22" s="3">
        <v>0.25</v>
      </c>
      <c r="G22" s="3">
        <v>0.33333333300000001</v>
      </c>
      <c r="H22" s="3">
        <f t="shared" si="2"/>
        <v>0.2916666665</v>
      </c>
      <c r="I22" s="9">
        <v>-83.333333333333258</v>
      </c>
      <c r="J22" s="3">
        <f t="shared" si="3"/>
        <v>-1.2288730698495469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3">
      <c r="A23" s="9">
        <v>122</v>
      </c>
      <c r="B23" s="3">
        <v>0.25</v>
      </c>
      <c r="C23" s="3">
        <v>0.33333333300000001</v>
      </c>
      <c r="D23" s="3">
        <f t="shared" si="0"/>
        <v>0.2916666665</v>
      </c>
      <c r="E23" s="3">
        <f t="shared" si="1"/>
        <v>-0.1799446425554348</v>
      </c>
      <c r="F23" s="3">
        <v>0.25</v>
      </c>
      <c r="G23" s="3">
        <v>0.16666666699999999</v>
      </c>
      <c r="H23" s="3">
        <f t="shared" si="2"/>
        <v>0.2083333335</v>
      </c>
      <c r="I23" s="9">
        <v>66</v>
      </c>
      <c r="J23" s="3">
        <f t="shared" si="3"/>
        <v>-0.10917380270727356</v>
      </c>
      <c r="K23" s="3"/>
      <c r="L23" s="3"/>
      <c r="M23" s="3"/>
      <c r="N23" s="3"/>
      <c r="O23" s="3"/>
      <c r="P23" s="3">
        <f>IF(H23&lt;=0.25,H23)</f>
        <v>0.2083333335</v>
      </c>
      <c r="Q23" s="3">
        <f>IF(H23&lt;=0.25,D23)</f>
        <v>0.2916666665</v>
      </c>
      <c r="R23" s="3"/>
      <c r="S23" s="3"/>
    </row>
    <row r="24" spans="1:19" x14ac:dyDescent="0.3">
      <c r="A24" s="9">
        <v>123</v>
      </c>
      <c r="B24" s="3">
        <v>0.16666666699999999</v>
      </c>
      <c r="C24" s="3">
        <v>0.5</v>
      </c>
      <c r="D24" s="3">
        <f t="shared" si="0"/>
        <v>0.3333333335</v>
      </c>
      <c r="E24" s="3">
        <f t="shared" si="1"/>
        <v>0.16280705735429807</v>
      </c>
      <c r="F24" s="3">
        <v>8.3333332999999996E-2</v>
      </c>
      <c r="G24" s="3">
        <v>0.33333333300000001</v>
      </c>
      <c r="H24" s="3">
        <f t="shared" si="2"/>
        <v>0.20833333300000001</v>
      </c>
      <c r="I24" s="9">
        <v>124.58333333333337</v>
      </c>
      <c r="J24" s="3">
        <f t="shared" si="3"/>
        <v>0.33008322006115226</v>
      </c>
      <c r="K24" s="3"/>
      <c r="L24" s="3"/>
      <c r="M24" s="3"/>
      <c r="N24" s="3"/>
      <c r="O24" s="3"/>
      <c r="P24" s="3">
        <f>IF(H24&lt;=0.25,H24)</f>
        <v>0.20833333300000001</v>
      </c>
      <c r="Q24" s="3">
        <f>IF(H24&lt;=0.25,D24)</f>
        <v>0.3333333335</v>
      </c>
      <c r="R24" s="3"/>
      <c r="S24" s="3"/>
    </row>
    <row r="25" spans="1:19" x14ac:dyDescent="0.3">
      <c r="A25" s="9">
        <v>124</v>
      </c>
      <c r="B25" s="3">
        <v>0.41666666699999999</v>
      </c>
      <c r="C25" s="3">
        <v>0.33333333300000001</v>
      </c>
      <c r="D25" s="3">
        <f t="shared" si="0"/>
        <v>0.375</v>
      </c>
      <c r="E25" s="3">
        <f t="shared" si="1"/>
        <v>0.50555875315101073</v>
      </c>
      <c r="F25" s="3">
        <v>0.16666666699999999</v>
      </c>
      <c r="G25" s="3">
        <v>0.33333333300000001</v>
      </c>
      <c r="H25" s="3">
        <f t="shared" si="2"/>
        <v>0.25</v>
      </c>
      <c r="I25" s="9">
        <v>21.916666666666515</v>
      </c>
      <c r="J25" s="3">
        <f t="shared" si="3"/>
        <v>-0.43971002609916249</v>
      </c>
      <c r="K25" s="3"/>
      <c r="L25" s="3"/>
      <c r="M25" s="3"/>
      <c r="N25" s="3"/>
      <c r="O25" s="3"/>
      <c r="P25" s="3">
        <f>IF(H25&lt;=0.25,H25)</f>
        <v>0.25</v>
      </c>
      <c r="Q25" s="3">
        <f>IF(H25&lt;=0.25,D25)</f>
        <v>0.375</v>
      </c>
      <c r="R25" s="3">
        <f>IF(D25&gt;=0.35,D25)</f>
        <v>0.375</v>
      </c>
      <c r="S25" s="3">
        <f>IF(D25&gt;=0.35,H25)</f>
        <v>0.25</v>
      </c>
    </row>
    <row r="26" spans="1:19" x14ac:dyDescent="0.3">
      <c r="A26" s="9">
        <v>125</v>
      </c>
      <c r="B26" s="3">
        <v>0.41666666699999999</v>
      </c>
      <c r="C26" s="3">
        <v>0.25</v>
      </c>
      <c r="D26" s="3">
        <f t="shared" si="0"/>
        <v>0.3333333335</v>
      </c>
      <c r="E26" s="3">
        <f t="shared" si="1"/>
        <v>0.16280705735429807</v>
      </c>
      <c r="F26" s="3">
        <v>0.33333333300000001</v>
      </c>
      <c r="G26" s="3">
        <v>8.3333332999999996E-2</v>
      </c>
      <c r="H26" s="3">
        <f t="shared" si="2"/>
        <v>0.20833333300000001</v>
      </c>
      <c r="I26" s="9">
        <v>-75.416666666666742</v>
      </c>
      <c r="J26" s="3">
        <f t="shared" si="3"/>
        <v>-1.1695140127186798</v>
      </c>
      <c r="K26" s="3"/>
      <c r="L26" s="3"/>
      <c r="M26" s="3"/>
      <c r="N26" s="3"/>
      <c r="O26" s="3"/>
      <c r="P26" s="3">
        <f>IF(H26&lt;=0.25,H26)</f>
        <v>0.20833333300000001</v>
      </c>
      <c r="Q26" s="3">
        <f>IF(H26&lt;=0.25,D26)</f>
        <v>0.3333333335</v>
      </c>
      <c r="R26" s="3"/>
      <c r="S26" s="3"/>
    </row>
    <row r="27" spans="1:19" x14ac:dyDescent="0.3">
      <c r="A27" s="9">
        <v>126</v>
      </c>
      <c r="B27" s="3">
        <v>0.25</v>
      </c>
      <c r="C27" s="3">
        <v>0.5</v>
      </c>
      <c r="D27" s="3">
        <f t="shared" si="0"/>
        <v>0.375</v>
      </c>
      <c r="E27" s="3">
        <f t="shared" si="1"/>
        <v>0.50555875315101073</v>
      </c>
      <c r="F27" s="3">
        <v>0.5</v>
      </c>
      <c r="G27" s="3">
        <v>0.41666666699999999</v>
      </c>
      <c r="H27" s="3">
        <f t="shared" si="2"/>
        <v>0.4583333335</v>
      </c>
      <c r="I27" s="9">
        <v>83.583333333333371</v>
      </c>
      <c r="J27" s="3">
        <f t="shared" si="3"/>
        <v>2.266578734128688E-2</v>
      </c>
      <c r="K27" s="3"/>
      <c r="L27" s="3"/>
      <c r="M27" s="3"/>
      <c r="N27" s="3"/>
      <c r="O27" s="3"/>
      <c r="P27" s="3"/>
      <c r="Q27" s="3"/>
      <c r="R27" s="3">
        <f>IF(D27&gt;=0.35,D27)</f>
        <v>0.375</v>
      </c>
      <c r="S27" s="3">
        <f>IF(D27&gt;=0.35,H27)</f>
        <v>0.4583333335</v>
      </c>
    </row>
    <row r="28" spans="1:19" x14ac:dyDescent="0.3">
      <c r="A28" s="9">
        <v>127</v>
      </c>
      <c r="B28" s="3">
        <v>0.25</v>
      </c>
      <c r="C28" s="3">
        <v>0.33333333300000001</v>
      </c>
      <c r="D28" s="3">
        <f t="shared" si="0"/>
        <v>0.2916666665</v>
      </c>
      <c r="E28" s="3">
        <f t="shared" si="1"/>
        <v>-0.1799446425554348</v>
      </c>
      <c r="F28" s="3">
        <v>0.16666666699999999</v>
      </c>
      <c r="G28" s="3">
        <v>0.25</v>
      </c>
      <c r="H28" s="3">
        <f t="shared" si="2"/>
        <v>0.2083333335</v>
      </c>
      <c r="I28" s="9">
        <v>-134.16666666666674</v>
      </c>
      <c r="J28" s="3">
        <f t="shared" si="3"/>
        <v>-1.6100206998477551</v>
      </c>
      <c r="K28" s="3"/>
      <c r="L28" s="3"/>
      <c r="M28" s="3"/>
      <c r="N28" s="3"/>
      <c r="O28" s="3"/>
      <c r="P28" s="3">
        <f>IF(H28&lt;=0.25,H28)</f>
        <v>0.2083333335</v>
      </c>
      <c r="Q28" s="3">
        <f>IF(H28&lt;=0.25,D28)</f>
        <v>0.2916666665</v>
      </c>
      <c r="R28" s="3"/>
      <c r="S28" s="3"/>
    </row>
    <row r="29" spans="1:19" x14ac:dyDescent="0.3">
      <c r="A29" s="9">
        <v>128</v>
      </c>
      <c r="B29" s="3">
        <v>0.25</v>
      </c>
      <c r="C29" s="3">
        <v>8.3333332999999996E-2</v>
      </c>
      <c r="D29" s="3">
        <f t="shared" si="0"/>
        <v>0.1666666665</v>
      </c>
      <c r="E29" s="3">
        <f t="shared" si="1"/>
        <v>-1.208199734058593</v>
      </c>
      <c r="F29" s="3">
        <v>0.16666666699999999</v>
      </c>
      <c r="G29" s="3">
        <v>0.16666666699999999</v>
      </c>
      <c r="H29" s="3">
        <f t="shared" si="2"/>
        <v>0.16666666699999999</v>
      </c>
      <c r="I29" s="9">
        <v>172.83333333333337</v>
      </c>
      <c r="J29" s="3">
        <f t="shared" si="3"/>
        <v>0.69186105246928653</v>
      </c>
      <c r="K29" s="3">
        <v>172.83333333333337</v>
      </c>
      <c r="L29" s="3">
        <f>J29</f>
        <v>0.69186105246928653</v>
      </c>
      <c r="M29" s="3">
        <f>E29</f>
        <v>-1.208199734058593</v>
      </c>
      <c r="N29" s="3">
        <f>IF(D29&lt;=0.25,D29)</f>
        <v>0.1666666665</v>
      </c>
      <c r="O29" s="3">
        <f>IF(D29&lt;=0.25,H29)</f>
        <v>0.16666666699999999</v>
      </c>
      <c r="P29" s="3">
        <f>IF(H29&lt;=0.25,H29)</f>
        <v>0.16666666699999999</v>
      </c>
      <c r="Q29" s="3">
        <f>IF(H29&lt;=0.25,D29)</f>
        <v>0.1666666665</v>
      </c>
      <c r="R29" s="3"/>
      <c r="S29" s="3"/>
    </row>
    <row r="30" spans="1:19" x14ac:dyDescent="0.3">
      <c r="A30" s="9">
        <v>129</v>
      </c>
      <c r="B30" s="3">
        <v>0.16666666699999999</v>
      </c>
      <c r="C30" s="3">
        <v>0</v>
      </c>
      <c r="D30" s="3">
        <f t="shared" si="0"/>
        <v>8.3333333499999995E-2</v>
      </c>
      <c r="E30" s="3">
        <f t="shared" si="1"/>
        <v>-1.8937031256520183</v>
      </c>
      <c r="F30" s="3">
        <v>0.41666666699999999</v>
      </c>
      <c r="G30" s="3">
        <v>0.16666666699999999</v>
      </c>
      <c r="H30" s="3">
        <f t="shared" si="2"/>
        <v>0.29166666699999999</v>
      </c>
      <c r="I30" s="9">
        <v>53.416666666666629</v>
      </c>
      <c r="J30" s="3">
        <f t="shared" si="3"/>
        <v>-0.20352346193633822</v>
      </c>
      <c r="K30" s="3">
        <v>53.416666666666629</v>
      </c>
      <c r="L30" s="3">
        <f>J30</f>
        <v>-0.20352346193633822</v>
      </c>
      <c r="M30" s="3">
        <f>E30</f>
        <v>-1.8937031256520183</v>
      </c>
      <c r="N30" s="3">
        <f>IF(D30&lt;=0.25,D30)</f>
        <v>8.3333333499999995E-2</v>
      </c>
      <c r="O30" s="3">
        <f>IF(D30&lt;=0.25,H30)</f>
        <v>0.29166666699999999</v>
      </c>
      <c r="P30" s="3"/>
      <c r="Q30" s="3"/>
      <c r="R30" s="3"/>
      <c r="S30" s="3"/>
    </row>
    <row r="31" spans="1:19" x14ac:dyDescent="0.3">
      <c r="A31" s="9">
        <v>130</v>
      </c>
      <c r="B31" s="3">
        <v>0.16666666699999999</v>
      </c>
      <c r="C31" s="3">
        <v>0.41666666699999999</v>
      </c>
      <c r="D31" s="3">
        <f t="shared" si="0"/>
        <v>0.29166666699999999</v>
      </c>
      <c r="E31" s="3">
        <f t="shared" si="1"/>
        <v>-0.17994463844241454</v>
      </c>
      <c r="F31" s="3">
        <v>0.33333333300000001</v>
      </c>
      <c r="G31" s="3">
        <v>0.33333333300000001</v>
      </c>
      <c r="H31" s="3">
        <f t="shared" si="2"/>
        <v>0.33333333300000001</v>
      </c>
      <c r="I31" s="9">
        <v>36.333333333333371</v>
      </c>
      <c r="J31" s="3">
        <f t="shared" si="3"/>
        <v>-0.33161405890294826</v>
      </c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">
      <c r="A32" s="9">
        <v>131</v>
      </c>
      <c r="B32" s="3">
        <v>0.16666666699999999</v>
      </c>
      <c r="C32" s="3">
        <v>0</v>
      </c>
      <c r="D32" s="3">
        <f t="shared" si="0"/>
        <v>8.3333333499999995E-2</v>
      </c>
      <c r="E32" s="3">
        <f t="shared" si="1"/>
        <v>-1.8937031256520183</v>
      </c>
      <c r="F32" s="3">
        <v>0.16666666699999999</v>
      </c>
      <c r="G32" s="3">
        <v>0.33333333300000001</v>
      </c>
      <c r="H32" s="3">
        <f t="shared" si="2"/>
        <v>0.25</v>
      </c>
      <c r="I32" s="9">
        <v>28.166666666666742</v>
      </c>
      <c r="J32" s="3">
        <f t="shared" si="3"/>
        <v>-0.39284761257479106</v>
      </c>
      <c r="K32" s="3">
        <v>28.166666666666742</v>
      </c>
      <c r="L32" s="3">
        <f>J32</f>
        <v>-0.39284761257479106</v>
      </c>
      <c r="M32" s="3">
        <f>E32</f>
        <v>-1.8937031256520183</v>
      </c>
      <c r="N32" s="3">
        <f>IF(D32&lt;=0.25,D32)</f>
        <v>8.3333333499999995E-2</v>
      </c>
      <c r="O32" s="3">
        <f>IF(D32&lt;=0.25,H32)</f>
        <v>0.25</v>
      </c>
      <c r="P32" s="3">
        <f>IF(H32&lt;=0.25,H32)</f>
        <v>0.25</v>
      </c>
      <c r="Q32" s="3">
        <f>IF(H32&lt;=0.25,D32)</f>
        <v>8.3333333499999995E-2</v>
      </c>
      <c r="R32" s="3"/>
      <c r="S32" s="3"/>
    </row>
    <row r="33" spans="1:19" x14ac:dyDescent="0.3">
      <c r="A33" s="9">
        <v>132</v>
      </c>
      <c r="B33" s="3">
        <v>0.58333333300000001</v>
      </c>
      <c r="C33" s="3">
        <v>0.41666666699999999</v>
      </c>
      <c r="D33" s="3">
        <f t="shared" si="0"/>
        <v>0.5</v>
      </c>
      <c r="E33" s="3">
        <f t="shared" si="1"/>
        <v>1.5338138446541689</v>
      </c>
      <c r="F33" s="3">
        <v>0.33333333300000001</v>
      </c>
      <c r="G33" s="3">
        <v>0.33333333300000001</v>
      </c>
      <c r="H33" s="3">
        <f t="shared" si="2"/>
        <v>0.33333333300000001</v>
      </c>
      <c r="I33" s="9">
        <v>181.08333333333348</v>
      </c>
      <c r="J33" s="3">
        <f t="shared" si="3"/>
        <v>0.75371943832145538</v>
      </c>
      <c r="K33" s="3"/>
      <c r="L33" s="3"/>
      <c r="M33" s="3"/>
      <c r="N33" s="3"/>
      <c r="O33" s="3"/>
      <c r="P33" s="3"/>
      <c r="Q33" s="3"/>
      <c r="R33" s="3">
        <f>IF(D33&gt;=0.35,D33)</f>
        <v>0.5</v>
      </c>
      <c r="S33" s="3">
        <f>IF(D33&gt;=0.35,H33)</f>
        <v>0.33333333300000001</v>
      </c>
    </row>
    <row r="34" spans="1:19" x14ac:dyDescent="0.3">
      <c r="A34" s="9">
        <v>133</v>
      </c>
      <c r="B34" s="3">
        <v>0.41666666699999999</v>
      </c>
      <c r="C34" s="3">
        <v>0.41666666699999999</v>
      </c>
      <c r="D34" s="3">
        <f t="shared" si="0"/>
        <v>0.41666666699999999</v>
      </c>
      <c r="E34" s="3">
        <f t="shared" si="1"/>
        <v>0.8483104530607436</v>
      </c>
      <c r="F34" s="3">
        <v>0.5</v>
      </c>
      <c r="G34" s="3">
        <v>0.58333333300000001</v>
      </c>
      <c r="H34" s="3">
        <f t="shared" si="2"/>
        <v>0.54166666650000006</v>
      </c>
      <c r="I34" s="9">
        <v>2.75</v>
      </c>
      <c r="J34" s="3">
        <f t="shared" si="3"/>
        <v>-0.58342142757389515</v>
      </c>
      <c r="K34" s="3"/>
      <c r="L34" s="3"/>
      <c r="M34" s="3"/>
      <c r="N34" s="3"/>
      <c r="O34" s="3"/>
      <c r="P34" s="3"/>
      <c r="Q34" s="3"/>
      <c r="R34" s="3">
        <f>IF(D34&gt;=0.35,D34)</f>
        <v>0.41666666699999999</v>
      </c>
      <c r="S34" s="3">
        <f>IF(D34&gt;=0.35,H34)</f>
        <v>0.54166666650000006</v>
      </c>
    </row>
    <row r="35" spans="1:19" x14ac:dyDescent="0.3">
      <c r="A35" s="9">
        <v>134</v>
      </c>
      <c r="B35" s="3">
        <v>0.41666666699999999</v>
      </c>
      <c r="C35" s="3">
        <v>0.5</v>
      </c>
      <c r="D35" s="3">
        <f t="shared" si="0"/>
        <v>0.4583333335</v>
      </c>
      <c r="E35" s="3">
        <f t="shared" si="1"/>
        <v>1.1910621488574562</v>
      </c>
      <c r="F35" s="3">
        <v>0.5</v>
      </c>
      <c r="G35" s="3">
        <v>0.41666666699999999</v>
      </c>
      <c r="H35" s="3">
        <f t="shared" si="2"/>
        <v>0.4583333335</v>
      </c>
      <c r="I35" s="9">
        <v>166.91666666666674</v>
      </c>
      <c r="J35" s="3">
        <f t="shared" si="3"/>
        <v>0.64749796766621681</v>
      </c>
      <c r="K35" s="3"/>
      <c r="L35" s="3"/>
      <c r="M35" s="3"/>
      <c r="N35" s="3"/>
      <c r="O35" s="3"/>
      <c r="P35" s="3"/>
      <c r="Q35" s="3"/>
      <c r="R35" s="3">
        <f>IF(D35&gt;=0.35,D35)</f>
        <v>0.4583333335</v>
      </c>
      <c r="S35" s="3">
        <f>IF(D35&gt;=0.35,H35)</f>
        <v>0.4583333335</v>
      </c>
    </row>
    <row r="36" spans="1:19" x14ac:dyDescent="0.3">
      <c r="A36" s="9">
        <v>135</v>
      </c>
      <c r="B36" s="3">
        <v>0.25</v>
      </c>
      <c r="C36" s="3">
        <v>0.41666666699999999</v>
      </c>
      <c r="D36" s="3">
        <f t="shared" si="0"/>
        <v>0.3333333335</v>
      </c>
      <c r="E36" s="3">
        <f t="shared" si="1"/>
        <v>0.16280705735429807</v>
      </c>
      <c r="F36" s="3">
        <v>0.25</v>
      </c>
      <c r="G36" s="3">
        <v>0.16666666699999999</v>
      </c>
      <c r="H36" s="3">
        <f t="shared" si="2"/>
        <v>0.2083333335</v>
      </c>
      <c r="I36" s="9">
        <v>-116.66666666666652</v>
      </c>
      <c r="J36" s="3">
        <f t="shared" si="3"/>
        <v>-1.4788059419795183</v>
      </c>
      <c r="K36" s="3"/>
      <c r="L36" s="3"/>
      <c r="M36" s="3"/>
      <c r="N36" s="3"/>
      <c r="O36" s="3"/>
      <c r="P36" s="3">
        <f>IF(H36&lt;=0.25,H36)</f>
        <v>0.2083333335</v>
      </c>
      <c r="Q36" s="3">
        <f>IF(H36&lt;=0.25,D36)</f>
        <v>0.3333333335</v>
      </c>
      <c r="R36" s="3"/>
      <c r="S36" s="3"/>
    </row>
    <row r="37" spans="1:19" x14ac:dyDescent="0.3">
      <c r="A37" s="9">
        <v>136</v>
      </c>
      <c r="B37" s="3">
        <v>0.5</v>
      </c>
      <c r="C37" s="3">
        <v>0.5</v>
      </c>
      <c r="D37" s="3">
        <f t="shared" si="0"/>
        <v>0.5</v>
      </c>
      <c r="E37" s="3">
        <f t="shared" si="1"/>
        <v>1.5338138446541689</v>
      </c>
      <c r="F37" s="3">
        <v>0.41666666699999999</v>
      </c>
      <c r="G37" s="3">
        <v>0.58333333300000001</v>
      </c>
      <c r="H37" s="3">
        <f t="shared" si="2"/>
        <v>0.5</v>
      </c>
      <c r="I37" s="9">
        <v>119.16666666666663</v>
      </c>
      <c r="J37" s="3">
        <f t="shared" si="3"/>
        <v>0.2894691283400313</v>
      </c>
      <c r="K37" s="3"/>
      <c r="L37" s="3"/>
      <c r="M37" s="3"/>
      <c r="N37" s="3"/>
      <c r="O37" s="3"/>
      <c r="P37" s="3"/>
      <c r="Q37" s="3"/>
      <c r="R37" s="3">
        <f>IF(D37&gt;=0.35,D37)</f>
        <v>0.5</v>
      </c>
      <c r="S37" s="3">
        <f>IF(D37&gt;=0.35,H37)</f>
        <v>0.5</v>
      </c>
    </row>
    <row r="38" spans="1:19" x14ac:dyDescent="0.3">
      <c r="A38" s="9">
        <v>137</v>
      </c>
      <c r="B38" s="3">
        <v>0.16666666699999999</v>
      </c>
      <c r="C38" s="3">
        <v>0.16666666699999999</v>
      </c>
      <c r="D38" s="3">
        <f t="shared" si="0"/>
        <v>0.16666666699999999</v>
      </c>
      <c r="E38" s="3">
        <f t="shared" si="1"/>
        <v>-1.2081997299455727</v>
      </c>
      <c r="F38" s="3">
        <v>0.25</v>
      </c>
      <c r="G38" s="3">
        <v>0.33333333300000001</v>
      </c>
      <c r="H38" s="3">
        <f t="shared" si="2"/>
        <v>0.2916666665</v>
      </c>
      <c r="I38" s="9">
        <v>149.75</v>
      </c>
      <c r="J38" s="3">
        <f t="shared" si="3"/>
        <v>0.5187825385192808</v>
      </c>
      <c r="K38" s="3">
        <v>149.75</v>
      </c>
      <c r="L38" s="3">
        <f>J38</f>
        <v>0.5187825385192808</v>
      </c>
      <c r="M38" s="3">
        <f>E38</f>
        <v>-1.2081997299455727</v>
      </c>
      <c r="N38" s="3">
        <f>IF(D38&lt;=0.25,D38)</f>
        <v>0.16666666699999999</v>
      </c>
      <c r="O38" s="3">
        <f>IF(D38&lt;=0.25,H38)</f>
        <v>0.2916666665</v>
      </c>
      <c r="P38" s="3"/>
      <c r="Q38" s="3"/>
      <c r="R38" s="3"/>
      <c r="S38" s="3"/>
    </row>
    <row r="39" spans="1:19" x14ac:dyDescent="0.3">
      <c r="A39" s="9">
        <v>138</v>
      </c>
      <c r="B39" s="3">
        <v>0.16666666699999999</v>
      </c>
      <c r="C39" s="3">
        <v>0.33333333300000001</v>
      </c>
      <c r="D39" s="3">
        <f t="shared" si="0"/>
        <v>0.25</v>
      </c>
      <c r="E39" s="3">
        <f t="shared" si="1"/>
        <v>-0.52269633835214746</v>
      </c>
      <c r="F39" s="3">
        <v>0.16666666699999999</v>
      </c>
      <c r="G39" s="3">
        <v>0.16666666699999999</v>
      </c>
      <c r="H39" s="3">
        <f t="shared" si="2"/>
        <v>0.16666666699999999</v>
      </c>
      <c r="I39" s="9">
        <v>189.74999999999989</v>
      </c>
      <c r="J39" s="3">
        <f t="shared" si="3"/>
        <v>0.81870198507524616</v>
      </c>
      <c r="K39" s="3">
        <v>189.74999999999989</v>
      </c>
      <c r="L39" s="3">
        <f>J39</f>
        <v>0.81870198507524616</v>
      </c>
      <c r="M39" s="3">
        <f>E39</f>
        <v>-0.52269633835214746</v>
      </c>
      <c r="N39" s="3">
        <f>IF(D39&lt;=0.25,D39)</f>
        <v>0.25</v>
      </c>
      <c r="O39" s="3">
        <f>IF(D39&lt;=0.25,H39)</f>
        <v>0.16666666699999999</v>
      </c>
      <c r="P39" s="3">
        <f>IF(H39&lt;=0.25,H39)</f>
        <v>0.16666666699999999</v>
      </c>
      <c r="Q39" s="3">
        <f>IF(H39&lt;=0.25,D39)</f>
        <v>0.25</v>
      </c>
      <c r="R39" s="3"/>
      <c r="S39" s="3"/>
    </row>
    <row r="40" spans="1:19" x14ac:dyDescent="0.3">
      <c r="A40" s="9">
        <v>139</v>
      </c>
      <c r="B40" s="3">
        <v>0.16666666699999999</v>
      </c>
      <c r="C40" s="3">
        <v>0.33333333300000001</v>
      </c>
      <c r="D40" s="3">
        <f t="shared" si="0"/>
        <v>0.25</v>
      </c>
      <c r="E40" s="3">
        <f t="shared" si="1"/>
        <v>-0.52269633835214746</v>
      </c>
      <c r="F40" s="3">
        <v>0.16666666699999999</v>
      </c>
      <c r="G40" s="3">
        <v>0.16666666699999999</v>
      </c>
      <c r="H40" s="3">
        <f t="shared" si="2"/>
        <v>0.16666666699999999</v>
      </c>
      <c r="I40" s="9">
        <v>50.75</v>
      </c>
      <c r="J40" s="3">
        <f t="shared" si="3"/>
        <v>-0.2235180917067357</v>
      </c>
      <c r="K40" s="3">
        <v>50.75</v>
      </c>
      <c r="L40" s="3">
        <f>J40</f>
        <v>-0.2235180917067357</v>
      </c>
      <c r="M40" s="3">
        <f>E40</f>
        <v>-0.52269633835214746</v>
      </c>
      <c r="N40" s="3">
        <f>IF(D40&lt;=0.25,D40)</f>
        <v>0.25</v>
      </c>
      <c r="O40" s="3">
        <f>IF(D40&lt;=0.25,H40)</f>
        <v>0.16666666699999999</v>
      </c>
      <c r="P40" s="3">
        <f>IF(H40&lt;=0.25,H40)</f>
        <v>0.16666666699999999</v>
      </c>
      <c r="Q40" s="3">
        <f>IF(H40&lt;=0.25,D40)</f>
        <v>0.25</v>
      </c>
      <c r="R40" s="3"/>
      <c r="S40" s="3"/>
    </row>
    <row r="41" spans="1:19" x14ac:dyDescent="0.3">
      <c r="A41" s="9">
        <v>140</v>
      </c>
      <c r="B41" s="3">
        <v>0.33333333300000001</v>
      </c>
      <c r="C41" s="3">
        <v>0.41666666699999999</v>
      </c>
      <c r="D41" s="3">
        <f t="shared" si="0"/>
        <v>0.375</v>
      </c>
      <c r="E41" s="3">
        <f t="shared" si="1"/>
        <v>0.50555875315101073</v>
      </c>
      <c r="F41" s="3">
        <v>0.33333333300000001</v>
      </c>
      <c r="G41" s="3">
        <v>0.33333333300000001</v>
      </c>
      <c r="H41" s="3">
        <f t="shared" si="2"/>
        <v>0.33333333300000001</v>
      </c>
      <c r="I41" s="9">
        <v>182.83333333333326</v>
      </c>
      <c r="J41" s="3">
        <f t="shared" si="3"/>
        <v>0.76684091410827726</v>
      </c>
      <c r="K41" s="3"/>
      <c r="L41" s="3"/>
      <c r="M41" s="3"/>
      <c r="N41" s="3"/>
      <c r="O41" s="3"/>
      <c r="P41" s="3"/>
      <c r="Q41" s="3"/>
      <c r="R41" s="3">
        <f>IF(D41&gt;=0.35,D41)</f>
        <v>0.375</v>
      </c>
      <c r="S41" s="3">
        <f>IF(D41&gt;=0.35,H41)</f>
        <v>0.33333333300000001</v>
      </c>
    </row>
    <row r="43" spans="1:19" x14ac:dyDescent="0.3">
      <c r="A43" t="s">
        <v>7</v>
      </c>
      <c r="B43" s="3">
        <f t="shared" ref="B43:N43" si="4">AVERAGE(B2:B41)</f>
        <v>0.29583333339999995</v>
      </c>
      <c r="C43" s="3">
        <f t="shared" si="4"/>
        <v>0.33124999997499993</v>
      </c>
      <c r="D43" s="3">
        <f t="shared" si="4"/>
        <v>0.31354166668749994</v>
      </c>
      <c r="E43" s="3">
        <f t="shared" ref="E43" si="5">AVERAGE(E2:E41)</f>
        <v>4.8017145815038022E-16</v>
      </c>
      <c r="F43" s="3">
        <f t="shared" si="4"/>
        <v>0.295833333325</v>
      </c>
      <c r="G43" s="3">
        <f t="shared" si="4"/>
        <v>0.30208333332500004</v>
      </c>
      <c r="H43" s="3">
        <f t="shared" si="4"/>
        <v>0.29895833332499999</v>
      </c>
      <c r="I43" s="3">
        <f t="shared" si="4"/>
        <v>80.560416666666697</v>
      </c>
      <c r="J43" s="3">
        <f t="shared" ref="J43:L43" si="6">AVERAGE(J2:J41)</f>
        <v>-6.1062266354383615E-17</v>
      </c>
      <c r="K43" s="3">
        <f t="shared" si="4"/>
        <v>115.93452380952378</v>
      </c>
      <c r="L43" s="3">
        <f t="shared" si="6"/>
        <v>0.26523456591742894</v>
      </c>
      <c r="M43" s="3">
        <f t="shared" ref="M43" si="7">AVERAGE(M2:M41)</f>
        <v>-1.0368238835161525</v>
      </c>
      <c r="N43" s="3">
        <f t="shared" si="4"/>
        <v>0.18750000007142859</v>
      </c>
      <c r="O43" s="3">
        <f>AVERAGE(O2:O41)</f>
        <v>0.2648809524285714</v>
      </c>
      <c r="P43" s="3">
        <f t="shared" ref="P43:Q43" si="8">AVERAGE(P2:P41)</f>
        <v>0.20343137258823529</v>
      </c>
      <c r="Q43" s="3">
        <f t="shared" si="8"/>
        <v>0.29901960782352938</v>
      </c>
      <c r="R43" s="3">
        <f t="shared" ref="R43:S43" si="9">AVERAGE(R2:R41)</f>
        <v>0.44047619046428571</v>
      </c>
      <c r="S43" s="3">
        <f t="shared" si="9"/>
        <v>0.3601190475714286</v>
      </c>
    </row>
    <row r="44" spans="1:19" x14ac:dyDescent="0.3">
      <c r="A44" s="9" t="s">
        <v>8</v>
      </c>
      <c r="D44" s="3">
        <f>_xlfn.STDEV.S(D2:D41)</f>
        <v>0.12156516513549992</v>
      </c>
      <c r="E44" s="3">
        <f>_xlfn.STDEV.S(E2:E41)</f>
        <v>0.99999999999999778</v>
      </c>
      <c r="H44" s="3"/>
      <c r="I44" s="3">
        <f>_xlfn.STDEV.S(I2:I41)</f>
        <v>133.36914447971893</v>
      </c>
      <c r="J44" s="3">
        <f>_xlfn.STDEV.S(J2:J41)</f>
        <v>0.99999999999999978</v>
      </c>
      <c r="K44" s="3"/>
      <c r="L44" s="3"/>
      <c r="M44" s="3"/>
      <c r="N44" s="3"/>
      <c r="O44" s="3"/>
      <c r="P44" s="3"/>
      <c r="Q44" s="3"/>
      <c r="R44" s="3"/>
      <c r="S44" s="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Q7" sqref="Q7"/>
    </sheetView>
  </sheetViews>
  <sheetFormatPr defaultRowHeight="14.4" x14ac:dyDescent="0.3"/>
  <sheetData>
    <row r="1" spans="1:13" x14ac:dyDescent="0.3">
      <c r="A1" t="s">
        <v>23</v>
      </c>
      <c r="B1">
        <v>162</v>
      </c>
      <c r="D1" t="s">
        <v>24</v>
      </c>
      <c r="F1" t="s">
        <v>25</v>
      </c>
      <c r="H1" t="s">
        <v>26</v>
      </c>
    </row>
    <row r="2" spans="1:13" x14ac:dyDescent="0.3">
      <c r="A2" t="s">
        <v>27</v>
      </c>
      <c r="B2">
        <v>10</v>
      </c>
      <c r="D2">
        <v>199.41588443517685</v>
      </c>
      <c r="F2">
        <v>-0.14134116099739913</v>
      </c>
      <c r="H2">
        <f t="shared" ref="H2:H65" si="0">D2+F2</f>
        <v>199.27454327417945</v>
      </c>
    </row>
    <row r="3" spans="1:13" x14ac:dyDescent="0.3">
      <c r="D3">
        <v>197.63473001122475</v>
      </c>
      <c r="F3">
        <v>-0.14033730622031726</v>
      </c>
      <c r="H3">
        <f t="shared" si="0"/>
        <v>197.49439270500443</v>
      </c>
    </row>
    <row r="4" spans="1:13" x14ac:dyDescent="0.3">
      <c r="A4" t="s">
        <v>28</v>
      </c>
      <c r="B4">
        <v>0</v>
      </c>
      <c r="D4">
        <v>191.74993549287319</v>
      </c>
      <c r="F4">
        <v>0.12945179150847252</v>
      </c>
      <c r="H4">
        <f t="shared" si="0"/>
        <v>191.87938728438166</v>
      </c>
    </row>
    <row r="5" spans="1:13" x14ac:dyDescent="0.3">
      <c r="A5" t="s">
        <v>29</v>
      </c>
      <c r="B5">
        <v>1</v>
      </c>
      <c r="D5">
        <v>188.29749360494316</v>
      </c>
      <c r="F5">
        <v>1.5116665963432752</v>
      </c>
      <c r="H5">
        <f t="shared" si="0"/>
        <v>189.80916020128643</v>
      </c>
    </row>
    <row r="6" spans="1:13" x14ac:dyDescent="0.3">
      <c r="D6">
        <v>188.54851414263248</v>
      </c>
      <c r="F6">
        <v>0.29064267437206581</v>
      </c>
      <c r="H6">
        <f t="shared" si="0"/>
        <v>188.83915681700455</v>
      </c>
      <c r="K6" t="s">
        <v>64</v>
      </c>
      <c r="L6" t="s">
        <v>65</v>
      </c>
    </row>
    <row r="7" spans="1:13" x14ac:dyDescent="0.3">
      <c r="D7">
        <v>187.97153070382774</v>
      </c>
      <c r="F7">
        <v>0.42371539166197181</v>
      </c>
      <c r="H7">
        <f t="shared" si="0"/>
        <v>188.39524609548971</v>
      </c>
      <c r="K7">
        <f>AVERAGEIFS(H$2:H$1001, H$2:H$1001,"&gt;=180")</f>
        <v>184.11885376368627</v>
      </c>
      <c r="L7">
        <f>AVERAGEIFS(D$2:D$1001, H$2:H$1001,"&gt;=180")</f>
        <v>183.7585431983025</v>
      </c>
    </row>
    <row r="8" spans="1:13" x14ac:dyDescent="0.3">
      <c r="D8">
        <v>185.30561983399093</v>
      </c>
      <c r="F8">
        <v>1.335329216090031</v>
      </c>
      <c r="H8">
        <f t="shared" si="0"/>
        <v>186.64094905008096</v>
      </c>
    </row>
    <row r="9" spans="1:13" x14ac:dyDescent="0.3">
      <c r="D9">
        <v>185.75654730712995</v>
      </c>
      <c r="F9">
        <v>0.79127175922621973</v>
      </c>
      <c r="H9">
        <f t="shared" si="0"/>
        <v>186.54781906635617</v>
      </c>
    </row>
    <row r="10" spans="1:13" x14ac:dyDescent="0.3">
      <c r="D10">
        <v>186.32025212328881</v>
      </c>
      <c r="F10">
        <v>0.22357994566846173</v>
      </c>
      <c r="H10">
        <f t="shared" si="0"/>
        <v>186.54383206895727</v>
      </c>
    </row>
    <row r="11" spans="1:13" x14ac:dyDescent="0.3">
      <c r="D11">
        <v>184.21640897914767</v>
      </c>
      <c r="F11">
        <v>2.2866333893034607</v>
      </c>
      <c r="H11">
        <f t="shared" si="0"/>
        <v>186.50304236845113</v>
      </c>
    </row>
    <row r="12" spans="1:13" x14ac:dyDescent="0.3">
      <c r="D12">
        <v>185.4827894018963</v>
      </c>
      <c r="F12">
        <v>0.86367208496085368</v>
      </c>
      <c r="H12">
        <f t="shared" si="0"/>
        <v>186.34646148685715</v>
      </c>
    </row>
    <row r="13" spans="1:13" x14ac:dyDescent="0.3">
      <c r="D13">
        <v>185.66759872529656</v>
      </c>
      <c r="F13">
        <v>0.19854837773891632</v>
      </c>
      <c r="H13">
        <f t="shared" si="0"/>
        <v>185.86614710303547</v>
      </c>
    </row>
    <row r="14" spans="1:13" x14ac:dyDescent="0.3">
      <c r="D14">
        <v>184.74264261359349</v>
      </c>
      <c r="F14">
        <v>-0.66384359342919197</v>
      </c>
      <c r="H14">
        <f t="shared" si="0"/>
        <v>184.0787990201643</v>
      </c>
    </row>
    <row r="15" spans="1:13" x14ac:dyDescent="0.3">
      <c r="D15">
        <v>185.21412466699257</v>
      </c>
      <c r="F15">
        <v>-1.2033842722303234</v>
      </c>
      <c r="H15">
        <f t="shared" si="0"/>
        <v>184.01074039476225</v>
      </c>
    </row>
    <row r="16" spans="1:13" x14ac:dyDescent="0.3">
      <c r="D16">
        <v>185.37565092602745</v>
      </c>
      <c r="F16">
        <v>-1.569287633174099</v>
      </c>
      <c r="H16">
        <f t="shared" si="0"/>
        <v>183.80636329285335</v>
      </c>
      <c r="K16" t="s">
        <v>24</v>
      </c>
      <c r="M16" t="s">
        <v>25</v>
      </c>
    </row>
    <row r="17" spans="4:13" x14ac:dyDescent="0.3">
      <c r="D17">
        <v>182.61588020296767</v>
      </c>
      <c r="F17">
        <v>0.74594254328985699</v>
      </c>
      <c r="H17">
        <f t="shared" si="0"/>
        <v>183.36182274625753</v>
      </c>
      <c r="J17" t="s">
        <v>7</v>
      </c>
      <c r="K17">
        <f>AVERAGE(D2:D1001)</f>
        <v>162.27750670597015</v>
      </c>
      <c r="M17">
        <f>AVERAGE(F2:F1001)</f>
        <v>-1.7343706986139296E-2</v>
      </c>
    </row>
    <row r="18" spans="4:13" x14ac:dyDescent="0.3">
      <c r="D18">
        <v>180.17006705095991</v>
      </c>
      <c r="F18">
        <v>2.895612851716578</v>
      </c>
      <c r="H18">
        <f t="shared" si="0"/>
        <v>183.06567990267649</v>
      </c>
      <c r="J18" t="s">
        <v>8</v>
      </c>
      <c r="K18">
        <f>_xlfn.STDEV.S(D2:D1001)</f>
        <v>10.235358657146811</v>
      </c>
      <c r="M18">
        <f>_xlfn.STDEV.S(F2:F1001)</f>
        <v>0.9941193055162455</v>
      </c>
    </row>
    <row r="19" spans="4:13" x14ac:dyDescent="0.3">
      <c r="D19">
        <v>182.62224666588008</v>
      </c>
      <c r="F19">
        <v>0.15317255019908771</v>
      </c>
      <c r="H19">
        <f t="shared" si="0"/>
        <v>182.77541921607917</v>
      </c>
    </row>
    <row r="20" spans="4:13" x14ac:dyDescent="0.3">
      <c r="D20">
        <v>182.59032340184785</v>
      </c>
      <c r="F20">
        <v>3.6995970731368288E-2</v>
      </c>
      <c r="H20">
        <f t="shared" si="0"/>
        <v>182.62731937257922</v>
      </c>
    </row>
    <row r="21" spans="4:13" x14ac:dyDescent="0.3">
      <c r="D21">
        <v>181.40079528139904</v>
      </c>
      <c r="F21">
        <v>1.157625320047373</v>
      </c>
      <c r="H21">
        <f t="shared" si="0"/>
        <v>182.55842060144641</v>
      </c>
    </row>
    <row r="22" spans="4:13" x14ac:dyDescent="0.3">
      <c r="D22">
        <v>183.15057213813998</v>
      </c>
      <c r="F22">
        <v>-0.63774905356694944</v>
      </c>
      <c r="H22">
        <f t="shared" si="0"/>
        <v>182.51282308457303</v>
      </c>
    </row>
    <row r="23" spans="4:13" x14ac:dyDescent="0.3">
      <c r="D23">
        <v>181.99687810894102</v>
      </c>
      <c r="F23">
        <v>0.51006736612180248</v>
      </c>
      <c r="H23">
        <f t="shared" si="0"/>
        <v>182.50694547506282</v>
      </c>
    </row>
    <row r="24" spans="4:13" x14ac:dyDescent="0.3">
      <c r="D24">
        <v>182.45217115664855</v>
      </c>
      <c r="F24">
        <v>-5.3765916163683869E-2</v>
      </c>
      <c r="H24">
        <f t="shared" si="0"/>
        <v>182.39840524048486</v>
      </c>
    </row>
    <row r="25" spans="4:13" x14ac:dyDescent="0.3">
      <c r="D25">
        <v>180.53686626418494</v>
      </c>
      <c r="F25">
        <v>1.569287633174099</v>
      </c>
      <c r="H25">
        <f t="shared" si="0"/>
        <v>182.10615389735904</v>
      </c>
    </row>
    <row r="26" spans="4:13" x14ac:dyDescent="0.3">
      <c r="D26">
        <v>181.70611265278421</v>
      </c>
      <c r="F26">
        <v>8.5053670773049816E-2</v>
      </c>
      <c r="H26">
        <f t="shared" si="0"/>
        <v>181.79116632355726</v>
      </c>
    </row>
    <row r="27" spans="4:13" x14ac:dyDescent="0.3">
      <c r="D27">
        <v>181.56932464963757</v>
      </c>
      <c r="F27">
        <v>0.10803432815009728</v>
      </c>
      <c r="H27">
        <f t="shared" si="0"/>
        <v>181.67735897778766</v>
      </c>
    </row>
    <row r="28" spans="4:13" x14ac:dyDescent="0.3">
      <c r="D28">
        <v>182.71292328764684</v>
      </c>
      <c r="F28">
        <v>-1.2303303265071008</v>
      </c>
      <c r="H28">
        <f t="shared" si="0"/>
        <v>181.48259296113974</v>
      </c>
    </row>
    <row r="29" spans="4:13" x14ac:dyDescent="0.3">
      <c r="D29">
        <v>179.78512341843452</v>
      </c>
      <c r="F29">
        <v>1.6234389477176592</v>
      </c>
      <c r="H29">
        <f t="shared" si="0"/>
        <v>181.40856236615218</v>
      </c>
    </row>
    <row r="30" spans="4:13" x14ac:dyDescent="0.3">
      <c r="D30">
        <v>182.06518116104417</v>
      </c>
      <c r="F30">
        <v>-0.66060465542250313</v>
      </c>
      <c r="H30">
        <f t="shared" si="0"/>
        <v>181.40457650562166</v>
      </c>
    </row>
    <row r="31" spans="4:13" x14ac:dyDescent="0.3">
      <c r="D31">
        <v>180.67074388428591</v>
      </c>
      <c r="F31">
        <v>0.5879951459064614</v>
      </c>
      <c r="H31">
        <f t="shared" si="0"/>
        <v>181.25873903019237</v>
      </c>
    </row>
    <row r="32" spans="4:13" x14ac:dyDescent="0.3">
      <c r="D32">
        <v>180.76778696896508</v>
      </c>
      <c r="F32">
        <v>0.46364448280655779</v>
      </c>
      <c r="H32">
        <f t="shared" si="0"/>
        <v>181.23143145177164</v>
      </c>
    </row>
    <row r="33" spans="4:8" x14ac:dyDescent="0.3">
      <c r="D33">
        <v>182.059451344423</v>
      </c>
      <c r="F33">
        <v>-0.83796294347848743</v>
      </c>
      <c r="H33">
        <f t="shared" si="0"/>
        <v>181.22148840094451</v>
      </c>
    </row>
    <row r="34" spans="4:8" x14ac:dyDescent="0.3">
      <c r="D34">
        <v>180.90302883111872</v>
      </c>
      <c r="F34">
        <v>-3.6842493500444107E-2</v>
      </c>
      <c r="H34">
        <f t="shared" si="0"/>
        <v>180.86618633761827</v>
      </c>
    </row>
    <row r="35" spans="4:8" x14ac:dyDescent="0.3">
      <c r="D35">
        <v>179.90162968973164</v>
      </c>
      <c r="F35">
        <v>0.93876678874948993</v>
      </c>
      <c r="H35">
        <f t="shared" si="0"/>
        <v>180.84039647848113</v>
      </c>
    </row>
    <row r="36" spans="4:8" x14ac:dyDescent="0.3">
      <c r="D36">
        <v>179.92450348148122</v>
      </c>
      <c r="F36">
        <v>0.79882738646119833</v>
      </c>
      <c r="H36">
        <f t="shared" si="0"/>
        <v>180.72333086794242</v>
      </c>
    </row>
    <row r="37" spans="4:8" x14ac:dyDescent="0.3">
      <c r="D37">
        <v>179.10568540147506</v>
      </c>
      <c r="F37">
        <v>1.3295675671542995</v>
      </c>
      <c r="H37">
        <f t="shared" si="0"/>
        <v>180.43525296862936</v>
      </c>
    </row>
    <row r="38" spans="4:8" x14ac:dyDescent="0.3">
      <c r="D38">
        <v>180.4817508852575</v>
      </c>
      <c r="F38">
        <v>-0.28060185286449268</v>
      </c>
      <c r="H38">
        <f t="shared" si="0"/>
        <v>180.201149032393</v>
      </c>
    </row>
    <row r="39" spans="4:8" x14ac:dyDescent="0.3">
      <c r="D39">
        <v>179.49513103277422</v>
      </c>
      <c r="F39">
        <v>0.63447259890381247</v>
      </c>
      <c r="H39">
        <f t="shared" si="0"/>
        <v>180.12960363167804</v>
      </c>
    </row>
    <row r="40" spans="4:8" x14ac:dyDescent="0.3">
      <c r="D40">
        <v>180.37724994402379</v>
      </c>
      <c r="F40">
        <v>-0.29903162612754386</v>
      </c>
      <c r="H40">
        <f t="shared" si="0"/>
        <v>180.07821831789624</v>
      </c>
    </row>
    <row r="41" spans="4:8" x14ac:dyDescent="0.3">
      <c r="D41">
        <v>179.58057806000579</v>
      </c>
      <c r="F41">
        <v>0.47448907025682274</v>
      </c>
      <c r="H41">
        <f t="shared" si="0"/>
        <v>180.05506713026261</v>
      </c>
    </row>
    <row r="42" spans="4:8" x14ac:dyDescent="0.3">
      <c r="D42">
        <v>180.29912434914149</v>
      </c>
      <c r="F42">
        <v>-0.38362827581295278</v>
      </c>
      <c r="H42">
        <f t="shared" si="0"/>
        <v>179.91549607332854</v>
      </c>
    </row>
    <row r="43" spans="4:8" x14ac:dyDescent="0.3">
      <c r="D43">
        <v>179.44233486533631</v>
      </c>
      <c r="F43">
        <v>0.29663283385161776</v>
      </c>
      <c r="H43">
        <f t="shared" si="0"/>
        <v>179.73896769918792</v>
      </c>
    </row>
    <row r="44" spans="4:8" x14ac:dyDescent="0.3">
      <c r="D44">
        <v>178.8439783010399</v>
      </c>
      <c r="F44">
        <v>0.79945948527893052</v>
      </c>
      <c r="H44">
        <f t="shared" si="0"/>
        <v>179.64343778631883</v>
      </c>
    </row>
    <row r="45" spans="4:8" x14ac:dyDescent="0.3">
      <c r="D45">
        <v>179.05957402009517</v>
      </c>
      <c r="F45">
        <v>0.480233666166896</v>
      </c>
      <c r="H45">
        <f t="shared" si="0"/>
        <v>179.53980768626207</v>
      </c>
    </row>
    <row r="46" spans="4:8" x14ac:dyDescent="0.3">
      <c r="D46">
        <v>178.47331373533234</v>
      </c>
      <c r="F46">
        <v>0.99179260359960608</v>
      </c>
      <c r="H46">
        <f t="shared" si="0"/>
        <v>179.46510633893195</v>
      </c>
    </row>
    <row r="47" spans="4:8" x14ac:dyDescent="0.3">
      <c r="D47">
        <v>179.37962520564906</v>
      </c>
      <c r="F47">
        <v>1.5688783605583012E-3</v>
      </c>
      <c r="H47">
        <f t="shared" si="0"/>
        <v>179.38119408400962</v>
      </c>
    </row>
    <row r="48" spans="4:8" x14ac:dyDescent="0.3">
      <c r="D48">
        <v>179.4563865584787</v>
      </c>
      <c r="F48">
        <v>-0.20932702682330273</v>
      </c>
      <c r="H48">
        <f t="shared" si="0"/>
        <v>179.2470595316554</v>
      </c>
    </row>
    <row r="49" spans="4:8" x14ac:dyDescent="0.3">
      <c r="D49">
        <v>178.93952071946114</v>
      </c>
      <c r="F49">
        <v>0.19535036699380726</v>
      </c>
      <c r="H49">
        <f t="shared" si="0"/>
        <v>179.13487108645495</v>
      </c>
    </row>
    <row r="50" spans="4:8" x14ac:dyDescent="0.3">
      <c r="D50">
        <v>180.06347427191213</v>
      </c>
      <c r="F50">
        <v>-1.0062831279356033</v>
      </c>
      <c r="H50">
        <f t="shared" si="0"/>
        <v>179.05719114397652</v>
      </c>
    </row>
    <row r="51" spans="4:8" x14ac:dyDescent="0.3">
      <c r="D51">
        <v>178.01270014361944</v>
      </c>
      <c r="F51">
        <v>0.9010432222567033</v>
      </c>
      <c r="H51">
        <f t="shared" si="0"/>
        <v>178.91374336587614</v>
      </c>
    </row>
    <row r="52" spans="4:8" x14ac:dyDescent="0.3">
      <c r="D52">
        <v>179.61295607138891</v>
      </c>
      <c r="F52">
        <v>-0.74826857598964125</v>
      </c>
      <c r="H52">
        <f t="shared" si="0"/>
        <v>178.86468749539927</v>
      </c>
    </row>
    <row r="53" spans="4:8" x14ac:dyDescent="0.3">
      <c r="D53">
        <v>178.37604327697773</v>
      </c>
      <c r="F53">
        <v>0.45022716221865267</v>
      </c>
      <c r="H53">
        <f t="shared" si="0"/>
        <v>178.82627043919638</v>
      </c>
    </row>
    <row r="54" spans="4:8" x14ac:dyDescent="0.3">
      <c r="D54">
        <v>177.98791641299613</v>
      </c>
      <c r="F54">
        <v>0.77877984949736856</v>
      </c>
      <c r="H54">
        <f t="shared" si="0"/>
        <v>178.7666962624935</v>
      </c>
    </row>
    <row r="55" spans="4:8" x14ac:dyDescent="0.3">
      <c r="D55">
        <v>179.84874257282354</v>
      </c>
      <c r="F55">
        <v>-1.0918233783741016</v>
      </c>
      <c r="H55">
        <f t="shared" si="0"/>
        <v>178.75691919444944</v>
      </c>
    </row>
    <row r="56" spans="4:8" x14ac:dyDescent="0.3">
      <c r="D56">
        <v>178.51505954214372</v>
      </c>
      <c r="F56">
        <v>5.3230451158015057E-2</v>
      </c>
      <c r="H56">
        <f t="shared" si="0"/>
        <v>178.56828999330173</v>
      </c>
    </row>
    <row r="57" spans="4:8" x14ac:dyDescent="0.3">
      <c r="D57">
        <v>178.8439783010399</v>
      </c>
      <c r="F57">
        <v>-0.31957597457221709</v>
      </c>
      <c r="H57">
        <f t="shared" si="0"/>
        <v>178.52440232646768</v>
      </c>
    </row>
    <row r="58" spans="4:8" x14ac:dyDescent="0.3">
      <c r="D58">
        <v>179.13879100861959</v>
      </c>
      <c r="F58">
        <v>-0.78615585152874701</v>
      </c>
      <c r="H58">
        <f t="shared" si="0"/>
        <v>178.35263515709084</v>
      </c>
    </row>
    <row r="59" spans="4:8" x14ac:dyDescent="0.3">
      <c r="D59">
        <v>178.52701939747203</v>
      </c>
      <c r="F59">
        <v>-0.21511709746846464</v>
      </c>
      <c r="H59">
        <f t="shared" si="0"/>
        <v>178.31190230000357</v>
      </c>
    </row>
    <row r="60" spans="4:8" x14ac:dyDescent="0.3">
      <c r="D60">
        <v>178.30046426726039</v>
      </c>
      <c r="F60">
        <v>-0.35357857086637523</v>
      </c>
      <c r="H60">
        <f t="shared" si="0"/>
        <v>177.94688569639402</v>
      </c>
    </row>
    <row r="61" spans="4:8" x14ac:dyDescent="0.3">
      <c r="D61">
        <v>178.13520907994825</v>
      </c>
      <c r="F61">
        <v>-0.19987510313512757</v>
      </c>
      <c r="H61">
        <f t="shared" si="0"/>
        <v>177.93533397681313</v>
      </c>
    </row>
    <row r="62" spans="4:8" x14ac:dyDescent="0.3">
      <c r="D62">
        <v>177.63030309625901</v>
      </c>
      <c r="F62">
        <v>0.2428396328468807</v>
      </c>
      <c r="H62">
        <f t="shared" si="0"/>
        <v>177.87314272910589</v>
      </c>
    </row>
    <row r="63" spans="4:8" x14ac:dyDescent="0.3">
      <c r="D63">
        <v>178.15771907381713</v>
      </c>
      <c r="F63">
        <v>-0.29671241463802289</v>
      </c>
      <c r="H63">
        <f t="shared" si="0"/>
        <v>177.86100665917911</v>
      </c>
    </row>
    <row r="64" spans="4:8" x14ac:dyDescent="0.3">
      <c r="D64">
        <v>176.90657268732321</v>
      </c>
      <c r="F64">
        <v>0.913164512894582</v>
      </c>
      <c r="H64">
        <f t="shared" si="0"/>
        <v>177.81973720021779</v>
      </c>
    </row>
    <row r="65" spans="4:8" x14ac:dyDescent="0.3">
      <c r="D65">
        <v>177.42343852634076</v>
      </c>
      <c r="F65">
        <v>0.33240212360396981</v>
      </c>
      <c r="H65">
        <f t="shared" si="0"/>
        <v>177.75584064994473</v>
      </c>
    </row>
    <row r="66" spans="4:8" x14ac:dyDescent="0.3">
      <c r="D66">
        <v>176.7051196108805</v>
      </c>
      <c r="F66">
        <v>1.0141820894205011</v>
      </c>
      <c r="H66">
        <f t="shared" ref="H66:H129" si="1">D66+F66</f>
        <v>177.719301700301</v>
      </c>
    </row>
    <row r="67" spans="4:8" x14ac:dyDescent="0.3">
      <c r="D67">
        <v>179.22919478197582</v>
      </c>
      <c r="F67">
        <v>-1.7638285498833284</v>
      </c>
      <c r="H67">
        <f t="shared" si="1"/>
        <v>177.46536623209249</v>
      </c>
    </row>
    <row r="68" spans="4:8" x14ac:dyDescent="0.3">
      <c r="D68">
        <v>175.56911525363103</v>
      </c>
      <c r="F68">
        <v>1.8122409528587013</v>
      </c>
      <c r="H68">
        <f t="shared" si="1"/>
        <v>177.38135620648973</v>
      </c>
    </row>
    <row r="69" spans="4:8" x14ac:dyDescent="0.3">
      <c r="D69">
        <v>177.69028427184094</v>
      </c>
      <c r="F69">
        <v>-0.37401150621008128</v>
      </c>
      <c r="H69">
        <f t="shared" si="1"/>
        <v>177.31627276563086</v>
      </c>
    </row>
    <row r="70" spans="4:8" x14ac:dyDescent="0.3">
      <c r="D70">
        <v>177.2230313688051</v>
      </c>
      <c r="F70">
        <v>8.328811418323312E-2</v>
      </c>
      <c r="H70">
        <f t="shared" si="1"/>
        <v>177.30631948298833</v>
      </c>
    </row>
    <row r="71" spans="4:8" x14ac:dyDescent="0.3">
      <c r="D71">
        <v>178.70032361289486</v>
      </c>
      <c r="F71">
        <v>-1.4409397408599034</v>
      </c>
      <c r="H71">
        <f t="shared" si="1"/>
        <v>177.25938387203496</v>
      </c>
    </row>
    <row r="72" spans="4:8" x14ac:dyDescent="0.3">
      <c r="D72">
        <v>177.6199348566588</v>
      </c>
      <c r="F72">
        <v>-0.3792683855863288</v>
      </c>
      <c r="H72">
        <f t="shared" si="1"/>
        <v>177.24066647107247</v>
      </c>
    </row>
    <row r="73" spans="4:8" x14ac:dyDescent="0.3">
      <c r="D73">
        <v>175.73616669297917</v>
      </c>
      <c r="F73">
        <v>1.4700617612106726</v>
      </c>
      <c r="H73">
        <f t="shared" si="1"/>
        <v>177.20622845418984</v>
      </c>
    </row>
    <row r="74" spans="4:8" x14ac:dyDescent="0.3">
      <c r="D74">
        <v>176.75946191931143</v>
      </c>
      <c r="F74">
        <v>0.42287865653634071</v>
      </c>
      <c r="H74">
        <f t="shared" si="1"/>
        <v>177.18234057584777</v>
      </c>
    </row>
    <row r="75" spans="4:8" x14ac:dyDescent="0.3">
      <c r="D75">
        <v>176.82803781982511</v>
      </c>
      <c r="F75">
        <v>0.30119281291263178</v>
      </c>
      <c r="H75">
        <f t="shared" si="1"/>
        <v>177.12923063273774</v>
      </c>
    </row>
    <row r="76" spans="4:8" x14ac:dyDescent="0.3">
      <c r="D76">
        <v>177.98791641299613</v>
      </c>
      <c r="F76">
        <v>-0.965490016824333</v>
      </c>
      <c r="H76">
        <f t="shared" si="1"/>
        <v>177.0224263961718</v>
      </c>
    </row>
    <row r="77" spans="4:8" x14ac:dyDescent="0.3">
      <c r="D77">
        <v>176.02481757395435</v>
      </c>
      <c r="F77">
        <v>0.89075911091640592</v>
      </c>
      <c r="H77">
        <f t="shared" si="1"/>
        <v>176.91557668487076</v>
      </c>
    </row>
    <row r="78" spans="4:8" x14ac:dyDescent="0.3">
      <c r="D78">
        <v>177.58632902742829</v>
      </c>
      <c r="F78">
        <v>-0.68178223955328576</v>
      </c>
      <c r="H78">
        <f t="shared" si="1"/>
        <v>176.90454678787501</v>
      </c>
    </row>
    <row r="79" spans="4:8" x14ac:dyDescent="0.3">
      <c r="D79">
        <v>175.88707460137084</v>
      </c>
      <c r="F79">
        <v>1.0034955266746692</v>
      </c>
      <c r="H79">
        <f t="shared" si="1"/>
        <v>176.89057012804551</v>
      </c>
    </row>
    <row r="80" spans="4:8" x14ac:dyDescent="0.3">
      <c r="D80">
        <v>177.62252691655885</v>
      </c>
      <c r="F80">
        <v>-0.86245108832372352</v>
      </c>
      <c r="H80">
        <f t="shared" si="1"/>
        <v>176.76007582823513</v>
      </c>
    </row>
    <row r="81" spans="4:8" x14ac:dyDescent="0.3">
      <c r="D81">
        <v>176.90425347583368</v>
      </c>
      <c r="F81">
        <v>-0.23473148758057505</v>
      </c>
      <c r="H81">
        <f t="shared" si="1"/>
        <v>176.66952198825311</v>
      </c>
    </row>
    <row r="82" spans="4:8" x14ac:dyDescent="0.3">
      <c r="D82">
        <v>176.36203547200421</v>
      </c>
      <c r="F82">
        <v>0.27360670173948165</v>
      </c>
      <c r="H82">
        <f t="shared" si="1"/>
        <v>176.63564217374369</v>
      </c>
    </row>
    <row r="83" spans="4:8" x14ac:dyDescent="0.3">
      <c r="D83">
        <v>176.90193426434416</v>
      </c>
      <c r="F83">
        <v>-0.28888734959764406</v>
      </c>
      <c r="H83">
        <f t="shared" si="1"/>
        <v>176.61304691474652</v>
      </c>
    </row>
    <row r="84" spans="4:8" x14ac:dyDescent="0.3">
      <c r="D84">
        <v>175.24588083662093</v>
      </c>
      <c r="F84">
        <v>1.248802163900109</v>
      </c>
      <c r="H84">
        <f t="shared" si="1"/>
        <v>176.49468300052104</v>
      </c>
    </row>
    <row r="85" spans="4:8" x14ac:dyDescent="0.3">
      <c r="D85">
        <v>178.23725438548718</v>
      </c>
      <c r="F85">
        <v>-1.7438833310734481</v>
      </c>
      <c r="H85">
        <f t="shared" si="1"/>
        <v>176.49337105441373</v>
      </c>
    </row>
    <row r="86" spans="4:8" x14ac:dyDescent="0.3">
      <c r="D86">
        <v>177.29160726931877</v>
      </c>
      <c r="F86">
        <v>-0.8272536433651112</v>
      </c>
      <c r="H86">
        <f t="shared" si="1"/>
        <v>176.46435362595366</v>
      </c>
    </row>
    <row r="87" spans="4:8" x14ac:dyDescent="0.3">
      <c r="D87">
        <v>178.13798303878866</v>
      </c>
      <c r="F87">
        <v>-1.6997637430904433</v>
      </c>
      <c r="H87">
        <f t="shared" si="1"/>
        <v>176.43821929569822</v>
      </c>
    </row>
    <row r="88" spans="4:8" x14ac:dyDescent="0.3">
      <c r="D88">
        <v>175.58255303784972</v>
      </c>
      <c r="F88">
        <v>0.85217607193044387</v>
      </c>
      <c r="H88">
        <f t="shared" si="1"/>
        <v>176.43472910978016</v>
      </c>
    </row>
    <row r="89" spans="4:8" x14ac:dyDescent="0.3">
      <c r="D89">
        <v>176.4636032928247</v>
      </c>
      <c r="F89">
        <v>-3.3627429729676805E-2</v>
      </c>
      <c r="H89">
        <f t="shared" si="1"/>
        <v>176.42997586309502</v>
      </c>
    </row>
    <row r="90" spans="4:8" x14ac:dyDescent="0.3">
      <c r="D90">
        <v>178.1746811500052</v>
      </c>
      <c r="F90">
        <v>-1.8001264834310859</v>
      </c>
      <c r="H90">
        <f t="shared" si="1"/>
        <v>176.37455466657411</v>
      </c>
    </row>
    <row r="91" spans="4:8" x14ac:dyDescent="0.3">
      <c r="D91">
        <v>175.16900579695357</v>
      </c>
      <c r="F91">
        <v>1.1775910024880432</v>
      </c>
      <c r="H91">
        <f t="shared" si="1"/>
        <v>176.34659679944161</v>
      </c>
    </row>
    <row r="92" spans="4:8" x14ac:dyDescent="0.3">
      <c r="D92">
        <v>177.2866959979292</v>
      </c>
      <c r="F92">
        <v>-0.99567841971293092</v>
      </c>
      <c r="H92">
        <f t="shared" si="1"/>
        <v>176.29101757821627</v>
      </c>
    </row>
    <row r="93" spans="4:8" x14ac:dyDescent="0.3">
      <c r="D93">
        <v>175.62309376418125</v>
      </c>
      <c r="F93">
        <v>0.65102540247607976</v>
      </c>
      <c r="H93">
        <f t="shared" si="1"/>
        <v>176.27411916665733</v>
      </c>
    </row>
    <row r="94" spans="4:8" x14ac:dyDescent="0.3">
      <c r="D94">
        <v>175.65215211990289</v>
      </c>
      <c r="F94">
        <v>0.60324964579194784</v>
      </c>
      <c r="H94">
        <f t="shared" si="1"/>
        <v>176.25540176569484</v>
      </c>
    </row>
    <row r="95" spans="4:8" x14ac:dyDescent="0.3">
      <c r="D95">
        <v>176.50073341402458</v>
      </c>
      <c r="F95">
        <v>-0.24559767553000711</v>
      </c>
      <c r="H95">
        <f t="shared" si="1"/>
        <v>176.25513573849457</v>
      </c>
    </row>
    <row r="96" spans="4:8" x14ac:dyDescent="0.3">
      <c r="D96">
        <v>176.79825186834205</v>
      </c>
      <c r="F96">
        <v>-0.58699470173451118</v>
      </c>
      <c r="H96">
        <f t="shared" si="1"/>
        <v>176.21125716660754</v>
      </c>
    </row>
    <row r="97" spans="4:8" x14ac:dyDescent="0.3">
      <c r="D97">
        <v>176.04530394211179</v>
      </c>
      <c r="F97">
        <v>9.3732523964717984E-2</v>
      </c>
      <c r="H97">
        <f t="shared" si="1"/>
        <v>176.1390364660765</v>
      </c>
    </row>
    <row r="98" spans="4:8" x14ac:dyDescent="0.3">
      <c r="D98">
        <v>175.66965989291202</v>
      </c>
      <c r="F98">
        <v>0.41903376768459566</v>
      </c>
      <c r="H98">
        <f t="shared" si="1"/>
        <v>176.08869366059662</v>
      </c>
    </row>
    <row r="99" spans="4:8" x14ac:dyDescent="0.3">
      <c r="D99">
        <v>176.82344487158116</v>
      </c>
      <c r="F99">
        <v>-0.76876858656760305</v>
      </c>
      <c r="H99">
        <f t="shared" si="1"/>
        <v>176.05467628501356</v>
      </c>
    </row>
    <row r="100" spans="4:8" x14ac:dyDescent="0.3">
      <c r="D100">
        <v>176.52044671168551</v>
      </c>
      <c r="F100">
        <v>-0.54799329518573359</v>
      </c>
      <c r="H100">
        <f t="shared" si="1"/>
        <v>175.97245341649977</v>
      </c>
    </row>
    <row r="101" spans="4:8" x14ac:dyDescent="0.3">
      <c r="D101">
        <v>176.06378942192532</v>
      </c>
      <c r="F101">
        <v>-0.13763383321929723</v>
      </c>
      <c r="H101">
        <f t="shared" si="1"/>
        <v>175.92615558870602</v>
      </c>
    </row>
    <row r="102" spans="4:8" x14ac:dyDescent="0.3">
      <c r="D102">
        <v>175.75979081785772</v>
      </c>
      <c r="F102">
        <v>6.8635017669294029E-2</v>
      </c>
      <c r="H102">
        <f t="shared" si="1"/>
        <v>175.82842583552701</v>
      </c>
    </row>
    <row r="103" spans="4:8" x14ac:dyDescent="0.3">
      <c r="D103">
        <v>174.41164682141971</v>
      </c>
      <c r="F103">
        <v>1.3720455172006041</v>
      </c>
      <c r="H103">
        <f t="shared" si="1"/>
        <v>175.78369233862031</v>
      </c>
    </row>
    <row r="104" spans="4:8" x14ac:dyDescent="0.3">
      <c r="D104">
        <v>176.72999429097399</v>
      </c>
      <c r="F104">
        <v>-0.9559016689308919</v>
      </c>
      <c r="H104">
        <f t="shared" si="1"/>
        <v>175.7740926220431</v>
      </c>
    </row>
    <row r="105" spans="4:8" x14ac:dyDescent="0.3">
      <c r="D105">
        <v>176.22183686372591</v>
      </c>
      <c r="F105">
        <v>-0.45607635001942981</v>
      </c>
      <c r="H105">
        <f t="shared" si="1"/>
        <v>175.76576051370648</v>
      </c>
    </row>
    <row r="106" spans="4:8" x14ac:dyDescent="0.3">
      <c r="D106">
        <v>176.89729584136512</v>
      </c>
      <c r="F106">
        <v>-1.1899237506440841</v>
      </c>
      <c r="H106">
        <f t="shared" si="1"/>
        <v>175.70737209072104</v>
      </c>
    </row>
    <row r="107" spans="4:8" x14ac:dyDescent="0.3">
      <c r="D107">
        <v>175.95765139022842</v>
      </c>
      <c r="F107">
        <v>-0.38453435990959406</v>
      </c>
      <c r="H107">
        <f t="shared" si="1"/>
        <v>175.57311703031883</v>
      </c>
    </row>
    <row r="108" spans="4:8" x14ac:dyDescent="0.3">
      <c r="D108">
        <v>175.82115897285985</v>
      </c>
      <c r="F108">
        <v>-0.2717808911256725</v>
      </c>
      <c r="H108">
        <f t="shared" si="1"/>
        <v>175.54937808173418</v>
      </c>
    </row>
    <row r="109" spans="4:8" x14ac:dyDescent="0.3">
      <c r="D109">
        <v>174.01019586005714</v>
      </c>
      <c r="F109">
        <v>1.5147907106438652</v>
      </c>
      <c r="H109">
        <f t="shared" si="1"/>
        <v>175.524986570701</v>
      </c>
    </row>
    <row r="110" spans="4:8" x14ac:dyDescent="0.3">
      <c r="D110">
        <v>177.08315108367242</v>
      </c>
      <c r="F110">
        <v>-1.5612158676958643</v>
      </c>
      <c r="H110">
        <f t="shared" si="1"/>
        <v>175.52193521597655</v>
      </c>
    </row>
    <row r="111" spans="4:8" x14ac:dyDescent="0.3">
      <c r="D111">
        <v>174.76819148188224</v>
      </c>
      <c r="F111">
        <v>0.65206450017285533</v>
      </c>
      <c r="H111">
        <f t="shared" si="1"/>
        <v>175.4202559820551</v>
      </c>
    </row>
    <row r="112" spans="4:8" x14ac:dyDescent="0.3">
      <c r="D112">
        <v>177.24008439446334</v>
      </c>
      <c r="F112">
        <v>-1.870139385573566</v>
      </c>
      <c r="H112">
        <f t="shared" si="1"/>
        <v>175.36994500888977</v>
      </c>
    </row>
    <row r="113" spans="4:8" x14ac:dyDescent="0.3">
      <c r="D113">
        <v>175.33467025688151</v>
      </c>
      <c r="F113">
        <v>-8.7127318693092093E-2</v>
      </c>
      <c r="H113">
        <f t="shared" si="1"/>
        <v>175.24754293818842</v>
      </c>
    </row>
    <row r="114" spans="4:8" x14ac:dyDescent="0.3">
      <c r="D114">
        <v>175.97997948515695</v>
      </c>
      <c r="F114">
        <v>-0.93107018983573653</v>
      </c>
      <c r="H114">
        <f t="shared" si="1"/>
        <v>175.04890929532121</v>
      </c>
    </row>
    <row r="115" spans="4:8" x14ac:dyDescent="0.3">
      <c r="D115">
        <v>175.5307800519513</v>
      </c>
      <c r="F115">
        <v>-0.48280980990966782</v>
      </c>
      <c r="H115">
        <f t="shared" si="1"/>
        <v>175.04797024204163</v>
      </c>
    </row>
    <row r="116" spans="4:8" x14ac:dyDescent="0.3">
      <c r="D116">
        <v>174.98196821153397</v>
      </c>
      <c r="F116">
        <v>-4.5799879444530234E-2</v>
      </c>
      <c r="H116">
        <f t="shared" si="1"/>
        <v>174.93616833208944</v>
      </c>
    </row>
    <row r="117" spans="4:8" x14ac:dyDescent="0.3">
      <c r="D117">
        <v>175.36825334874447</v>
      </c>
      <c r="F117">
        <v>-0.62356320995604619</v>
      </c>
      <c r="H117">
        <f t="shared" si="1"/>
        <v>174.74469013878843</v>
      </c>
    </row>
    <row r="118" spans="4:8" x14ac:dyDescent="0.3">
      <c r="D118">
        <v>175.93336788169108</v>
      </c>
      <c r="F118">
        <v>-1.3047974789515138</v>
      </c>
      <c r="H118">
        <f t="shared" si="1"/>
        <v>174.62857040273957</v>
      </c>
    </row>
    <row r="119" spans="4:8" x14ac:dyDescent="0.3">
      <c r="D119">
        <v>174.40173332917038</v>
      </c>
      <c r="F119">
        <v>0.20463858163566329</v>
      </c>
      <c r="H119">
        <f t="shared" si="1"/>
        <v>174.60637191080605</v>
      </c>
    </row>
    <row r="120" spans="4:8" x14ac:dyDescent="0.3">
      <c r="D120">
        <v>176.67365109419916</v>
      </c>
      <c r="F120">
        <v>-2.1037340047769248</v>
      </c>
      <c r="H120">
        <f t="shared" si="1"/>
        <v>174.56991708942223</v>
      </c>
    </row>
    <row r="121" spans="4:8" x14ac:dyDescent="0.3">
      <c r="D121">
        <v>175.46420503978152</v>
      </c>
      <c r="F121">
        <v>-0.90991989054600708</v>
      </c>
      <c r="H121">
        <f t="shared" si="1"/>
        <v>174.55428514923551</v>
      </c>
    </row>
    <row r="122" spans="4:8" x14ac:dyDescent="0.3">
      <c r="D122">
        <v>174.59722921531647</v>
      </c>
      <c r="F122">
        <v>-0.14597844710806385</v>
      </c>
      <c r="H122">
        <f t="shared" si="1"/>
        <v>174.45125076820841</v>
      </c>
    </row>
    <row r="123" spans="4:8" x14ac:dyDescent="0.3">
      <c r="D123">
        <v>174.26751464855624</v>
      </c>
      <c r="F123">
        <v>0.15905811778793577</v>
      </c>
      <c r="H123">
        <f t="shared" si="1"/>
        <v>174.42657276634418</v>
      </c>
    </row>
    <row r="124" spans="4:8" x14ac:dyDescent="0.3">
      <c r="D124">
        <v>174.68394953513052</v>
      </c>
      <c r="F124">
        <v>-0.27567239158088341</v>
      </c>
      <c r="H124">
        <f t="shared" si="1"/>
        <v>174.40827714354964</v>
      </c>
    </row>
    <row r="125" spans="4:8" x14ac:dyDescent="0.3">
      <c r="D125">
        <v>174.85334292333573</v>
      </c>
      <c r="F125">
        <v>-0.45539763959823176</v>
      </c>
      <c r="H125">
        <f t="shared" si="1"/>
        <v>174.3979452837375</v>
      </c>
    </row>
    <row r="126" spans="4:8" x14ac:dyDescent="0.3">
      <c r="D126">
        <v>175.18539943895303</v>
      </c>
      <c r="F126">
        <v>-0.91421043180162087</v>
      </c>
      <c r="H126">
        <f t="shared" si="1"/>
        <v>174.27118900715141</v>
      </c>
    </row>
    <row r="127" spans="4:8" x14ac:dyDescent="0.3">
      <c r="D127">
        <v>173.91476712847361</v>
      </c>
      <c r="F127">
        <v>0.32416778594779316</v>
      </c>
      <c r="H127">
        <f t="shared" si="1"/>
        <v>174.23893491442141</v>
      </c>
    </row>
    <row r="128" spans="4:8" x14ac:dyDescent="0.3">
      <c r="D128">
        <v>173.12323388952063</v>
      </c>
      <c r="F128">
        <v>1.0816074791364372</v>
      </c>
      <c r="H128">
        <f t="shared" si="1"/>
        <v>174.20484136865707</v>
      </c>
    </row>
    <row r="129" spans="4:8" x14ac:dyDescent="0.3">
      <c r="D129">
        <v>173.35485945269465</v>
      </c>
      <c r="F129">
        <v>0.74160425356240012</v>
      </c>
      <c r="H129">
        <f t="shared" si="1"/>
        <v>174.09646370625705</v>
      </c>
    </row>
    <row r="130" spans="4:8" x14ac:dyDescent="0.3">
      <c r="D130">
        <v>174.75266185984947</v>
      </c>
      <c r="F130">
        <v>-0.75496473073144443</v>
      </c>
      <c r="H130">
        <f t="shared" ref="H130:H193" si="2">D130+F130</f>
        <v>173.99769712911802</v>
      </c>
    </row>
    <row r="131" spans="4:8" x14ac:dyDescent="0.3">
      <c r="D131">
        <v>174.36548996530473</v>
      </c>
      <c r="F131">
        <v>-0.4146113496972248</v>
      </c>
      <c r="H131">
        <f t="shared" si="2"/>
        <v>173.95087861560751</v>
      </c>
    </row>
    <row r="132" spans="4:8" x14ac:dyDescent="0.3">
      <c r="D132">
        <v>174.55502866115421</v>
      </c>
      <c r="F132">
        <v>-0.66900156525662169</v>
      </c>
      <c r="H132">
        <f t="shared" si="2"/>
        <v>173.88602709589759</v>
      </c>
    </row>
    <row r="133" spans="4:8" x14ac:dyDescent="0.3">
      <c r="D133">
        <v>173.39283085649367</v>
      </c>
      <c r="F133">
        <v>0.49064738050219603</v>
      </c>
      <c r="H133">
        <f t="shared" si="2"/>
        <v>173.88347823699587</v>
      </c>
    </row>
    <row r="134" spans="4:8" x14ac:dyDescent="0.3">
      <c r="D134">
        <v>173.36213541030884</v>
      </c>
      <c r="F134">
        <v>0.46202558223740198</v>
      </c>
      <c r="H134">
        <f t="shared" si="2"/>
        <v>173.82416099254624</v>
      </c>
    </row>
    <row r="135" spans="4:8" x14ac:dyDescent="0.3">
      <c r="D135">
        <v>176.02686393703334</v>
      </c>
      <c r="F135">
        <v>-2.3069515009410679</v>
      </c>
      <c r="H135">
        <f t="shared" si="2"/>
        <v>173.71991243609227</v>
      </c>
    </row>
    <row r="136" spans="4:8" x14ac:dyDescent="0.3">
      <c r="D136">
        <v>171.74673639575485</v>
      </c>
      <c r="F136">
        <v>1.9451272237347439</v>
      </c>
      <c r="H136">
        <f t="shared" si="2"/>
        <v>173.6918636194896</v>
      </c>
    </row>
    <row r="137" spans="4:8" x14ac:dyDescent="0.3">
      <c r="D137">
        <v>171.74796421360224</v>
      </c>
      <c r="F137">
        <v>1.9311210053274408</v>
      </c>
      <c r="H137">
        <f t="shared" si="2"/>
        <v>173.67908521892969</v>
      </c>
    </row>
    <row r="138" spans="4:8" x14ac:dyDescent="0.3">
      <c r="D138">
        <v>173.15024588216329</v>
      </c>
      <c r="F138">
        <v>0.4041294232592918</v>
      </c>
      <c r="H138">
        <f t="shared" si="2"/>
        <v>173.55437530542258</v>
      </c>
    </row>
    <row r="139" spans="4:8" x14ac:dyDescent="0.3">
      <c r="D139">
        <v>174.09243691846495</v>
      </c>
      <c r="F139">
        <v>-0.63915649661794305</v>
      </c>
      <c r="H139">
        <f t="shared" si="2"/>
        <v>173.45328042184701</v>
      </c>
    </row>
    <row r="140" spans="4:8" x14ac:dyDescent="0.3">
      <c r="D140">
        <v>172.84631549019832</v>
      </c>
      <c r="F140">
        <v>0.60490265241242014</v>
      </c>
      <c r="H140">
        <f t="shared" si="2"/>
        <v>173.45121814261074</v>
      </c>
    </row>
    <row r="141" spans="4:8" x14ac:dyDescent="0.3">
      <c r="D141">
        <v>173.18878572015092</v>
      </c>
      <c r="F141">
        <v>0.19503886505845003</v>
      </c>
      <c r="H141">
        <f t="shared" si="2"/>
        <v>173.38382458520937</v>
      </c>
    </row>
    <row r="142" spans="4:8" x14ac:dyDescent="0.3">
      <c r="D142">
        <v>172.10735104500782</v>
      </c>
      <c r="F142">
        <v>1.2418263395375106</v>
      </c>
      <c r="H142">
        <f t="shared" si="2"/>
        <v>173.34917738454533</v>
      </c>
    </row>
    <row r="143" spans="4:8" x14ac:dyDescent="0.3">
      <c r="D143">
        <v>172.56412202160573</v>
      </c>
      <c r="F143">
        <v>0.63166680774884298</v>
      </c>
      <c r="H143">
        <f t="shared" si="2"/>
        <v>173.19578882935457</v>
      </c>
    </row>
    <row r="144" spans="4:8" x14ac:dyDescent="0.3">
      <c r="D144">
        <v>173.08637661673129</v>
      </c>
      <c r="F144">
        <v>9.1121137302252464E-2</v>
      </c>
      <c r="H144">
        <f t="shared" si="2"/>
        <v>173.17749775403354</v>
      </c>
    </row>
    <row r="145" spans="4:8" x14ac:dyDescent="0.3">
      <c r="D145">
        <v>172.52942479873309</v>
      </c>
      <c r="F145">
        <v>0.64244431996485218</v>
      </c>
      <c r="H145">
        <f t="shared" si="2"/>
        <v>173.17186911869794</v>
      </c>
    </row>
    <row r="146" spans="4:8" x14ac:dyDescent="0.3">
      <c r="D146">
        <v>173.62725311587565</v>
      </c>
      <c r="F146">
        <v>-0.50980588639504276</v>
      </c>
      <c r="H146">
        <f t="shared" si="2"/>
        <v>173.1174472294806</v>
      </c>
    </row>
    <row r="147" spans="4:8" x14ac:dyDescent="0.3">
      <c r="D147">
        <v>173.85740075015929</v>
      </c>
      <c r="F147">
        <v>-0.76118340075481683</v>
      </c>
      <c r="H147">
        <f t="shared" si="2"/>
        <v>173.09621734940447</v>
      </c>
    </row>
    <row r="148" spans="4:8" x14ac:dyDescent="0.3">
      <c r="D148">
        <v>172.17001522995997</v>
      </c>
      <c r="F148">
        <v>0.88814658738556318</v>
      </c>
      <c r="H148">
        <f t="shared" si="2"/>
        <v>173.05816181734554</v>
      </c>
    </row>
    <row r="149" spans="4:8" x14ac:dyDescent="0.3">
      <c r="D149">
        <v>172.69736299541546</v>
      </c>
      <c r="F149">
        <v>0.35431185096967965</v>
      </c>
      <c r="H149">
        <f t="shared" si="2"/>
        <v>173.05167484638514</v>
      </c>
    </row>
    <row r="150" spans="4:8" x14ac:dyDescent="0.3">
      <c r="D150">
        <v>172.36046342051122</v>
      </c>
      <c r="F150">
        <v>0.57513034334988333</v>
      </c>
      <c r="H150">
        <f t="shared" si="2"/>
        <v>172.93559376386111</v>
      </c>
    </row>
    <row r="151" spans="4:8" x14ac:dyDescent="0.3">
      <c r="D151">
        <v>174.08768480864819</v>
      </c>
      <c r="F151">
        <v>-1.355183485429734</v>
      </c>
      <c r="H151">
        <f t="shared" si="2"/>
        <v>172.73250132321846</v>
      </c>
    </row>
    <row r="152" spans="4:8" x14ac:dyDescent="0.3">
      <c r="D152">
        <v>172.50416358339135</v>
      </c>
      <c r="F152">
        <v>0.22373683350451756</v>
      </c>
      <c r="H152">
        <f t="shared" si="2"/>
        <v>172.72790041689586</v>
      </c>
    </row>
    <row r="153" spans="4:8" x14ac:dyDescent="0.3">
      <c r="D153">
        <v>173.60919964604545</v>
      </c>
      <c r="F153">
        <v>-0.89726199803408235</v>
      </c>
      <c r="H153">
        <f t="shared" si="2"/>
        <v>172.71193764801137</v>
      </c>
    </row>
    <row r="154" spans="4:8" x14ac:dyDescent="0.3">
      <c r="D154">
        <v>170.90872797754128</v>
      </c>
      <c r="F154">
        <v>1.6554076864849776</v>
      </c>
      <c r="H154">
        <f t="shared" si="2"/>
        <v>172.56413566402625</v>
      </c>
    </row>
    <row r="155" spans="4:8" x14ac:dyDescent="0.3">
      <c r="D155">
        <v>172.79549747373676</v>
      </c>
      <c r="F155">
        <v>-0.23386746761389077</v>
      </c>
      <c r="H155">
        <f t="shared" si="2"/>
        <v>172.56163000612287</v>
      </c>
    </row>
    <row r="156" spans="4:8" x14ac:dyDescent="0.3">
      <c r="D156">
        <v>172.75038653652882</v>
      </c>
      <c r="F156">
        <v>-0.19761273506446742</v>
      </c>
      <c r="H156">
        <f t="shared" si="2"/>
        <v>172.55277380146435</v>
      </c>
    </row>
    <row r="157" spans="4:8" x14ac:dyDescent="0.3">
      <c r="D157">
        <v>172.70416146831121</v>
      </c>
      <c r="F157">
        <v>-0.15867044567130506</v>
      </c>
      <c r="H157">
        <f t="shared" si="2"/>
        <v>172.54549102263991</v>
      </c>
    </row>
    <row r="158" spans="4:8" x14ac:dyDescent="0.3">
      <c r="D158">
        <v>172.36833054968156</v>
      </c>
      <c r="F158">
        <v>0.14621036825701594</v>
      </c>
      <c r="H158">
        <f t="shared" si="2"/>
        <v>172.51454091793858</v>
      </c>
    </row>
    <row r="159" spans="4:8" x14ac:dyDescent="0.3">
      <c r="D159">
        <v>173.09629010898061</v>
      </c>
      <c r="F159">
        <v>-0.70640908234054223</v>
      </c>
      <c r="H159">
        <f t="shared" si="2"/>
        <v>172.38988102664007</v>
      </c>
    </row>
    <row r="160" spans="4:8" x14ac:dyDescent="0.3">
      <c r="D160">
        <v>172.23568074742798</v>
      </c>
      <c r="F160">
        <v>0.12297505236347206</v>
      </c>
      <c r="H160">
        <f t="shared" si="2"/>
        <v>172.35865579979145</v>
      </c>
    </row>
    <row r="161" spans="4:8" x14ac:dyDescent="0.3">
      <c r="D161">
        <v>173.17591637012083</v>
      </c>
      <c r="F161">
        <v>-0.82112819654867053</v>
      </c>
      <c r="H161">
        <f t="shared" si="2"/>
        <v>172.35478817357216</v>
      </c>
    </row>
    <row r="162" spans="4:8" x14ac:dyDescent="0.3">
      <c r="D162">
        <v>172.0425495475065</v>
      </c>
      <c r="F162">
        <v>0.30119281291263178</v>
      </c>
      <c r="H162">
        <f t="shared" si="2"/>
        <v>172.34374236041913</v>
      </c>
    </row>
    <row r="163" spans="4:8" x14ac:dyDescent="0.3">
      <c r="D163">
        <v>174.33433977176901</v>
      </c>
      <c r="F163">
        <v>-2.0995503291487694</v>
      </c>
      <c r="H163">
        <f t="shared" si="2"/>
        <v>172.23478944262024</v>
      </c>
    </row>
    <row r="164" spans="4:8" x14ac:dyDescent="0.3">
      <c r="D164">
        <v>173.17878127843142</v>
      </c>
      <c r="F164">
        <v>-1.0197004485235084</v>
      </c>
      <c r="H164">
        <f t="shared" si="2"/>
        <v>172.15908082990791</v>
      </c>
    </row>
    <row r="165" spans="4:8" x14ac:dyDescent="0.3">
      <c r="D165">
        <v>170.86332145455526</v>
      </c>
      <c r="F165">
        <v>1.1613724382186774</v>
      </c>
      <c r="H165">
        <f t="shared" si="2"/>
        <v>172.02469389277394</v>
      </c>
    </row>
    <row r="166" spans="4:8" x14ac:dyDescent="0.3">
      <c r="D166">
        <v>174.01651684823446</v>
      </c>
      <c r="F166">
        <v>-2.0099651010241359</v>
      </c>
      <c r="H166">
        <f t="shared" si="2"/>
        <v>172.00655174721032</v>
      </c>
    </row>
    <row r="167" spans="4:8" x14ac:dyDescent="0.3">
      <c r="D167">
        <v>171.91042270470643</v>
      </c>
      <c r="F167">
        <v>4.2737156036309898E-2</v>
      </c>
      <c r="H167">
        <f t="shared" si="2"/>
        <v>171.95315986074274</v>
      </c>
    </row>
    <row r="168" spans="4:8" x14ac:dyDescent="0.3">
      <c r="D168">
        <v>173.048268788727</v>
      </c>
      <c r="F168">
        <v>-1.1834254109999165</v>
      </c>
      <c r="H168">
        <f t="shared" si="2"/>
        <v>171.86484337772708</v>
      </c>
    </row>
    <row r="169" spans="4:8" x14ac:dyDescent="0.3">
      <c r="D169">
        <v>171.92667992250063</v>
      </c>
      <c r="F169">
        <v>-7.262315193656832E-2</v>
      </c>
      <c r="H169">
        <f t="shared" si="2"/>
        <v>171.85405677056406</v>
      </c>
    </row>
    <row r="170" spans="4:8" x14ac:dyDescent="0.3">
      <c r="D170">
        <v>172.04380010272143</v>
      </c>
      <c r="F170">
        <v>-0.21864138943783473</v>
      </c>
      <c r="H170">
        <f t="shared" si="2"/>
        <v>171.8251587132836</v>
      </c>
    </row>
    <row r="171" spans="4:8" x14ac:dyDescent="0.3">
      <c r="D171">
        <v>172.2021431303001</v>
      </c>
      <c r="F171">
        <v>-0.44904254536959343</v>
      </c>
      <c r="H171">
        <f t="shared" si="2"/>
        <v>171.75310058493051</v>
      </c>
    </row>
    <row r="172" spans="4:8" x14ac:dyDescent="0.3">
      <c r="D172">
        <v>172.2628291642759</v>
      </c>
      <c r="F172">
        <v>-0.52151563068036921</v>
      </c>
      <c r="H172">
        <f t="shared" si="2"/>
        <v>171.74131353359553</v>
      </c>
    </row>
    <row r="173" spans="4:8" x14ac:dyDescent="0.3">
      <c r="D173">
        <v>172.60295744537143</v>
      </c>
      <c r="F173">
        <v>-0.87887883637449704</v>
      </c>
      <c r="H173">
        <f t="shared" si="2"/>
        <v>171.72407860899693</v>
      </c>
    </row>
    <row r="174" spans="4:8" x14ac:dyDescent="0.3">
      <c r="D174">
        <v>173.51815922639798</v>
      </c>
      <c r="F174">
        <v>-1.8566788639873266</v>
      </c>
      <c r="H174">
        <f t="shared" si="2"/>
        <v>171.66148036241066</v>
      </c>
    </row>
    <row r="175" spans="4:8" x14ac:dyDescent="0.3">
      <c r="D175">
        <v>170.87125679582823</v>
      </c>
      <c r="F175">
        <v>0.78469838626915589</v>
      </c>
      <c r="H175">
        <f t="shared" si="2"/>
        <v>171.65595518209739</v>
      </c>
    </row>
    <row r="176" spans="4:8" x14ac:dyDescent="0.3">
      <c r="D176">
        <v>170.32867499411805</v>
      </c>
      <c r="F176">
        <v>1.3105545804137364</v>
      </c>
      <c r="H176">
        <f t="shared" si="2"/>
        <v>171.63922957453178</v>
      </c>
    </row>
    <row r="177" spans="4:8" x14ac:dyDescent="0.3">
      <c r="D177">
        <v>169.19824129191693</v>
      </c>
      <c r="F177">
        <v>2.344677341170609</v>
      </c>
      <c r="H177">
        <f t="shared" si="2"/>
        <v>171.54291863308754</v>
      </c>
    </row>
    <row r="178" spans="4:8" x14ac:dyDescent="0.3">
      <c r="D178">
        <v>170.58904058986809</v>
      </c>
      <c r="F178">
        <v>0.92553818831220269</v>
      </c>
      <c r="H178">
        <f t="shared" si="2"/>
        <v>171.51457877818029</v>
      </c>
    </row>
    <row r="179" spans="4:8" x14ac:dyDescent="0.3">
      <c r="D179">
        <v>172.36964931699913</v>
      </c>
      <c r="F179">
        <v>-0.87808984972070903</v>
      </c>
      <c r="H179">
        <f t="shared" si="2"/>
        <v>171.49155946727842</v>
      </c>
    </row>
    <row r="180" spans="4:8" x14ac:dyDescent="0.3">
      <c r="D180">
        <v>172.51478193403454</v>
      </c>
      <c r="F180">
        <v>-1.0251187632093206</v>
      </c>
      <c r="H180">
        <f t="shared" si="2"/>
        <v>171.48966317082522</v>
      </c>
    </row>
    <row r="181" spans="4:8" x14ac:dyDescent="0.3">
      <c r="D181">
        <v>169.35474259272451</v>
      </c>
      <c r="F181">
        <v>2.0660991140175611</v>
      </c>
      <c r="H181">
        <f t="shared" si="2"/>
        <v>171.42084170674207</v>
      </c>
    </row>
    <row r="182" spans="4:8" x14ac:dyDescent="0.3">
      <c r="D182">
        <v>171.40790414460935</v>
      </c>
      <c r="F182">
        <v>-4.2048213799716905E-2</v>
      </c>
      <c r="H182">
        <f t="shared" si="2"/>
        <v>171.36585593080963</v>
      </c>
    </row>
    <row r="183" spans="4:8" x14ac:dyDescent="0.3">
      <c r="D183">
        <v>171.40908648772165</v>
      </c>
      <c r="F183">
        <v>-6.2577782955486327E-2</v>
      </c>
      <c r="H183">
        <f t="shared" si="2"/>
        <v>171.34650870476617</v>
      </c>
    </row>
    <row r="184" spans="4:8" x14ac:dyDescent="0.3">
      <c r="D184">
        <v>172.184135135205</v>
      </c>
      <c r="F184">
        <v>-0.90357161752763204</v>
      </c>
      <c r="H184">
        <f t="shared" si="2"/>
        <v>171.28056351767736</v>
      </c>
    </row>
    <row r="185" spans="4:8" x14ac:dyDescent="0.3">
      <c r="D185">
        <v>170.76741523825331</v>
      </c>
      <c r="F185">
        <v>0.51207280193921179</v>
      </c>
      <c r="H185">
        <f t="shared" si="2"/>
        <v>171.27948804019252</v>
      </c>
    </row>
    <row r="186" spans="4:8" x14ac:dyDescent="0.3">
      <c r="D186">
        <v>171.80101049208315</v>
      </c>
      <c r="F186">
        <v>-0.53347093853517435</v>
      </c>
      <c r="H186">
        <f t="shared" si="2"/>
        <v>171.26753955354798</v>
      </c>
    </row>
    <row r="187" spans="4:8" x14ac:dyDescent="0.3">
      <c r="D187">
        <v>171.42100086831488</v>
      </c>
      <c r="F187">
        <v>-0.17061211110558361</v>
      </c>
      <c r="H187">
        <f t="shared" si="2"/>
        <v>171.25038875720929</v>
      </c>
    </row>
    <row r="188" spans="4:8" x14ac:dyDescent="0.3">
      <c r="D188">
        <v>171.64271293923957</v>
      </c>
      <c r="F188">
        <v>-0.41286170926468913</v>
      </c>
      <c r="H188">
        <f t="shared" si="2"/>
        <v>171.22985122997488</v>
      </c>
    </row>
    <row r="189" spans="4:8" x14ac:dyDescent="0.3">
      <c r="D189">
        <v>172.57214831234887</v>
      </c>
      <c r="F189">
        <v>-1.3464205039781518</v>
      </c>
      <c r="H189">
        <f t="shared" si="2"/>
        <v>171.22572780837072</v>
      </c>
    </row>
    <row r="190" spans="4:8" x14ac:dyDescent="0.3">
      <c r="D190">
        <v>169.74539330450352</v>
      </c>
      <c r="F190">
        <v>1.4014585758559406</v>
      </c>
      <c r="H190">
        <f t="shared" si="2"/>
        <v>171.14685188035946</v>
      </c>
    </row>
    <row r="191" spans="4:8" x14ac:dyDescent="0.3">
      <c r="D191">
        <v>169.03662408341188</v>
      </c>
      <c r="F191">
        <v>2.0940387912560254</v>
      </c>
      <c r="H191">
        <f t="shared" si="2"/>
        <v>171.13066287466791</v>
      </c>
    </row>
    <row r="192" spans="4:8" x14ac:dyDescent="0.3">
      <c r="D192">
        <v>171.46522504818859</v>
      </c>
      <c r="F192">
        <v>-0.3589582320273621</v>
      </c>
      <c r="H192">
        <f t="shared" si="2"/>
        <v>171.10626681616122</v>
      </c>
    </row>
    <row r="193" spans="4:8" x14ac:dyDescent="0.3">
      <c r="D193">
        <v>170.50857304612873</v>
      </c>
      <c r="F193">
        <v>0.57594320423959289</v>
      </c>
      <c r="H193">
        <f t="shared" si="2"/>
        <v>171.08451625036832</v>
      </c>
    </row>
    <row r="194" spans="4:8" x14ac:dyDescent="0.3">
      <c r="D194">
        <v>170.6957470557536</v>
      </c>
      <c r="F194">
        <v>0.23882307687017601</v>
      </c>
      <c r="H194">
        <f t="shared" ref="H194:H257" si="3">D194+F194</f>
        <v>170.93457013262378</v>
      </c>
    </row>
    <row r="195" spans="4:8" x14ac:dyDescent="0.3">
      <c r="D195">
        <v>169.7000322562526</v>
      </c>
      <c r="F195">
        <v>1.2167470231361222</v>
      </c>
      <c r="H195">
        <f t="shared" si="3"/>
        <v>170.91677927938872</v>
      </c>
    </row>
    <row r="196" spans="4:8" x14ac:dyDescent="0.3">
      <c r="D196">
        <v>170.95774974196684</v>
      </c>
      <c r="F196">
        <v>-5.3382791520562023E-2</v>
      </c>
      <c r="H196">
        <f t="shared" si="3"/>
        <v>170.90436695044627</v>
      </c>
    </row>
    <row r="197" spans="4:8" x14ac:dyDescent="0.3">
      <c r="D197">
        <v>170.76630110724363</v>
      </c>
      <c r="F197">
        <v>8.1829512055264786E-2</v>
      </c>
      <c r="H197">
        <f t="shared" si="3"/>
        <v>170.8481306192989</v>
      </c>
    </row>
    <row r="198" spans="4:8" x14ac:dyDescent="0.3">
      <c r="D198">
        <v>170.03995590104023</v>
      </c>
      <c r="F198">
        <v>0.79053961599129252</v>
      </c>
      <c r="H198">
        <f t="shared" si="3"/>
        <v>170.83049551703152</v>
      </c>
    </row>
    <row r="199" spans="4:8" x14ac:dyDescent="0.3">
      <c r="D199">
        <v>169.3989326665469</v>
      </c>
      <c r="F199">
        <v>1.3791395758744329</v>
      </c>
      <c r="H199">
        <f t="shared" si="3"/>
        <v>170.77807224242133</v>
      </c>
    </row>
    <row r="200" spans="4:8" x14ac:dyDescent="0.3">
      <c r="D200">
        <v>171.58561940933578</v>
      </c>
      <c r="F200">
        <v>-0.82768337961169891</v>
      </c>
      <c r="H200">
        <f t="shared" si="3"/>
        <v>170.75793602972408</v>
      </c>
    </row>
    <row r="201" spans="4:8" x14ac:dyDescent="0.3">
      <c r="D201">
        <v>171.27066139411181</v>
      </c>
      <c r="F201">
        <v>-0.51958750191261061</v>
      </c>
      <c r="H201">
        <f t="shared" si="3"/>
        <v>170.7510738921992</v>
      </c>
    </row>
    <row r="202" spans="4:8" x14ac:dyDescent="0.3">
      <c r="D202">
        <v>171.42936821957119</v>
      </c>
      <c r="F202">
        <v>-0.69535644797724672</v>
      </c>
      <c r="H202">
        <f t="shared" si="3"/>
        <v>170.73401177159394</v>
      </c>
    </row>
    <row r="203" spans="4:8" x14ac:dyDescent="0.3">
      <c r="D203">
        <v>172.95440893550403</v>
      </c>
      <c r="F203">
        <v>-2.2692256607115269</v>
      </c>
      <c r="H203">
        <f t="shared" si="3"/>
        <v>170.68518327479251</v>
      </c>
    </row>
    <row r="204" spans="4:8" x14ac:dyDescent="0.3">
      <c r="D204">
        <v>171.25419954000972</v>
      </c>
      <c r="F204">
        <v>-0.58508703659754246</v>
      </c>
      <c r="H204">
        <f t="shared" si="3"/>
        <v>170.66911250341218</v>
      </c>
    </row>
    <row r="205" spans="4:8" x14ac:dyDescent="0.3">
      <c r="D205">
        <v>169.84698386269156</v>
      </c>
      <c r="F205">
        <v>0.8168490239768289</v>
      </c>
      <c r="H205">
        <f t="shared" si="3"/>
        <v>170.66383288666839</v>
      </c>
    </row>
    <row r="206" spans="4:8" x14ac:dyDescent="0.3">
      <c r="D206">
        <v>172.24989160214318</v>
      </c>
      <c r="F206">
        <v>-1.5957812138367444</v>
      </c>
      <c r="H206">
        <f t="shared" si="3"/>
        <v>170.65411038830644</v>
      </c>
    </row>
    <row r="207" spans="4:8" x14ac:dyDescent="0.3">
      <c r="D207">
        <v>171.26243046706077</v>
      </c>
      <c r="F207">
        <v>-0.61873834056314081</v>
      </c>
      <c r="H207">
        <f t="shared" si="3"/>
        <v>170.64369212649763</v>
      </c>
    </row>
    <row r="208" spans="4:8" x14ac:dyDescent="0.3">
      <c r="D208">
        <v>169.99143435870064</v>
      </c>
      <c r="F208">
        <v>0.64470214056200348</v>
      </c>
      <c r="H208">
        <f t="shared" si="3"/>
        <v>170.63613649926265</v>
      </c>
    </row>
    <row r="209" spans="4:8" x14ac:dyDescent="0.3">
      <c r="D209">
        <v>170.35575519886333</v>
      </c>
      <c r="F209">
        <v>0.24134237719408702</v>
      </c>
      <c r="H209">
        <f t="shared" si="3"/>
        <v>170.59709757605742</v>
      </c>
    </row>
    <row r="210" spans="4:8" x14ac:dyDescent="0.3">
      <c r="D210">
        <v>171.43293798627565</v>
      </c>
      <c r="F210">
        <v>-0.86623003880959004</v>
      </c>
      <c r="H210">
        <f t="shared" si="3"/>
        <v>170.56670794746606</v>
      </c>
    </row>
    <row r="211" spans="4:8" x14ac:dyDescent="0.3">
      <c r="D211">
        <v>169.83138602855615</v>
      </c>
      <c r="F211">
        <v>0.69039742811582983</v>
      </c>
      <c r="H211">
        <f t="shared" si="3"/>
        <v>170.52178345667198</v>
      </c>
    </row>
    <row r="212" spans="4:8" x14ac:dyDescent="0.3">
      <c r="D212">
        <v>170.83503616933012</v>
      </c>
      <c r="F212">
        <v>-0.34309323382331058</v>
      </c>
      <c r="H212">
        <f t="shared" si="3"/>
        <v>170.49194293550681</v>
      </c>
    </row>
    <row r="213" spans="4:8" x14ac:dyDescent="0.3">
      <c r="D213">
        <v>170.41009750729427</v>
      </c>
      <c r="F213">
        <v>-1.2048531061736867E-2</v>
      </c>
      <c r="H213">
        <f t="shared" si="3"/>
        <v>170.39804897623253</v>
      </c>
    </row>
    <row r="214" spans="4:8" x14ac:dyDescent="0.3">
      <c r="D214">
        <v>171.01388830243377</v>
      </c>
      <c r="F214">
        <v>-0.64866298998822458</v>
      </c>
      <c r="H214">
        <f t="shared" si="3"/>
        <v>170.36522531244555</v>
      </c>
    </row>
    <row r="215" spans="4:8" x14ac:dyDescent="0.3">
      <c r="D215">
        <v>170.79554136190563</v>
      </c>
      <c r="F215">
        <v>-0.43176214603590779</v>
      </c>
      <c r="H215">
        <f t="shared" si="3"/>
        <v>170.36377921586973</v>
      </c>
    </row>
    <row r="216" spans="4:8" x14ac:dyDescent="0.3">
      <c r="D216">
        <v>170.10352958069416</v>
      </c>
      <c r="F216">
        <v>0.24102746465359814</v>
      </c>
      <c r="H216">
        <f t="shared" si="3"/>
        <v>170.34455704534776</v>
      </c>
    </row>
    <row r="217" spans="4:8" x14ac:dyDescent="0.3">
      <c r="D217">
        <v>169.69489361118758</v>
      </c>
      <c r="F217">
        <v>0.5763945409853477</v>
      </c>
      <c r="H217">
        <f t="shared" si="3"/>
        <v>170.27128815217293</v>
      </c>
    </row>
    <row r="218" spans="4:8" x14ac:dyDescent="0.3">
      <c r="D218">
        <v>170.08547611086397</v>
      </c>
      <c r="F218">
        <v>0.17573711375007406</v>
      </c>
      <c r="H218">
        <f t="shared" si="3"/>
        <v>170.26121322461404</v>
      </c>
    </row>
    <row r="219" spans="4:8" x14ac:dyDescent="0.3">
      <c r="D219">
        <v>171.82329311227659</v>
      </c>
      <c r="F219">
        <v>-1.5695513866376132</v>
      </c>
      <c r="H219">
        <f t="shared" si="3"/>
        <v>170.25374172563897</v>
      </c>
    </row>
    <row r="220" spans="4:8" x14ac:dyDescent="0.3">
      <c r="D220">
        <v>168.92048160999548</v>
      </c>
      <c r="F220">
        <v>1.2763007362082135</v>
      </c>
      <c r="H220">
        <f t="shared" si="3"/>
        <v>170.19678234620369</v>
      </c>
    </row>
    <row r="221" spans="4:8" x14ac:dyDescent="0.3">
      <c r="D221">
        <v>170.75170371728018</v>
      </c>
      <c r="F221">
        <v>-0.57666511565912515</v>
      </c>
      <c r="H221">
        <f t="shared" si="3"/>
        <v>170.17503860162105</v>
      </c>
    </row>
    <row r="222" spans="4:8" x14ac:dyDescent="0.3">
      <c r="D222">
        <v>170.76068497746019</v>
      </c>
      <c r="F222">
        <v>-0.59912508731940761</v>
      </c>
      <c r="H222">
        <f t="shared" si="3"/>
        <v>170.16155989014078</v>
      </c>
    </row>
    <row r="223" spans="4:8" x14ac:dyDescent="0.3">
      <c r="D223">
        <v>171.83693553280318</v>
      </c>
      <c r="F223">
        <v>-1.7379625205649063</v>
      </c>
      <c r="H223">
        <f t="shared" si="3"/>
        <v>170.09897301223828</v>
      </c>
    </row>
    <row r="224" spans="4:8" x14ac:dyDescent="0.3">
      <c r="D224">
        <v>171.36511241889093</v>
      </c>
      <c r="F224">
        <v>-1.2895407053292729</v>
      </c>
      <c r="H224">
        <f t="shared" si="3"/>
        <v>170.07557171356166</v>
      </c>
    </row>
    <row r="225" spans="4:8" x14ac:dyDescent="0.3">
      <c r="D225">
        <v>169.33271008357406</v>
      </c>
      <c r="F225">
        <v>0.73788214649539441</v>
      </c>
      <c r="H225">
        <f t="shared" si="3"/>
        <v>170.07059223006945</v>
      </c>
    </row>
    <row r="226" spans="4:8" x14ac:dyDescent="0.3">
      <c r="D226">
        <v>170.89508555701468</v>
      </c>
      <c r="F226">
        <v>-0.83514123616623692</v>
      </c>
      <c r="H226">
        <f t="shared" si="3"/>
        <v>170.05994432084844</v>
      </c>
    </row>
    <row r="227" spans="4:8" x14ac:dyDescent="0.3">
      <c r="D227">
        <v>168.97989435138879</v>
      </c>
      <c r="F227">
        <v>1.0644657777447719</v>
      </c>
      <c r="H227">
        <f t="shared" si="3"/>
        <v>170.04436012913357</v>
      </c>
    </row>
    <row r="228" spans="4:8" x14ac:dyDescent="0.3">
      <c r="D228">
        <v>170.49979642225662</v>
      </c>
      <c r="F228">
        <v>-0.56325689001823775</v>
      </c>
      <c r="H228">
        <f t="shared" si="3"/>
        <v>169.93653953223838</v>
      </c>
    </row>
    <row r="229" spans="4:8" x14ac:dyDescent="0.3">
      <c r="D229">
        <v>170.02199338068021</v>
      </c>
      <c r="F229">
        <v>-0.1175044417323079</v>
      </c>
      <c r="H229">
        <f t="shared" si="3"/>
        <v>169.90448893894791</v>
      </c>
    </row>
    <row r="230" spans="4:8" x14ac:dyDescent="0.3">
      <c r="D230">
        <v>168.37843413642258</v>
      </c>
      <c r="F230">
        <v>1.4520446711685508</v>
      </c>
      <c r="H230">
        <f t="shared" si="3"/>
        <v>169.83047880759113</v>
      </c>
    </row>
    <row r="231" spans="4:8" x14ac:dyDescent="0.3">
      <c r="D231">
        <v>169.8688572102692</v>
      </c>
      <c r="F231">
        <v>-8.5130977822700515E-2</v>
      </c>
      <c r="H231">
        <f t="shared" si="3"/>
        <v>169.7837262324465</v>
      </c>
    </row>
    <row r="232" spans="4:8" x14ac:dyDescent="0.3">
      <c r="D232">
        <v>170.00407633505529</v>
      </c>
      <c r="F232">
        <v>-0.22279550648818258</v>
      </c>
      <c r="H232">
        <f t="shared" si="3"/>
        <v>169.78128082856711</v>
      </c>
    </row>
    <row r="233" spans="4:8" x14ac:dyDescent="0.3">
      <c r="D233">
        <v>170.77528236742364</v>
      </c>
      <c r="F233">
        <v>-1.0186704457737505</v>
      </c>
      <c r="H233">
        <f t="shared" si="3"/>
        <v>169.75661192164989</v>
      </c>
    </row>
    <row r="234" spans="4:8" x14ac:dyDescent="0.3">
      <c r="D234">
        <v>170.01355781732127</v>
      </c>
      <c r="F234">
        <v>-0.26511997930356301</v>
      </c>
      <c r="H234">
        <f t="shared" si="3"/>
        <v>169.74843783801771</v>
      </c>
    </row>
    <row r="235" spans="4:8" x14ac:dyDescent="0.3">
      <c r="D235">
        <v>169.18437149771489</v>
      </c>
      <c r="F235">
        <v>0.54479528444062453</v>
      </c>
      <c r="H235">
        <f t="shared" si="3"/>
        <v>169.72916678215552</v>
      </c>
    </row>
    <row r="236" spans="4:8" x14ac:dyDescent="0.3">
      <c r="D236">
        <v>169.73300143919187</v>
      </c>
      <c r="F236">
        <v>-9.6499661594862118E-2</v>
      </c>
      <c r="H236">
        <f t="shared" si="3"/>
        <v>169.636501777597</v>
      </c>
    </row>
    <row r="237" spans="4:8" x14ac:dyDescent="0.3">
      <c r="D237">
        <v>170.56914539326681</v>
      </c>
      <c r="F237">
        <v>-1.0525423022045288</v>
      </c>
      <c r="H237">
        <f t="shared" si="3"/>
        <v>169.51660309106228</v>
      </c>
    </row>
    <row r="238" spans="4:8" x14ac:dyDescent="0.3">
      <c r="D238">
        <v>170.01355781732127</v>
      </c>
      <c r="F238">
        <v>-0.53620851758751087</v>
      </c>
      <c r="H238">
        <f t="shared" si="3"/>
        <v>169.47734929973376</v>
      </c>
    </row>
    <row r="239" spans="4:8" x14ac:dyDescent="0.3">
      <c r="D239">
        <v>169.02584657119587</v>
      </c>
      <c r="F239">
        <v>0.43924842429987621</v>
      </c>
      <c r="H239">
        <f t="shared" si="3"/>
        <v>169.46509499549575</v>
      </c>
    </row>
    <row r="240" spans="4:8" x14ac:dyDescent="0.3">
      <c r="D240">
        <v>169.40899395168526</v>
      </c>
      <c r="F240">
        <v>5.3995563575881533E-2</v>
      </c>
      <c r="H240">
        <f t="shared" si="3"/>
        <v>169.46298951526114</v>
      </c>
    </row>
    <row r="241" spans="4:8" x14ac:dyDescent="0.3">
      <c r="D241">
        <v>169.05133516021306</v>
      </c>
      <c r="F241">
        <v>0.36721075957757421</v>
      </c>
      <c r="H241">
        <f t="shared" si="3"/>
        <v>169.41854591979063</v>
      </c>
    </row>
    <row r="242" spans="4:8" x14ac:dyDescent="0.3">
      <c r="D242">
        <v>169.9242340689234</v>
      </c>
      <c r="F242">
        <v>-0.52546283768606372</v>
      </c>
      <c r="H242">
        <f t="shared" si="3"/>
        <v>169.39877123123733</v>
      </c>
    </row>
    <row r="243" spans="4:8" x14ac:dyDescent="0.3">
      <c r="D243">
        <v>169.15667738404591</v>
      </c>
      <c r="F243">
        <v>0.24023961486818735</v>
      </c>
      <c r="H243">
        <f t="shared" si="3"/>
        <v>169.39691699891409</v>
      </c>
    </row>
    <row r="244" spans="4:8" x14ac:dyDescent="0.3">
      <c r="D244">
        <v>169.39491952117532</v>
      </c>
      <c r="F244">
        <v>-4.7332378017017618E-2</v>
      </c>
      <c r="H244">
        <f t="shared" si="3"/>
        <v>169.34758714315831</v>
      </c>
    </row>
    <row r="245" spans="4:8" x14ac:dyDescent="0.3">
      <c r="D245">
        <v>169.88973011367489</v>
      </c>
      <c r="F245">
        <v>-0.55110604080255143</v>
      </c>
      <c r="H245">
        <f t="shared" si="3"/>
        <v>169.33862407287234</v>
      </c>
    </row>
    <row r="246" spans="4:8" x14ac:dyDescent="0.3">
      <c r="D246">
        <v>170.69349605636671</v>
      </c>
      <c r="F246">
        <v>-1.4602164810639806</v>
      </c>
      <c r="H246">
        <f t="shared" si="3"/>
        <v>169.23327957530273</v>
      </c>
    </row>
    <row r="247" spans="4:8" x14ac:dyDescent="0.3">
      <c r="D247">
        <v>168.54906671115896</v>
      </c>
      <c r="F247">
        <v>0.68062490754527971</v>
      </c>
      <c r="H247">
        <f t="shared" si="3"/>
        <v>169.22969161870424</v>
      </c>
    </row>
    <row r="248" spans="4:8" x14ac:dyDescent="0.3">
      <c r="D248">
        <v>167.52888650418026</v>
      </c>
      <c r="F248">
        <v>1.6329431673511863</v>
      </c>
      <c r="H248">
        <f t="shared" si="3"/>
        <v>169.16182967153145</v>
      </c>
    </row>
    <row r="249" spans="4:8" x14ac:dyDescent="0.3">
      <c r="D249">
        <v>170.53387973620556</v>
      </c>
      <c r="F249">
        <v>-1.3779526852886193</v>
      </c>
      <c r="H249">
        <f t="shared" si="3"/>
        <v>169.15592705091694</v>
      </c>
    </row>
    <row r="250" spans="4:8" x14ac:dyDescent="0.3">
      <c r="D250">
        <v>169.42813881515758</v>
      </c>
      <c r="F250">
        <v>-0.30031173992028926</v>
      </c>
      <c r="H250">
        <f t="shared" si="3"/>
        <v>169.12782707523729</v>
      </c>
    </row>
    <row r="251" spans="4:8" x14ac:dyDescent="0.3">
      <c r="D251">
        <v>170.45377599034691</v>
      </c>
      <c r="F251">
        <v>-1.3657972885994241</v>
      </c>
      <c r="H251">
        <f t="shared" si="3"/>
        <v>169.08797870174749</v>
      </c>
    </row>
    <row r="252" spans="4:8" x14ac:dyDescent="0.3">
      <c r="D252">
        <v>167.69993972021621</v>
      </c>
      <c r="F252">
        <v>1.3677436072612181</v>
      </c>
      <c r="H252">
        <f t="shared" si="3"/>
        <v>169.06768332747743</v>
      </c>
    </row>
    <row r="253" spans="4:8" x14ac:dyDescent="0.3">
      <c r="D253">
        <v>168.23376763542183</v>
      </c>
      <c r="F253">
        <v>0.78365701483562589</v>
      </c>
      <c r="H253">
        <f t="shared" si="3"/>
        <v>169.01742465025745</v>
      </c>
    </row>
    <row r="254" spans="4:8" x14ac:dyDescent="0.3">
      <c r="D254">
        <v>169.62922809371958</v>
      </c>
      <c r="F254">
        <v>-0.62133494793670252</v>
      </c>
      <c r="H254">
        <f t="shared" si="3"/>
        <v>169.00789314578287</v>
      </c>
    </row>
    <row r="255" spans="4:8" x14ac:dyDescent="0.3">
      <c r="D255">
        <v>167.95102847000817</v>
      </c>
      <c r="F255">
        <v>1.0393250704510137</v>
      </c>
      <c r="H255">
        <f t="shared" si="3"/>
        <v>168.99035354045918</v>
      </c>
    </row>
    <row r="256" spans="4:8" x14ac:dyDescent="0.3">
      <c r="D256">
        <v>168.05913328399765</v>
      </c>
      <c r="F256">
        <v>0.93000835477141663</v>
      </c>
      <c r="H256">
        <f t="shared" si="3"/>
        <v>168.98914163876907</v>
      </c>
    </row>
    <row r="257" spans="4:8" x14ac:dyDescent="0.3">
      <c r="D257">
        <v>169.42209067539079</v>
      </c>
      <c r="F257">
        <v>-0.44152443479106296</v>
      </c>
      <c r="H257">
        <f t="shared" si="3"/>
        <v>168.98056624059973</v>
      </c>
    </row>
    <row r="258" spans="4:8" x14ac:dyDescent="0.3">
      <c r="D258">
        <v>169.29273779143114</v>
      </c>
      <c r="F258">
        <v>-0.31708054848422762</v>
      </c>
      <c r="H258">
        <f t="shared" ref="H258:H321" si="4">D258+F258</f>
        <v>168.97565724294691</v>
      </c>
    </row>
    <row r="259" spans="4:8" x14ac:dyDescent="0.3">
      <c r="D259">
        <v>169.20517618901795</v>
      </c>
      <c r="F259">
        <v>-0.23331722331931815</v>
      </c>
      <c r="H259">
        <f t="shared" si="4"/>
        <v>168.97185896569863</v>
      </c>
    </row>
    <row r="260" spans="4:8" x14ac:dyDescent="0.3">
      <c r="D260">
        <v>169.3487399276928</v>
      </c>
      <c r="F260">
        <v>-0.41419525587116368</v>
      </c>
      <c r="H260">
        <f t="shared" si="4"/>
        <v>168.93454467182164</v>
      </c>
    </row>
    <row r="261" spans="4:8" x14ac:dyDescent="0.3">
      <c r="D261">
        <v>169.63025127525907</v>
      </c>
      <c r="F261">
        <v>-0.696136339684017</v>
      </c>
      <c r="H261">
        <f t="shared" si="4"/>
        <v>168.93411493557505</v>
      </c>
    </row>
    <row r="262" spans="4:8" x14ac:dyDescent="0.3">
      <c r="D262">
        <v>169.20021944289329</v>
      </c>
      <c r="F262">
        <v>-0.2894455519708572</v>
      </c>
      <c r="H262">
        <f t="shared" si="4"/>
        <v>168.91077389092243</v>
      </c>
    </row>
    <row r="263" spans="4:8" x14ac:dyDescent="0.3">
      <c r="D263">
        <v>166.934963726555</v>
      </c>
      <c r="F263">
        <v>1.9533126760507002</v>
      </c>
      <c r="H263">
        <f t="shared" si="4"/>
        <v>168.8882764026057</v>
      </c>
    </row>
    <row r="264" spans="4:8" x14ac:dyDescent="0.3">
      <c r="D264">
        <v>169.62001945986412</v>
      </c>
      <c r="F264">
        <v>-0.78324205787794199</v>
      </c>
      <c r="H264">
        <f t="shared" si="4"/>
        <v>168.83677740198618</v>
      </c>
    </row>
    <row r="265" spans="4:8" x14ac:dyDescent="0.3">
      <c r="D265">
        <v>168.98184976499761</v>
      </c>
      <c r="F265">
        <v>-0.14837610251561273</v>
      </c>
      <c r="H265">
        <f t="shared" si="4"/>
        <v>168.83347366248199</v>
      </c>
    </row>
    <row r="266" spans="4:8" x14ac:dyDescent="0.3">
      <c r="D266">
        <v>171.1235278887325</v>
      </c>
      <c r="F266">
        <v>-2.3124448489397764</v>
      </c>
      <c r="H266">
        <f t="shared" si="4"/>
        <v>168.81108303979272</v>
      </c>
    </row>
    <row r="267" spans="4:8" x14ac:dyDescent="0.3">
      <c r="D267">
        <v>168.17627620158601</v>
      </c>
      <c r="F267">
        <v>0.53003532229922712</v>
      </c>
      <c r="H267">
        <f t="shared" si="4"/>
        <v>168.70631152388523</v>
      </c>
    </row>
    <row r="268" spans="4:8" x14ac:dyDescent="0.3">
      <c r="D268">
        <v>168.56993961456465</v>
      </c>
      <c r="F268">
        <v>0.1279090611205902</v>
      </c>
      <c r="H268">
        <f t="shared" si="4"/>
        <v>168.69784867568524</v>
      </c>
    </row>
    <row r="269" spans="4:8" x14ac:dyDescent="0.3">
      <c r="D269">
        <v>167.0371795623505</v>
      </c>
      <c r="F269">
        <v>1.5289151633623987</v>
      </c>
      <c r="H269">
        <f t="shared" si="4"/>
        <v>168.5660947257129</v>
      </c>
    </row>
    <row r="270" spans="4:8" x14ac:dyDescent="0.3">
      <c r="D270">
        <v>168.0655679590127</v>
      </c>
      <c r="F270">
        <v>0.46449599722109269</v>
      </c>
      <c r="H270">
        <f t="shared" si="4"/>
        <v>168.53006395623379</v>
      </c>
    </row>
    <row r="271" spans="4:8" x14ac:dyDescent="0.3">
      <c r="D271">
        <v>168.70245299261296</v>
      </c>
      <c r="F271">
        <v>-0.18273453861183953</v>
      </c>
      <c r="H271">
        <f t="shared" si="4"/>
        <v>168.51971845400112</v>
      </c>
    </row>
    <row r="272" spans="4:8" x14ac:dyDescent="0.3">
      <c r="D272">
        <v>167.23004928254522</v>
      </c>
      <c r="F272">
        <v>1.2862074072472751</v>
      </c>
      <c r="H272">
        <f t="shared" si="4"/>
        <v>168.5162566897925</v>
      </c>
    </row>
    <row r="273" spans="4:8" x14ac:dyDescent="0.3">
      <c r="D273">
        <v>168.73026079311967</v>
      </c>
      <c r="F273">
        <v>-0.22679728317598347</v>
      </c>
      <c r="H273">
        <f t="shared" si="4"/>
        <v>168.50346350994369</v>
      </c>
    </row>
    <row r="274" spans="4:8" x14ac:dyDescent="0.3">
      <c r="D274">
        <v>168.59463239571778</v>
      </c>
      <c r="F274">
        <v>-9.7345491667510942E-2</v>
      </c>
      <c r="H274">
        <f t="shared" si="4"/>
        <v>168.49728690405027</v>
      </c>
    </row>
    <row r="275" spans="4:8" x14ac:dyDescent="0.3">
      <c r="D275">
        <v>169.00920281815343</v>
      </c>
      <c r="F275">
        <v>-0.52871428124490194</v>
      </c>
      <c r="H275">
        <f t="shared" si="4"/>
        <v>168.48048853690852</v>
      </c>
    </row>
    <row r="276" spans="4:8" x14ac:dyDescent="0.3">
      <c r="D276">
        <v>169.20021944289329</v>
      </c>
      <c r="F276">
        <v>-0.73437149694655091</v>
      </c>
      <c r="H276">
        <f t="shared" si="4"/>
        <v>168.46584794594673</v>
      </c>
    </row>
    <row r="277" spans="4:8" x14ac:dyDescent="0.3">
      <c r="D277">
        <v>167.93460072195739</v>
      </c>
      <c r="F277">
        <v>0.50258904593647458</v>
      </c>
      <c r="H277">
        <f t="shared" si="4"/>
        <v>168.43718976789387</v>
      </c>
    </row>
    <row r="278" spans="4:8" x14ac:dyDescent="0.3">
      <c r="D278">
        <v>169.00724740454461</v>
      </c>
      <c r="F278">
        <v>-0.57035322242882103</v>
      </c>
      <c r="H278">
        <f t="shared" si="4"/>
        <v>168.43689418211579</v>
      </c>
    </row>
    <row r="279" spans="4:8" x14ac:dyDescent="0.3">
      <c r="D279">
        <v>168.63176251691766</v>
      </c>
      <c r="F279">
        <v>-0.22640506358584389</v>
      </c>
      <c r="H279">
        <f t="shared" si="4"/>
        <v>168.40535745333182</v>
      </c>
    </row>
    <row r="280" spans="4:8" x14ac:dyDescent="0.3">
      <c r="D280">
        <v>168.10054939897964</v>
      </c>
      <c r="F280">
        <v>0.30239334591897205</v>
      </c>
      <c r="H280">
        <f t="shared" si="4"/>
        <v>168.40294274489861</v>
      </c>
    </row>
    <row r="281" spans="4:8" x14ac:dyDescent="0.3">
      <c r="D281">
        <v>166.64751792605966</v>
      </c>
      <c r="F281">
        <v>1.6847116057761014</v>
      </c>
      <c r="H281">
        <f t="shared" si="4"/>
        <v>168.33222953183576</v>
      </c>
    </row>
    <row r="282" spans="4:8" x14ac:dyDescent="0.3">
      <c r="D282">
        <v>168.9039742811583</v>
      </c>
      <c r="F282">
        <v>-0.57522129282006063</v>
      </c>
      <c r="H282">
        <f t="shared" si="4"/>
        <v>168.32875298833824</v>
      </c>
    </row>
    <row r="283" spans="4:8" x14ac:dyDescent="0.3">
      <c r="D283">
        <v>168.00041403231444</v>
      </c>
      <c r="F283">
        <v>0.30712158149981406</v>
      </c>
      <c r="H283">
        <f t="shared" si="4"/>
        <v>168.30753561381425</v>
      </c>
    </row>
    <row r="284" spans="4:8" x14ac:dyDescent="0.3">
      <c r="D284">
        <v>168.38874553260393</v>
      </c>
      <c r="F284">
        <v>-8.7127318693092093E-2</v>
      </c>
      <c r="H284">
        <f t="shared" si="4"/>
        <v>168.30161821391084</v>
      </c>
    </row>
    <row r="285" spans="4:8" x14ac:dyDescent="0.3">
      <c r="D285">
        <v>167.32149897480849</v>
      </c>
      <c r="F285">
        <v>0.96244548331014812</v>
      </c>
      <c r="H285">
        <f t="shared" si="4"/>
        <v>168.28394445811864</v>
      </c>
    </row>
    <row r="286" spans="4:8" x14ac:dyDescent="0.3">
      <c r="D286">
        <v>170.21987669041846</v>
      </c>
      <c r="F286">
        <v>-1.9390790839679539</v>
      </c>
      <c r="H286">
        <f t="shared" si="4"/>
        <v>168.28079760645051</v>
      </c>
    </row>
    <row r="287" spans="4:8" x14ac:dyDescent="0.3">
      <c r="D287">
        <v>166.49465460405918</v>
      </c>
      <c r="F287">
        <v>1.6859803508850746</v>
      </c>
      <c r="H287">
        <f t="shared" si="4"/>
        <v>168.18063495494425</v>
      </c>
    </row>
    <row r="288" spans="4:8" x14ac:dyDescent="0.3">
      <c r="D288">
        <v>166.86768385599134</v>
      </c>
      <c r="F288">
        <v>1.2511418390204199</v>
      </c>
      <c r="H288">
        <f t="shared" si="4"/>
        <v>168.11882569501176</v>
      </c>
    </row>
    <row r="289" spans="4:8" x14ac:dyDescent="0.3">
      <c r="D289">
        <v>168.5595031628618</v>
      </c>
      <c r="F289">
        <v>-0.45336150833463762</v>
      </c>
      <c r="H289">
        <f t="shared" si="4"/>
        <v>168.10614165452716</v>
      </c>
    </row>
    <row r="290" spans="4:8" x14ac:dyDescent="0.3">
      <c r="D290">
        <v>168.94967638992239</v>
      </c>
      <c r="F290">
        <v>-0.85371766544994898</v>
      </c>
      <c r="H290">
        <f t="shared" si="4"/>
        <v>168.09595872447244</v>
      </c>
    </row>
    <row r="291" spans="4:8" x14ac:dyDescent="0.3">
      <c r="D291">
        <v>167.94828861721908</v>
      </c>
      <c r="F291">
        <v>0.11758061191358138</v>
      </c>
      <c r="H291">
        <f t="shared" si="4"/>
        <v>168.06586922913266</v>
      </c>
    </row>
    <row r="292" spans="4:8" x14ac:dyDescent="0.3">
      <c r="D292">
        <v>167.19149807587382</v>
      </c>
      <c r="F292">
        <v>0.85868350652162917</v>
      </c>
      <c r="H292">
        <f t="shared" si="4"/>
        <v>168.05018158239545</v>
      </c>
    </row>
    <row r="293" spans="4:8" x14ac:dyDescent="0.3">
      <c r="D293">
        <v>166.048774826515</v>
      </c>
      <c r="F293">
        <v>1.9963135855505243</v>
      </c>
      <c r="H293">
        <f t="shared" si="4"/>
        <v>168.04508841206552</v>
      </c>
    </row>
    <row r="294" spans="4:8" x14ac:dyDescent="0.3">
      <c r="D294">
        <v>167.3912458497507</v>
      </c>
      <c r="F294">
        <v>0.65310587160638534</v>
      </c>
      <c r="H294">
        <f t="shared" si="4"/>
        <v>168.04435172135709</v>
      </c>
    </row>
    <row r="295" spans="4:8" x14ac:dyDescent="0.3">
      <c r="D295">
        <v>170.71025349624688</v>
      </c>
      <c r="F295">
        <v>-2.673477865755558</v>
      </c>
      <c r="H295">
        <f t="shared" si="4"/>
        <v>168.03677563049132</v>
      </c>
    </row>
    <row r="296" spans="4:8" x14ac:dyDescent="0.3">
      <c r="D296">
        <v>167.60659145776299</v>
      </c>
      <c r="F296">
        <v>0.33847186386992689</v>
      </c>
      <c r="H296">
        <f t="shared" si="4"/>
        <v>167.94506332163292</v>
      </c>
    </row>
    <row r="297" spans="4:8" x14ac:dyDescent="0.3">
      <c r="D297">
        <v>167.65589743928285</v>
      </c>
      <c r="F297">
        <v>0.25088411348406225</v>
      </c>
      <c r="H297">
        <f t="shared" si="4"/>
        <v>167.90678155276692</v>
      </c>
    </row>
    <row r="298" spans="4:8" x14ac:dyDescent="0.3">
      <c r="D298">
        <v>168.25980192126008</v>
      </c>
      <c r="F298">
        <v>-0.38050075090723112</v>
      </c>
      <c r="H298">
        <f t="shared" si="4"/>
        <v>167.87930117035285</v>
      </c>
    </row>
    <row r="299" spans="4:8" x14ac:dyDescent="0.3">
      <c r="D299">
        <v>168.10515371590736</v>
      </c>
      <c r="F299">
        <v>-0.22789663489675149</v>
      </c>
      <c r="H299">
        <f t="shared" si="4"/>
        <v>167.87725708101061</v>
      </c>
    </row>
    <row r="300" spans="4:8" x14ac:dyDescent="0.3">
      <c r="D300">
        <v>167.1713755055971</v>
      </c>
      <c r="F300">
        <v>0.69750285547343083</v>
      </c>
      <c r="H300">
        <f t="shared" si="4"/>
        <v>167.86887836107053</v>
      </c>
    </row>
    <row r="301" spans="4:8" x14ac:dyDescent="0.3">
      <c r="D301">
        <v>169.14778707333608</v>
      </c>
      <c r="F301">
        <v>-1.2863847587141208</v>
      </c>
      <c r="H301">
        <f t="shared" si="4"/>
        <v>167.86140231462196</v>
      </c>
    </row>
    <row r="302" spans="4:8" x14ac:dyDescent="0.3">
      <c r="D302">
        <v>167.89177489018766</v>
      </c>
      <c r="F302">
        <v>-3.286231731181033E-2</v>
      </c>
      <c r="H302">
        <f t="shared" si="4"/>
        <v>167.85891257287585</v>
      </c>
    </row>
    <row r="303" spans="4:8" x14ac:dyDescent="0.3">
      <c r="D303">
        <v>168.9935708779667</v>
      </c>
      <c r="F303">
        <v>-1.2565146789711434</v>
      </c>
      <c r="H303">
        <f t="shared" si="4"/>
        <v>167.73705619899556</v>
      </c>
    </row>
    <row r="304" spans="4:8" x14ac:dyDescent="0.3">
      <c r="D304">
        <v>167.49504193259054</v>
      </c>
      <c r="F304">
        <v>0.23386746761389077</v>
      </c>
      <c r="H304">
        <f t="shared" si="4"/>
        <v>167.72890940020443</v>
      </c>
    </row>
    <row r="305" spans="4:8" x14ac:dyDescent="0.3">
      <c r="D305">
        <v>166.75345132144867</v>
      </c>
      <c r="F305">
        <v>0.94795950644765981</v>
      </c>
      <c r="H305">
        <f t="shared" si="4"/>
        <v>167.70141082789632</v>
      </c>
    </row>
    <row r="306" spans="4:8" x14ac:dyDescent="0.3">
      <c r="D306">
        <v>168.30734575679526</v>
      </c>
      <c r="F306">
        <v>-0.65055246523115784</v>
      </c>
      <c r="H306">
        <f t="shared" si="4"/>
        <v>167.6567932915641</v>
      </c>
    </row>
    <row r="307" spans="4:8" x14ac:dyDescent="0.3">
      <c r="D307">
        <v>168.5272843130515</v>
      </c>
      <c r="F307">
        <v>-0.88905380835058168</v>
      </c>
      <c r="H307">
        <f t="shared" si="4"/>
        <v>167.63823050470091</v>
      </c>
    </row>
    <row r="308" spans="4:8" x14ac:dyDescent="0.3">
      <c r="D308">
        <v>168.05729155722656</v>
      </c>
      <c r="F308">
        <v>-0.45404021875583567</v>
      </c>
      <c r="H308">
        <f t="shared" si="4"/>
        <v>167.60325133847073</v>
      </c>
    </row>
    <row r="309" spans="4:8" x14ac:dyDescent="0.3">
      <c r="D309">
        <v>167.46569935977459</v>
      </c>
      <c r="F309">
        <v>7.170228855102323E-2</v>
      </c>
      <c r="H309">
        <f t="shared" si="4"/>
        <v>167.53740164832561</v>
      </c>
    </row>
    <row r="310" spans="4:8" x14ac:dyDescent="0.3">
      <c r="D310">
        <v>166.12694589613238</v>
      </c>
      <c r="F310">
        <v>1.4084389476920478</v>
      </c>
      <c r="H310">
        <f t="shared" si="4"/>
        <v>167.53538484382443</v>
      </c>
    </row>
    <row r="311" spans="4:8" x14ac:dyDescent="0.3">
      <c r="D311">
        <v>165.92370793633745</v>
      </c>
      <c r="F311">
        <v>1.6043077266658656</v>
      </c>
      <c r="H311">
        <f t="shared" si="4"/>
        <v>167.52801566300332</v>
      </c>
    </row>
    <row r="312" spans="4:8" x14ac:dyDescent="0.3">
      <c r="D312">
        <v>168.05546119913924</v>
      </c>
      <c r="F312">
        <v>-0.55244299801415764</v>
      </c>
      <c r="H312">
        <f t="shared" si="4"/>
        <v>167.50301820112509</v>
      </c>
    </row>
    <row r="313" spans="4:8" x14ac:dyDescent="0.3">
      <c r="D313">
        <v>167.87631348025752</v>
      </c>
      <c r="F313">
        <v>-0.42028659663628787</v>
      </c>
      <c r="H313">
        <f t="shared" si="4"/>
        <v>167.45602688362123</v>
      </c>
    </row>
    <row r="314" spans="4:8" x14ac:dyDescent="0.3">
      <c r="D314">
        <v>167.01461272506276</v>
      </c>
      <c r="F314">
        <v>0.3648392521427013</v>
      </c>
      <c r="H314">
        <f t="shared" si="4"/>
        <v>167.37945197720546</v>
      </c>
    </row>
    <row r="315" spans="4:8" x14ac:dyDescent="0.3">
      <c r="D315">
        <v>166.75174601888284</v>
      </c>
      <c r="F315">
        <v>0.62756384977546986</v>
      </c>
      <c r="H315">
        <f t="shared" si="4"/>
        <v>167.37930986865831</v>
      </c>
    </row>
    <row r="316" spans="4:8" x14ac:dyDescent="0.3">
      <c r="D316">
        <v>167.93095137446653</v>
      </c>
      <c r="F316">
        <v>-0.55886971495056059</v>
      </c>
      <c r="H316">
        <f t="shared" si="4"/>
        <v>167.37208165951597</v>
      </c>
    </row>
    <row r="317" spans="4:8" x14ac:dyDescent="0.3">
      <c r="D317">
        <v>166.96695520268986</v>
      </c>
      <c r="F317">
        <v>0.39543010643683374</v>
      </c>
      <c r="H317">
        <f t="shared" si="4"/>
        <v>167.36238530912669</v>
      </c>
    </row>
    <row r="318" spans="4:8" x14ac:dyDescent="0.3">
      <c r="D318">
        <v>167.32149897480849</v>
      </c>
      <c r="F318">
        <v>-6.6181655711261556E-2</v>
      </c>
      <c r="H318">
        <f t="shared" si="4"/>
        <v>167.25531731909723</v>
      </c>
    </row>
    <row r="319" spans="4:8" x14ac:dyDescent="0.3">
      <c r="D319">
        <v>167.24057668371825</v>
      </c>
      <c r="F319">
        <v>-6.0508682508952916E-2</v>
      </c>
      <c r="H319">
        <f t="shared" si="4"/>
        <v>167.18006800120929</v>
      </c>
    </row>
    <row r="320" spans="4:8" x14ac:dyDescent="0.3">
      <c r="D320">
        <v>167.62629338674014</v>
      </c>
      <c r="F320">
        <v>-0.47346247811219655</v>
      </c>
      <c r="H320">
        <f t="shared" si="4"/>
        <v>167.15283090862795</v>
      </c>
    </row>
    <row r="321" spans="4:8" x14ac:dyDescent="0.3">
      <c r="D321">
        <v>168.2663275457453</v>
      </c>
      <c r="F321">
        <v>-1.118737600336317</v>
      </c>
      <c r="H321">
        <f t="shared" si="4"/>
        <v>167.14758994540898</v>
      </c>
    </row>
    <row r="322" spans="4:8" x14ac:dyDescent="0.3">
      <c r="D322">
        <v>167.41957660971093</v>
      </c>
      <c r="F322">
        <v>-0.29096213438606355</v>
      </c>
      <c r="H322">
        <f t="shared" ref="H322:H385" si="5">D322+F322</f>
        <v>167.12861447532487</v>
      </c>
    </row>
    <row r="323" spans="4:8" x14ac:dyDescent="0.3">
      <c r="D323">
        <v>168.06739831710001</v>
      </c>
      <c r="F323">
        <v>-0.96390522230649367</v>
      </c>
      <c r="H323">
        <f t="shared" si="5"/>
        <v>167.10349309479352</v>
      </c>
    </row>
    <row r="324" spans="4:8" x14ac:dyDescent="0.3">
      <c r="D324">
        <v>165.60590775017045</v>
      </c>
      <c r="F324">
        <v>1.48096660268493</v>
      </c>
      <c r="H324">
        <f t="shared" si="5"/>
        <v>167.08687435285538</v>
      </c>
    </row>
    <row r="325" spans="4:8" x14ac:dyDescent="0.3">
      <c r="D325">
        <v>166.80404196423478</v>
      </c>
      <c r="F325">
        <v>0.26416842047183309</v>
      </c>
      <c r="H325">
        <f t="shared" si="5"/>
        <v>167.06821038470662</v>
      </c>
    </row>
    <row r="326" spans="4:8" x14ac:dyDescent="0.3">
      <c r="D326">
        <v>166.31175521953264</v>
      </c>
      <c r="F326">
        <v>0.74251147452741861</v>
      </c>
      <c r="H326">
        <f t="shared" si="5"/>
        <v>167.05426669406006</v>
      </c>
    </row>
    <row r="327" spans="4:8" x14ac:dyDescent="0.3">
      <c r="D327">
        <v>168.32694536761846</v>
      </c>
      <c r="F327">
        <v>-1.2742293620249256</v>
      </c>
      <c r="H327">
        <f t="shared" si="5"/>
        <v>167.05271600559354</v>
      </c>
    </row>
    <row r="328" spans="4:8" x14ac:dyDescent="0.3">
      <c r="D328">
        <v>167.70264546695398</v>
      </c>
      <c r="F328">
        <v>-0.65007952798623592</v>
      </c>
      <c r="H328">
        <f t="shared" si="5"/>
        <v>167.05256593896775</v>
      </c>
    </row>
    <row r="329" spans="4:8" x14ac:dyDescent="0.3">
      <c r="D329">
        <v>166.32603428635048</v>
      </c>
      <c r="F329">
        <v>0.72220473157358356</v>
      </c>
      <c r="H329">
        <f t="shared" si="5"/>
        <v>167.04823901792406</v>
      </c>
    </row>
    <row r="330" spans="4:8" x14ac:dyDescent="0.3">
      <c r="D330">
        <v>166.73290810987237</v>
      </c>
      <c r="F330">
        <v>0.30263322514656466</v>
      </c>
      <c r="H330">
        <f t="shared" si="5"/>
        <v>167.03554133501893</v>
      </c>
    </row>
    <row r="331" spans="4:8" x14ac:dyDescent="0.3">
      <c r="D331">
        <v>165.61897036782466</v>
      </c>
      <c r="F331">
        <v>1.4094712241785601</v>
      </c>
      <c r="H331">
        <f t="shared" si="5"/>
        <v>167.02844159200322</v>
      </c>
    </row>
    <row r="332" spans="4:8" x14ac:dyDescent="0.3">
      <c r="D332">
        <v>166.12778717873152</v>
      </c>
      <c r="F332">
        <v>0.8882602742232848</v>
      </c>
      <c r="H332">
        <f t="shared" si="5"/>
        <v>167.01604745295481</v>
      </c>
    </row>
    <row r="333" spans="4:8" x14ac:dyDescent="0.3">
      <c r="D333">
        <v>167.65410118724685</v>
      </c>
      <c r="F333">
        <v>-0.70092028181534261</v>
      </c>
      <c r="H333">
        <f t="shared" si="5"/>
        <v>166.95318090543151</v>
      </c>
    </row>
    <row r="334" spans="4:8" x14ac:dyDescent="0.3">
      <c r="D334">
        <v>167.42843281436944</v>
      </c>
      <c r="F334">
        <v>-0.48659558160579763</v>
      </c>
      <c r="H334">
        <f t="shared" si="5"/>
        <v>166.94183723276365</v>
      </c>
    </row>
    <row r="335" spans="4:8" x14ac:dyDescent="0.3">
      <c r="D335">
        <v>167.50928689335706</v>
      </c>
      <c r="F335">
        <v>-0.78688572102691978</v>
      </c>
      <c r="H335">
        <f t="shared" si="5"/>
        <v>166.72240117233014</v>
      </c>
    </row>
    <row r="336" spans="4:8" x14ac:dyDescent="0.3">
      <c r="D336">
        <v>166.92977960675489</v>
      </c>
      <c r="F336">
        <v>-0.24543965082557406</v>
      </c>
      <c r="H336">
        <f t="shared" si="5"/>
        <v>166.68433995592932</v>
      </c>
    </row>
    <row r="337" spans="4:8" x14ac:dyDescent="0.3">
      <c r="D337">
        <v>166.30754880653694</v>
      </c>
      <c r="F337">
        <v>0.3593663677747827</v>
      </c>
      <c r="H337">
        <f t="shared" si="5"/>
        <v>166.66691517431173</v>
      </c>
    </row>
    <row r="338" spans="4:8" x14ac:dyDescent="0.3">
      <c r="D338">
        <v>166.12194367527263</v>
      </c>
      <c r="F338">
        <v>0.53903704611002468</v>
      </c>
      <c r="H338">
        <f t="shared" si="5"/>
        <v>166.66098072138266</v>
      </c>
    </row>
    <row r="339" spans="4:8" x14ac:dyDescent="0.3">
      <c r="D339">
        <v>166.75602064398117</v>
      </c>
      <c r="F339">
        <v>-0.11411543709982652</v>
      </c>
      <c r="H339">
        <f t="shared" si="5"/>
        <v>166.64190520688135</v>
      </c>
    </row>
    <row r="340" spans="4:8" x14ac:dyDescent="0.3">
      <c r="D340">
        <v>167.43464011570904</v>
      </c>
      <c r="F340">
        <v>-0.81056441558757797</v>
      </c>
      <c r="H340">
        <f t="shared" si="5"/>
        <v>166.62407570012147</v>
      </c>
    </row>
    <row r="341" spans="4:8" x14ac:dyDescent="0.3">
      <c r="D341">
        <v>165.39687176165171</v>
      </c>
      <c r="F341">
        <v>1.1942802302655764</v>
      </c>
      <c r="H341">
        <f t="shared" si="5"/>
        <v>166.59115199191729</v>
      </c>
    </row>
    <row r="342" spans="4:8" x14ac:dyDescent="0.3">
      <c r="D342">
        <v>166.30000000051223</v>
      </c>
      <c r="F342">
        <v>0.26036786948679946</v>
      </c>
      <c r="H342">
        <f t="shared" si="5"/>
        <v>166.56036786999903</v>
      </c>
    </row>
    <row r="343" spans="4:8" x14ac:dyDescent="0.3">
      <c r="D343">
        <v>166.42873897554819</v>
      </c>
      <c r="F343">
        <v>0.12328314369369764</v>
      </c>
      <c r="H343">
        <f t="shared" si="5"/>
        <v>166.55202211924188</v>
      </c>
    </row>
    <row r="344" spans="4:8" x14ac:dyDescent="0.3">
      <c r="D344">
        <v>167.16001819050871</v>
      </c>
      <c r="F344">
        <v>-0.6873915481264703</v>
      </c>
      <c r="H344">
        <f t="shared" si="5"/>
        <v>166.47262664238224</v>
      </c>
    </row>
    <row r="345" spans="4:8" x14ac:dyDescent="0.3">
      <c r="D345">
        <v>165.87335603591055</v>
      </c>
      <c r="F345">
        <v>0.58245632317266427</v>
      </c>
      <c r="H345">
        <f t="shared" si="5"/>
        <v>166.45581235908321</v>
      </c>
    </row>
    <row r="346" spans="4:8" x14ac:dyDescent="0.3">
      <c r="D346">
        <v>167.13991835759953</v>
      </c>
      <c r="F346">
        <v>-0.68710050982190296</v>
      </c>
      <c r="H346">
        <f t="shared" si="5"/>
        <v>166.45281784777762</v>
      </c>
    </row>
    <row r="347" spans="4:8" x14ac:dyDescent="0.3">
      <c r="D347">
        <v>167.30387751496164</v>
      </c>
      <c r="F347">
        <v>-0.869238192535704</v>
      </c>
      <c r="H347">
        <f t="shared" si="5"/>
        <v>166.43463932242594</v>
      </c>
    </row>
    <row r="348" spans="4:8" x14ac:dyDescent="0.3">
      <c r="D348">
        <v>166.47096226707799</v>
      </c>
      <c r="F348">
        <v>-6.4494543039472774E-2</v>
      </c>
      <c r="H348">
        <f t="shared" si="5"/>
        <v>166.40646772403852</v>
      </c>
    </row>
    <row r="349" spans="4:8" x14ac:dyDescent="0.3">
      <c r="D349">
        <v>166.12278495787177</v>
      </c>
      <c r="F349">
        <v>0.24575456336606294</v>
      </c>
      <c r="H349">
        <f t="shared" si="5"/>
        <v>166.36853952123784</v>
      </c>
    </row>
    <row r="350" spans="4:8" x14ac:dyDescent="0.3">
      <c r="D350">
        <v>166.86853650727426</v>
      </c>
      <c r="F350">
        <v>-0.56074895837809891</v>
      </c>
      <c r="H350">
        <f t="shared" si="5"/>
        <v>166.30778754889616</v>
      </c>
    </row>
    <row r="351" spans="4:8" x14ac:dyDescent="0.3">
      <c r="D351">
        <v>167.39921529707499</v>
      </c>
      <c r="F351">
        <v>-1.1145993994432501</v>
      </c>
      <c r="H351">
        <f t="shared" si="5"/>
        <v>166.28461589763174</v>
      </c>
    </row>
    <row r="352" spans="4:8" x14ac:dyDescent="0.3">
      <c r="D352">
        <v>164.51989149546716</v>
      </c>
      <c r="F352">
        <v>1.7573393051861785</v>
      </c>
      <c r="H352">
        <f t="shared" si="5"/>
        <v>166.27723080065334</v>
      </c>
    </row>
    <row r="353" spans="4:8" x14ac:dyDescent="0.3">
      <c r="D353">
        <v>166.01557826990029</v>
      </c>
      <c r="F353">
        <v>0.25514850676700007</v>
      </c>
      <c r="H353">
        <f t="shared" si="5"/>
        <v>166.27072677666729</v>
      </c>
    </row>
    <row r="354" spans="4:8" x14ac:dyDescent="0.3">
      <c r="D354">
        <v>167.24146344105247</v>
      </c>
      <c r="F354">
        <v>-0.99957787824678235</v>
      </c>
      <c r="H354">
        <f t="shared" si="5"/>
        <v>166.24188556280569</v>
      </c>
    </row>
    <row r="355" spans="4:8" x14ac:dyDescent="0.3">
      <c r="D355">
        <v>166.00314092985354</v>
      </c>
      <c r="F355">
        <v>0.23866505216574296</v>
      </c>
      <c r="H355">
        <f t="shared" si="5"/>
        <v>166.24180598201929</v>
      </c>
    </row>
    <row r="356" spans="4:8" x14ac:dyDescent="0.3">
      <c r="D356">
        <v>165.39848611474736</v>
      </c>
      <c r="F356">
        <v>0.83905206338386051</v>
      </c>
      <c r="H356">
        <f t="shared" si="5"/>
        <v>166.23753817813122</v>
      </c>
    </row>
    <row r="357" spans="4:8" x14ac:dyDescent="0.3">
      <c r="D357">
        <v>167.03544015373336</v>
      </c>
      <c r="F357">
        <v>-0.86145291788852774</v>
      </c>
      <c r="H357">
        <f t="shared" si="5"/>
        <v>166.17398723584483</v>
      </c>
    </row>
    <row r="358" spans="4:8" x14ac:dyDescent="0.3">
      <c r="D358">
        <v>165.68193013855489</v>
      </c>
      <c r="F358">
        <v>0.4511582574195927</v>
      </c>
      <c r="H358">
        <f t="shared" si="5"/>
        <v>166.13308839597448</v>
      </c>
    </row>
    <row r="359" spans="4:8" x14ac:dyDescent="0.3">
      <c r="D359">
        <v>166.83928488392849</v>
      </c>
      <c r="F359">
        <v>-0.71913063948159106</v>
      </c>
      <c r="H359">
        <f t="shared" si="5"/>
        <v>166.12015424444689</v>
      </c>
    </row>
    <row r="360" spans="4:8" x14ac:dyDescent="0.3">
      <c r="D360">
        <v>166.90128968522185</v>
      </c>
      <c r="F360">
        <v>-0.80791096479515545</v>
      </c>
      <c r="H360">
        <f t="shared" si="5"/>
        <v>166.0933787204267</v>
      </c>
    </row>
    <row r="361" spans="4:8" x14ac:dyDescent="0.3">
      <c r="D361">
        <v>166.13527914133738</v>
      </c>
      <c r="F361">
        <v>-8.6513409769395366E-2</v>
      </c>
      <c r="H361">
        <f t="shared" si="5"/>
        <v>166.04876573156798</v>
      </c>
    </row>
    <row r="362" spans="4:8" x14ac:dyDescent="0.3">
      <c r="D362">
        <v>165.60508920493885</v>
      </c>
      <c r="F362">
        <v>0.43798536353278905</v>
      </c>
      <c r="H362">
        <f t="shared" si="5"/>
        <v>166.04307456847164</v>
      </c>
    </row>
    <row r="363" spans="4:8" x14ac:dyDescent="0.3">
      <c r="D363">
        <v>166.84358224639436</v>
      </c>
      <c r="F363">
        <v>-0.80865447671385482</v>
      </c>
      <c r="H363">
        <f t="shared" si="5"/>
        <v>166.03492776968051</v>
      </c>
    </row>
    <row r="364" spans="4:8" x14ac:dyDescent="0.3">
      <c r="D364">
        <v>166.44140368927037</v>
      </c>
      <c r="F364">
        <v>-0.43235104385530576</v>
      </c>
      <c r="H364">
        <f t="shared" si="5"/>
        <v>166.00905264541507</v>
      </c>
    </row>
    <row r="365" spans="4:8" x14ac:dyDescent="0.3">
      <c r="D365">
        <v>165.65984078598558</v>
      </c>
      <c r="F365">
        <v>0.28179556466056965</v>
      </c>
      <c r="H365">
        <f t="shared" si="5"/>
        <v>165.94163635064615</v>
      </c>
    </row>
    <row r="366" spans="4:8" x14ac:dyDescent="0.3">
      <c r="D366">
        <v>165.01112095257849</v>
      </c>
      <c r="F366">
        <v>0.92989012046018615</v>
      </c>
      <c r="H366">
        <f t="shared" si="5"/>
        <v>165.94101107303868</v>
      </c>
    </row>
    <row r="367" spans="4:8" x14ac:dyDescent="0.3">
      <c r="D367">
        <v>166.75773731523077</v>
      </c>
      <c r="F367">
        <v>-0.84822431745124049</v>
      </c>
      <c r="H367">
        <f t="shared" si="5"/>
        <v>165.90951299777953</v>
      </c>
    </row>
    <row r="368" spans="4:8" x14ac:dyDescent="0.3">
      <c r="D368">
        <v>167.51194716535974</v>
      </c>
      <c r="F368">
        <v>-1.6149260773090646</v>
      </c>
      <c r="H368">
        <f t="shared" si="5"/>
        <v>165.89702108805068</v>
      </c>
    </row>
    <row r="369" spans="4:8" x14ac:dyDescent="0.3">
      <c r="D369">
        <v>164.5427880245843</v>
      </c>
      <c r="F369">
        <v>1.3371982277021743</v>
      </c>
      <c r="H369">
        <f t="shared" si="5"/>
        <v>165.87998625228647</v>
      </c>
    </row>
    <row r="370" spans="4:8" x14ac:dyDescent="0.3">
      <c r="D370">
        <v>166.39754330727737</v>
      </c>
      <c r="F370">
        <v>-0.53629605645255651</v>
      </c>
      <c r="H370">
        <f t="shared" si="5"/>
        <v>165.86124725082482</v>
      </c>
    </row>
    <row r="371" spans="4:8" x14ac:dyDescent="0.3">
      <c r="D371">
        <v>166.84874362882692</v>
      </c>
      <c r="F371">
        <v>-0.99542603493318893</v>
      </c>
      <c r="H371">
        <f t="shared" si="5"/>
        <v>165.85331759389373</v>
      </c>
    </row>
    <row r="372" spans="4:8" x14ac:dyDescent="0.3">
      <c r="D372">
        <v>166.47942056780448</v>
      </c>
      <c r="F372">
        <v>-0.6292407306318637</v>
      </c>
      <c r="H372">
        <f t="shared" si="5"/>
        <v>165.85017983717262</v>
      </c>
    </row>
    <row r="373" spans="4:8" x14ac:dyDescent="0.3">
      <c r="D373">
        <v>165.79432094632648</v>
      </c>
      <c r="F373">
        <v>-1.7174670574604534E-2</v>
      </c>
      <c r="H373">
        <f t="shared" si="5"/>
        <v>165.77714627575187</v>
      </c>
    </row>
    <row r="374" spans="4:8" x14ac:dyDescent="0.3">
      <c r="D374">
        <v>167.05281150253722</v>
      </c>
      <c r="F374">
        <v>-1.2876080290880054</v>
      </c>
      <c r="H374">
        <f t="shared" si="5"/>
        <v>165.76520347344922</v>
      </c>
    </row>
    <row r="375" spans="4:8" x14ac:dyDescent="0.3">
      <c r="D375">
        <v>166.71922021461069</v>
      </c>
      <c r="F375">
        <v>-0.9841892278927844</v>
      </c>
      <c r="H375">
        <f t="shared" si="5"/>
        <v>165.7350309867179</v>
      </c>
    </row>
    <row r="376" spans="4:8" x14ac:dyDescent="0.3">
      <c r="D376">
        <v>165.67620032193372</v>
      </c>
      <c r="F376">
        <v>4.8787569539854303E-2</v>
      </c>
      <c r="H376">
        <f t="shared" si="5"/>
        <v>165.72498789147357</v>
      </c>
    </row>
    <row r="377" spans="4:8" x14ac:dyDescent="0.3">
      <c r="D377">
        <v>165.33211573888548</v>
      </c>
      <c r="F377">
        <v>0.32626417123537976</v>
      </c>
      <c r="H377">
        <f t="shared" si="5"/>
        <v>165.65837991012086</v>
      </c>
    </row>
    <row r="378" spans="4:8" x14ac:dyDescent="0.3">
      <c r="D378">
        <v>165.18368620355614</v>
      </c>
      <c r="F378">
        <v>0.47363300836877897</v>
      </c>
      <c r="H378">
        <f t="shared" si="5"/>
        <v>165.65731921192491</v>
      </c>
    </row>
    <row r="379" spans="4:8" x14ac:dyDescent="0.3">
      <c r="D379">
        <v>165.9526412365376</v>
      </c>
      <c r="F379">
        <v>-0.32908928915276192</v>
      </c>
      <c r="H379">
        <f t="shared" si="5"/>
        <v>165.62355194738484</v>
      </c>
    </row>
    <row r="380" spans="4:8" x14ac:dyDescent="0.3">
      <c r="D380">
        <v>163.15270495371078</v>
      </c>
      <c r="F380">
        <v>2.3808388505131006</v>
      </c>
      <c r="H380">
        <f t="shared" si="5"/>
        <v>165.53354380422388</v>
      </c>
    </row>
    <row r="381" spans="4:8" x14ac:dyDescent="0.3">
      <c r="D381">
        <v>165.34666765411384</v>
      </c>
      <c r="F381">
        <v>0.18141236068913713</v>
      </c>
      <c r="H381">
        <f t="shared" si="5"/>
        <v>165.52808001480298</v>
      </c>
    </row>
    <row r="382" spans="4:8" x14ac:dyDescent="0.3">
      <c r="D382">
        <v>166.86422777612461</v>
      </c>
      <c r="F382">
        <v>-1.341325059911469</v>
      </c>
      <c r="H382">
        <f t="shared" si="5"/>
        <v>165.52290271621314</v>
      </c>
    </row>
    <row r="383" spans="4:8" x14ac:dyDescent="0.3">
      <c r="D383">
        <v>166.35376250607078</v>
      </c>
      <c r="F383">
        <v>-0.88316483015660197</v>
      </c>
      <c r="H383">
        <f t="shared" si="5"/>
        <v>165.47059767591418</v>
      </c>
    </row>
    <row r="384" spans="4:8" x14ac:dyDescent="0.3">
      <c r="D384">
        <v>166.7834532779234</v>
      </c>
      <c r="F384">
        <v>-1.3172666513128206</v>
      </c>
      <c r="H384">
        <f t="shared" si="5"/>
        <v>165.46618662661058</v>
      </c>
    </row>
    <row r="385" spans="4:8" x14ac:dyDescent="0.3">
      <c r="D385">
        <v>165.55289557774086</v>
      </c>
      <c r="F385">
        <v>-0.10149619811272714</v>
      </c>
      <c r="H385">
        <f t="shared" si="5"/>
        <v>165.45139937962813</v>
      </c>
    </row>
    <row r="386" spans="4:8" x14ac:dyDescent="0.3">
      <c r="D386">
        <v>165.7869199331908</v>
      </c>
      <c r="F386">
        <v>-0.40878262552723754</v>
      </c>
      <c r="H386">
        <f t="shared" ref="H386:H449" si="6">D386+F386</f>
        <v>165.37813730766356</v>
      </c>
    </row>
    <row r="387" spans="4:8" x14ac:dyDescent="0.3">
      <c r="D387">
        <v>166.12861709264689</v>
      </c>
      <c r="F387">
        <v>-0.77319782576523721</v>
      </c>
      <c r="H387">
        <f t="shared" si="6"/>
        <v>165.35541926688165</v>
      </c>
    </row>
    <row r="388" spans="4:8" x14ac:dyDescent="0.3">
      <c r="D388">
        <v>164.84742327494314</v>
      </c>
      <c r="F388">
        <v>0.44354919737088494</v>
      </c>
      <c r="H388">
        <f t="shared" si="6"/>
        <v>165.29097247231402</v>
      </c>
    </row>
    <row r="389" spans="4:8" x14ac:dyDescent="0.3">
      <c r="D389">
        <v>164.70114242084674</v>
      </c>
      <c r="F389">
        <v>0.58499608712736517</v>
      </c>
      <c r="H389">
        <f t="shared" si="6"/>
        <v>165.2861385079741</v>
      </c>
    </row>
    <row r="390" spans="4:8" x14ac:dyDescent="0.3">
      <c r="D390">
        <v>165.07762775264564</v>
      </c>
      <c r="F390">
        <v>0.14837610251561273</v>
      </c>
      <c r="H390">
        <f t="shared" si="6"/>
        <v>165.22600385516125</v>
      </c>
    </row>
    <row r="391" spans="4:8" x14ac:dyDescent="0.3">
      <c r="D391">
        <v>166.13861016568262</v>
      </c>
      <c r="F391">
        <v>-0.93876678874948993</v>
      </c>
      <c r="H391">
        <f t="shared" si="6"/>
        <v>165.19984337693313</v>
      </c>
    </row>
    <row r="392" spans="4:8" x14ac:dyDescent="0.3">
      <c r="D392">
        <v>164.57282408711035</v>
      </c>
      <c r="F392">
        <v>0.5830918325955281</v>
      </c>
      <c r="H392">
        <f t="shared" si="6"/>
        <v>165.15591591970588</v>
      </c>
    </row>
    <row r="393" spans="4:8" x14ac:dyDescent="0.3">
      <c r="D393">
        <v>164.85380110653932</v>
      </c>
      <c r="F393">
        <v>0.26805196284840349</v>
      </c>
      <c r="H393">
        <f t="shared" si="6"/>
        <v>165.12185306938773</v>
      </c>
    </row>
    <row r="394" spans="4:8" x14ac:dyDescent="0.3">
      <c r="D394">
        <v>165.56756117980694</v>
      </c>
      <c r="F394">
        <v>-0.45217575461720116</v>
      </c>
      <c r="H394">
        <f t="shared" si="6"/>
        <v>165.11538542518974</v>
      </c>
    </row>
    <row r="395" spans="4:8" x14ac:dyDescent="0.3">
      <c r="D395">
        <v>166.08949745178688</v>
      </c>
      <c r="F395">
        <v>-1.0279700290993787</v>
      </c>
      <c r="H395">
        <f t="shared" si="6"/>
        <v>165.0615274226875</v>
      </c>
    </row>
    <row r="396" spans="4:8" x14ac:dyDescent="0.3">
      <c r="D396">
        <v>164.72416400548536</v>
      </c>
      <c r="F396">
        <v>0.33224068829440512</v>
      </c>
      <c r="H396">
        <f t="shared" si="6"/>
        <v>165.05640469377977</v>
      </c>
    </row>
    <row r="397" spans="4:8" x14ac:dyDescent="0.3">
      <c r="D397">
        <v>164.22325979848392</v>
      </c>
      <c r="F397">
        <v>0.8247775440395344</v>
      </c>
      <c r="H397">
        <f t="shared" si="6"/>
        <v>165.04803734252346</v>
      </c>
    </row>
    <row r="398" spans="4:8" x14ac:dyDescent="0.3">
      <c r="D398">
        <v>164.65990820480511</v>
      </c>
      <c r="F398">
        <v>0.23945290195115376</v>
      </c>
      <c r="H398">
        <f t="shared" si="6"/>
        <v>164.89936110675626</v>
      </c>
    </row>
    <row r="399" spans="4:8" x14ac:dyDescent="0.3">
      <c r="D399">
        <v>165.36851826432394</v>
      </c>
      <c r="F399">
        <v>-0.47311914386227727</v>
      </c>
      <c r="H399">
        <f t="shared" si="6"/>
        <v>164.89539912046166</v>
      </c>
    </row>
    <row r="400" spans="4:8" x14ac:dyDescent="0.3">
      <c r="D400">
        <v>164.72336819762131</v>
      </c>
      <c r="F400">
        <v>0.14458692021435127</v>
      </c>
      <c r="H400">
        <f t="shared" si="6"/>
        <v>164.86795511783566</v>
      </c>
    </row>
    <row r="401" spans="4:8" x14ac:dyDescent="0.3">
      <c r="D401">
        <v>165.23925632983446</v>
      </c>
      <c r="F401">
        <v>-0.37187987800280098</v>
      </c>
      <c r="H401">
        <f t="shared" si="6"/>
        <v>164.86737645183166</v>
      </c>
    </row>
    <row r="402" spans="4:8" x14ac:dyDescent="0.3">
      <c r="D402">
        <v>163.75039076566463</v>
      </c>
      <c r="F402">
        <v>1.0414260032121092</v>
      </c>
      <c r="H402">
        <f t="shared" si="6"/>
        <v>164.79181676887674</v>
      </c>
    </row>
    <row r="403" spans="4:8" x14ac:dyDescent="0.3">
      <c r="D403">
        <v>164.89765011984855</v>
      </c>
      <c r="F403">
        <v>-0.1779915237420937</v>
      </c>
      <c r="H403">
        <f t="shared" si="6"/>
        <v>164.71965859610646</v>
      </c>
    </row>
    <row r="404" spans="4:8" x14ac:dyDescent="0.3">
      <c r="D404">
        <v>165.76392108591972</v>
      </c>
      <c r="F404">
        <v>-1.067705852619838</v>
      </c>
      <c r="H404">
        <f t="shared" si="6"/>
        <v>164.69621523329988</v>
      </c>
    </row>
    <row r="405" spans="4:8" x14ac:dyDescent="0.3">
      <c r="D405">
        <v>163.7146703612525</v>
      </c>
      <c r="F405">
        <v>0.960988018050557</v>
      </c>
      <c r="H405">
        <f t="shared" si="6"/>
        <v>164.67565837930306</v>
      </c>
    </row>
    <row r="406" spans="4:8" x14ac:dyDescent="0.3">
      <c r="D406">
        <v>164.3905840862426</v>
      </c>
      <c r="F406">
        <v>0.28275167096580844</v>
      </c>
      <c r="H406">
        <f t="shared" si="6"/>
        <v>164.67333575720841</v>
      </c>
    </row>
    <row r="407" spans="4:8" x14ac:dyDescent="0.3">
      <c r="D407">
        <v>166.28574367106194</v>
      </c>
      <c r="F407">
        <v>-1.6476269593113102</v>
      </c>
      <c r="H407">
        <f t="shared" si="6"/>
        <v>164.63811671175063</v>
      </c>
    </row>
    <row r="408" spans="4:8" x14ac:dyDescent="0.3">
      <c r="D408">
        <v>163.38251152748126</v>
      </c>
      <c r="F408">
        <v>1.2018062989227474</v>
      </c>
      <c r="H408">
        <f t="shared" si="6"/>
        <v>164.584317826404</v>
      </c>
    </row>
    <row r="409" spans="4:8" x14ac:dyDescent="0.3">
      <c r="D409">
        <v>165.12418251269264</v>
      </c>
      <c r="F409">
        <v>-0.57242459661210887</v>
      </c>
      <c r="H409">
        <f t="shared" si="6"/>
        <v>164.55175791608053</v>
      </c>
    </row>
    <row r="410" spans="4:8" x14ac:dyDescent="0.3">
      <c r="D410">
        <v>163.49923380377004</v>
      </c>
      <c r="F410">
        <v>1.03565525932936</v>
      </c>
      <c r="H410">
        <f t="shared" si="6"/>
        <v>164.5348890630994</v>
      </c>
    </row>
    <row r="411" spans="4:8" x14ac:dyDescent="0.3">
      <c r="D411">
        <v>165.67701886716532</v>
      </c>
      <c r="F411">
        <v>-1.2504733604146168</v>
      </c>
      <c r="H411">
        <f t="shared" si="6"/>
        <v>164.4265455067507</v>
      </c>
    </row>
    <row r="412" spans="4:8" x14ac:dyDescent="0.3">
      <c r="D412">
        <v>164.64960817730753</v>
      </c>
      <c r="F412">
        <v>-0.24031805878621526</v>
      </c>
      <c r="H412">
        <f t="shared" si="6"/>
        <v>164.40929011852131</v>
      </c>
    </row>
    <row r="413" spans="4:8" x14ac:dyDescent="0.3">
      <c r="D413">
        <v>165.06479250866687</v>
      </c>
      <c r="F413">
        <v>-0.65898802859010175</v>
      </c>
      <c r="H413">
        <f t="shared" si="6"/>
        <v>164.40580448007677</v>
      </c>
    </row>
    <row r="414" spans="4:8" x14ac:dyDescent="0.3">
      <c r="D414">
        <v>163.30223725136602</v>
      </c>
      <c r="F414">
        <v>1.0934900274151005</v>
      </c>
      <c r="H414">
        <f t="shared" si="6"/>
        <v>164.39572727878112</v>
      </c>
    </row>
    <row r="415" spans="4:8" x14ac:dyDescent="0.3">
      <c r="D415">
        <v>163.68904534803005</v>
      </c>
      <c r="F415">
        <v>0.70385794970206916</v>
      </c>
      <c r="H415">
        <f t="shared" si="6"/>
        <v>164.39290329773212</v>
      </c>
    </row>
    <row r="416" spans="4:8" x14ac:dyDescent="0.3">
      <c r="D416">
        <v>164.73050773103023</v>
      </c>
      <c r="F416">
        <v>-0.36524852475849912</v>
      </c>
      <c r="H416">
        <f t="shared" si="6"/>
        <v>164.36525920627173</v>
      </c>
    </row>
    <row r="417" spans="4:8" x14ac:dyDescent="0.3">
      <c r="D417">
        <v>165.13463033307926</v>
      </c>
      <c r="F417">
        <v>-0.82316773841739632</v>
      </c>
      <c r="H417">
        <f t="shared" si="6"/>
        <v>164.31146259466186</v>
      </c>
    </row>
    <row r="418" spans="4:8" x14ac:dyDescent="0.3">
      <c r="D418">
        <v>163.78147274709772</v>
      </c>
      <c r="F418">
        <v>0.44667444853985216</v>
      </c>
      <c r="H418">
        <f t="shared" si="6"/>
        <v>164.22814719563758</v>
      </c>
    </row>
    <row r="419" spans="4:8" x14ac:dyDescent="0.3">
      <c r="D419">
        <v>164.99831981465104</v>
      </c>
      <c r="F419">
        <v>-0.77505546869360842</v>
      </c>
      <c r="H419">
        <f t="shared" si="6"/>
        <v>164.22326434595743</v>
      </c>
    </row>
    <row r="420" spans="4:8" x14ac:dyDescent="0.3">
      <c r="D420">
        <v>164.12769464269513</v>
      </c>
      <c r="F420">
        <v>8.3441591414157301E-2</v>
      </c>
      <c r="H420">
        <f t="shared" si="6"/>
        <v>164.21113623410929</v>
      </c>
    </row>
    <row r="421" spans="4:8" x14ac:dyDescent="0.3">
      <c r="D421">
        <v>164.01123384613311</v>
      </c>
      <c r="F421">
        <v>0.17845763977675233</v>
      </c>
      <c r="H421">
        <f t="shared" si="6"/>
        <v>164.18969148590986</v>
      </c>
    </row>
    <row r="422" spans="4:8" x14ac:dyDescent="0.3">
      <c r="D422">
        <v>165.00232159133884</v>
      </c>
      <c r="F422">
        <v>-0.87865373643580824</v>
      </c>
      <c r="H422">
        <f t="shared" si="6"/>
        <v>164.12366785490303</v>
      </c>
    </row>
    <row r="423" spans="4:8" x14ac:dyDescent="0.3">
      <c r="D423">
        <v>163.63088316185167</v>
      </c>
      <c r="F423">
        <v>0.48255287765641697</v>
      </c>
      <c r="H423">
        <f t="shared" si="6"/>
        <v>164.11343603950809</v>
      </c>
    </row>
    <row r="424" spans="4:8" x14ac:dyDescent="0.3">
      <c r="D424">
        <v>163.52476786752231</v>
      </c>
      <c r="F424">
        <v>0.52414634410524741</v>
      </c>
      <c r="H424">
        <f t="shared" si="6"/>
        <v>164.04891421162756</v>
      </c>
    </row>
    <row r="425" spans="4:8" x14ac:dyDescent="0.3">
      <c r="D425">
        <v>162.79527353591402</v>
      </c>
      <c r="F425">
        <v>1.2352370504231658</v>
      </c>
      <c r="H425">
        <f t="shared" si="6"/>
        <v>164.03051058633719</v>
      </c>
    </row>
    <row r="426" spans="4:8" x14ac:dyDescent="0.3">
      <c r="D426">
        <v>164.31823378271656</v>
      </c>
      <c r="F426">
        <v>-0.30471710488200188</v>
      </c>
      <c r="H426">
        <f t="shared" si="6"/>
        <v>164.01351667783456</v>
      </c>
    </row>
    <row r="427" spans="4:8" x14ac:dyDescent="0.3">
      <c r="D427">
        <v>163.63630602401099</v>
      </c>
      <c r="F427">
        <v>0.3639388523879461</v>
      </c>
      <c r="H427">
        <f t="shared" si="6"/>
        <v>164.00024487639894</v>
      </c>
    </row>
    <row r="428" spans="4:8" x14ac:dyDescent="0.3">
      <c r="D428">
        <v>163.88103967957431</v>
      </c>
      <c r="F428">
        <v>4.9340087571181357E-3</v>
      </c>
      <c r="H428">
        <f t="shared" si="6"/>
        <v>163.88597368833143</v>
      </c>
    </row>
    <row r="429" spans="4:8" x14ac:dyDescent="0.3">
      <c r="D429">
        <v>162.92887830760446</v>
      </c>
      <c r="F429">
        <v>0.94222059487947263</v>
      </c>
      <c r="H429">
        <f t="shared" si="6"/>
        <v>163.87109890248394</v>
      </c>
    </row>
    <row r="430" spans="4:8" x14ac:dyDescent="0.3">
      <c r="D430">
        <v>164.59022954196553</v>
      </c>
      <c r="F430">
        <v>-0.74806621341849677</v>
      </c>
      <c r="H430">
        <f t="shared" si="6"/>
        <v>163.84216332854703</v>
      </c>
    </row>
    <row r="431" spans="4:8" x14ac:dyDescent="0.3">
      <c r="D431">
        <v>165.35394361172803</v>
      </c>
      <c r="F431">
        <v>-1.5316300050471909</v>
      </c>
      <c r="H431">
        <f t="shared" si="6"/>
        <v>163.82231360668084</v>
      </c>
    </row>
    <row r="432" spans="4:8" x14ac:dyDescent="0.3">
      <c r="D432">
        <v>164.06747472475399</v>
      </c>
      <c r="F432">
        <v>-0.29591319616883993</v>
      </c>
      <c r="H432">
        <f t="shared" si="6"/>
        <v>163.77156152858515</v>
      </c>
    </row>
    <row r="433" spans="4:8" x14ac:dyDescent="0.3">
      <c r="D433">
        <v>164.26718839257956</v>
      </c>
      <c r="F433">
        <v>-0.55485088523710147</v>
      </c>
      <c r="H433">
        <f t="shared" si="6"/>
        <v>163.71233750734245</v>
      </c>
    </row>
    <row r="434" spans="4:8" x14ac:dyDescent="0.3">
      <c r="D434">
        <v>162.64801497501321</v>
      </c>
      <c r="F434">
        <v>1.0550752449489664</v>
      </c>
      <c r="H434">
        <f t="shared" si="6"/>
        <v>163.70309021996218</v>
      </c>
    </row>
    <row r="435" spans="4:8" x14ac:dyDescent="0.3">
      <c r="D435">
        <v>163.51547965288046</v>
      </c>
      <c r="F435">
        <v>0.18195578377344646</v>
      </c>
      <c r="H435">
        <f t="shared" si="6"/>
        <v>163.6974354366539</v>
      </c>
    </row>
    <row r="436" spans="4:8" x14ac:dyDescent="0.3">
      <c r="D436">
        <v>164.69083102466539</v>
      </c>
      <c r="F436">
        <v>-1.0102257874677889</v>
      </c>
      <c r="H436">
        <f t="shared" si="6"/>
        <v>163.6806052371976</v>
      </c>
    </row>
    <row r="437" spans="4:8" x14ac:dyDescent="0.3">
      <c r="D437">
        <v>166.28992734669009</v>
      </c>
      <c r="F437">
        <v>-2.6177804102189839</v>
      </c>
      <c r="H437">
        <f t="shared" si="6"/>
        <v>163.67214693647111</v>
      </c>
    </row>
    <row r="438" spans="4:8" x14ac:dyDescent="0.3">
      <c r="D438">
        <v>161.93076471582754</v>
      </c>
      <c r="F438">
        <v>1.7383126760250889</v>
      </c>
      <c r="H438">
        <f t="shared" si="6"/>
        <v>163.66907739185262</v>
      </c>
    </row>
    <row r="439" spans="4:8" x14ac:dyDescent="0.3">
      <c r="D439">
        <v>164.53489815804642</v>
      </c>
      <c r="F439">
        <v>-0.88701199274510145</v>
      </c>
      <c r="H439">
        <f t="shared" si="6"/>
        <v>163.64788616530132</v>
      </c>
    </row>
    <row r="440" spans="4:8" x14ac:dyDescent="0.3">
      <c r="D440">
        <v>165.35637651005527</v>
      </c>
      <c r="F440">
        <v>-1.7488036974100396</v>
      </c>
      <c r="H440">
        <f t="shared" si="6"/>
        <v>163.60757281264523</v>
      </c>
    </row>
    <row r="441" spans="4:8" x14ac:dyDescent="0.3">
      <c r="D441">
        <v>162.99036014944431</v>
      </c>
      <c r="F441">
        <v>0.58037358030560426</v>
      </c>
      <c r="H441">
        <f t="shared" si="6"/>
        <v>163.57073372974992</v>
      </c>
    </row>
    <row r="442" spans="4:8" x14ac:dyDescent="0.3">
      <c r="D442">
        <v>161.58105263431207</v>
      </c>
      <c r="F442">
        <v>1.8862101569538936</v>
      </c>
      <c r="H442">
        <f t="shared" si="6"/>
        <v>163.46726279126597</v>
      </c>
    </row>
    <row r="443" spans="4:8" x14ac:dyDescent="0.3">
      <c r="D443">
        <v>162.5981974027236</v>
      </c>
      <c r="F443">
        <v>0.86600721260765567</v>
      </c>
      <c r="H443">
        <f t="shared" si="6"/>
        <v>163.46420461533125</v>
      </c>
    </row>
    <row r="444" spans="4:8" x14ac:dyDescent="0.3">
      <c r="D444">
        <v>163.8304490367882</v>
      </c>
      <c r="F444">
        <v>-0.38000735003151931</v>
      </c>
      <c r="H444">
        <f t="shared" si="6"/>
        <v>163.45044168675668</v>
      </c>
    </row>
    <row r="445" spans="4:8" x14ac:dyDescent="0.3">
      <c r="D445">
        <v>162.43044110498158</v>
      </c>
      <c r="F445">
        <v>1.0172584552492481</v>
      </c>
      <c r="H445">
        <f t="shared" si="6"/>
        <v>163.44769956023083</v>
      </c>
    </row>
    <row r="446" spans="4:8" x14ac:dyDescent="0.3">
      <c r="D446">
        <v>164.11125552596059</v>
      </c>
      <c r="F446">
        <v>-0.67053406382910907</v>
      </c>
      <c r="H446">
        <f t="shared" si="6"/>
        <v>163.44072146213148</v>
      </c>
    </row>
    <row r="447" spans="4:8" x14ac:dyDescent="0.3">
      <c r="D447">
        <v>162.37377958506113</v>
      </c>
      <c r="F447">
        <v>1.0139274309040047</v>
      </c>
      <c r="H447">
        <f t="shared" si="6"/>
        <v>163.38770701596513</v>
      </c>
    </row>
    <row r="448" spans="4:8" x14ac:dyDescent="0.3">
      <c r="D448">
        <v>165.54474423147622</v>
      </c>
      <c r="F448">
        <v>-2.1761843527201563</v>
      </c>
      <c r="H448">
        <f t="shared" si="6"/>
        <v>163.36855987875606</v>
      </c>
    </row>
    <row r="449" spans="4:8" x14ac:dyDescent="0.3">
      <c r="D449">
        <v>161.8382008925546</v>
      </c>
      <c r="F449">
        <v>1.5267050912370905</v>
      </c>
      <c r="H449">
        <f t="shared" si="6"/>
        <v>163.36490598379169</v>
      </c>
    </row>
    <row r="450" spans="4:8" x14ac:dyDescent="0.3">
      <c r="D450">
        <v>164.19816911339876</v>
      </c>
      <c r="F450">
        <v>-0.84537759903469123</v>
      </c>
      <c r="H450">
        <f t="shared" ref="H450:H513" si="7">D450+F450</f>
        <v>163.35279151436407</v>
      </c>
    </row>
    <row r="451" spans="4:8" x14ac:dyDescent="0.3">
      <c r="D451">
        <v>162.5368974598241</v>
      </c>
      <c r="F451">
        <v>0.80621703091310337</v>
      </c>
      <c r="H451">
        <f t="shared" si="7"/>
        <v>163.34311449073721</v>
      </c>
    </row>
    <row r="452" spans="4:8" x14ac:dyDescent="0.3">
      <c r="D452">
        <v>164.38428583543282</v>
      </c>
      <c r="F452">
        <v>-1.0449866749695502</v>
      </c>
      <c r="H452">
        <f t="shared" si="7"/>
        <v>163.33929916046327</v>
      </c>
    </row>
    <row r="453" spans="4:8" x14ac:dyDescent="0.3">
      <c r="D453">
        <v>163.18890284284134</v>
      </c>
      <c r="F453">
        <v>0.11257498044869862</v>
      </c>
      <c r="H453">
        <f t="shared" si="7"/>
        <v>163.30147782329004</v>
      </c>
    </row>
    <row r="454" spans="4:8" x14ac:dyDescent="0.3">
      <c r="D454">
        <v>165.3442347557866</v>
      </c>
      <c r="F454">
        <v>-2.0590323401847854</v>
      </c>
      <c r="H454">
        <f t="shared" si="7"/>
        <v>163.28520241560182</v>
      </c>
    </row>
    <row r="455" spans="4:8" x14ac:dyDescent="0.3">
      <c r="D455">
        <v>163.10727569335722</v>
      </c>
      <c r="F455">
        <v>0.1115745362767484</v>
      </c>
      <c r="H455">
        <f t="shared" si="7"/>
        <v>163.21885022963397</v>
      </c>
    </row>
    <row r="456" spans="4:8" x14ac:dyDescent="0.3">
      <c r="D456">
        <v>160.63061930227559</v>
      </c>
      <c r="F456">
        <v>2.5733606889843941</v>
      </c>
      <c r="H456">
        <f t="shared" si="7"/>
        <v>163.20397999125998</v>
      </c>
    </row>
    <row r="457" spans="4:8" x14ac:dyDescent="0.3">
      <c r="D457">
        <v>161.99502051650779</v>
      </c>
      <c r="F457">
        <v>1.1148836165375542</v>
      </c>
      <c r="H457">
        <f t="shared" si="7"/>
        <v>163.10990413304535</v>
      </c>
    </row>
    <row r="458" spans="4:8" x14ac:dyDescent="0.3">
      <c r="D458">
        <v>160.40708824194735</v>
      </c>
      <c r="F458">
        <v>2.7017813408747315</v>
      </c>
      <c r="H458">
        <f t="shared" si="7"/>
        <v>163.10886958282208</v>
      </c>
    </row>
    <row r="459" spans="4:8" x14ac:dyDescent="0.3">
      <c r="D459">
        <v>164.33317223319318</v>
      </c>
      <c r="F459">
        <v>-1.2434816198947374</v>
      </c>
      <c r="H459">
        <f t="shared" si="7"/>
        <v>163.08969061329844</v>
      </c>
    </row>
    <row r="460" spans="4:8" x14ac:dyDescent="0.3">
      <c r="D460">
        <v>163.37092683871742</v>
      </c>
      <c r="F460">
        <v>-0.29279817681526765</v>
      </c>
      <c r="H460">
        <f t="shared" si="7"/>
        <v>163.07812866190216</v>
      </c>
    </row>
    <row r="461" spans="4:8" x14ac:dyDescent="0.3">
      <c r="D461">
        <v>164.32295178648201</v>
      </c>
      <c r="F461">
        <v>-1.3138105714460835</v>
      </c>
      <c r="H461">
        <f t="shared" si="7"/>
        <v>163.00914121503592</v>
      </c>
    </row>
    <row r="462" spans="4:8" x14ac:dyDescent="0.3">
      <c r="D462">
        <v>162.05622950993711</v>
      </c>
      <c r="F462">
        <v>0.94915776571724564</v>
      </c>
      <c r="H462">
        <f t="shared" si="7"/>
        <v>163.00538727565436</v>
      </c>
    </row>
    <row r="463" spans="4:8" x14ac:dyDescent="0.3">
      <c r="D463">
        <v>164.58469299296848</v>
      </c>
      <c r="F463">
        <v>-1.616053850739263</v>
      </c>
      <c r="H463">
        <f t="shared" si="7"/>
        <v>162.96863914222922</v>
      </c>
    </row>
    <row r="464" spans="4:8" x14ac:dyDescent="0.3">
      <c r="D464">
        <v>160.72861735639162</v>
      </c>
      <c r="F464">
        <v>2.2243693820200861</v>
      </c>
      <c r="H464">
        <f t="shared" si="7"/>
        <v>162.95298673841171</v>
      </c>
    </row>
    <row r="465" spans="4:8" x14ac:dyDescent="0.3">
      <c r="D465">
        <v>162.27350779419066</v>
      </c>
      <c r="F465">
        <v>0.67225755628896877</v>
      </c>
      <c r="H465">
        <f t="shared" si="7"/>
        <v>162.94576535047963</v>
      </c>
    </row>
    <row r="466" spans="4:8" x14ac:dyDescent="0.3">
      <c r="D466">
        <v>162.47332378017018</v>
      </c>
      <c r="F466">
        <v>0.47226421884261072</v>
      </c>
      <c r="H466">
        <f t="shared" si="7"/>
        <v>162.94558799901279</v>
      </c>
    </row>
    <row r="467" spans="4:8" x14ac:dyDescent="0.3">
      <c r="D467">
        <v>164.37013182413648</v>
      </c>
      <c r="F467">
        <v>-1.4323518371384125</v>
      </c>
      <c r="H467">
        <f t="shared" si="7"/>
        <v>162.93777998699807</v>
      </c>
    </row>
    <row r="468" spans="4:8" x14ac:dyDescent="0.3">
      <c r="D468">
        <v>163.07418145489646</v>
      </c>
      <c r="F468">
        <v>-0.15030991562525742</v>
      </c>
      <c r="H468">
        <f t="shared" si="7"/>
        <v>162.9238715392712</v>
      </c>
    </row>
    <row r="469" spans="4:8" x14ac:dyDescent="0.3">
      <c r="D469">
        <v>163.02803596746526</v>
      </c>
      <c r="F469">
        <v>-0.10495682545297313</v>
      </c>
      <c r="H469">
        <f t="shared" si="7"/>
        <v>162.92307914201228</v>
      </c>
    </row>
    <row r="470" spans="4:8" x14ac:dyDescent="0.3">
      <c r="D470">
        <v>164.00109298020834</v>
      </c>
      <c r="F470">
        <v>-1.0950225259875879</v>
      </c>
      <c r="H470">
        <f t="shared" si="7"/>
        <v>162.90607045422075</v>
      </c>
    </row>
    <row r="471" spans="4:8" x14ac:dyDescent="0.3">
      <c r="D471">
        <v>164.32844286074396</v>
      </c>
      <c r="F471">
        <v>-1.4745864973519929</v>
      </c>
      <c r="H471">
        <f t="shared" si="7"/>
        <v>162.85385636339197</v>
      </c>
    </row>
    <row r="472" spans="4:8" x14ac:dyDescent="0.3">
      <c r="D472">
        <v>162.6204118108144</v>
      </c>
      <c r="F472">
        <v>0.22028643797966652</v>
      </c>
      <c r="H472">
        <f t="shared" si="7"/>
        <v>162.84069824879407</v>
      </c>
    </row>
    <row r="473" spans="4:8" x14ac:dyDescent="0.3">
      <c r="D473">
        <v>162.88355136540486</v>
      </c>
      <c r="F473">
        <v>-4.7255070967366919E-2</v>
      </c>
      <c r="H473">
        <f t="shared" si="7"/>
        <v>162.83629629443749</v>
      </c>
    </row>
    <row r="474" spans="4:8" x14ac:dyDescent="0.3">
      <c r="D474">
        <v>160.78721155255334</v>
      </c>
      <c r="F474">
        <v>2.0263723854441196</v>
      </c>
      <c r="H474">
        <f t="shared" si="7"/>
        <v>162.81358393799746</v>
      </c>
    </row>
    <row r="475" spans="4:8" x14ac:dyDescent="0.3">
      <c r="D475">
        <v>162.77378672358464</v>
      </c>
      <c r="F475">
        <v>7.7648110163863748E-3</v>
      </c>
      <c r="H475">
        <f t="shared" si="7"/>
        <v>162.78155153460102</v>
      </c>
    </row>
    <row r="476" spans="4:8" x14ac:dyDescent="0.3">
      <c r="D476">
        <v>164.22325979848392</v>
      </c>
      <c r="F476">
        <v>-1.4467968867393211</v>
      </c>
      <c r="H476">
        <f t="shared" si="7"/>
        <v>162.7764629117446</v>
      </c>
    </row>
    <row r="477" spans="4:8" x14ac:dyDescent="0.3">
      <c r="D477">
        <v>160.99580416240497</v>
      </c>
      <c r="F477">
        <v>1.6984677131404169</v>
      </c>
      <c r="H477">
        <f t="shared" si="7"/>
        <v>162.69427187554538</v>
      </c>
    </row>
    <row r="478" spans="4:8" x14ac:dyDescent="0.3">
      <c r="D478">
        <v>163.32923787532491</v>
      </c>
      <c r="F478">
        <v>-0.64790810938575305</v>
      </c>
      <c r="H478">
        <f t="shared" si="7"/>
        <v>162.68132976593915</v>
      </c>
    </row>
    <row r="479" spans="4:8" x14ac:dyDescent="0.3">
      <c r="D479">
        <v>163.85534645424923</v>
      </c>
      <c r="F479">
        <v>-1.1777433428505901</v>
      </c>
      <c r="H479">
        <f t="shared" si="7"/>
        <v>162.67760311139864</v>
      </c>
    </row>
    <row r="480" spans="4:8" x14ac:dyDescent="0.3">
      <c r="D480">
        <v>164.06043750949902</v>
      </c>
      <c r="F480">
        <v>-1.4268243830883875</v>
      </c>
      <c r="H480">
        <f t="shared" si="7"/>
        <v>162.63361312641064</v>
      </c>
    </row>
    <row r="481" spans="4:8" x14ac:dyDescent="0.3">
      <c r="D481">
        <v>161.3397295838804</v>
      </c>
      <c r="F481">
        <v>1.2804571269953158</v>
      </c>
      <c r="H481">
        <f t="shared" si="7"/>
        <v>162.62018671087571</v>
      </c>
    </row>
    <row r="482" spans="4:8" x14ac:dyDescent="0.3">
      <c r="D482">
        <v>163.30378339235904</v>
      </c>
      <c r="F482">
        <v>-0.69214593167998828</v>
      </c>
      <c r="H482">
        <f t="shared" si="7"/>
        <v>162.61163746067905</v>
      </c>
    </row>
    <row r="483" spans="4:8" x14ac:dyDescent="0.3">
      <c r="D483">
        <v>161.4631025401759</v>
      </c>
      <c r="F483">
        <v>1.0980920706060715</v>
      </c>
      <c r="H483">
        <f t="shared" si="7"/>
        <v>162.56119461078197</v>
      </c>
    </row>
    <row r="484" spans="4:8" x14ac:dyDescent="0.3">
      <c r="D484">
        <v>161.33281742414692</v>
      </c>
      <c r="F484">
        <v>1.1944371181016322</v>
      </c>
      <c r="H484">
        <f t="shared" si="7"/>
        <v>162.52725454224856</v>
      </c>
    </row>
    <row r="485" spans="4:8" x14ac:dyDescent="0.3">
      <c r="D485">
        <v>161.90782271197531</v>
      </c>
      <c r="F485">
        <v>0.58535988500807434</v>
      </c>
      <c r="H485">
        <f t="shared" si="7"/>
        <v>162.49318259698339</v>
      </c>
    </row>
    <row r="486" spans="4:8" x14ac:dyDescent="0.3">
      <c r="D486">
        <v>161.61014509608503</v>
      </c>
      <c r="F486">
        <v>0.87069111032178625</v>
      </c>
      <c r="H486">
        <f t="shared" si="7"/>
        <v>162.48083620640682</v>
      </c>
    </row>
    <row r="487" spans="4:8" x14ac:dyDescent="0.3">
      <c r="D487">
        <v>162.99266799225006</v>
      </c>
      <c r="F487">
        <v>-0.52081304602324963</v>
      </c>
      <c r="H487">
        <f t="shared" si="7"/>
        <v>162.47185494622681</v>
      </c>
    </row>
    <row r="488" spans="4:8" x14ac:dyDescent="0.3">
      <c r="D488">
        <v>163.77369656739756</v>
      </c>
      <c r="F488">
        <v>-1.3091130313114263</v>
      </c>
      <c r="H488">
        <f t="shared" si="7"/>
        <v>162.46458353608614</v>
      </c>
    </row>
    <row r="489" spans="4:8" x14ac:dyDescent="0.3">
      <c r="D489">
        <v>161.87186356520397</v>
      </c>
      <c r="F489">
        <v>0.58981413531000726</v>
      </c>
      <c r="H489">
        <f t="shared" si="7"/>
        <v>162.46167770051397</v>
      </c>
    </row>
    <row r="490" spans="4:8" x14ac:dyDescent="0.3">
      <c r="D490">
        <v>160.57036527828313</v>
      </c>
      <c r="F490">
        <v>1.8803530110744759</v>
      </c>
      <c r="H490">
        <f t="shared" si="7"/>
        <v>162.45071828935761</v>
      </c>
    </row>
    <row r="491" spans="4:8" x14ac:dyDescent="0.3">
      <c r="D491">
        <v>163.19430296763312</v>
      </c>
      <c r="F491">
        <v>-0.78043740359134972</v>
      </c>
      <c r="H491">
        <f t="shared" si="7"/>
        <v>162.41386556404177</v>
      </c>
    </row>
    <row r="492" spans="4:8" x14ac:dyDescent="0.3">
      <c r="D492">
        <v>161.0657443049713</v>
      </c>
      <c r="F492">
        <v>1.3092926565150265</v>
      </c>
      <c r="H492">
        <f t="shared" si="7"/>
        <v>162.37503696148633</v>
      </c>
    </row>
    <row r="493" spans="4:8" x14ac:dyDescent="0.3">
      <c r="D493">
        <v>163.85613089342951</v>
      </c>
      <c r="F493">
        <v>-1.499074642197229</v>
      </c>
      <c r="H493">
        <f t="shared" si="7"/>
        <v>162.35705625123228</v>
      </c>
    </row>
    <row r="494" spans="4:8" x14ac:dyDescent="0.3">
      <c r="D494">
        <v>162.83595068645081</v>
      </c>
      <c r="F494">
        <v>-0.50128733164456207</v>
      </c>
      <c r="H494">
        <f t="shared" si="7"/>
        <v>162.33466335480625</v>
      </c>
    </row>
    <row r="495" spans="4:8" x14ac:dyDescent="0.3">
      <c r="D495">
        <v>160.42258375792881</v>
      </c>
      <c r="F495">
        <v>1.8714581528911367</v>
      </c>
      <c r="H495">
        <f t="shared" si="7"/>
        <v>162.29404191081994</v>
      </c>
    </row>
    <row r="496" spans="4:8" x14ac:dyDescent="0.3">
      <c r="D496">
        <v>161.8297880665632</v>
      </c>
      <c r="F496">
        <v>0.45327624320634641</v>
      </c>
      <c r="H496">
        <f t="shared" si="7"/>
        <v>162.28306430976954</v>
      </c>
    </row>
    <row r="497" spans="4:8" x14ac:dyDescent="0.3">
      <c r="D497">
        <v>162.99036014944431</v>
      </c>
      <c r="F497">
        <v>-0.70798023443785496</v>
      </c>
      <c r="H497">
        <f t="shared" si="7"/>
        <v>162.28237991500646</v>
      </c>
    </row>
    <row r="498" spans="4:8" x14ac:dyDescent="0.3">
      <c r="D498">
        <v>161.37268739813589</v>
      </c>
      <c r="F498">
        <v>0.87460875874967314</v>
      </c>
      <c r="H498">
        <f t="shared" si="7"/>
        <v>162.24729615688557</v>
      </c>
    </row>
    <row r="499" spans="4:8" x14ac:dyDescent="0.3">
      <c r="D499">
        <v>161.75556193021475</v>
      </c>
      <c r="F499">
        <v>0.4396702024678234</v>
      </c>
      <c r="H499">
        <f t="shared" si="7"/>
        <v>162.19523213268258</v>
      </c>
    </row>
    <row r="500" spans="4:8" x14ac:dyDescent="0.3">
      <c r="D500">
        <v>161.23618361208355</v>
      </c>
      <c r="F500">
        <v>0.84668954514199868</v>
      </c>
      <c r="H500">
        <f t="shared" si="7"/>
        <v>162.08287315722555</v>
      </c>
    </row>
    <row r="501" spans="4:8" x14ac:dyDescent="0.3">
      <c r="D501">
        <v>162.99958015198354</v>
      </c>
      <c r="F501">
        <v>-0.93627477326663211</v>
      </c>
      <c r="H501">
        <f t="shared" si="7"/>
        <v>162.0633053787169</v>
      </c>
    </row>
    <row r="502" spans="4:8" x14ac:dyDescent="0.3">
      <c r="D502">
        <v>161.74944557834533</v>
      </c>
      <c r="F502">
        <v>0.21582195586233865</v>
      </c>
      <c r="H502">
        <f t="shared" si="7"/>
        <v>161.96526753420767</v>
      </c>
    </row>
    <row r="503" spans="4:8" x14ac:dyDescent="0.3">
      <c r="D503">
        <v>161.90322976373136</v>
      </c>
      <c r="F503">
        <v>-1.3043290891801007E-2</v>
      </c>
      <c r="H503">
        <f t="shared" si="7"/>
        <v>161.89018647283956</v>
      </c>
    </row>
    <row r="504" spans="4:8" x14ac:dyDescent="0.3">
      <c r="D504">
        <v>163.08726680991822</v>
      </c>
      <c r="F504">
        <v>-1.2627720025193412</v>
      </c>
      <c r="H504">
        <f t="shared" si="7"/>
        <v>161.82449480739888</v>
      </c>
    </row>
    <row r="505" spans="4:8" x14ac:dyDescent="0.3">
      <c r="D505">
        <v>163.26367467601085</v>
      </c>
      <c r="F505">
        <v>-1.4487613952951506</v>
      </c>
      <c r="H505">
        <f t="shared" si="7"/>
        <v>161.8149132807157</v>
      </c>
    </row>
    <row r="506" spans="4:8" x14ac:dyDescent="0.3">
      <c r="D506">
        <v>163.19969172374113</v>
      </c>
      <c r="F506">
        <v>-1.4115403246250935</v>
      </c>
      <c r="H506">
        <f t="shared" si="7"/>
        <v>161.78815139911603</v>
      </c>
    </row>
    <row r="507" spans="4:8" x14ac:dyDescent="0.3">
      <c r="D507">
        <v>161.03808429735363</v>
      </c>
      <c r="F507">
        <v>0.73107003117911518</v>
      </c>
      <c r="H507">
        <f t="shared" si="7"/>
        <v>161.76915432853275</v>
      </c>
    </row>
    <row r="508" spans="4:8" x14ac:dyDescent="0.3">
      <c r="D508">
        <v>162.09141558621195</v>
      </c>
      <c r="F508">
        <v>-0.32545813155593351</v>
      </c>
      <c r="H508">
        <f t="shared" si="7"/>
        <v>161.76595745465602</v>
      </c>
    </row>
    <row r="509" spans="4:8" x14ac:dyDescent="0.3">
      <c r="D509">
        <v>161.10492078925017</v>
      </c>
      <c r="F509">
        <v>0.63868810684652999</v>
      </c>
      <c r="H509">
        <f t="shared" si="7"/>
        <v>161.7436088960967</v>
      </c>
    </row>
    <row r="510" spans="4:8" x14ac:dyDescent="0.3">
      <c r="D510">
        <v>161.33818344288738</v>
      </c>
      <c r="F510">
        <v>0.38568714444409125</v>
      </c>
      <c r="H510">
        <f t="shared" si="7"/>
        <v>161.72387058733148</v>
      </c>
    </row>
    <row r="511" spans="4:8" x14ac:dyDescent="0.3">
      <c r="D511">
        <v>162.69401266955538</v>
      </c>
      <c r="F511">
        <v>-0.99743829196086153</v>
      </c>
      <c r="H511">
        <f t="shared" si="7"/>
        <v>161.69657437759452</v>
      </c>
    </row>
    <row r="512" spans="4:8" x14ac:dyDescent="0.3">
      <c r="D512">
        <v>161.47306150716031</v>
      </c>
      <c r="F512">
        <v>0.2167610091419192</v>
      </c>
      <c r="H512">
        <f t="shared" si="7"/>
        <v>161.68982251630223</v>
      </c>
    </row>
    <row r="513" spans="4:8" x14ac:dyDescent="0.3">
      <c r="D513">
        <v>165.1065155781107</v>
      </c>
      <c r="F513">
        <v>-3.4272670745849609</v>
      </c>
      <c r="H513">
        <f t="shared" si="7"/>
        <v>161.67924850352574</v>
      </c>
    </row>
    <row r="514" spans="4:8" x14ac:dyDescent="0.3">
      <c r="D514">
        <v>161.64076096148347</v>
      </c>
      <c r="F514">
        <v>3.7107383832335472E-3</v>
      </c>
      <c r="H514">
        <f t="shared" ref="H514:H577" si="8">D514+F514</f>
        <v>161.6444716998667</v>
      </c>
    </row>
    <row r="515" spans="4:8" x14ac:dyDescent="0.3">
      <c r="D515">
        <v>159.62200104669319</v>
      </c>
      <c r="F515">
        <v>2.0008155843243003</v>
      </c>
      <c r="H515">
        <f t="shared" si="8"/>
        <v>161.62281663101749</v>
      </c>
    </row>
    <row r="516" spans="4:8" x14ac:dyDescent="0.3">
      <c r="D516">
        <v>162.4426851774042</v>
      </c>
      <c r="F516">
        <v>-0.83362465375103056</v>
      </c>
      <c r="H516">
        <f t="shared" si="8"/>
        <v>161.60906052365317</v>
      </c>
    </row>
    <row r="517" spans="4:8" x14ac:dyDescent="0.3">
      <c r="D517">
        <v>161.02654508332489</v>
      </c>
      <c r="F517">
        <v>0.5782021617051214</v>
      </c>
      <c r="H517">
        <f t="shared" si="8"/>
        <v>161.60474724503001</v>
      </c>
    </row>
    <row r="518" spans="4:8" x14ac:dyDescent="0.3">
      <c r="D518">
        <v>160.27523424755782</v>
      </c>
      <c r="F518">
        <v>1.3209182725404389</v>
      </c>
      <c r="H518">
        <f t="shared" si="8"/>
        <v>161.59615252009826</v>
      </c>
    </row>
    <row r="519" spans="4:8" x14ac:dyDescent="0.3">
      <c r="D519">
        <v>161.09571215539472</v>
      </c>
      <c r="F519">
        <v>0.48935362428892404</v>
      </c>
      <c r="H519">
        <f t="shared" si="8"/>
        <v>161.58506577968365</v>
      </c>
    </row>
    <row r="520" spans="4:8" x14ac:dyDescent="0.3">
      <c r="D520">
        <v>160.49922005523695</v>
      </c>
      <c r="F520">
        <v>1.0769508662633598</v>
      </c>
      <c r="H520">
        <f t="shared" si="8"/>
        <v>161.57617092150031</v>
      </c>
    </row>
    <row r="521" spans="4:8" x14ac:dyDescent="0.3">
      <c r="D521">
        <v>161.75862010614946</v>
      </c>
      <c r="F521">
        <v>-0.20573224901454523</v>
      </c>
      <c r="H521">
        <f t="shared" si="8"/>
        <v>161.55288785713492</v>
      </c>
    </row>
    <row r="522" spans="4:8" x14ac:dyDescent="0.3">
      <c r="D522">
        <v>158.26891167281428</v>
      </c>
      <c r="F522">
        <v>3.2639945857226849</v>
      </c>
      <c r="H522">
        <f t="shared" si="8"/>
        <v>161.53290625853697</v>
      </c>
    </row>
    <row r="523" spans="4:8" x14ac:dyDescent="0.3">
      <c r="D523">
        <v>160.92658024691627</v>
      </c>
      <c r="F523">
        <v>0.57125362218357623</v>
      </c>
      <c r="H523">
        <f t="shared" si="8"/>
        <v>161.49783386909985</v>
      </c>
    </row>
    <row r="524" spans="4:8" x14ac:dyDescent="0.3">
      <c r="D524">
        <v>161.73949798004469</v>
      </c>
      <c r="F524">
        <v>-0.25759959498827811</v>
      </c>
      <c r="H524">
        <f t="shared" si="8"/>
        <v>161.48189838505641</v>
      </c>
    </row>
    <row r="525" spans="4:8" x14ac:dyDescent="0.3">
      <c r="D525">
        <v>162.04781668394571</v>
      </c>
      <c r="F525">
        <v>-0.56693579608690925</v>
      </c>
      <c r="H525">
        <f t="shared" si="8"/>
        <v>161.4808808878588</v>
      </c>
    </row>
    <row r="526" spans="4:8" x14ac:dyDescent="0.3">
      <c r="D526">
        <v>161.02886429481441</v>
      </c>
      <c r="F526">
        <v>0.43201453081564978</v>
      </c>
      <c r="H526">
        <f t="shared" si="8"/>
        <v>161.46087882563006</v>
      </c>
    </row>
    <row r="527" spans="4:8" x14ac:dyDescent="0.3">
      <c r="D527">
        <v>159.74772732052952</v>
      </c>
      <c r="F527">
        <v>1.6997637430904433</v>
      </c>
      <c r="H527">
        <f t="shared" si="8"/>
        <v>161.44749106361996</v>
      </c>
    </row>
    <row r="528" spans="4:8" x14ac:dyDescent="0.3">
      <c r="D528">
        <v>160.22941845195601</v>
      </c>
      <c r="F528">
        <v>1.2180316844023764</v>
      </c>
      <c r="H528">
        <f t="shared" si="8"/>
        <v>161.44745013635838</v>
      </c>
    </row>
    <row r="529" spans="4:8" x14ac:dyDescent="0.3">
      <c r="D529">
        <v>161.6177962202637</v>
      </c>
      <c r="F529">
        <v>-0.18273453861183953</v>
      </c>
      <c r="H529">
        <f t="shared" si="8"/>
        <v>161.43506168165186</v>
      </c>
    </row>
    <row r="530" spans="4:8" x14ac:dyDescent="0.3">
      <c r="D530">
        <v>161.45008539725677</v>
      </c>
      <c r="F530">
        <v>-0.10580379239399917</v>
      </c>
      <c r="H530">
        <f t="shared" si="8"/>
        <v>161.34428160486277</v>
      </c>
    </row>
    <row r="531" spans="4:8" x14ac:dyDescent="0.3">
      <c r="D531">
        <v>159.70533349874313</v>
      </c>
      <c r="F531">
        <v>1.6271678759949282</v>
      </c>
      <c r="H531">
        <f t="shared" si="8"/>
        <v>161.33250137473806</v>
      </c>
    </row>
    <row r="532" spans="4:8" x14ac:dyDescent="0.3">
      <c r="D532">
        <v>161.33435219645617</v>
      </c>
      <c r="F532">
        <v>-3.6918663681717589E-2</v>
      </c>
      <c r="H532">
        <f t="shared" si="8"/>
        <v>161.29743353277445</v>
      </c>
    </row>
    <row r="533" spans="4:8" x14ac:dyDescent="0.3">
      <c r="D533">
        <v>160.35129074199358</v>
      </c>
      <c r="F533">
        <v>0.9373434295412153</v>
      </c>
      <c r="H533">
        <f t="shared" si="8"/>
        <v>161.2886341715348</v>
      </c>
    </row>
    <row r="534" spans="4:8" x14ac:dyDescent="0.3">
      <c r="D534">
        <v>160.07766926096519</v>
      </c>
      <c r="F534">
        <v>1.1414817890909035</v>
      </c>
      <c r="H534">
        <f t="shared" si="8"/>
        <v>161.2191510500561</v>
      </c>
    </row>
    <row r="535" spans="4:8" x14ac:dyDescent="0.3">
      <c r="D535">
        <v>159.58027797724935</v>
      </c>
      <c r="F535">
        <v>1.5540126696578227</v>
      </c>
      <c r="H535">
        <f t="shared" si="8"/>
        <v>161.13429064690717</v>
      </c>
    </row>
    <row r="536" spans="4:8" x14ac:dyDescent="0.3">
      <c r="D536">
        <v>160.84421413298696</v>
      </c>
      <c r="F536">
        <v>0.27702299121301621</v>
      </c>
      <c r="H536">
        <f t="shared" si="8"/>
        <v>161.12123712419998</v>
      </c>
    </row>
    <row r="537" spans="4:8" x14ac:dyDescent="0.3">
      <c r="D537">
        <v>160.99503109190846</v>
      </c>
      <c r="F537">
        <v>9.8498276202008128E-2</v>
      </c>
      <c r="H537">
        <f t="shared" si="8"/>
        <v>161.09352936811047</v>
      </c>
    </row>
    <row r="538" spans="4:8" x14ac:dyDescent="0.3">
      <c r="D538">
        <v>159.26313717474113</v>
      </c>
      <c r="F538">
        <v>1.8282844393979758</v>
      </c>
      <c r="H538">
        <f t="shared" si="8"/>
        <v>161.09142161413911</v>
      </c>
    </row>
    <row r="539" spans="4:8" x14ac:dyDescent="0.3">
      <c r="D539">
        <v>160.88809725234751</v>
      </c>
      <c r="F539">
        <v>0.18226728570880368</v>
      </c>
      <c r="H539">
        <f t="shared" si="8"/>
        <v>161.07036453805631</v>
      </c>
    </row>
    <row r="540" spans="4:8" x14ac:dyDescent="0.3">
      <c r="D540">
        <v>160.62907316128258</v>
      </c>
      <c r="F540">
        <v>0.438994902651757</v>
      </c>
      <c r="H540">
        <f t="shared" si="8"/>
        <v>161.06806806393433</v>
      </c>
    </row>
    <row r="541" spans="4:8" x14ac:dyDescent="0.3">
      <c r="D541">
        <v>163.08650510810548</v>
      </c>
      <c r="F541">
        <v>-2.08588971872814</v>
      </c>
      <c r="H541">
        <f t="shared" si="8"/>
        <v>161.00061538937734</v>
      </c>
    </row>
    <row r="542" spans="4:8" x14ac:dyDescent="0.3">
      <c r="D542">
        <v>162.56140834203688</v>
      </c>
      <c r="F542">
        <v>-1.5998921298887581</v>
      </c>
      <c r="H542">
        <f t="shared" si="8"/>
        <v>160.96151621214813</v>
      </c>
    </row>
    <row r="543" spans="4:8" x14ac:dyDescent="0.3">
      <c r="D543">
        <v>160.59662693779683</v>
      </c>
      <c r="F543">
        <v>0.36426627048058435</v>
      </c>
      <c r="H543">
        <f t="shared" si="8"/>
        <v>160.96089320827741</v>
      </c>
    </row>
    <row r="544" spans="4:8" x14ac:dyDescent="0.3">
      <c r="D544">
        <v>162.58898876886815</v>
      </c>
      <c r="F544">
        <v>-1.6402373148594052</v>
      </c>
      <c r="H544">
        <f t="shared" si="8"/>
        <v>160.94875145400874</v>
      </c>
    </row>
    <row r="545" spans="4:8" x14ac:dyDescent="0.3">
      <c r="D545">
        <v>161.93153778632404</v>
      </c>
      <c r="F545">
        <v>-0.99756334748235531</v>
      </c>
      <c r="H545">
        <f t="shared" si="8"/>
        <v>160.93397443884169</v>
      </c>
    </row>
    <row r="546" spans="4:8" x14ac:dyDescent="0.3">
      <c r="D546">
        <v>162.57443685363978</v>
      </c>
      <c r="F546">
        <v>-1.6945978131843731</v>
      </c>
      <c r="H546">
        <f t="shared" si="8"/>
        <v>160.87983904045541</v>
      </c>
    </row>
    <row r="547" spans="4:8" x14ac:dyDescent="0.3">
      <c r="D547">
        <v>162.49017216952052</v>
      </c>
      <c r="F547">
        <v>-1.6449575923616067</v>
      </c>
      <c r="H547">
        <f t="shared" si="8"/>
        <v>160.84521457715891</v>
      </c>
    </row>
    <row r="548" spans="4:8" x14ac:dyDescent="0.3">
      <c r="D548">
        <v>159.5116907080519</v>
      </c>
      <c r="F548">
        <v>1.3223825590102933</v>
      </c>
      <c r="H548">
        <f t="shared" si="8"/>
        <v>160.83407326706219</v>
      </c>
    </row>
    <row r="549" spans="4:8" x14ac:dyDescent="0.3">
      <c r="D549">
        <v>159.86605258123018</v>
      </c>
      <c r="F549">
        <v>0.96123130788328126</v>
      </c>
      <c r="H549">
        <f t="shared" si="8"/>
        <v>160.82728388911346</v>
      </c>
    </row>
    <row r="550" spans="4:8" x14ac:dyDescent="0.3">
      <c r="D550">
        <v>160.01998455950525</v>
      </c>
      <c r="F550">
        <v>0.80209474617731757</v>
      </c>
      <c r="H550">
        <f t="shared" si="8"/>
        <v>160.82207930568256</v>
      </c>
    </row>
    <row r="551" spans="4:8" x14ac:dyDescent="0.3">
      <c r="D551">
        <v>161.78081177687272</v>
      </c>
      <c r="F551">
        <v>-0.98406644610804506</v>
      </c>
      <c r="H551">
        <f t="shared" si="8"/>
        <v>160.79674533076468</v>
      </c>
    </row>
    <row r="552" spans="4:8" x14ac:dyDescent="0.3">
      <c r="D552">
        <v>160.03324044478359</v>
      </c>
      <c r="F552">
        <v>0.7506992005801294</v>
      </c>
      <c r="H552">
        <f t="shared" si="8"/>
        <v>160.78393964536372</v>
      </c>
    </row>
    <row r="553" spans="4:8" x14ac:dyDescent="0.3">
      <c r="D553">
        <v>160.00593286636285</v>
      </c>
      <c r="F553">
        <v>0.77299091572058387</v>
      </c>
      <c r="H553">
        <f t="shared" si="8"/>
        <v>160.77892378208344</v>
      </c>
    </row>
    <row r="554" spans="4:8" x14ac:dyDescent="0.3">
      <c r="D554">
        <v>161.4631025401759</v>
      </c>
      <c r="F554">
        <v>-0.69496763899223879</v>
      </c>
      <c r="H554">
        <f t="shared" si="8"/>
        <v>160.76813490118366</v>
      </c>
    </row>
    <row r="555" spans="4:8" x14ac:dyDescent="0.3">
      <c r="D555">
        <v>161.03346861174214</v>
      </c>
      <c r="F555">
        <v>-0.26559519028523937</v>
      </c>
      <c r="H555">
        <f t="shared" si="8"/>
        <v>160.7678734214569</v>
      </c>
    </row>
    <row r="556" spans="4:8" x14ac:dyDescent="0.3">
      <c r="D556">
        <v>161.87110186339123</v>
      </c>
      <c r="F556">
        <v>-1.1148836165375542</v>
      </c>
      <c r="H556">
        <f t="shared" si="8"/>
        <v>160.75621824685368</v>
      </c>
    </row>
    <row r="557" spans="4:8" x14ac:dyDescent="0.3">
      <c r="D557">
        <v>161.33742174107465</v>
      </c>
      <c r="F557">
        <v>-0.59510284700081684</v>
      </c>
      <c r="H557">
        <f t="shared" si="8"/>
        <v>160.74231889407383</v>
      </c>
    </row>
    <row r="558" spans="4:8" x14ac:dyDescent="0.3">
      <c r="D558">
        <v>160.0418124323478</v>
      </c>
      <c r="F558">
        <v>0.69994257501093671</v>
      </c>
      <c r="H558">
        <f t="shared" si="8"/>
        <v>160.74175500735873</v>
      </c>
    </row>
    <row r="559" spans="4:8" x14ac:dyDescent="0.3">
      <c r="D559">
        <v>161.07803385212901</v>
      </c>
      <c r="F559">
        <v>-0.33677110877761152</v>
      </c>
      <c r="H559">
        <f t="shared" si="8"/>
        <v>160.7412627433514</v>
      </c>
    </row>
    <row r="560" spans="4:8" x14ac:dyDescent="0.3">
      <c r="D560">
        <v>162.74463741839281</v>
      </c>
      <c r="F560">
        <v>-2.0076640794286504</v>
      </c>
      <c r="H560">
        <f t="shared" si="8"/>
        <v>160.73697333896416</v>
      </c>
    </row>
    <row r="561" spans="4:8" x14ac:dyDescent="0.3">
      <c r="D561">
        <v>160.77334175835131</v>
      </c>
      <c r="F561">
        <v>-4.059302227688022E-2</v>
      </c>
      <c r="H561">
        <f t="shared" si="8"/>
        <v>160.73274873607443</v>
      </c>
    </row>
    <row r="562" spans="4:8" x14ac:dyDescent="0.3">
      <c r="D562">
        <v>161.56266947265249</v>
      </c>
      <c r="F562">
        <v>-0.83027316577499732</v>
      </c>
      <c r="H562">
        <f t="shared" si="8"/>
        <v>160.73239630687749</v>
      </c>
    </row>
    <row r="563" spans="4:8" x14ac:dyDescent="0.3">
      <c r="D563">
        <v>161.1678805599804</v>
      </c>
      <c r="F563">
        <v>-0.45684032556891907</v>
      </c>
      <c r="H563">
        <f t="shared" si="8"/>
        <v>160.71104023441148</v>
      </c>
    </row>
    <row r="564" spans="4:8" x14ac:dyDescent="0.3">
      <c r="D564">
        <v>158.61528136130073</v>
      </c>
      <c r="F564">
        <v>2.0805327949346974</v>
      </c>
      <c r="H564">
        <f t="shared" si="8"/>
        <v>160.69581415623543</v>
      </c>
    </row>
    <row r="565" spans="4:8" x14ac:dyDescent="0.3">
      <c r="D565">
        <v>159.73831405036617</v>
      </c>
      <c r="F565">
        <v>0.91910123956040479</v>
      </c>
      <c r="H565">
        <f t="shared" si="8"/>
        <v>160.65741528992658</v>
      </c>
    </row>
    <row r="566" spans="4:8" x14ac:dyDescent="0.3">
      <c r="D566">
        <v>159.04886022300343</v>
      </c>
      <c r="F566">
        <v>1.6001649782992899</v>
      </c>
      <c r="H566">
        <f t="shared" si="8"/>
        <v>160.64902520130272</v>
      </c>
    </row>
    <row r="567" spans="4:8" x14ac:dyDescent="0.3">
      <c r="D567">
        <v>159.99656507093459</v>
      </c>
      <c r="F567">
        <v>0.58744944908539765</v>
      </c>
      <c r="H567">
        <f t="shared" si="8"/>
        <v>160.58401452001999</v>
      </c>
    </row>
    <row r="568" spans="4:8" x14ac:dyDescent="0.3">
      <c r="D568">
        <v>160.98657279118197</v>
      </c>
      <c r="F568">
        <v>-0.41052999222301878</v>
      </c>
      <c r="H568">
        <f t="shared" si="8"/>
        <v>160.57604279895895</v>
      </c>
    </row>
    <row r="569" spans="4:8" x14ac:dyDescent="0.3">
      <c r="D569">
        <v>161.7509689819708</v>
      </c>
      <c r="F569">
        <v>-1.3306816981639713</v>
      </c>
      <c r="H569">
        <f t="shared" si="8"/>
        <v>160.42028728380683</v>
      </c>
    </row>
    <row r="570" spans="4:8" x14ac:dyDescent="0.3">
      <c r="D570">
        <v>160.4249143381021</v>
      </c>
      <c r="F570">
        <v>-2.4290329747600481E-2</v>
      </c>
      <c r="H570">
        <f t="shared" si="8"/>
        <v>160.4006240083545</v>
      </c>
    </row>
    <row r="571" spans="4:8" x14ac:dyDescent="0.3">
      <c r="D571">
        <v>160.73170963837765</v>
      </c>
      <c r="F571">
        <v>-0.35586026569944806</v>
      </c>
      <c r="H571">
        <f t="shared" si="8"/>
        <v>160.3758493726782</v>
      </c>
    </row>
    <row r="572" spans="4:8" x14ac:dyDescent="0.3">
      <c r="D572">
        <v>159.87621618452249</v>
      </c>
      <c r="F572">
        <v>0.4868536507274257</v>
      </c>
      <c r="H572">
        <f t="shared" si="8"/>
        <v>160.36306983524992</v>
      </c>
    </row>
    <row r="573" spans="4:8" x14ac:dyDescent="0.3">
      <c r="D573">
        <v>160.4458213475591</v>
      </c>
      <c r="F573">
        <v>-8.6589579950668849E-2</v>
      </c>
      <c r="H573">
        <f t="shared" si="8"/>
        <v>160.35923176760843</v>
      </c>
    </row>
    <row r="574" spans="4:8" x14ac:dyDescent="0.3">
      <c r="D574">
        <v>161.20703430689173</v>
      </c>
      <c r="F574">
        <v>-0.94747974799247459</v>
      </c>
      <c r="H574">
        <f t="shared" si="8"/>
        <v>160.25955455889925</v>
      </c>
    </row>
    <row r="575" spans="4:8" x14ac:dyDescent="0.3">
      <c r="D575">
        <v>160.11507223057561</v>
      </c>
      <c r="F575">
        <v>0.11311385605949908</v>
      </c>
      <c r="H575">
        <f t="shared" si="8"/>
        <v>160.22818608663511</v>
      </c>
    </row>
    <row r="576" spans="4:8" x14ac:dyDescent="0.3">
      <c r="D576">
        <v>158.91915490984684</v>
      </c>
      <c r="F576">
        <v>1.2872578736278228</v>
      </c>
      <c r="H576">
        <f t="shared" si="8"/>
        <v>160.20641278347466</v>
      </c>
    </row>
    <row r="577" spans="4:8" x14ac:dyDescent="0.3">
      <c r="D577">
        <v>161.00348939263495</v>
      </c>
      <c r="F577">
        <v>-0.82563929026946425</v>
      </c>
      <c r="H577">
        <f t="shared" si="8"/>
        <v>160.17785010236548</v>
      </c>
    </row>
    <row r="578" spans="4:8" x14ac:dyDescent="0.3">
      <c r="D578">
        <v>161.13410420049331</v>
      </c>
      <c r="F578">
        <v>-0.96414851213921793</v>
      </c>
      <c r="H578">
        <f t="shared" ref="H578:H641" si="9">D578+F578</f>
        <v>160.16995568835409</v>
      </c>
    </row>
    <row r="579" spans="4:8" x14ac:dyDescent="0.3">
      <c r="D579">
        <v>160.22008476257906</v>
      </c>
      <c r="F579">
        <v>-5.07782260683598E-2</v>
      </c>
      <c r="H579">
        <f t="shared" si="9"/>
        <v>160.1693065365107</v>
      </c>
    </row>
    <row r="580" spans="4:8" x14ac:dyDescent="0.3">
      <c r="D580">
        <v>160.73248270887416</v>
      </c>
      <c r="F580">
        <v>-0.57901615946320817</v>
      </c>
      <c r="H580">
        <f t="shared" si="9"/>
        <v>160.15346654941095</v>
      </c>
    </row>
    <row r="581" spans="4:8" x14ac:dyDescent="0.3">
      <c r="D581">
        <v>158.90071490476839</v>
      </c>
      <c r="F581">
        <v>1.2506393431976903</v>
      </c>
      <c r="H581">
        <f t="shared" si="9"/>
        <v>160.15135424796608</v>
      </c>
    </row>
    <row r="582" spans="4:8" x14ac:dyDescent="0.3">
      <c r="D582">
        <v>159.61098479211796</v>
      </c>
      <c r="F582">
        <v>0.53400071919895709</v>
      </c>
      <c r="H582">
        <f t="shared" si="9"/>
        <v>160.14498551131692</v>
      </c>
    </row>
    <row r="583" spans="4:8" x14ac:dyDescent="0.3">
      <c r="D583">
        <v>160.10104327480076</v>
      </c>
      <c r="F583">
        <v>3.4622189559740946E-2</v>
      </c>
      <c r="H583">
        <f t="shared" si="9"/>
        <v>160.1356654643605</v>
      </c>
    </row>
    <row r="584" spans="4:8" x14ac:dyDescent="0.3">
      <c r="D584">
        <v>158.32625531376107</v>
      </c>
      <c r="F584">
        <v>1.8059563444694504</v>
      </c>
      <c r="H584">
        <f t="shared" si="9"/>
        <v>160.13221165823052</v>
      </c>
    </row>
    <row r="585" spans="4:8" x14ac:dyDescent="0.3">
      <c r="D585">
        <v>158.93038716941373</v>
      </c>
      <c r="F585">
        <v>1.1955307854805142</v>
      </c>
      <c r="H585">
        <f t="shared" si="9"/>
        <v>160.12591795489425</v>
      </c>
    </row>
    <row r="586" spans="4:8" x14ac:dyDescent="0.3">
      <c r="D586">
        <v>161.14639374765102</v>
      </c>
      <c r="F586">
        <v>-1.0257667781843338</v>
      </c>
      <c r="H586">
        <f t="shared" si="9"/>
        <v>160.12062696946668</v>
      </c>
    </row>
    <row r="587" spans="4:8" x14ac:dyDescent="0.3">
      <c r="D587">
        <v>160.24028691364219</v>
      </c>
      <c r="F587">
        <v>-0.1239766334037995</v>
      </c>
      <c r="H587">
        <f t="shared" si="9"/>
        <v>160.11631028023839</v>
      </c>
    </row>
    <row r="588" spans="4:8" x14ac:dyDescent="0.3">
      <c r="D588">
        <v>159.53849806438666</v>
      </c>
      <c r="F588">
        <v>0.56909357226686552</v>
      </c>
      <c r="H588">
        <f t="shared" si="9"/>
        <v>160.10759163665352</v>
      </c>
    </row>
    <row r="589" spans="4:8" x14ac:dyDescent="0.3">
      <c r="D589">
        <v>160.83266355027445</v>
      </c>
      <c r="F589">
        <v>-0.7311700755963102</v>
      </c>
      <c r="H589">
        <f t="shared" si="9"/>
        <v>160.10149347467814</v>
      </c>
    </row>
    <row r="590" spans="4:8" x14ac:dyDescent="0.3">
      <c r="D590">
        <v>160.73632532398915</v>
      </c>
      <c r="F590">
        <v>-0.68535769059963059</v>
      </c>
      <c r="H590">
        <f t="shared" si="9"/>
        <v>160.05096763338952</v>
      </c>
    </row>
    <row r="591" spans="4:8" x14ac:dyDescent="0.3">
      <c r="D591">
        <v>160.74249851927743</v>
      </c>
      <c r="F591">
        <v>-0.74039689934579656</v>
      </c>
      <c r="H591">
        <f t="shared" si="9"/>
        <v>160.00210161993164</v>
      </c>
    </row>
    <row r="592" spans="4:8" x14ac:dyDescent="0.3">
      <c r="D592">
        <v>159.8746586748457</v>
      </c>
      <c r="F592">
        <v>0.12066266208421439</v>
      </c>
      <c r="H592">
        <f t="shared" si="9"/>
        <v>159.99532133692992</v>
      </c>
    </row>
    <row r="593" spans="4:8" x14ac:dyDescent="0.3">
      <c r="D593">
        <v>161.55961129671778</v>
      </c>
      <c r="F593">
        <v>-1.5790601537446491</v>
      </c>
      <c r="H593">
        <f t="shared" si="9"/>
        <v>159.98055114297313</v>
      </c>
    </row>
    <row r="594" spans="4:8" x14ac:dyDescent="0.3">
      <c r="D594">
        <v>160.72399030209635</v>
      </c>
      <c r="F594">
        <v>-0.74402350946911611</v>
      </c>
      <c r="H594">
        <f t="shared" si="9"/>
        <v>159.97996679262724</v>
      </c>
    </row>
    <row r="595" spans="4:8" x14ac:dyDescent="0.3">
      <c r="D595">
        <v>159.64875155960908</v>
      </c>
      <c r="F595">
        <v>0.29200009521446191</v>
      </c>
      <c r="H595">
        <f t="shared" si="9"/>
        <v>159.94075165482354</v>
      </c>
    </row>
    <row r="596" spans="4:8" x14ac:dyDescent="0.3">
      <c r="D596">
        <v>158.75993649361772</v>
      </c>
      <c r="F596">
        <v>1.1791235010605305</v>
      </c>
      <c r="H596">
        <f t="shared" si="9"/>
        <v>159.93905999467825</v>
      </c>
    </row>
    <row r="597" spans="4:8" x14ac:dyDescent="0.3">
      <c r="D597">
        <v>160.61516926102922</v>
      </c>
      <c r="F597">
        <v>-0.69642965172533877</v>
      </c>
      <c r="H597">
        <f t="shared" si="9"/>
        <v>159.91873960930388</v>
      </c>
    </row>
    <row r="598" spans="4:8" x14ac:dyDescent="0.3">
      <c r="D598">
        <v>160.40786131244386</v>
      </c>
      <c r="F598">
        <v>-0.49418758862884715</v>
      </c>
      <c r="H598">
        <f t="shared" si="9"/>
        <v>159.91367372381501</v>
      </c>
    </row>
    <row r="599" spans="4:8" x14ac:dyDescent="0.3">
      <c r="D599">
        <v>160.27214196557179</v>
      </c>
      <c r="F599">
        <v>-0.40155782699002884</v>
      </c>
      <c r="H599">
        <f t="shared" si="9"/>
        <v>159.87058413858176</v>
      </c>
    </row>
    <row r="600" spans="4:8" x14ac:dyDescent="0.3">
      <c r="D600">
        <v>159.29488990851678</v>
      </c>
      <c r="F600">
        <v>0.54541715144296177</v>
      </c>
      <c r="H600">
        <f t="shared" si="9"/>
        <v>159.84030705995974</v>
      </c>
    </row>
    <row r="601" spans="4:8" x14ac:dyDescent="0.3">
      <c r="D601">
        <v>158.45444859197596</v>
      </c>
      <c r="F601">
        <v>1.2598911780514754</v>
      </c>
      <c r="H601">
        <f t="shared" si="9"/>
        <v>159.71433977002744</v>
      </c>
    </row>
    <row r="602" spans="4:8" x14ac:dyDescent="0.3">
      <c r="D602">
        <v>159.63144842290785</v>
      </c>
      <c r="F602">
        <v>6.4494543039472774E-2</v>
      </c>
      <c r="H602">
        <f t="shared" si="9"/>
        <v>159.69594296594732</v>
      </c>
    </row>
    <row r="603" spans="4:8" x14ac:dyDescent="0.3">
      <c r="D603">
        <v>159.01767592341639</v>
      </c>
      <c r="F603">
        <v>0.67350583776715212</v>
      </c>
      <c r="H603">
        <f t="shared" si="9"/>
        <v>159.69118176118354</v>
      </c>
    </row>
    <row r="604" spans="4:8" x14ac:dyDescent="0.3">
      <c r="D604">
        <v>159.09916664869525</v>
      </c>
      <c r="F604">
        <v>0.54603788157692179</v>
      </c>
      <c r="H604">
        <f t="shared" si="9"/>
        <v>159.64520453027217</v>
      </c>
    </row>
    <row r="605" spans="4:8" x14ac:dyDescent="0.3">
      <c r="D605">
        <v>159.12229055148782</v>
      </c>
      <c r="F605">
        <v>0.47757339416421019</v>
      </c>
      <c r="H605">
        <f t="shared" si="9"/>
        <v>159.59986394565203</v>
      </c>
    </row>
    <row r="606" spans="4:8" x14ac:dyDescent="0.3">
      <c r="D606">
        <v>159.30520130469813</v>
      </c>
      <c r="F606">
        <v>0.24583414415246807</v>
      </c>
      <c r="H606">
        <f t="shared" si="9"/>
        <v>159.5510354488506</v>
      </c>
    </row>
    <row r="607" spans="4:8" x14ac:dyDescent="0.3">
      <c r="D607">
        <v>158.15135948261013</v>
      </c>
      <c r="F607">
        <v>1.3728322301176377</v>
      </c>
      <c r="H607">
        <f t="shared" si="9"/>
        <v>159.52419171272777</v>
      </c>
    </row>
    <row r="608" spans="4:8" x14ac:dyDescent="0.3">
      <c r="D608">
        <v>160.64296569285216</v>
      </c>
      <c r="F608">
        <v>-1.1528550203365739</v>
      </c>
      <c r="H608">
        <f t="shared" si="9"/>
        <v>159.49011067251558</v>
      </c>
    </row>
    <row r="609" spans="4:8" x14ac:dyDescent="0.3">
      <c r="D609">
        <v>158.58609795005759</v>
      </c>
      <c r="F609">
        <v>0.89429022409603931</v>
      </c>
      <c r="H609">
        <f t="shared" si="9"/>
        <v>159.48038817415363</v>
      </c>
    </row>
    <row r="610" spans="4:8" x14ac:dyDescent="0.3">
      <c r="D610">
        <v>161.02117906458443</v>
      </c>
      <c r="F610">
        <v>-1.5884415915934369</v>
      </c>
      <c r="H610">
        <f t="shared" si="9"/>
        <v>159.43273747299099</v>
      </c>
    </row>
    <row r="611" spans="4:8" x14ac:dyDescent="0.3">
      <c r="D611">
        <v>157.31239609495969</v>
      </c>
      <c r="F611">
        <v>2.1201049094088376</v>
      </c>
      <c r="H611">
        <f t="shared" si="9"/>
        <v>159.43250100436853</v>
      </c>
    </row>
    <row r="612" spans="4:8" x14ac:dyDescent="0.3">
      <c r="D612">
        <v>160.32258481546887</v>
      </c>
      <c r="F612">
        <v>-0.90795310825342312</v>
      </c>
      <c r="H612">
        <f t="shared" si="9"/>
        <v>159.41463170721545</v>
      </c>
    </row>
    <row r="613" spans="4:8" x14ac:dyDescent="0.3">
      <c r="D613">
        <v>159.82063468956039</v>
      </c>
      <c r="F613">
        <v>-0.41169528230966534</v>
      </c>
      <c r="H613">
        <f t="shared" si="9"/>
        <v>159.40893940725073</v>
      </c>
    </row>
    <row r="614" spans="4:8" x14ac:dyDescent="0.3">
      <c r="D614">
        <v>159.35198343842058</v>
      </c>
      <c r="F614">
        <v>5.07782260683598E-2</v>
      </c>
      <c r="H614">
        <f t="shared" si="9"/>
        <v>159.40276166448893</v>
      </c>
    </row>
    <row r="615" spans="4:8" x14ac:dyDescent="0.3">
      <c r="D615">
        <v>160.94428128754953</v>
      </c>
      <c r="F615">
        <v>-1.545367922517471</v>
      </c>
      <c r="H615">
        <f t="shared" si="9"/>
        <v>159.39891336503206</v>
      </c>
    </row>
    <row r="616" spans="4:8" x14ac:dyDescent="0.3">
      <c r="D616">
        <v>157.57294358965009</v>
      </c>
      <c r="F616">
        <v>1.809094101190567</v>
      </c>
      <c r="H616">
        <f t="shared" si="9"/>
        <v>159.38203769084066</v>
      </c>
    </row>
    <row r="617" spans="4:8" x14ac:dyDescent="0.3">
      <c r="D617">
        <v>157.43244939559372</v>
      </c>
      <c r="F617">
        <v>1.9160324882250279</v>
      </c>
      <c r="H617">
        <f t="shared" si="9"/>
        <v>159.34848188381875</v>
      </c>
    </row>
    <row r="618" spans="4:8" x14ac:dyDescent="0.3">
      <c r="D618">
        <v>157.73185505141737</v>
      </c>
      <c r="F618">
        <v>1.5545219866908155</v>
      </c>
      <c r="H618">
        <f t="shared" si="9"/>
        <v>159.28637703810818</v>
      </c>
    </row>
    <row r="619" spans="4:8" x14ac:dyDescent="0.3">
      <c r="D619">
        <v>158.41368049196899</v>
      </c>
      <c r="F619">
        <v>0.86556156020378694</v>
      </c>
      <c r="H619">
        <f t="shared" si="9"/>
        <v>159.27924205217278</v>
      </c>
    </row>
    <row r="620" spans="4:8" x14ac:dyDescent="0.3">
      <c r="D620">
        <v>158.84125668863999</v>
      </c>
      <c r="F620">
        <v>0.43781710701296106</v>
      </c>
      <c r="H620">
        <f t="shared" si="9"/>
        <v>159.27907379565295</v>
      </c>
    </row>
    <row r="621" spans="4:8" x14ac:dyDescent="0.3">
      <c r="D621">
        <v>156.63261701748706</v>
      </c>
      <c r="F621">
        <v>2.6154157239943743</v>
      </c>
      <c r="H621">
        <f t="shared" si="9"/>
        <v>159.24803274148144</v>
      </c>
    </row>
    <row r="622" spans="4:8" x14ac:dyDescent="0.3">
      <c r="D622">
        <v>158.95203314331593</v>
      </c>
      <c r="F622">
        <v>0.28107933758292347</v>
      </c>
      <c r="H622">
        <f t="shared" si="9"/>
        <v>159.23311248089885</v>
      </c>
    </row>
    <row r="623" spans="4:8" x14ac:dyDescent="0.3">
      <c r="D623">
        <v>157.93876509607071</v>
      </c>
      <c r="F623">
        <v>1.2725104170385748</v>
      </c>
      <c r="H623">
        <f t="shared" si="9"/>
        <v>159.21127551310929</v>
      </c>
    </row>
    <row r="624" spans="4:8" x14ac:dyDescent="0.3">
      <c r="D624">
        <v>161.46846855891636</v>
      </c>
      <c r="F624">
        <v>-2.265223884023726</v>
      </c>
      <c r="H624">
        <f t="shared" si="9"/>
        <v>159.20324467489263</v>
      </c>
    </row>
    <row r="625" spans="4:8" x14ac:dyDescent="0.3">
      <c r="D625">
        <v>156.23424696942675</v>
      </c>
      <c r="F625">
        <v>2.7875648811459541</v>
      </c>
      <c r="H625">
        <f t="shared" si="9"/>
        <v>159.0218118505727</v>
      </c>
    </row>
    <row r="626" spans="4:8" x14ac:dyDescent="0.3">
      <c r="D626">
        <v>159.66290557090542</v>
      </c>
      <c r="F626">
        <v>-0.6644154382229317</v>
      </c>
      <c r="H626">
        <f t="shared" si="9"/>
        <v>158.99849013268249</v>
      </c>
    </row>
    <row r="627" spans="4:8" x14ac:dyDescent="0.3">
      <c r="D627">
        <v>159.97237251186743</v>
      </c>
      <c r="F627">
        <v>-0.9881705409497954</v>
      </c>
      <c r="H627">
        <f t="shared" si="9"/>
        <v>158.98420197091764</v>
      </c>
    </row>
    <row r="628" spans="4:8" x14ac:dyDescent="0.3">
      <c r="D628">
        <v>158.31315859005554</v>
      </c>
      <c r="F628">
        <v>0.66938355303136632</v>
      </c>
      <c r="H628">
        <f t="shared" si="9"/>
        <v>158.9825421430869</v>
      </c>
    </row>
    <row r="629" spans="4:8" x14ac:dyDescent="0.3">
      <c r="D629">
        <v>158.22705217916518</v>
      </c>
      <c r="F629">
        <v>0.70719352152082138</v>
      </c>
      <c r="H629">
        <f t="shared" si="9"/>
        <v>158.93424570068601</v>
      </c>
    </row>
    <row r="630" spans="4:8" x14ac:dyDescent="0.3">
      <c r="D630">
        <v>160.40166537978803</v>
      </c>
      <c r="F630">
        <v>-1.4698389350087382</v>
      </c>
      <c r="H630">
        <f t="shared" si="9"/>
        <v>158.93182644477929</v>
      </c>
    </row>
    <row r="631" spans="4:8" x14ac:dyDescent="0.3">
      <c r="D631">
        <v>157.15900981350569</v>
      </c>
      <c r="F631">
        <v>1.7020374798448756</v>
      </c>
      <c r="H631">
        <f t="shared" si="9"/>
        <v>158.86104729335057</v>
      </c>
    </row>
    <row r="632" spans="4:8" x14ac:dyDescent="0.3">
      <c r="D632">
        <v>160.46671698833234</v>
      </c>
      <c r="F632">
        <v>-1.6669582691974938</v>
      </c>
      <c r="H632">
        <f t="shared" si="9"/>
        <v>158.79975871913484</v>
      </c>
    </row>
    <row r="633" spans="4:8" x14ac:dyDescent="0.3">
      <c r="D633">
        <v>158.80987912142882</v>
      </c>
      <c r="F633">
        <v>-1.3884573490940966E-2</v>
      </c>
      <c r="H633">
        <f t="shared" si="9"/>
        <v>158.79599454793788</v>
      </c>
    </row>
    <row r="634" spans="4:8" x14ac:dyDescent="0.3">
      <c r="D634">
        <v>158.37041128153214</v>
      </c>
      <c r="F634">
        <v>0.41144630813505501</v>
      </c>
      <c r="H634">
        <f t="shared" si="9"/>
        <v>158.7818575896672</v>
      </c>
    </row>
    <row r="635" spans="4:8" x14ac:dyDescent="0.3">
      <c r="D635">
        <v>158.76074367016554</v>
      </c>
      <c r="F635">
        <v>-3.179025043209549E-2</v>
      </c>
      <c r="H635">
        <f t="shared" si="9"/>
        <v>158.72895341973344</v>
      </c>
    </row>
    <row r="636" spans="4:8" x14ac:dyDescent="0.3">
      <c r="D636">
        <v>158.55365172657184</v>
      </c>
      <c r="F636">
        <v>0.16944795788731426</v>
      </c>
      <c r="H636">
        <f t="shared" si="9"/>
        <v>158.72309968445916</v>
      </c>
    </row>
    <row r="637" spans="4:8" x14ac:dyDescent="0.3">
      <c r="D637">
        <v>158.40633632225217</v>
      </c>
      <c r="F637">
        <v>0.25254166757804342</v>
      </c>
      <c r="H637">
        <f t="shared" si="9"/>
        <v>158.65887798983022</v>
      </c>
    </row>
    <row r="638" spans="4:8" x14ac:dyDescent="0.3">
      <c r="D638">
        <v>158.52848146070028</v>
      </c>
      <c r="F638">
        <v>0.10680309969757218</v>
      </c>
      <c r="H638">
        <f t="shared" si="9"/>
        <v>158.63528456039785</v>
      </c>
    </row>
    <row r="639" spans="4:8" x14ac:dyDescent="0.3">
      <c r="D639">
        <v>157.97280293528456</v>
      </c>
      <c r="F639">
        <v>0.65832296058943029</v>
      </c>
      <c r="H639">
        <f t="shared" si="9"/>
        <v>158.63112589587399</v>
      </c>
    </row>
    <row r="640" spans="4:8" x14ac:dyDescent="0.3">
      <c r="D640">
        <v>157.8313651404751</v>
      </c>
      <c r="F640">
        <v>0.77536469689221121</v>
      </c>
      <c r="H640">
        <f t="shared" si="9"/>
        <v>158.60672983736731</v>
      </c>
    </row>
    <row r="641" spans="4:8" x14ac:dyDescent="0.3">
      <c r="D641">
        <v>158.20567905367352</v>
      </c>
      <c r="F641">
        <v>0.34414824767736718</v>
      </c>
      <c r="H641">
        <f t="shared" si="9"/>
        <v>158.54982730135089</v>
      </c>
    </row>
    <row r="642" spans="4:8" x14ac:dyDescent="0.3">
      <c r="D642">
        <v>157.14868704864057</v>
      </c>
      <c r="F642">
        <v>1.3370117812883109</v>
      </c>
      <c r="H642">
        <f t="shared" ref="H642:H705" si="10">D642+F642</f>
        <v>158.48569882992888</v>
      </c>
    </row>
    <row r="643" spans="4:8" x14ac:dyDescent="0.3">
      <c r="D643">
        <v>159.37652842668467</v>
      </c>
      <c r="F643">
        <v>-0.9373434295412153</v>
      </c>
      <c r="H643">
        <f t="shared" si="10"/>
        <v>158.43918499714346</v>
      </c>
    </row>
    <row r="644" spans="4:8" x14ac:dyDescent="0.3">
      <c r="D644">
        <v>159.88248032928095</v>
      </c>
      <c r="F644">
        <v>-1.4518263924401253</v>
      </c>
      <c r="H644">
        <f t="shared" si="10"/>
        <v>158.43065393684083</v>
      </c>
    </row>
    <row r="645" spans="4:8" x14ac:dyDescent="0.3">
      <c r="D645">
        <v>156.83036390302004</v>
      </c>
      <c r="F645">
        <v>1.5291607269318774</v>
      </c>
      <c r="H645">
        <f t="shared" si="10"/>
        <v>158.35952462995192</v>
      </c>
    </row>
    <row r="646" spans="4:8" x14ac:dyDescent="0.3">
      <c r="D646">
        <v>158.35242602380458</v>
      </c>
      <c r="F646">
        <v>-7.4589934229152277E-3</v>
      </c>
      <c r="H646">
        <f t="shared" si="10"/>
        <v>158.34496703038167</v>
      </c>
    </row>
    <row r="647" spans="4:8" x14ac:dyDescent="0.3">
      <c r="D647">
        <v>158.40551777702058</v>
      </c>
      <c r="F647">
        <v>-6.9937868829583749E-2</v>
      </c>
      <c r="H647">
        <f t="shared" si="10"/>
        <v>158.33557990819099</v>
      </c>
    </row>
    <row r="648" spans="4:8" x14ac:dyDescent="0.3">
      <c r="D648">
        <v>158.4169433042116</v>
      </c>
      <c r="F648">
        <v>-0.12467125998227857</v>
      </c>
      <c r="H648">
        <f t="shared" si="10"/>
        <v>158.29227204422932</v>
      </c>
    </row>
    <row r="649" spans="4:8" x14ac:dyDescent="0.3">
      <c r="D649">
        <v>155.85147475550184</v>
      </c>
      <c r="F649">
        <v>2.417546056676656</v>
      </c>
      <c r="H649">
        <f t="shared" si="10"/>
        <v>158.2690208121785</v>
      </c>
    </row>
    <row r="650" spans="4:8" x14ac:dyDescent="0.3">
      <c r="D650">
        <v>158.50083282176638</v>
      </c>
      <c r="F650">
        <v>-0.23229517864820082</v>
      </c>
      <c r="H650">
        <f t="shared" si="10"/>
        <v>158.26853764311818</v>
      </c>
    </row>
    <row r="651" spans="4:8" x14ac:dyDescent="0.3">
      <c r="D651">
        <v>159.45878085377626</v>
      </c>
      <c r="F651">
        <v>-1.2528153092716821</v>
      </c>
      <c r="H651">
        <f t="shared" si="10"/>
        <v>158.20596554450458</v>
      </c>
    </row>
    <row r="652" spans="4:8" x14ac:dyDescent="0.3">
      <c r="D652">
        <v>157.44772890658351</v>
      </c>
      <c r="F652">
        <v>0.74039689934579656</v>
      </c>
      <c r="H652">
        <f t="shared" si="10"/>
        <v>158.1881258059293</v>
      </c>
    </row>
    <row r="653" spans="4:8" x14ac:dyDescent="0.3">
      <c r="D653">
        <v>160.07143922225805</v>
      </c>
      <c r="F653">
        <v>-1.94209860637784</v>
      </c>
      <c r="H653">
        <f t="shared" si="10"/>
        <v>158.12934061588021</v>
      </c>
    </row>
    <row r="654" spans="4:8" x14ac:dyDescent="0.3">
      <c r="D654">
        <v>155.63749338954221</v>
      </c>
      <c r="F654">
        <v>2.4547262000851333</v>
      </c>
      <c r="H654">
        <f t="shared" si="10"/>
        <v>158.09221958962735</v>
      </c>
    </row>
    <row r="655" spans="4:8" x14ac:dyDescent="0.3">
      <c r="D655">
        <v>159.58184685560991</v>
      </c>
      <c r="F655">
        <v>-1.4943861970095895</v>
      </c>
      <c r="H655">
        <f t="shared" si="10"/>
        <v>158.08746065860032</v>
      </c>
    </row>
    <row r="656" spans="4:8" x14ac:dyDescent="0.3">
      <c r="D656">
        <v>159.57239947939524</v>
      </c>
      <c r="F656">
        <v>-1.5220575733110309</v>
      </c>
      <c r="H656">
        <f t="shared" si="10"/>
        <v>158.05034190608421</v>
      </c>
    </row>
    <row r="657" spans="4:8" x14ac:dyDescent="0.3">
      <c r="D657">
        <v>159.44929937151028</v>
      </c>
      <c r="F657">
        <v>-1.4544639270752668</v>
      </c>
      <c r="H657">
        <f t="shared" si="10"/>
        <v>157.99483544443501</v>
      </c>
    </row>
    <row r="658" spans="4:8" x14ac:dyDescent="0.3">
      <c r="D658">
        <v>157.51380369666731</v>
      </c>
      <c r="F658">
        <v>0.44439275370677933</v>
      </c>
      <c r="H658">
        <f t="shared" si="10"/>
        <v>157.95819645037409</v>
      </c>
    </row>
    <row r="659" spans="4:8" x14ac:dyDescent="0.3">
      <c r="D659">
        <v>159.58342710265424</v>
      </c>
      <c r="F659">
        <v>-1.6280273484881036</v>
      </c>
      <c r="H659">
        <f t="shared" si="10"/>
        <v>157.95539975416614</v>
      </c>
    </row>
    <row r="660" spans="4:8" x14ac:dyDescent="0.3">
      <c r="D660">
        <v>157.08231667277869</v>
      </c>
      <c r="F660">
        <v>0.8515166882716585</v>
      </c>
      <c r="H660">
        <f t="shared" si="10"/>
        <v>157.93383336105035</v>
      </c>
    </row>
    <row r="661" spans="4:8" x14ac:dyDescent="0.3">
      <c r="D661">
        <v>158.84528120269533</v>
      </c>
      <c r="F661">
        <v>-0.91945139502058737</v>
      </c>
      <c r="H661">
        <f t="shared" si="10"/>
        <v>157.92582980767475</v>
      </c>
    </row>
    <row r="662" spans="4:8" x14ac:dyDescent="0.3">
      <c r="D662">
        <v>157.28761236433638</v>
      </c>
      <c r="F662">
        <v>0.63559468799212482</v>
      </c>
      <c r="H662">
        <f t="shared" si="10"/>
        <v>157.92320705232851</v>
      </c>
    </row>
    <row r="663" spans="4:8" x14ac:dyDescent="0.3">
      <c r="D663">
        <v>157.07108441321179</v>
      </c>
      <c r="F663">
        <v>0.81952293840004131</v>
      </c>
      <c r="H663">
        <f t="shared" si="10"/>
        <v>157.89060735161183</v>
      </c>
    </row>
    <row r="664" spans="4:8" x14ac:dyDescent="0.3">
      <c r="D664">
        <v>156.98191982638673</v>
      </c>
      <c r="F664">
        <v>0.83373379311524332</v>
      </c>
      <c r="H664">
        <f t="shared" si="10"/>
        <v>157.81565361950197</v>
      </c>
    </row>
    <row r="665" spans="4:8" x14ac:dyDescent="0.3">
      <c r="D665">
        <v>156.95325937459711</v>
      </c>
      <c r="F665">
        <v>0.86211684902082197</v>
      </c>
      <c r="H665">
        <f t="shared" si="10"/>
        <v>157.81537622361793</v>
      </c>
    </row>
    <row r="666" spans="4:8" x14ac:dyDescent="0.3">
      <c r="D666">
        <v>159.30043782619759</v>
      </c>
      <c r="F666">
        <v>-1.5035629985504784</v>
      </c>
      <c r="H666">
        <f t="shared" si="10"/>
        <v>157.79687482764712</v>
      </c>
    </row>
    <row r="667" spans="4:8" x14ac:dyDescent="0.3">
      <c r="D667">
        <v>158.46502146788407</v>
      </c>
      <c r="F667">
        <v>-0.70739133661845699</v>
      </c>
      <c r="H667">
        <f t="shared" si="10"/>
        <v>157.75763013126561</v>
      </c>
    </row>
    <row r="668" spans="4:8" x14ac:dyDescent="0.3">
      <c r="D668">
        <v>159.77518269183929</v>
      </c>
      <c r="F668">
        <v>-2.0186871552141383</v>
      </c>
      <c r="H668">
        <f t="shared" si="10"/>
        <v>157.75649553662515</v>
      </c>
    </row>
    <row r="669" spans="4:8" x14ac:dyDescent="0.3">
      <c r="D669">
        <v>158.39082943758694</v>
      </c>
      <c r="F669">
        <v>-0.67850464802177157</v>
      </c>
      <c r="H669">
        <f t="shared" si="10"/>
        <v>157.71232478956517</v>
      </c>
    </row>
    <row r="670" spans="4:8" x14ac:dyDescent="0.3">
      <c r="D670">
        <v>158.08124880978721</v>
      </c>
      <c r="F670">
        <v>-0.37335553315642755</v>
      </c>
      <c r="H670">
        <f t="shared" si="10"/>
        <v>157.70789327663078</v>
      </c>
    </row>
    <row r="671" spans="4:8" x14ac:dyDescent="0.3">
      <c r="D671">
        <v>156.4595288070559</v>
      </c>
      <c r="F671">
        <v>1.2378654901112895</v>
      </c>
      <c r="H671">
        <f t="shared" si="10"/>
        <v>157.69739429716719</v>
      </c>
    </row>
    <row r="672" spans="4:8" x14ac:dyDescent="0.3">
      <c r="D672">
        <v>156.46577021444682</v>
      </c>
      <c r="F672">
        <v>1.212906681757886</v>
      </c>
      <c r="H672">
        <f t="shared" si="10"/>
        <v>157.67867689620471</v>
      </c>
    </row>
    <row r="673" spans="4:8" x14ac:dyDescent="0.3">
      <c r="D673">
        <v>159.17089167461381</v>
      </c>
      <c r="F673">
        <v>-1.5102295947144739</v>
      </c>
      <c r="H673">
        <f t="shared" si="10"/>
        <v>157.66066207989934</v>
      </c>
    </row>
    <row r="674" spans="4:8" x14ac:dyDescent="0.3">
      <c r="D674">
        <v>156.32973254442913</v>
      </c>
      <c r="F674">
        <v>1.3264298104331829</v>
      </c>
      <c r="H674">
        <f t="shared" si="10"/>
        <v>157.65616235486232</v>
      </c>
    </row>
    <row r="675" spans="4:8" x14ac:dyDescent="0.3">
      <c r="D675">
        <v>157.98938984490815</v>
      </c>
      <c r="F675">
        <v>-0.33944388633244671</v>
      </c>
      <c r="H675">
        <f t="shared" si="10"/>
        <v>157.6499459585757</v>
      </c>
    </row>
    <row r="676" spans="4:8" x14ac:dyDescent="0.3">
      <c r="D676">
        <v>155.87639491033042</v>
      </c>
      <c r="F676">
        <v>1.7442334865336306</v>
      </c>
      <c r="H676">
        <f t="shared" si="10"/>
        <v>157.62062839686405</v>
      </c>
    </row>
    <row r="677" spans="4:8" x14ac:dyDescent="0.3">
      <c r="D677">
        <v>156.18087099911645</v>
      </c>
      <c r="F677">
        <v>1.3927319741924293</v>
      </c>
      <c r="H677">
        <f t="shared" si="10"/>
        <v>157.57360297330888</v>
      </c>
    </row>
    <row r="678" spans="4:8" x14ac:dyDescent="0.3">
      <c r="D678">
        <v>157.2302687233896</v>
      </c>
      <c r="F678">
        <v>0.32747493605711497</v>
      </c>
      <c r="H678">
        <f t="shared" si="10"/>
        <v>157.55774365944671</v>
      </c>
    </row>
    <row r="679" spans="4:8" x14ac:dyDescent="0.3">
      <c r="D679">
        <v>157.43838384852279</v>
      </c>
      <c r="F679">
        <v>0.1175044417323079</v>
      </c>
      <c r="H679">
        <f t="shared" si="10"/>
        <v>157.5558882902551</v>
      </c>
    </row>
    <row r="680" spans="4:8" x14ac:dyDescent="0.3">
      <c r="D680">
        <v>157.82219061267097</v>
      </c>
      <c r="F680">
        <v>-0.33725655157468282</v>
      </c>
      <c r="H680">
        <f t="shared" si="10"/>
        <v>157.48493406109628</v>
      </c>
    </row>
    <row r="681" spans="4:8" x14ac:dyDescent="0.3">
      <c r="D681">
        <v>157.65716279903427</v>
      </c>
      <c r="F681">
        <v>-0.19129743122903164</v>
      </c>
      <c r="H681">
        <f t="shared" si="10"/>
        <v>157.46586536780524</v>
      </c>
    </row>
    <row r="682" spans="4:8" x14ac:dyDescent="0.3">
      <c r="D682">
        <v>156.96455984626664</v>
      </c>
      <c r="F682">
        <v>0.46177092372090556</v>
      </c>
      <c r="H682">
        <f t="shared" si="10"/>
        <v>157.42633076998754</v>
      </c>
    </row>
    <row r="683" spans="4:8" x14ac:dyDescent="0.3">
      <c r="D683">
        <v>157.69076862826478</v>
      </c>
      <c r="F683">
        <v>-0.34601498555275612</v>
      </c>
      <c r="H683">
        <f t="shared" si="10"/>
        <v>157.34475364271202</v>
      </c>
    </row>
    <row r="684" spans="4:8" x14ac:dyDescent="0.3">
      <c r="D684">
        <v>158.61690708308015</v>
      </c>
      <c r="F684">
        <v>-1.272337613045238</v>
      </c>
      <c r="H684">
        <f t="shared" si="10"/>
        <v>157.34456947003491</v>
      </c>
    </row>
    <row r="685" spans="4:8" x14ac:dyDescent="0.3">
      <c r="D685">
        <v>157.46807885053568</v>
      </c>
      <c r="F685">
        <v>-0.16991407392197289</v>
      </c>
      <c r="H685">
        <f t="shared" si="10"/>
        <v>157.2981647766137</v>
      </c>
    </row>
    <row r="686" spans="4:8" x14ac:dyDescent="0.3">
      <c r="D686">
        <v>156.91326434508665</v>
      </c>
      <c r="F686">
        <v>0.37877498471061699</v>
      </c>
      <c r="H686">
        <f t="shared" si="10"/>
        <v>157.29203932979726</v>
      </c>
    </row>
    <row r="687" spans="4:8" x14ac:dyDescent="0.3">
      <c r="D687">
        <v>157.14868704864057</v>
      </c>
      <c r="F687">
        <v>0.12875716492999345</v>
      </c>
      <c r="H687">
        <f t="shared" si="10"/>
        <v>157.27744421357056</v>
      </c>
    </row>
    <row r="688" spans="4:8" x14ac:dyDescent="0.3">
      <c r="D688">
        <v>158.31806986144511</v>
      </c>
      <c r="F688">
        <v>-1.0441931408422533</v>
      </c>
      <c r="H688">
        <f t="shared" si="10"/>
        <v>157.27387672060286</v>
      </c>
    </row>
    <row r="689" spans="4:8" x14ac:dyDescent="0.3">
      <c r="D689">
        <v>157.48756477452116</v>
      </c>
      <c r="F689">
        <v>-0.23339453036896884</v>
      </c>
      <c r="H689">
        <f t="shared" si="10"/>
        <v>157.25417024415219</v>
      </c>
    </row>
    <row r="690" spans="4:8" x14ac:dyDescent="0.3">
      <c r="D690">
        <v>157.03131675737677</v>
      </c>
      <c r="F690">
        <v>0.13315570868144277</v>
      </c>
      <c r="H690">
        <f t="shared" si="10"/>
        <v>157.16447246605821</v>
      </c>
    </row>
    <row r="691" spans="4:8" x14ac:dyDescent="0.3">
      <c r="D691">
        <v>157.05121195397805</v>
      </c>
      <c r="F691">
        <v>9.3425569502869621E-2</v>
      </c>
      <c r="H691">
        <f t="shared" si="10"/>
        <v>157.14463752348092</v>
      </c>
    </row>
    <row r="692" spans="4:8" x14ac:dyDescent="0.3">
      <c r="D692">
        <v>156.81988197658211</v>
      </c>
      <c r="F692">
        <v>0.32223283596977126</v>
      </c>
      <c r="H692">
        <f t="shared" si="10"/>
        <v>157.14211481255188</v>
      </c>
    </row>
    <row r="693" spans="4:8" x14ac:dyDescent="0.3">
      <c r="D693">
        <v>157.86889316560701</v>
      </c>
      <c r="F693">
        <v>-0.74130184657406062</v>
      </c>
      <c r="H693">
        <f t="shared" si="10"/>
        <v>157.12759131903294</v>
      </c>
    </row>
    <row r="694" spans="4:8" x14ac:dyDescent="0.3">
      <c r="D694">
        <v>156.85658008779865</v>
      </c>
      <c r="F694">
        <v>0.24851601665432099</v>
      </c>
      <c r="H694">
        <f t="shared" si="10"/>
        <v>157.10509610445297</v>
      </c>
    </row>
    <row r="695" spans="4:8" x14ac:dyDescent="0.3">
      <c r="D695">
        <v>157.34140897594625</v>
      </c>
      <c r="F695">
        <v>-0.24756900529609993</v>
      </c>
      <c r="H695">
        <f t="shared" si="10"/>
        <v>157.09383997065015</v>
      </c>
    </row>
    <row r="696" spans="4:8" x14ac:dyDescent="0.3">
      <c r="D696">
        <v>156.39609155160724</v>
      </c>
      <c r="F696">
        <v>0.68632516558864154</v>
      </c>
      <c r="H696">
        <f t="shared" si="10"/>
        <v>157.08241671719588</v>
      </c>
    </row>
    <row r="697" spans="4:8" x14ac:dyDescent="0.3">
      <c r="D697">
        <v>156.61582547155558</v>
      </c>
      <c r="F697">
        <v>0.4628782335203141</v>
      </c>
      <c r="H697">
        <f t="shared" si="10"/>
        <v>157.0787037050759</v>
      </c>
    </row>
    <row r="698" spans="4:8" x14ac:dyDescent="0.3">
      <c r="D698">
        <v>157.75029505649582</v>
      </c>
      <c r="F698">
        <v>-0.67763721744995564</v>
      </c>
      <c r="H698">
        <f t="shared" si="10"/>
        <v>157.07265783904586</v>
      </c>
    </row>
    <row r="699" spans="4:8" x14ac:dyDescent="0.3">
      <c r="D699">
        <v>157.25767861996428</v>
      </c>
      <c r="F699">
        <v>-0.30792307370575145</v>
      </c>
      <c r="H699">
        <f t="shared" si="10"/>
        <v>156.94975554625853</v>
      </c>
    </row>
    <row r="700" spans="4:8" x14ac:dyDescent="0.3">
      <c r="D700">
        <v>156.92456481675617</v>
      </c>
      <c r="F700">
        <v>2.2224639906198718E-2</v>
      </c>
      <c r="H700">
        <f t="shared" si="10"/>
        <v>156.94678945666237</v>
      </c>
    </row>
    <row r="701" spans="4:8" x14ac:dyDescent="0.3">
      <c r="D701">
        <v>157.8672219690925</v>
      </c>
      <c r="F701">
        <v>-0.98369355328031816</v>
      </c>
      <c r="H701">
        <f t="shared" si="10"/>
        <v>156.88352841581218</v>
      </c>
    </row>
    <row r="702" spans="4:8" x14ac:dyDescent="0.3">
      <c r="D702">
        <v>158.26973021804588</v>
      </c>
      <c r="F702">
        <v>-1.3927319741924293</v>
      </c>
      <c r="H702">
        <f t="shared" si="10"/>
        <v>156.87699824385345</v>
      </c>
    </row>
    <row r="703" spans="4:8" x14ac:dyDescent="0.3">
      <c r="D703">
        <v>155.28699686884647</v>
      </c>
      <c r="F703">
        <v>1.5014302334748209</v>
      </c>
      <c r="H703">
        <f t="shared" si="10"/>
        <v>156.78842710232129</v>
      </c>
    </row>
    <row r="704" spans="4:8" x14ac:dyDescent="0.3">
      <c r="D704">
        <v>156.15184674944612</v>
      </c>
      <c r="F704">
        <v>0.55048303693183698</v>
      </c>
      <c r="H704">
        <f t="shared" si="10"/>
        <v>156.70232978637796</v>
      </c>
    </row>
    <row r="705" spans="4:8" x14ac:dyDescent="0.3">
      <c r="D705">
        <v>157.33542904828209</v>
      </c>
      <c r="F705">
        <v>-0.66594338932191022</v>
      </c>
      <c r="H705">
        <f t="shared" si="10"/>
        <v>156.66948565896018</v>
      </c>
    </row>
    <row r="706" spans="4:8" x14ac:dyDescent="0.3">
      <c r="D706">
        <v>156.0160705591552</v>
      </c>
      <c r="F706">
        <v>0.63288212004408706</v>
      </c>
      <c r="H706">
        <f t="shared" ref="H706:H769" si="11">D706+F706</f>
        <v>156.64895267919928</v>
      </c>
    </row>
    <row r="707" spans="4:8" x14ac:dyDescent="0.3">
      <c r="D707">
        <v>156.64939719473477</v>
      </c>
      <c r="F707">
        <v>-1.9317667465656996E-2</v>
      </c>
      <c r="H707">
        <f t="shared" si="11"/>
        <v>156.63007952726912</v>
      </c>
    </row>
    <row r="708" spans="4:8" x14ac:dyDescent="0.3">
      <c r="D708">
        <v>156.93065843125805</v>
      </c>
      <c r="F708">
        <v>-0.36304072636994533</v>
      </c>
      <c r="H708">
        <f t="shared" si="11"/>
        <v>156.56761770488811</v>
      </c>
    </row>
    <row r="709" spans="4:8" x14ac:dyDescent="0.3">
      <c r="D709">
        <v>156.76995071745478</v>
      </c>
      <c r="F709">
        <v>-0.23276697902474552</v>
      </c>
      <c r="H709">
        <f t="shared" si="11"/>
        <v>156.53718373843003</v>
      </c>
    </row>
    <row r="710" spans="4:8" x14ac:dyDescent="0.3">
      <c r="D710">
        <v>157.081452652812</v>
      </c>
      <c r="F710">
        <v>-0.56765543376968708</v>
      </c>
      <c r="H710">
        <f t="shared" si="11"/>
        <v>156.51379721904232</v>
      </c>
    </row>
    <row r="711" spans="4:8" x14ac:dyDescent="0.3">
      <c r="D711">
        <v>156.52718384418404</v>
      </c>
      <c r="F711">
        <v>-1.9622348190750927E-2</v>
      </c>
      <c r="H711">
        <f t="shared" si="11"/>
        <v>156.50756149599329</v>
      </c>
    </row>
    <row r="712" spans="4:8" x14ac:dyDescent="0.3">
      <c r="D712">
        <v>156.88188677787548</v>
      </c>
      <c r="F712">
        <v>-0.42237616071361117</v>
      </c>
      <c r="H712">
        <f t="shared" si="11"/>
        <v>156.45951061716187</v>
      </c>
    </row>
    <row r="713" spans="4:8" x14ac:dyDescent="0.3">
      <c r="D713">
        <v>157.58222043560818</v>
      </c>
      <c r="F713">
        <v>-1.1613724382186774</v>
      </c>
      <c r="H713">
        <f t="shared" si="11"/>
        <v>156.4208479973895</v>
      </c>
    </row>
    <row r="714" spans="4:8" x14ac:dyDescent="0.3">
      <c r="D714">
        <v>155.51621227106079</v>
      </c>
      <c r="F714">
        <v>0.90357161752763204</v>
      </c>
      <c r="H714">
        <f t="shared" si="11"/>
        <v>156.41978388858843</v>
      </c>
    </row>
    <row r="715" spans="4:8" x14ac:dyDescent="0.3">
      <c r="D715">
        <v>156.60786739291507</v>
      </c>
      <c r="F715">
        <v>-0.19628600966825616</v>
      </c>
      <c r="H715">
        <f t="shared" si="11"/>
        <v>156.41158138324681</v>
      </c>
    </row>
    <row r="716" spans="4:8" x14ac:dyDescent="0.3">
      <c r="D716">
        <v>155.66464180639014</v>
      </c>
      <c r="F716">
        <v>0.74331751420686487</v>
      </c>
      <c r="H716">
        <f t="shared" si="11"/>
        <v>156.407959320597</v>
      </c>
    </row>
    <row r="717" spans="4:8" x14ac:dyDescent="0.3">
      <c r="D717">
        <v>155.70386376540409</v>
      </c>
      <c r="F717">
        <v>0.69740508479299024</v>
      </c>
      <c r="H717">
        <f t="shared" si="11"/>
        <v>156.40126885019708</v>
      </c>
    </row>
    <row r="718" spans="4:8" x14ac:dyDescent="0.3">
      <c r="D718">
        <v>156.21978600366856</v>
      </c>
      <c r="F718">
        <v>0.15309524314943701</v>
      </c>
      <c r="H718">
        <f t="shared" si="11"/>
        <v>156.372881246818</v>
      </c>
    </row>
    <row r="719" spans="4:8" x14ac:dyDescent="0.3">
      <c r="D719">
        <v>156.74273408850422</v>
      </c>
      <c r="F719">
        <v>-0.41828229768725578</v>
      </c>
      <c r="H719">
        <f t="shared" si="11"/>
        <v>156.32445179081697</v>
      </c>
    </row>
    <row r="720" spans="4:8" x14ac:dyDescent="0.3">
      <c r="D720">
        <v>155.85793216788443</v>
      </c>
      <c r="F720">
        <v>0.45395495362754446</v>
      </c>
      <c r="H720">
        <f t="shared" si="11"/>
        <v>156.31188712151197</v>
      </c>
    </row>
    <row r="721" spans="4:8" x14ac:dyDescent="0.3">
      <c r="D721">
        <v>155.22939174817293</v>
      </c>
      <c r="F721">
        <v>1.0690587259887252</v>
      </c>
      <c r="H721">
        <f t="shared" si="11"/>
        <v>156.29845047416165</v>
      </c>
    </row>
    <row r="722" spans="4:8" x14ac:dyDescent="0.3">
      <c r="D722">
        <v>156.82774910575245</v>
      </c>
      <c r="F722">
        <v>-0.52959421736886725</v>
      </c>
      <c r="H722">
        <f t="shared" si="11"/>
        <v>156.29815488838358</v>
      </c>
    </row>
    <row r="723" spans="4:8" x14ac:dyDescent="0.3">
      <c r="D723">
        <v>154.89068455254892</v>
      </c>
      <c r="F723">
        <v>1.3907174434280023</v>
      </c>
      <c r="H723">
        <f t="shared" si="11"/>
        <v>156.28140199597692</v>
      </c>
    </row>
    <row r="724" spans="4:8" x14ac:dyDescent="0.3">
      <c r="D724">
        <v>156.09183146781288</v>
      </c>
      <c r="F724">
        <v>0.16913872968871146</v>
      </c>
      <c r="H724">
        <f t="shared" si="11"/>
        <v>156.26097019750159</v>
      </c>
    </row>
    <row r="725" spans="4:8" x14ac:dyDescent="0.3">
      <c r="D725">
        <v>155.53318571593263</v>
      </c>
      <c r="F725">
        <v>0.70847136157681234</v>
      </c>
      <c r="H725">
        <f t="shared" si="11"/>
        <v>156.24165707750944</v>
      </c>
    </row>
    <row r="726" spans="4:8" x14ac:dyDescent="0.3">
      <c r="D726">
        <v>156.46845322381705</v>
      </c>
      <c r="F726">
        <v>-0.23033067009237129</v>
      </c>
      <c r="H726">
        <f t="shared" si="11"/>
        <v>156.23812255372468</v>
      </c>
    </row>
    <row r="727" spans="4:8" x14ac:dyDescent="0.3">
      <c r="D727">
        <v>157.18736331083346</v>
      </c>
      <c r="F727">
        <v>-0.94987854026840068</v>
      </c>
      <c r="H727">
        <f t="shared" si="11"/>
        <v>156.23748477056506</v>
      </c>
    </row>
    <row r="728" spans="4:8" x14ac:dyDescent="0.3">
      <c r="D728">
        <v>156.97583758056862</v>
      </c>
      <c r="F728">
        <v>-0.77185632108012214</v>
      </c>
      <c r="H728">
        <f t="shared" si="11"/>
        <v>156.2039812594885</v>
      </c>
    </row>
    <row r="729" spans="4:8" x14ac:dyDescent="0.3">
      <c r="D729">
        <v>157.55352587776724</v>
      </c>
      <c r="F729">
        <v>-1.3621138350572437</v>
      </c>
      <c r="H729">
        <f t="shared" si="11"/>
        <v>156.19141204271</v>
      </c>
    </row>
    <row r="730" spans="4:8" x14ac:dyDescent="0.3">
      <c r="D730">
        <v>156.85482931049773</v>
      </c>
      <c r="F730">
        <v>-0.67638666223501787</v>
      </c>
      <c r="H730">
        <f t="shared" si="11"/>
        <v>156.17844264826272</v>
      </c>
    </row>
    <row r="731" spans="4:8" x14ac:dyDescent="0.3">
      <c r="D731">
        <v>157.77121343463659</v>
      </c>
      <c r="F731">
        <v>-1.625730874366127</v>
      </c>
      <c r="H731">
        <f t="shared" si="11"/>
        <v>156.14548256027047</v>
      </c>
    </row>
    <row r="732" spans="4:8" x14ac:dyDescent="0.3">
      <c r="D732">
        <v>156.29826402774779</v>
      </c>
      <c r="F732">
        <v>-0.15905811778793577</v>
      </c>
      <c r="H732">
        <f t="shared" si="11"/>
        <v>156.13920590995986</v>
      </c>
    </row>
    <row r="733" spans="4:8" x14ac:dyDescent="0.3">
      <c r="D733">
        <v>155.68333192251157</v>
      </c>
      <c r="F733">
        <v>0.45166643758420832</v>
      </c>
      <c r="H733">
        <f t="shared" si="11"/>
        <v>156.13499836009578</v>
      </c>
    </row>
    <row r="734" spans="4:8" x14ac:dyDescent="0.3">
      <c r="D734">
        <v>154.86505953932647</v>
      </c>
      <c r="F734">
        <v>1.1869769878103398</v>
      </c>
      <c r="H734">
        <f t="shared" si="11"/>
        <v>156.05203652713681</v>
      </c>
    </row>
    <row r="735" spans="4:8" x14ac:dyDescent="0.3">
      <c r="D735">
        <v>155.85331648227293</v>
      </c>
      <c r="F735">
        <v>0.11596284821280278</v>
      </c>
      <c r="H735">
        <f t="shared" si="11"/>
        <v>155.96927933048573</v>
      </c>
    </row>
    <row r="736" spans="4:8" x14ac:dyDescent="0.3">
      <c r="D736">
        <v>155.90497578133363</v>
      </c>
      <c r="F736">
        <v>5.751985554525163E-2</v>
      </c>
      <c r="H736">
        <f t="shared" si="11"/>
        <v>155.96249563687888</v>
      </c>
    </row>
    <row r="737" spans="4:8" x14ac:dyDescent="0.3">
      <c r="D737">
        <v>156.16273794849985</v>
      </c>
      <c r="F737">
        <v>-0.21449068299261853</v>
      </c>
      <c r="H737">
        <f t="shared" si="11"/>
        <v>155.94824726550723</v>
      </c>
    </row>
    <row r="738" spans="4:8" x14ac:dyDescent="0.3">
      <c r="D738">
        <v>156.50405994139146</v>
      </c>
      <c r="F738">
        <v>-0.58972318583982997</v>
      </c>
      <c r="H738">
        <f t="shared" si="11"/>
        <v>155.91433675555163</v>
      </c>
    </row>
    <row r="739" spans="4:8" x14ac:dyDescent="0.3">
      <c r="D739">
        <v>155.66089014074532</v>
      </c>
      <c r="F739">
        <v>0.24685959942871705</v>
      </c>
      <c r="H739">
        <f t="shared" si="11"/>
        <v>155.90774974017404</v>
      </c>
    </row>
    <row r="740" spans="4:8" x14ac:dyDescent="0.3">
      <c r="D740">
        <v>156.53251575687318</v>
      </c>
      <c r="F740">
        <v>-0.65557060224818997</v>
      </c>
      <c r="H740">
        <f t="shared" si="11"/>
        <v>155.87694515462499</v>
      </c>
    </row>
    <row r="741" spans="4:8" x14ac:dyDescent="0.3">
      <c r="D741">
        <v>155.48881374316989</v>
      </c>
      <c r="F741">
        <v>0.37106019590282813</v>
      </c>
      <c r="H741">
        <f t="shared" si="11"/>
        <v>155.85987393907271</v>
      </c>
    </row>
    <row r="742" spans="4:8" x14ac:dyDescent="0.3">
      <c r="D742">
        <v>154.85419107764028</v>
      </c>
      <c r="F742">
        <v>0.93426024250220507</v>
      </c>
      <c r="H742">
        <f t="shared" si="11"/>
        <v>155.78845132014249</v>
      </c>
    </row>
    <row r="743" spans="4:8" x14ac:dyDescent="0.3">
      <c r="D743">
        <v>155.09213762899162</v>
      </c>
      <c r="F743">
        <v>0.63625066104577854</v>
      </c>
      <c r="H743">
        <f t="shared" si="11"/>
        <v>155.7283882900374</v>
      </c>
    </row>
    <row r="744" spans="4:8" x14ac:dyDescent="0.3">
      <c r="D744">
        <v>155.60468336817576</v>
      </c>
      <c r="F744">
        <v>8.6051841208245605E-2</v>
      </c>
      <c r="H744">
        <f t="shared" si="11"/>
        <v>155.690735209384</v>
      </c>
    </row>
    <row r="745" spans="4:8" x14ac:dyDescent="0.3">
      <c r="D745">
        <v>156.18539573525777</v>
      </c>
      <c r="F745">
        <v>-0.50606331569724716</v>
      </c>
      <c r="H745">
        <f t="shared" si="11"/>
        <v>155.67933241956052</v>
      </c>
    </row>
    <row r="746" spans="4:8" x14ac:dyDescent="0.3">
      <c r="D746">
        <v>156.43900833284715</v>
      </c>
      <c r="F746">
        <v>-0.77650156526942737</v>
      </c>
      <c r="H746">
        <f t="shared" si="11"/>
        <v>155.66250676757772</v>
      </c>
    </row>
    <row r="747" spans="4:8" x14ac:dyDescent="0.3">
      <c r="D747">
        <v>153.81868588493671</v>
      </c>
      <c r="F747">
        <v>1.8262562662130222</v>
      </c>
      <c r="H747">
        <f t="shared" si="11"/>
        <v>155.64494215114973</v>
      </c>
    </row>
    <row r="748" spans="4:8" x14ac:dyDescent="0.3">
      <c r="D748">
        <v>155.78107986558462</v>
      </c>
      <c r="F748">
        <v>-0.16968101590464357</v>
      </c>
      <c r="H748">
        <f t="shared" si="11"/>
        <v>155.61139884967997</v>
      </c>
    </row>
    <row r="749" spans="4:8" x14ac:dyDescent="0.3">
      <c r="D749">
        <v>155.68706085078884</v>
      </c>
      <c r="F749">
        <v>-8.8125489128287882E-2</v>
      </c>
      <c r="H749">
        <f t="shared" si="11"/>
        <v>155.59893536166055</v>
      </c>
    </row>
    <row r="750" spans="4:8" x14ac:dyDescent="0.3">
      <c r="D750">
        <v>154.47067989927018</v>
      </c>
      <c r="F750">
        <v>1.1237580110901035</v>
      </c>
      <c r="H750">
        <f t="shared" si="11"/>
        <v>155.59443791036028</v>
      </c>
    </row>
    <row r="751" spans="4:8" x14ac:dyDescent="0.3">
      <c r="D751">
        <v>157.3379983708146</v>
      </c>
      <c r="F751">
        <v>-1.7591355572221801</v>
      </c>
      <c r="H751">
        <f t="shared" si="11"/>
        <v>155.57886281359242</v>
      </c>
    </row>
    <row r="752" spans="4:8" x14ac:dyDescent="0.3">
      <c r="D752">
        <v>155.07465259335004</v>
      </c>
      <c r="F752">
        <v>0.49704112825565971</v>
      </c>
      <c r="H752">
        <f t="shared" si="11"/>
        <v>155.5716937216057</v>
      </c>
    </row>
    <row r="753" spans="4:8" x14ac:dyDescent="0.3">
      <c r="D753">
        <v>154.45137587422505</v>
      </c>
      <c r="F753">
        <v>1.1110455488960724</v>
      </c>
      <c r="H753">
        <f t="shared" si="11"/>
        <v>155.56242142312112</v>
      </c>
    </row>
    <row r="754" spans="4:8" x14ac:dyDescent="0.3">
      <c r="D754">
        <v>153.68105659919092</v>
      </c>
      <c r="F754">
        <v>1.8635819287737831</v>
      </c>
      <c r="H754">
        <f t="shared" si="11"/>
        <v>155.54463852796471</v>
      </c>
    </row>
    <row r="755" spans="4:8" x14ac:dyDescent="0.3">
      <c r="D755">
        <v>156.22611836052965</v>
      </c>
      <c r="F755">
        <v>-0.69039742811582983</v>
      </c>
      <c r="H755">
        <f t="shared" si="11"/>
        <v>155.53572093241382</v>
      </c>
    </row>
    <row r="756" spans="4:8" x14ac:dyDescent="0.3">
      <c r="D756">
        <v>155.36062046495499</v>
      </c>
      <c r="F756">
        <v>0.12289774531382136</v>
      </c>
      <c r="H756">
        <f t="shared" si="11"/>
        <v>155.48351821026881</v>
      </c>
    </row>
    <row r="757" spans="4:8" x14ac:dyDescent="0.3">
      <c r="D757">
        <v>158.40389205524116</v>
      </c>
      <c r="F757">
        <v>-2.9274087864905596</v>
      </c>
      <c r="H757">
        <f t="shared" si="11"/>
        <v>155.4764832687506</v>
      </c>
    </row>
    <row r="758" spans="4:8" x14ac:dyDescent="0.3">
      <c r="D758">
        <v>154.04535470198607</v>
      </c>
      <c r="F758">
        <v>1.417570274497848</v>
      </c>
      <c r="H758">
        <f t="shared" si="11"/>
        <v>155.46292497648392</v>
      </c>
    </row>
    <row r="759" spans="4:8" x14ac:dyDescent="0.3">
      <c r="D759">
        <v>155.67023519880604</v>
      </c>
      <c r="F759">
        <v>-0.22044332581572235</v>
      </c>
      <c r="H759">
        <f t="shared" si="11"/>
        <v>155.44979187299032</v>
      </c>
    </row>
    <row r="760" spans="4:8" x14ac:dyDescent="0.3">
      <c r="D760">
        <v>156.72515810339246</v>
      </c>
      <c r="F760">
        <v>-1.3014005162403919</v>
      </c>
      <c r="H760">
        <f t="shared" si="11"/>
        <v>155.42375758715207</v>
      </c>
    </row>
    <row r="761" spans="4:8" x14ac:dyDescent="0.3">
      <c r="D761">
        <v>155.84592683782103</v>
      </c>
      <c r="F761">
        <v>-0.44127091314294375</v>
      </c>
      <c r="H761">
        <f t="shared" si="11"/>
        <v>155.40465592467808</v>
      </c>
    </row>
    <row r="762" spans="4:8" x14ac:dyDescent="0.3">
      <c r="D762">
        <v>156.05171138278092</v>
      </c>
      <c r="F762">
        <v>-0.64837877289392054</v>
      </c>
      <c r="H762">
        <f t="shared" si="11"/>
        <v>155.403332609887</v>
      </c>
    </row>
    <row r="763" spans="4:8" x14ac:dyDescent="0.3">
      <c r="D763">
        <v>155.3071194391232</v>
      </c>
      <c r="F763">
        <v>8.8278966359212063E-2</v>
      </c>
      <c r="H763">
        <f t="shared" si="11"/>
        <v>155.39539840548241</v>
      </c>
    </row>
    <row r="764" spans="4:8" x14ac:dyDescent="0.3">
      <c r="D764">
        <v>156.54139469889924</v>
      </c>
      <c r="F764">
        <v>-1.1801967048086226</v>
      </c>
      <c r="H764">
        <f t="shared" si="11"/>
        <v>155.36119799409062</v>
      </c>
    </row>
    <row r="765" spans="4:8" x14ac:dyDescent="0.3">
      <c r="D765">
        <v>155.99226453533629</v>
      </c>
      <c r="F765">
        <v>-0.64885171013884246</v>
      </c>
      <c r="H765">
        <f t="shared" si="11"/>
        <v>155.34341282519745</v>
      </c>
    </row>
    <row r="766" spans="4:8" x14ac:dyDescent="0.3">
      <c r="D766">
        <v>157.52987901552115</v>
      </c>
      <c r="F766">
        <v>-2.1919549908488989</v>
      </c>
      <c r="H766">
        <f t="shared" si="11"/>
        <v>155.33792402467225</v>
      </c>
    </row>
    <row r="767" spans="4:8" x14ac:dyDescent="0.3">
      <c r="D767">
        <v>156.51117673743283</v>
      </c>
      <c r="F767">
        <v>-1.2345799405011348</v>
      </c>
      <c r="H767">
        <f t="shared" si="11"/>
        <v>155.2765967969317</v>
      </c>
    </row>
    <row r="768" spans="4:8" x14ac:dyDescent="0.3">
      <c r="D768">
        <v>154.00224465312203</v>
      </c>
      <c r="F768">
        <v>1.2363852874841541</v>
      </c>
      <c r="H768">
        <f t="shared" si="11"/>
        <v>155.23862994060619</v>
      </c>
    </row>
    <row r="769" spans="4:8" x14ac:dyDescent="0.3">
      <c r="D769">
        <v>156.29196577693801</v>
      </c>
      <c r="F769">
        <v>-1.082705693988828</v>
      </c>
      <c r="H769">
        <f t="shared" si="11"/>
        <v>155.20926008294919</v>
      </c>
    </row>
    <row r="770" spans="4:8" x14ac:dyDescent="0.3">
      <c r="D770">
        <v>154.47170308080968</v>
      </c>
      <c r="F770">
        <v>0.72977172749233432</v>
      </c>
      <c r="H770">
        <f t="shared" ref="H770:H833" si="12">D770+F770</f>
        <v>155.20147480830201</v>
      </c>
    </row>
    <row r="771" spans="4:8" x14ac:dyDescent="0.3">
      <c r="D771">
        <v>155.69358647527406</v>
      </c>
      <c r="F771">
        <v>-0.50858716349466704</v>
      </c>
      <c r="H771">
        <f t="shared" si="12"/>
        <v>155.18499931177939</v>
      </c>
    </row>
    <row r="772" spans="4:8" x14ac:dyDescent="0.3">
      <c r="D772">
        <v>154.96828718797769</v>
      </c>
      <c r="F772">
        <v>0.20737275008286815</v>
      </c>
      <c r="H772">
        <f t="shared" si="12"/>
        <v>155.17565993806056</v>
      </c>
    </row>
    <row r="773" spans="4:8" x14ac:dyDescent="0.3">
      <c r="D773">
        <v>157.2122607282945</v>
      </c>
      <c r="F773">
        <v>-2.0439802028704435</v>
      </c>
      <c r="H773">
        <f t="shared" si="12"/>
        <v>155.16828052542405</v>
      </c>
    </row>
    <row r="774" spans="4:8" x14ac:dyDescent="0.3">
      <c r="D774">
        <v>154.38611962937284</v>
      </c>
      <c r="F774">
        <v>0.69584530137944967</v>
      </c>
      <c r="H774">
        <f t="shared" si="12"/>
        <v>155.08196493075229</v>
      </c>
    </row>
    <row r="775" spans="4:8" x14ac:dyDescent="0.3">
      <c r="D775">
        <v>155.7243615022453</v>
      </c>
      <c r="F775">
        <v>-0.66775783125194721</v>
      </c>
      <c r="H775">
        <f t="shared" si="12"/>
        <v>155.05660367099335</v>
      </c>
    </row>
    <row r="776" spans="4:8" x14ac:dyDescent="0.3">
      <c r="D776">
        <v>154.25253759504994</v>
      </c>
      <c r="F776">
        <v>0.76938704296480864</v>
      </c>
      <c r="H776">
        <f t="shared" si="12"/>
        <v>155.02192463801475</v>
      </c>
    </row>
    <row r="777" spans="4:8" x14ac:dyDescent="0.3">
      <c r="D777">
        <v>153.74792719713878</v>
      </c>
      <c r="F777">
        <v>1.1974088920396753</v>
      </c>
      <c r="H777">
        <f t="shared" si="12"/>
        <v>154.94533608917845</v>
      </c>
    </row>
    <row r="778" spans="4:8" x14ac:dyDescent="0.3">
      <c r="D778">
        <v>154.52136149152648</v>
      </c>
      <c r="F778">
        <v>0.40296754377777688</v>
      </c>
      <c r="H778">
        <f t="shared" si="12"/>
        <v>154.92432903530425</v>
      </c>
    </row>
    <row r="779" spans="4:8" x14ac:dyDescent="0.3">
      <c r="D779">
        <v>155.11737610696582</v>
      </c>
      <c r="F779">
        <v>-0.20377910914248787</v>
      </c>
      <c r="H779">
        <f t="shared" si="12"/>
        <v>154.91359699782333</v>
      </c>
    </row>
    <row r="780" spans="4:8" x14ac:dyDescent="0.3">
      <c r="D780">
        <v>153.21234850463225</v>
      </c>
      <c r="F780">
        <v>1.7000911611830816</v>
      </c>
      <c r="H780">
        <f t="shared" si="12"/>
        <v>154.91243966581533</v>
      </c>
    </row>
    <row r="781" spans="4:8" x14ac:dyDescent="0.3">
      <c r="D781">
        <v>156.67145244125277</v>
      </c>
      <c r="F781">
        <v>-1.7811225916375406</v>
      </c>
      <c r="H781">
        <f t="shared" si="12"/>
        <v>154.89032984961523</v>
      </c>
    </row>
    <row r="782" spans="4:8" x14ac:dyDescent="0.3">
      <c r="D782">
        <v>156.10913460451411</v>
      </c>
      <c r="F782">
        <v>-1.2358941603451967</v>
      </c>
      <c r="H782">
        <f t="shared" si="12"/>
        <v>154.87324044416891</v>
      </c>
    </row>
    <row r="783" spans="4:8" x14ac:dyDescent="0.3">
      <c r="D783">
        <v>154.02013896137942</v>
      </c>
      <c r="F783">
        <v>0.69039742811582983</v>
      </c>
      <c r="H783">
        <f t="shared" si="12"/>
        <v>154.71053638949525</v>
      </c>
    </row>
    <row r="784" spans="4:8" x14ac:dyDescent="0.3">
      <c r="D784">
        <v>153.0250835455372</v>
      </c>
      <c r="F784">
        <v>1.6515059542143717</v>
      </c>
      <c r="H784">
        <f t="shared" si="12"/>
        <v>154.67658949975157</v>
      </c>
    </row>
    <row r="785" spans="4:8" x14ac:dyDescent="0.3">
      <c r="D785">
        <v>154.19146502582589</v>
      </c>
      <c r="F785">
        <v>0.48160700316657312</v>
      </c>
      <c r="H785">
        <f t="shared" si="12"/>
        <v>154.67307202899246</v>
      </c>
    </row>
    <row r="786" spans="4:8" x14ac:dyDescent="0.3">
      <c r="D786">
        <v>154.8995521258912</v>
      </c>
      <c r="F786">
        <v>-0.28649537853198126</v>
      </c>
      <c r="H786">
        <f t="shared" si="12"/>
        <v>154.61305674735922</v>
      </c>
    </row>
    <row r="787" spans="4:8" x14ac:dyDescent="0.3">
      <c r="D787">
        <v>154.59805463225348</v>
      </c>
      <c r="F787">
        <v>1.4497345546260476E-2</v>
      </c>
      <c r="H787">
        <f t="shared" si="12"/>
        <v>154.61255197779974</v>
      </c>
    </row>
    <row r="788" spans="4:8" x14ac:dyDescent="0.3">
      <c r="D788">
        <v>154.96239820978371</v>
      </c>
      <c r="F788">
        <v>-0.46466652747767512</v>
      </c>
      <c r="H788">
        <f t="shared" si="12"/>
        <v>154.49773168230604</v>
      </c>
    </row>
    <row r="789" spans="4:8" x14ac:dyDescent="0.3">
      <c r="D789">
        <v>154.03696461336222</v>
      </c>
      <c r="F789">
        <v>0.4002322384621948</v>
      </c>
      <c r="H789">
        <f t="shared" si="12"/>
        <v>154.43719685182441</v>
      </c>
    </row>
    <row r="790" spans="4:8" x14ac:dyDescent="0.3">
      <c r="D790">
        <v>154.31949914246798</v>
      </c>
      <c r="F790">
        <v>7.3926003096858039E-2</v>
      </c>
      <c r="H790">
        <f t="shared" si="12"/>
        <v>154.39342514556483</v>
      </c>
    </row>
    <row r="791" spans="4:8" x14ac:dyDescent="0.3">
      <c r="D791">
        <v>152.46269749669591</v>
      </c>
      <c r="F791">
        <v>1.9232811609981582</v>
      </c>
      <c r="H791">
        <f t="shared" si="12"/>
        <v>154.38597865769407</v>
      </c>
    </row>
    <row r="792" spans="4:8" x14ac:dyDescent="0.3">
      <c r="D792">
        <v>153.92830273386789</v>
      </c>
      <c r="F792">
        <v>0.45200522436061874</v>
      </c>
      <c r="H792">
        <f t="shared" si="12"/>
        <v>154.38030795822851</v>
      </c>
    </row>
    <row r="793" spans="4:8" x14ac:dyDescent="0.3">
      <c r="D793">
        <v>155.17349193006521</v>
      </c>
      <c r="F793">
        <v>-0.82166479842271656</v>
      </c>
      <c r="H793">
        <f t="shared" si="12"/>
        <v>154.35182713164249</v>
      </c>
    </row>
    <row r="794" spans="4:8" x14ac:dyDescent="0.3">
      <c r="D794">
        <v>154.40756096696714</v>
      </c>
      <c r="F794">
        <v>-0.15929117580526508</v>
      </c>
      <c r="H794">
        <f t="shared" si="12"/>
        <v>154.24826979116187</v>
      </c>
    </row>
    <row r="795" spans="4:8" x14ac:dyDescent="0.3">
      <c r="D795">
        <v>155.55391082644928</v>
      </c>
      <c r="F795">
        <v>-1.3143562682671472</v>
      </c>
      <c r="H795">
        <f t="shared" si="12"/>
        <v>154.23955455818214</v>
      </c>
    </row>
    <row r="796" spans="4:8" x14ac:dyDescent="0.3">
      <c r="D796">
        <v>154.10297119134339</v>
      </c>
      <c r="F796">
        <v>0.10818894224939868</v>
      </c>
      <c r="H796">
        <f t="shared" si="12"/>
        <v>154.21116013359278</v>
      </c>
    </row>
    <row r="797" spans="4:8" x14ac:dyDescent="0.3">
      <c r="D797">
        <v>152.85209765325999</v>
      </c>
      <c r="F797">
        <v>1.1986639947281219</v>
      </c>
      <c r="H797">
        <f t="shared" si="12"/>
        <v>154.05076164798811</v>
      </c>
    </row>
    <row r="798" spans="4:8" x14ac:dyDescent="0.3">
      <c r="D798">
        <v>153.93464645941276</v>
      </c>
      <c r="F798">
        <v>9.5807308753137477E-2</v>
      </c>
      <c r="H798">
        <f t="shared" si="12"/>
        <v>154.0304537681659</v>
      </c>
    </row>
    <row r="799" spans="4:8" x14ac:dyDescent="0.3">
      <c r="D799">
        <v>151.51839188521262</v>
      </c>
      <c r="F799">
        <v>2.3259781301021576</v>
      </c>
      <c r="H799">
        <f t="shared" si="12"/>
        <v>153.84437001531478</v>
      </c>
    </row>
    <row r="800" spans="4:8" x14ac:dyDescent="0.3">
      <c r="D800">
        <v>153.54294982872671</v>
      </c>
      <c r="F800">
        <v>0.25254166757804342</v>
      </c>
      <c r="H800">
        <f t="shared" si="12"/>
        <v>153.79549149630475</v>
      </c>
    </row>
    <row r="801" spans="4:8" x14ac:dyDescent="0.3">
      <c r="D801">
        <v>154.46662127916352</v>
      </c>
      <c r="F801">
        <v>-0.68216877480153926</v>
      </c>
      <c r="H801">
        <f t="shared" si="12"/>
        <v>153.78445250436198</v>
      </c>
    </row>
    <row r="802" spans="4:8" x14ac:dyDescent="0.3">
      <c r="D802">
        <v>153.42642082006205</v>
      </c>
      <c r="F802">
        <v>0.34301137930015102</v>
      </c>
      <c r="H802">
        <f t="shared" si="12"/>
        <v>153.7694321993622</v>
      </c>
    </row>
    <row r="803" spans="4:8" x14ac:dyDescent="0.3">
      <c r="D803">
        <v>150.80548446322791</v>
      </c>
      <c r="F803">
        <v>2.8618524083867669</v>
      </c>
      <c r="H803">
        <f t="shared" si="12"/>
        <v>153.66733687161468</v>
      </c>
    </row>
    <row r="804" spans="4:8" x14ac:dyDescent="0.3">
      <c r="D804">
        <v>151.91556822147686</v>
      </c>
      <c r="F804">
        <v>1.6910689737414941</v>
      </c>
      <c r="H804">
        <f t="shared" si="12"/>
        <v>153.60663719521835</v>
      </c>
    </row>
    <row r="805" spans="4:8" x14ac:dyDescent="0.3">
      <c r="D805">
        <v>152.99529759405414</v>
      </c>
      <c r="F805">
        <v>0.53012399803264998</v>
      </c>
      <c r="H805">
        <f t="shared" si="12"/>
        <v>153.52542159208679</v>
      </c>
    </row>
    <row r="806" spans="4:8" x14ac:dyDescent="0.3">
      <c r="D806">
        <v>153.76511664700229</v>
      </c>
      <c r="F806">
        <v>-0.33248397812712938</v>
      </c>
      <c r="H806">
        <f t="shared" si="12"/>
        <v>153.43263266887516</v>
      </c>
    </row>
    <row r="807" spans="4:8" x14ac:dyDescent="0.3">
      <c r="D807">
        <v>153.27967384993099</v>
      </c>
      <c r="F807">
        <v>0.12922100722789764</v>
      </c>
      <c r="H807">
        <f t="shared" si="12"/>
        <v>153.40889485715888</v>
      </c>
    </row>
    <row r="808" spans="4:8" x14ac:dyDescent="0.3">
      <c r="D808">
        <v>152.99989054229809</v>
      </c>
      <c r="F808">
        <v>0.38165239857335109</v>
      </c>
      <c r="H808">
        <f t="shared" si="12"/>
        <v>153.38154294087144</v>
      </c>
    </row>
    <row r="809" spans="4:8" x14ac:dyDescent="0.3">
      <c r="D809">
        <v>153.20896063686814</v>
      </c>
      <c r="F809">
        <v>0.11080487638537306</v>
      </c>
      <c r="H809">
        <f t="shared" si="12"/>
        <v>153.31976551325351</v>
      </c>
    </row>
    <row r="810" spans="4:8" x14ac:dyDescent="0.3">
      <c r="D810">
        <v>153.00905370141845</v>
      </c>
      <c r="F810">
        <v>0.3003924575750716</v>
      </c>
      <c r="H810">
        <f t="shared" si="12"/>
        <v>153.30944615899352</v>
      </c>
    </row>
    <row r="811" spans="4:8" x14ac:dyDescent="0.3">
      <c r="D811">
        <v>152.43977823021123</v>
      </c>
      <c r="F811">
        <v>0.85857436715741642</v>
      </c>
      <c r="H811">
        <f t="shared" si="12"/>
        <v>153.29835259736865</v>
      </c>
    </row>
    <row r="812" spans="4:8" x14ac:dyDescent="0.3">
      <c r="D812">
        <v>153.75436187215382</v>
      </c>
      <c r="F812">
        <v>-0.50850076149799861</v>
      </c>
      <c r="H812">
        <f t="shared" si="12"/>
        <v>153.24586111065582</v>
      </c>
    </row>
    <row r="813" spans="4:8" x14ac:dyDescent="0.3">
      <c r="D813">
        <v>151.93337158026407</v>
      </c>
      <c r="F813">
        <v>1.2744021660182625</v>
      </c>
      <c r="H813">
        <f t="shared" si="12"/>
        <v>153.20777374628233</v>
      </c>
    </row>
    <row r="814" spans="4:8" x14ac:dyDescent="0.3">
      <c r="D814">
        <v>155.83944668807089</v>
      </c>
      <c r="F814">
        <v>-2.6988345780409873</v>
      </c>
      <c r="H814">
        <f t="shared" si="12"/>
        <v>153.14061211002991</v>
      </c>
    </row>
    <row r="815" spans="4:8" x14ac:dyDescent="0.3">
      <c r="D815">
        <v>153.64533619477879</v>
      </c>
      <c r="F815">
        <v>-0.55092868933570571</v>
      </c>
      <c r="H815">
        <f t="shared" si="12"/>
        <v>153.09440750544309</v>
      </c>
    </row>
    <row r="816" spans="4:8" x14ac:dyDescent="0.3">
      <c r="D816">
        <v>152.04448909545317</v>
      </c>
      <c r="F816">
        <v>1.0197004485235084</v>
      </c>
      <c r="H816">
        <f t="shared" si="12"/>
        <v>153.06418954397668</v>
      </c>
    </row>
    <row r="817" spans="4:8" x14ac:dyDescent="0.3">
      <c r="D817">
        <v>151.68651198083535</v>
      </c>
      <c r="F817">
        <v>1.3502176443580538</v>
      </c>
      <c r="H817">
        <f t="shared" si="12"/>
        <v>153.0367296251934</v>
      </c>
    </row>
    <row r="818" spans="4:8" x14ac:dyDescent="0.3">
      <c r="D818">
        <v>153.60731931624468</v>
      </c>
      <c r="F818">
        <v>-0.57793158703134395</v>
      </c>
      <c r="H818">
        <f t="shared" si="12"/>
        <v>153.02938772921334</v>
      </c>
    </row>
    <row r="819" spans="4:8" x14ac:dyDescent="0.3">
      <c r="D819">
        <v>153.17176230356563</v>
      </c>
      <c r="F819">
        <v>-0.14512806956190616</v>
      </c>
      <c r="H819">
        <f t="shared" si="12"/>
        <v>153.02663423400372</v>
      </c>
    </row>
    <row r="820" spans="4:8" x14ac:dyDescent="0.3">
      <c r="D820">
        <v>154.19353412627243</v>
      </c>
      <c r="F820">
        <v>-1.1834254109999165</v>
      </c>
      <c r="H820">
        <f t="shared" si="12"/>
        <v>153.01010871527251</v>
      </c>
    </row>
    <row r="821" spans="4:8" x14ac:dyDescent="0.3">
      <c r="D821">
        <v>154.65527321767877</v>
      </c>
      <c r="F821">
        <v>-1.6856620277394541</v>
      </c>
      <c r="H821">
        <f t="shared" si="12"/>
        <v>152.96961118993931</v>
      </c>
    </row>
    <row r="822" spans="4:8" x14ac:dyDescent="0.3">
      <c r="D822">
        <v>151.57650859665591</v>
      </c>
      <c r="F822">
        <v>1.3456633496389259</v>
      </c>
      <c r="H822">
        <f t="shared" si="12"/>
        <v>152.92217194629484</v>
      </c>
    </row>
    <row r="823" spans="4:8" x14ac:dyDescent="0.3">
      <c r="D823">
        <v>153.36550741241081</v>
      </c>
      <c r="F823">
        <v>-0.59127160056959838</v>
      </c>
      <c r="H823">
        <f t="shared" si="12"/>
        <v>152.77423581184121</v>
      </c>
    </row>
    <row r="824" spans="4:8" x14ac:dyDescent="0.3">
      <c r="D824">
        <v>152.32436335255625</v>
      </c>
      <c r="F824">
        <v>0.39700125853414647</v>
      </c>
      <c r="H824">
        <f t="shared" si="12"/>
        <v>152.72136461109039</v>
      </c>
    </row>
    <row r="825" spans="4:8" x14ac:dyDescent="0.3">
      <c r="D825">
        <v>151.04559106449597</v>
      </c>
      <c r="F825">
        <v>1.5965997590683401</v>
      </c>
      <c r="H825">
        <f t="shared" si="12"/>
        <v>152.64219082356431</v>
      </c>
    </row>
    <row r="826" spans="4:8" x14ac:dyDescent="0.3">
      <c r="D826">
        <v>152.8706740825437</v>
      </c>
      <c r="F826">
        <v>-0.26131829145015217</v>
      </c>
      <c r="H826">
        <f t="shared" si="12"/>
        <v>152.60935579109355</v>
      </c>
    </row>
    <row r="827" spans="4:8" x14ac:dyDescent="0.3">
      <c r="D827">
        <v>152.59923538879957</v>
      </c>
      <c r="F827">
        <v>3.9403857954312116E-3</v>
      </c>
      <c r="H827">
        <f t="shared" si="12"/>
        <v>152.603175774595</v>
      </c>
    </row>
    <row r="828" spans="4:8" x14ac:dyDescent="0.3">
      <c r="D828">
        <v>154.83838860719698</v>
      </c>
      <c r="F828">
        <v>-2.2429048840422183</v>
      </c>
      <c r="H828">
        <f t="shared" si="12"/>
        <v>152.59548372315476</v>
      </c>
    </row>
    <row r="829" spans="4:8" x14ac:dyDescent="0.3">
      <c r="D829">
        <v>152.40710463305004</v>
      </c>
      <c r="F829">
        <v>9.2579739430220798E-2</v>
      </c>
      <c r="H829">
        <f t="shared" si="12"/>
        <v>152.49968437248026</v>
      </c>
    </row>
    <row r="830" spans="4:8" x14ac:dyDescent="0.3">
      <c r="D830">
        <v>153.32655830180738</v>
      </c>
      <c r="F830">
        <v>-0.82843826021417044</v>
      </c>
      <c r="H830">
        <f t="shared" si="12"/>
        <v>152.49812004159321</v>
      </c>
    </row>
    <row r="831" spans="4:8" x14ac:dyDescent="0.3">
      <c r="D831">
        <v>152.86719526530942</v>
      </c>
      <c r="F831">
        <v>-0.37885683923377655</v>
      </c>
      <c r="H831">
        <f t="shared" si="12"/>
        <v>152.48833842607564</v>
      </c>
    </row>
    <row r="832" spans="4:8" x14ac:dyDescent="0.3">
      <c r="D832">
        <v>151.6238023211481</v>
      </c>
      <c r="F832">
        <v>0.84548673839890398</v>
      </c>
      <c r="H832">
        <f t="shared" si="12"/>
        <v>152.46928905954701</v>
      </c>
    </row>
    <row r="833" spans="4:8" x14ac:dyDescent="0.3">
      <c r="D833">
        <v>152.47595338197425</v>
      </c>
      <c r="F833">
        <v>-1.9393837646930479E-2</v>
      </c>
      <c r="H833">
        <f t="shared" si="12"/>
        <v>152.45655954432732</v>
      </c>
    </row>
    <row r="834" spans="4:8" x14ac:dyDescent="0.3">
      <c r="D834">
        <v>153.36882706807228</v>
      </c>
      <c r="F834">
        <v>-0.92518575911526568</v>
      </c>
      <c r="H834">
        <f t="shared" ref="H834:H897" si="13">D834+F834</f>
        <v>152.44364130895701</v>
      </c>
    </row>
    <row r="835" spans="4:8" x14ac:dyDescent="0.3">
      <c r="D835">
        <v>151.68780801078537</v>
      </c>
      <c r="F835">
        <v>0.75262732934788801</v>
      </c>
      <c r="H835">
        <f t="shared" si="13"/>
        <v>152.44043534013326</v>
      </c>
    </row>
    <row r="836" spans="4:8" x14ac:dyDescent="0.3">
      <c r="D836">
        <v>153.65074768825434</v>
      </c>
      <c r="F836">
        <v>-1.2818463801522739</v>
      </c>
      <c r="H836">
        <f t="shared" si="13"/>
        <v>152.36890130810207</v>
      </c>
    </row>
    <row r="837" spans="4:8" x14ac:dyDescent="0.3">
      <c r="D837">
        <v>151.26050466252491</v>
      </c>
      <c r="F837">
        <v>1.0979533726640511</v>
      </c>
      <c r="H837">
        <f t="shared" si="13"/>
        <v>152.35845803518896</v>
      </c>
    </row>
    <row r="838" spans="4:8" x14ac:dyDescent="0.3">
      <c r="D838">
        <v>152.62301867525093</v>
      </c>
      <c r="F838">
        <v>-0.29327679840207566</v>
      </c>
      <c r="H838">
        <f t="shared" si="13"/>
        <v>152.32974187684886</v>
      </c>
    </row>
    <row r="839" spans="4:8" x14ac:dyDescent="0.3">
      <c r="D839">
        <v>152.87879132275702</v>
      </c>
      <c r="F839">
        <v>-0.67389009927865118</v>
      </c>
      <c r="H839">
        <f t="shared" si="13"/>
        <v>152.20490122347837</v>
      </c>
    </row>
    <row r="840" spans="4:8" x14ac:dyDescent="0.3">
      <c r="D840">
        <v>153.02624315128196</v>
      </c>
      <c r="F840">
        <v>-0.84166458691470325</v>
      </c>
      <c r="H840">
        <f t="shared" si="13"/>
        <v>152.18457856436726</v>
      </c>
    </row>
    <row r="841" spans="4:8" x14ac:dyDescent="0.3">
      <c r="D841">
        <v>152.77042502904078</v>
      </c>
      <c r="F841">
        <v>-0.59546891861828044</v>
      </c>
      <c r="H841">
        <f t="shared" si="13"/>
        <v>152.1749561104225</v>
      </c>
    </row>
    <row r="842" spans="4:8" x14ac:dyDescent="0.3">
      <c r="D842">
        <v>150.65098405076424</v>
      </c>
      <c r="F842">
        <v>1.4272495718614664</v>
      </c>
      <c r="H842">
        <f t="shared" si="13"/>
        <v>152.0782336226257</v>
      </c>
    </row>
    <row r="843" spans="4:8" x14ac:dyDescent="0.3">
      <c r="D843">
        <v>153.23820089153014</v>
      </c>
      <c r="F843">
        <v>-1.2264263204997405</v>
      </c>
      <c r="H843">
        <f t="shared" si="13"/>
        <v>152.0117745710304</v>
      </c>
    </row>
    <row r="844" spans="4:8" x14ac:dyDescent="0.3">
      <c r="D844">
        <v>152.44580363261048</v>
      </c>
      <c r="F844">
        <v>-0.46824879973428324</v>
      </c>
      <c r="H844">
        <f t="shared" si="13"/>
        <v>151.97755483287619</v>
      </c>
    </row>
    <row r="845" spans="4:8" x14ac:dyDescent="0.3">
      <c r="D845">
        <v>151.95999703765847</v>
      </c>
      <c r="F845">
        <v>-4.7944013203959912E-2</v>
      </c>
      <c r="H845">
        <f t="shared" si="13"/>
        <v>151.91205302445451</v>
      </c>
    </row>
    <row r="846" spans="4:8" x14ac:dyDescent="0.3">
      <c r="D846">
        <v>151.03583673381945</v>
      </c>
      <c r="F846">
        <v>0.86145291788852774</v>
      </c>
      <c r="H846">
        <f t="shared" si="13"/>
        <v>151.89728965170798</v>
      </c>
    </row>
    <row r="847" spans="4:8" x14ac:dyDescent="0.3">
      <c r="D847">
        <v>153.12421846803045</v>
      </c>
      <c r="F847">
        <v>-1.2453074305085465</v>
      </c>
      <c r="H847">
        <f t="shared" si="13"/>
        <v>151.8789110375219</v>
      </c>
    </row>
    <row r="848" spans="4:8" x14ac:dyDescent="0.3">
      <c r="D848">
        <v>153.28190211195033</v>
      </c>
      <c r="F848">
        <v>-1.413404788763728</v>
      </c>
      <c r="H848">
        <f t="shared" si="13"/>
        <v>151.8684973231866</v>
      </c>
    </row>
    <row r="849" spans="4:8" x14ac:dyDescent="0.3">
      <c r="D849">
        <v>151.38899352651788</v>
      </c>
      <c r="F849">
        <v>0.43823774831253104</v>
      </c>
      <c r="H849">
        <f t="shared" si="13"/>
        <v>151.82723127483041</v>
      </c>
    </row>
    <row r="850" spans="4:8" x14ac:dyDescent="0.3">
      <c r="D850">
        <v>150.97001205477864</v>
      </c>
      <c r="F850">
        <v>0.77154709288151935</v>
      </c>
      <c r="H850">
        <f t="shared" si="13"/>
        <v>151.74155914766015</v>
      </c>
    </row>
    <row r="851" spans="4:8" x14ac:dyDescent="0.3">
      <c r="D851">
        <v>151.88882907724474</v>
      </c>
      <c r="F851">
        <v>-0.18460127648722846</v>
      </c>
      <c r="H851">
        <f t="shared" si="13"/>
        <v>151.70422780075751</v>
      </c>
    </row>
    <row r="852" spans="4:8" x14ac:dyDescent="0.3">
      <c r="D852">
        <v>151.20998223184142</v>
      </c>
      <c r="F852">
        <v>0.49375557864550501</v>
      </c>
      <c r="H852">
        <f t="shared" si="13"/>
        <v>151.70373781048693</v>
      </c>
    </row>
    <row r="853" spans="4:8" x14ac:dyDescent="0.3">
      <c r="D853">
        <v>151.74103618820664</v>
      </c>
      <c r="F853">
        <v>-5.0472408474888653E-2</v>
      </c>
      <c r="H853">
        <f t="shared" si="13"/>
        <v>151.69056377973175</v>
      </c>
    </row>
    <row r="854" spans="4:8" x14ac:dyDescent="0.3">
      <c r="D854">
        <v>150.97001205477864</v>
      </c>
      <c r="F854">
        <v>0.62775029618933331</v>
      </c>
      <c r="H854">
        <f t="shared" si="13"/>
        <v>151.59776235096797</v>
      </c>
    </row>
    <row r="855" spans="4:8" x14ac:dyDescent="0.3">
      <c r="D855">
        <v>149.57677985850023</v>
      </c>
      <c r="F855">
        <v>2.0122752175666392</v>
      </c>
      <c r="H855">
        <f t="shared" si="13"/>
        <v>151.58905507606687</v>
      </c>
    </row>
    <row r="856" spans="4:8" x14ac:dyDescent="0.3">
      <c r="D856">
        <v>151.10670910845511</v>
      </c>
      <c r="F856">
        <v>0.44329567572276574</v>
      </c>
      <c r="H856">
        <f t="shared" si="13"/>
        <v>151.55000478417787</v>
      </c>
    </row>
    <row r="857" spans="4:8" x14ac:dyDescent="0.3">
      <c r="D857">
        <v>150.0727727941121</v>
      </c>
      <c r="F857">
        <v>1.409675860486459</v>
      </c>
      <c r="H857">
        <f t="shared" si="13"/>
        <v>151.48244865459856</v>
      </c>
    </row>
    <row r="858" spans="4:8" x14ac:dyDescent="0.3">
      <c r="D858">
        <v>151.28633431205526</v>
      </c>
      <c r="F858">
        <v>0.16789726942079142</v>
      </c>
      <c r="H858">
        <f t="shared" si="13"/>
        <v>151.45423158147605</v>
      </c>
    </row>
    <row r="859" spans="4:8" x14ac:dyDescent="0.3">
      <c r="D859">
        <v>152.33168478490552</v>
      </c>
      <c r="F859">
        <v>-0.8899633030523546</v>
      </c>
      <c r="H859">
        <f t="shared" si="13"/>
        <v>151.44172148185316</v>
      </c>
    </row>
    <row r="860" spans="4:8" x14ac:dyDescent="0.3">
      <c r="D860">
        <v>151.26323314663023</v>
      </c>
      <c r="F860">
        <v>0.15812929632375017</v>
      </c>
      <c r="H860">
        <f t="shared" si="13"/>
        <v>151.42136244295398</v>
      </c>
    </row>
    <row r="861" spans="4:8" x14ac:dyDescent="0.3">
      <c r="D861">
        <v>150.8411821302725</v>
      </c>
      <c r="F861">
        <v>0.55155169320642017</v>
      </c>
      <c r="H861">
        <f t="shared" si="13"/>
        <v>151.39273382347892</v>
      </c>
    </row>
    <row r="862" spans="4:8" x14ac:dyDescent="0.3">
      <c r="D862">
        <v>152.52161001600325</v>
      </c>
      <c r="F862">
        <v>-1.2409986993588973</v>
      </c>
      <c r="H862">
        <f t="shared" si="13"/>
        <v>151.28061131664435</v>
      </c>
    </row>
    <row r="863" spans="4:8" x14ac:dyDescent="0.3">
      <c r="D863">
        <v>150.21490407863166</v>
      </c>
      <c r="F863">
        <v>1.0057760846393649</v>
      </c>
      <c r="H863">
        <f t="shared" si="13"/>
        <v>151.22068016327103</v>
      </c>
    </row>
    <row r="864" spans="4:8" x14ac:dyDescent="0.3">
      <c r="D864">
        <v>151.61593519197777</v>
      </c>
      <c r="F864">
        <v>-0.39600877244083676</v>
      </c>
      <c r="H864">
        <f t="shared" si="13"/>
        <v>151.21992641953693</v>
      </c>
    </row>
    <row r="865" spans="4:8" x14ac:dyDescent="0.3">
      <c r="D865">
        <v>149.62791619810741</v>
      </c>
      <c r="F865">
        <v>1.5119030649657361</v>
      </c>
      <c r="H865">
        <f t="shared" si="13"/>
        <v>151.13981926307315</v>
      </c>
    </row>
    <row r="866" spans="4:8" x14ac:dyDescent="0.3">
      <c r="D866">
        <v>151.74492427805671</v>
      </c>
      <c r="F866">
        <v>-0.67360133471083827</v>
      </c>
      <c r="H866">
        <f t="shared" si="13"/>
        <v>151.07132294334588</v>
      </c>
    </row>
    <row r="867" spans="4:8" x14ac:dyDescent="0.3">
      <c r="D867">
        <v>150.21490407863166</v>
      </c>
      <c r="F867">
        <v>0.80791096479515545</v>
      </c>
      <c r="H867">
        <f t="shared" si="13"/>
        <v>151.02281504342682</v>
      </c>
    </row>
    <row r="868" spans="4:8" x14ac:dyDescent="0.3">
      <c r="D868">
        <v>150.5159468249185</v>
      </c>
      <c r="F868">
        <v>0.44735088522429578</v>
      </c>
      <c r="H868">
        <f t="shared" si="13"/>
        <v>150.9632977101428</v>
      </c>
    </row>
    <row r="869" spans="4:8" x14ac:dyDescent="0.3">
      <c r="D869">
        <v>150.99527327012038</v>
      </c>
      <c r="F869">
        <v>-5.4455995268654078E-2</v>
      </c>
      <c r="H869">
        <f t="shared" si="13"/>
        <v>150.94081727485172</v>
      </c>
    </row>
    <row r="870" spans="4:8" x14ac:dyDescent="0.3">
      <c r="D870">
        <v>149.48355665156851</v>
      </c>
      <c r="F870">
        <v>1.4428860595216975</v>
      </c>
      <c r="H870">
        <f t="shared" si="13"/>
        <v>150.9264427110902</v>
      </c>
    </row>
    <row r="871" spans="4:8" x14ac:dyDescent="0.3">
      <c r="D871">
        <v>151.93337158026407</v>
      </c>
      <c r="F871">
        <v>-1.0452504284330644</v>
      </c>
      <c r="H871">
        <f t="shared" si="13"/>
        <v>150.888121151831</v>
      </c>
    </row>
    <row r="872" spans="4:8" x14ac:dyDescent="0.3">
      <c r="D872">
        <v>151.45190782251302</v>
      </c>
      <c r="F872">
        <v>-0.57657530305732507</v>
      </c>
      <c r="H872">
        <f t="shared" si="13"/>
        <v>150.8753325194557</v>
      </c>
    </row>
    <row r="873" spans="4:8" x14ac:dyDescent="0.3">
      <c r="D873">
        <v>151.5409018790815</v>
      </c>
      <c r="F873">
        <v>-0.72170905696111731</v>
      </c>
      <c r="H873">
        <f t="shared" si="13"/>
        <v>150.81919282212039</v>
      </c>
    </row>
    <row r="874" spans="4:8" x14ac:dyDescent="0.3">
      <c r="D874">
        <v>150.14259924984071</v>
      </c>
      <c r="F874">
        <v>0.6202219537954079</v>
      </c>
      <c r="H874">
        <f t="shared" si="13"/>
        <v>150.76282120363612</v>
      </c>
    </row>
    <row r="875" spans="4:8" x14ac:dyDescent="0.3">
      <c r="D875">
        <v>148.62240159319481</v>
      </c>
      <c r="F875">
        <v>2.1136293071322143</v>
      </c>
      <c r="H875">
        <f t="shared" si="13"/>
        <v>150.73603090032702</v>
      </c>
    </row>
    <row r="876" spans="4:8" x14ac:dyDescent="0.3">
      <c r="D876">
        <v>150.6655359659926</v>
      </c>
      <c r="F876">
        <v>5.6984390539582819E-2</v>
      </c>
      <c r="H876">
        <f t="shared" si="13"/>
        <v>150.72252035653219</v>
      </c>
    </row>
    <row r="877" spans="4:8" x14ac:dyDescent="0.3">
      <c r="D877">
        <v>150.2225665714941</v>
      </c>
      <c r="F877">
        <v>0.45183696784079075</v>
      </c>
      <c r="H877">
        <f t="shared" si="13"/>
        <v>150.67440353933489</v>
      </c>
    </row>
    <row r="878" spans="4:8" x14ac:dyDescent="0.3">
      <c r="D878">
        <v>150.03059497731738</v>
      </c>
      <c r="F878">
        <v>0.60178308558533899</v>
      </c>
      <c r="H878">
        <f t="shared" si="13"/>
        <v>150.63237806290272</v>
      </c>
    </row>
    <row r="879" spans="4:8" x14ac:dyDescent="0.3">
      <c r="D879">
        <v>149.75842868781183</v>
      </c>
      <c r="F879">
        <v>0.84330167737789452</v>
      </c>
      <c r="H879">
        <f t="shared" si="13"/>
        <v>150.60173036518972</v>
      </c>
    </row>
    <row r="880" spans="4:8" x14ac:dyDescent="0.3">
      <c r="D880">
        <v>149.96456566196866</v>
      </c>
      <c r="F880">
        <v>0.61929540606797673</v>
      </c>
      <c r="H880">
        <f t="shared" si="13"/>
        <v>150.58386106803664</v>
      </c>
    </row>
    <row r="881" spans="4:8" x14ac:dyDescent="0.3">
      <c r="D881">
        <v>152.95161911100149</v>
      </c>
      <c r="F881">
        <v>-2.3981192498467863</v>
      </c>
      <c r="H881">
        <f t="shared" si="13"/>
        <v>150.55349986115471</v>
      </c>
    </row>
    <row r="882" spans="4:8" x14ac:dyDescent="0.3">
      <c r="D882">
        <v>151.50779627193697</v>
      </c>
      <c r="F882">
        <v>-0.95578116088290699</v>
      </c>
      <c r="H882">
        <f t="shared" si="13"/>
        <v>150.55201511105406</v>
      </c>
    </row>
    <row r="883" spans="4:8" x14ac:dyDescent="0.3">
      <c r="D883">
        <v>149.81486283405684</v>
      </c>
      <c r="F883">
        <v>0.65102540247607976</v>
      </c>
      <c r="H883">
        <f t="shared" si="13"/>
        <v>150.46588823653292</v>
      </c>
    </row>
    <row r="884" spans="4:8" x14ac:dyDescent="0.3">
      <c r="D884">
        <v>149.31263985973783</v>
      </c>
      <c r="F884">
        <v>1.1283714229648467</v>
      </c>
      <c r="H884">
        <f t="shared" si="13"/>
        <v>150.44101128270268</v>
      </c>
    </row>
    <row r="885" spans="4:8" x14ac:dyDescent="0.3">
      <c r="D885">
        <v>152.48677636892535</v>
      </c>
      <c r="F885">
        <v>-2.0470724848564714</v>
      </c>
      <c r="H885">
        <f t="shared" si="13"/>
        <v>150.43970388406888</v>
      </c>
    </row>
    <row r="886" spans="4:8" x14ac:dyDescent="0.3">
      <c r="D886">
        <v>151.2154619374196</v>
      </c>
      <c r="F886">
        <v>-0.78594780461571645</v>
      </c>
      <c r="H886">
        <f t="shared" si="13"/>
        <v>150.42951413280389</v>
      </c>
    </row>
    <row r="887" spans="4:8" x14ac:dyDescent="0.3">
      <c r="D887">
        <v>148.97526280011516</v>
      </c>
      <c r="F887">
        <v>1.2778582458849996</v>
      </c>
      <c r="H887">
        <f t="shared" si="13"/>
        <v>150.25312104600016</v>
      </c>
    </row>
    <row r="888" spans="4:8" x14ac:dyDescent="0.3">
      <c r="D888">
        <v>148.96275724796578</v>
      </c>
      <c r="F888">
        <v>1.2877853805548511</v>
      </c>
      <c r="H888">
        <f t="shared" si="13"/>
        <v>150.25054262852063</v>
      </c>
    </row>
    <row r="889" spans="4:8" x14ac:dyDescent="0.3">
      <c r="D889">
        <v>149.60981725354213</v>
      </c>
      <c r="F889">
        <v>0.52397126637515612</v>
      </c>
      <c r="H889">
        <f t="shared" si="13"/>
        <v>150.13378851991729</v>
      </c>
    </row>
    <row r="890" spans="4:8" x14ac:dyDescent="0.3">
      <c r="D890">
        <v>152.06204234319739</v>
      </c>
      <c r="F890">
        <v>-2.0008155843243003</v>
      </c>
      <c r="H890">
        <f t="shared" si="13"/>
        <v>150.06122675887309</v>
      </c>
    </row>
    <row r="891" spans="4:8" x14ac:dyDescent="0.3">
      <c r="D891">
        <v>149.1309228183236</v>
      </c>
      <c r="F891">
        <v>0.90035428002011031</v>
      </c>
      <c r="H891">
        <f t="shared" si="13"/>
        <v>150.03127709834371</v>
      </c>
    </row>
    <row r="892" spans="4:8" x14ac:dyDescent="0.3">
      <c r="D892">
        <v>151.65652139304439</v>
      </c>
      <c r="F892">
        <v>-1.6373087419196963</v>
      </c>
      <c r="H892">
        <f t="shared" si="13"/>
        <v>150.01921265112469</v>
      </c>
    </row>
    <row r="893" spans="4:8" x14ac:dyDescent="0.3">
      <c r="D893">
        <v>149.07114627904957</v>
      </c>
      <c r="F893">
        <v>0.88780552687239833</v>
      </c>
      <c r="H893">
        <f t="shared" si="13"/>
        <v>149.95895180592197</v>
      </c>
    </row>
    <row r="894" spans="4:8" x14ac:dyDescent="0.3">
      <c r="D894">
        <v>150.99527327012038</v>
      </c>
      <c r="F894">
        <v>-1.0520102478039917</v>
      </c>
      <c r="H894">
        <f t="shared" si="13"/>
        <v>149.94326302231639</v>
      </c>
    </row>
    <row r="895" spans="4:8" x14ac:dyDescent="0.3">
      <c r="D895">
        <v>149.85815478186123</v>
      </c>
      <c r="F895">
        <v>3.4546019378467463E-2</v>
      </c>
      <c r="H895">
        <f t="shared" si="13"/>
        <v>149.8927008012397</v>
      </c>
    </row>
    <row r="896" spans="4:8" x14ac:dyDescent="0.3">
      <c r="D896">
        <v>150.08989403187297</v>
      </c>
      <c r="F896">
        <v>-0.33054334380722139</v>
      </c>
      <c r="H896">
        <f t="shared" si="13"/>
        <v>149.75935068806575</v>
      </c>
    </row>
    <row r="897" spans="4:8" x14ac:dyDescent="0.3">
      <c r="D897">
        <v>149.05702637380455</v>
      </c>
      <c r="F897">
        <v>0.59665580920409411</v>
      </c>
      <c r="H897">
        <f t="shared" si="13"/>
        <v>149.65368218300864</v>
      </c>
    </row>
    <row r="898" spans="4:8" x14ac:dyDescent="0.3">
      <c r="D898">
        <v>149.46343408129178</v>
      </c>
      <c r="F898">
        <v>-1.2967120710527524E-2</v>
      </c>
      <c r="H898">
        <f t="shared" ref="H898:H961" si="14">D898+F898</f>
        <v>149.45046696058125</v>
      </c>
    </row>
    <row r="899" spans="4:8" x14ac:dyDescent="0.3">
      <c r="D899">
        <v>150.47590632067295</v>
      </c>
      <c r="F899">
        <v>-1.0625808499753475</v>
      </c>
      <c r="H899">
        <f t="shared" si="14"/>
        <v>149.4133254706976</v>
      </c>
    </row>
    <row r="900" spans="4:8" x14ac:dyDescent="0.3">
      <c r="D900">
        <v>148.87276274722535</v>
      </c>
      <c r="F900">
        <v>0.51862571126548573</v>
      </c>
      <c r="H900">
        <f t="shared" si="14"/>
        <v>149.39138845849084</v>
      </c>
    </row>
    <row r="901" spans="4:8" x14ac:dyDescent="0.3">
      <c r="D901">
        <v>150.01179117435822</v>
      </c>
      <c r="F901">
        <v>-0.66060465542250313</v>
      </c>
      <c r="H901">
        <f t="shared" si="14"/>
        <v>149.35118651893572</v>
      </c>
    </row>
    <row r="902" spans="4:8" x14ac:dyDescent="0.3">
      <c r="D902">
        <v>148.72649326181272</v>
      </c>
      <c r="F902">
        <v>0.62244907894637436</v>
      </c>
      <c r="H902">
        <f t="shared" si="14"/>
        <v>149.34894234075909</v>
      </c>
    </row>
    <row r="903" spans="4:8" x14ac:dyDescent="0.3">
      <c r="D903">
        <v>150.56756064924411</v>
      </c>
      <c r="F903">
        <v>-1.2243208402651362</v>
      </c>
      <c r="H903">
        <f t="shared" si="14"/>
        <v>149.34323980897898</v>
      </c>
    </row>
    <row r="904" spans="4:8" x14ac:dyDescent="0.3">
      <c r="D904">
        <v>150.01022229599766</v>
      </c>
      <c r="F904">
        <v>-0.70415126174339093</v>
      </c>
      <c r="H904">
        <f t="shared" si="14"/>
        <v>149.30607103425427</v>
      </c>
    </row>
    <row r="905" spans="4:8" x14ac:dyDescent="0.3">
      <c r="D905">
        <v>149.15188667119946</v>
      </c>
      <c r="F905">
        <v>9.9112185125704855E-2</v>
      </c>
      <c r="H905">
        <f t="shared" si="14"/>
        <v>149.25099885632517</v>
      </c>
    </row>
    <row r="906" spans="4:8" x14ac:dyDescent="0.3">
      <c r="D906">
        <v>149.11514308524784</v>
      </c>
      <c r="F906">
        <v>8.6665750131942332E-2</v>
      </c>
      <c r="H906">
        <f t="shared" si="14"/>
        <v>149.20180883537978</v>
      </c>
    </row>
    <row r="907" spans="4:8" x14ac:dyDescent="0.3">
      <c r="D907">
        <v>149.23872067785123</v>
      </c>
      <c r="F907">
        <v>-0.11565589375095442</v>
      </c>
      <c r="H907">
        <f t="shared" si="14"/>
        <v>149.12306478410028</v>
      </c>
    </row>
    <row r="908" spans="4:8" x14ac:dyDescent="0.3">
      <c r="D908">
        <v>149.00736796308775</v>
      </c>
      <c r="F908">
        <v>3.2173375075217336E-2</v>
      </c>
      <c r="H908">
        <f t="shared" si="14"/>
        <v>149.03954133816296</v>
      </c>
    </row>
    <row r="909" spans="4:8" x14ac:dyDescent="0.3">
      <c r="D909">
        <v>149.31605046486948</v>
      </c>
      <c r="F909">
        <v>-0.32481239031767473</v>
      </c>
      <c r="H909">
        <f t="shared" si="14"/>
        <v>148.9912380745518</v>
      </c>
    </row>
    <row r="910" spans="4:8" x14ac:dyDescent="0.3">
      <c r="D910">
        <v>150.35921815043548</v>
      </c>
      <c r="F910">
        <v>-1.3827138900524005</v>
      </c>
      <c r="H910">
        <f t="shared" si="14"/>
        <v>148.97650426038308</v>
      </c>
    </row>
    <row r="911" spans="4:8" x14ac:dyDescent="0.3">
      <c r="D911">
        <v>149.67711986147333</v>
      </c>
      <c r="F911">
        <v>-0.71162048698170111</v>
      </c>
      <c r="H911">
        <f t="shared" si="14"/>
        <v>148.96549937449163</v>
      </c>
    </row>
    <row r="912" spans="4:8" x14ac:dyDescent="0.3">
      <c r="D912">
        <v>148.57358446507715</v>
      </c>
      <c r="F912">
        <v>0.36467554309638217</v>
      </c>
      <c r="H912">
        <f t="shared" si="14"/>
        <v>148.93826000817353</v>
      </c>
    </row>
    <row r="913" spans="4:8" x14ac:dyDescent="0.3">
      <c r="D913">
        <v>147.23826434393413</v>
      </c>
      <c r="F913">
        <v>1.6923513612709939</v>
      </c>
      <c r="H913">
        <f t="shared" si="14"/>
        <v>148.93061570520513</v>
      </c>
    </row>
    <row r="914" spans="4:8" x14ac:dyDescent="0.3">
      <c r="D914">
        <v>149.58007677679416</v>
      </c>
      <c r="F914">
        <v>-0.65367430579499342</v>
      </c>
      <c r="H914">
        <f t="shared" si="14"/>
        <v>148.92640247099916</v>
      </c>
    </row>
    <row r="915" spans="4:8" x14ac:dyDescent="0.3">
      <c r="D915">
        <v>149.04640802316135</v>
      </c>
      <c r="F915">
        <v>-0.31523086363449693</v>
      </c>
      <c r="H915">
        <f t="shared" si="14"/>
        <v>148.73117715952685</v>
      </c>
    </row>
    <row r="916" spans="4:8" x14ac:dyDescent="0.3">
      <c r="D916">
        <v>149.00736796308775</v>
      </c>
      <c r="F916">
        <v>-0.36696519600809552</v>
      </c>
      <c r="H916">
        <f t="shared" si="14"/>
        <v>148.64040276707965</v>
      </c>
    </row>
    <row r="917" spans="4:8" x14ac:dyDescent="0.3">
      <c r="D917">
        <v>148.99490788567346</v>
      </c>
      <c r="F917">
        <v>-0.56927319747046567</v>
      </c>
      <c r="H917">
        <f t="shared" si="14"/>
        <v>148.42563468820299</v>
      </c>
    </row>
    <row r="918" spans="4:8" x14ac:dyDescent="0.3">
      <c r="D918">
        <v>149.45504399266792</v>
      </c>
      <c r="F918">
        <v>-1.0951612239296082</v>
      </c>
      <c r="H918">
        <f t="shared" si="14"/>
        <v>148.35988276873832</v>
      </c>
    </row>
    <row r="919" spans="4:8" x14ac:dyDescent="0.3">
      <c r="D919">
        <v>147.78446138708387</v>
      </c>
      <c r="F919">
        <v>0.33644710129010491</v>
      </c>
      <c r="H919">
        <f t="shared" si="14"/>
        <v>148.12090848837397</v>
      </c>
    </row>
    <row r="920" spans="4:8" x14ac:dyDescent="0.3">
      <c r="D920">
        <v>148.26972228521481</v>
      </c>
      <c r="F920">
        <v>-0.21824916984769516</v>
      </c>
      <c r="H920">
        <f t="shared" si="14"/>
        <v>148.05147311536712</v>
      </c>
    </row>
    <row r="921" spans="4:8" x14ac:dyDescent="0.3">
      <c r="D921">
        <v>147.45754351653159</v>
      </c>
      <c r="F921">
        <v>0.5527988378162263</v>
      </c>
      <c r="H921">
        <f t="shared" si="14"/>
        <v>148.01034235434781</v>
      </c>
    </row>
    <row r="922" spans="4:8" x14ac:dyDescent="0.3">
      <c r="D922">
        <v>147.17428139166441</v>
      </c>
      <c r="F922">
        <v>0.80801783042261377</v>
      </c>
      <c r="H922">
        <f t="shared" si="14"/>
        <v>147.98229922208702</v>
      </c>
    </row>
    <row r="923" spans="4:8" x14ac:dyDescent="0.3">
      <c r="D923">
        <v>149.11514308524784</v>
      </c>
      <c r="F923">
        <v>-1.142657310992945</v>
      </c>
      <c r="H923">
        <f t="shared" si="14"/>
        <v>147.97248577425489</v>
      </c>
    </row>
    <row r="924" spans="4:8" x14ac:dyDescent="0.3">
      <c r="D924">
        <v>148.39623299823143</v>
      </c>
      <c r="F924">
        <v>-0.45751903599011712</v>
      </c>
      <c r="H924">
        <f t="shared" si="14"/>
        <v>147.93871396224131</v>
      </c>
    </row>
    <row r="925" spans="4:8" x14ac:dyDescent="0.3">
      <c r="D925">
        <v>148.21453869418474</v>
      </c>
      <c r="F925">
        <v>-0.38816097003291361</v>
      </c>
      <c r="H925">
        <f t="shared" si="14"/>
        <v>147.82637772415183</v>
      </c>
    </row>
    <row r="926" spans="4:8" x14ac:dyDescent="0.3">
      <c r="D926">
        <v>148.0767275094986</v>
      </c>
      <c r="F926">
        <v>-0.30343471735250205</v>
      </c>
      <c r="H926">
        <f t="shared" si="14"/>
        <v>147.77329279214609</v>
      </c>
    </row>
    <row r="927" spans="4:8" x14ac:dyDescent="0.3">
      <c r="D927">
        <v>148.99845491501037</v>
      </c>
      <c r="F927">
        <v>-1.3323506209417246</v>
      </c>
      <c r="H927">
        <f t="shared" si="14"/>
        <v>147.66610429406865</v>
      </c>
    </row>
    <row r="928" spans="4:8" x14ac:dyDescent="0.3">
      <c r="D928">
        <v>147.93825694115367</v>
      </c>
      <c r="F928">
        <v>-0.34333652365603484</v>
      </c>
      <c r="H928">
        <f t="shared" si="14"/>
        <v>147.59492041749763</v>
      </c>
    </row>
    <row r="929" spans="4:8" x14ac:dyDescent="0.3">
      <c r="D929">
        <v>146.77210283454042</v>
      </c>
      <c r="F929">
        <v>0.73007186074391939</v>
      </c>
      <c r="H929">
        <f t="shared" si="14"/>
        <v>147.50217469528434</v>
      </c>
    </row>
    <row r="930" spans="4:8" x14ac:dyDescent="0.3">
      <c r="D930">
        <v>147.66795511578675</v>
      </c>
      <c r="F930">
        <v>-0.17325191947747953</v>
      </c>
      <c r="H930">
        <f t="shared" si="14"/>
        <v>147.49470319630927</v>
      </c>
    </row>
    <row r="931" spans="4:8" x14ac:dyDescent="0.3">
      <c r="D931">
        <v>147.86386027454864</v>
      </c>
      <c r="F931">
        <v>-0.42095507524209097</v>
      </c>
      <c r="H931">
        <f t="shared" si="14"/>
        <v>147.44290519930655</v>
      </c>
    </row>
    <row r="932" spans="4:8" x14ac:dyDescent="0.3">
      <c r="D932">
        <v>148.56790012319107</v>
      </c>
      <c r="F932">
        <v>-1.1953761713812128</v>
      </c>
      <c r="H932">
        <f t="shared" si="14"/>
        <v>147.37252395180985</v>
      </c>
    </row>
    <row r="933" spans="4:8" x14ac:dyDescent="0.3">
      <c r="D933">
        <v>147.60138010361698</v>
      </c>
      <c r="F933">
        <v>-0.43832187657244503</v>
      </c>
      <c r="H933">
        <f t="shared" si="14"/>
        <v>147.16305822704453</v>
      </c>
    </row>
    <row r="934" spans="4:8" x14ac:dyDescent="0.3">
      <c r="D934">
        <v>146.44450284296181</v>
      </c>
      <c r="F934">
        <v>0.68671283770527225</v>
      </c>
      <c r="H934">
        <f t="shared" si="14"/>
        <v>147.13121568066708</v>
      </c>
    </row>
    <row r="935" spans="4:8" x14ac:dyDescent="0.3">
      <c r="D935">
        <v>147.42002686008345</v>
      </c>
      <c r="F935">
        <v>-0.41236148717871401</v>
      </c>
      <c r="H935">
        <f t="shared" si="14"/>
        <v>147.00766537290474</v>
      </c>
    </row>
    <row r="936" spans="4:8" x14ac:dyDescent="0.3">
      <c r="D936">
        <v>146.40334820770659</v>
      </c>
      <c r="F936">
        <v>0.29495367925846949</v>
      </c>
      <c r="H936">
        <f t="shared" si="14"/>
        <v>146.69830188696506</v>
      </c>
    </row>
    <row r="937" spans="4:8" x14ac:dyDescent="0.3">
      <c r="D937">
        <v>146.3175828573294</v>
      </c>
      <c r="F937">
        <v>0.35757125260715839</v>
      </c>
      <c r="H937">
        <f t="shared" si="14"/>
        <v>146.67515410993656</v>
      </c>
    </row>
    <row r="938" spans="4:8" x14ac:dyDescent="0.3">
      <c r="D938">
        <v>145.01209416240454</v>
      </c>
      <c r="F938">
        <v>1.218834313476691</v>
      </c>
      <c r="H938">
        <f t="shared" si="14"/>
        <v>146.23092847588123</v>
      </c>
    </row>
    <row r="939" spans="4:8" x14ac:dyDescent="0.3">
      <c r="D939">
        <v>145.81117620738223</v>
      </c>
      <c r="F939">
        <v>0.3496722911222605</v>
      </c>
      <c r="H939">
        <f t="shared" si="14"/>
        <v>146.16084849850449</v>
      </c>
    </row>
    <row r="940" spans="4:8" x14ac:dyDescent="0.3">
      <c r="D940">
        <v>146.50070961553138</v>
      </c>
      <c r="F940">
        <v>-0.44963371692574583</v>
      </c>
      <c r="H940">
        <f t="shared" si="14"/>
        <v>146.05107589860563</v>
      </c>
    </row>
    <row r="941" spans="4:8" x14ac:dyDescent="0.3">
      <c r="D941">
        <v>148.6074176679831</v>
      </c>
      <c r="F941">
        <v>-2.5775807444006205</v>
      </c>
      <c r="H941">
        <f t="shared" si="14"/>
        <v>146.02983692358248</v>
      </c>
    </row>
    <row r="942" spans="4:8" x14ac:dyDescent="0.3">
      <c r="D942">
        <v>146.39816408790648</v>
      </c>
      <c r="F942">
        <v>-0.40786858335195575</v>
      </c>
      <c r="H942">
        <f t="shared" si="14"/>
        <v>145.99029550455452</v>
      </c>
    </row>
    <row r="943" spans="4:8" x14ac:dyDescent="0.3">
      <c r="D943">
        <v>145.60640347527806</v>
      </c>
      <c r="F943">
        <v>0.28251292860659305</v>
      </c>
      <c r="H943">
        <f t="shared" si="14"/>
        <v>145.88891640388465</v>
      </c>
    </row>
    <row r="944" spans="4:8" x14ac:dyDescent="0.3">
      <c r="D944">
        <v>146.98569766525179</v>
      </c>
      <c r="F944">
        <v>-1.11588178697275</v>
      </c>
      <c r="H944">
        <f t="shared" si="14"/>
        <v>145.86981587827904</v>
      </c>
    </row>
    <row r="945" spans="4:8" x14ac:dyDescent="0.3">
      <c r="D945">
        <v>147.38446561724413</v>
      </c>
      <c r="F945">
        <v>-1.5809246178832836</v>
      </c>
      <c r="H945">
        <f t="shared" si="14"/>
        <v>145.80354099936085</v>
      </c>
    </row>
    <row r="946" spans="4:8" x14ac:dyDescent="0.3">
      <c r="D946">
        <v>146.23595570784528</v>
      </c>
      <c r="F946">
        <v>-0.46194145397748798</v>
      </c>
      <c r="H946">
        <f t="shared" si="14"/>
        <v>145.77401425386779</v>
      </c>
    </row>
    <row r="947" spans="4:8" x14ac:dyDescent="0.3">
      <c r="D947">
        <v>147.27227944578044</v>
      </c>
      <c r="F947">
        <v>-1.5016667020972818</v>
      </c>
      <c r="H947">
        <f t="shared" si="14"/>
        <v>145.77061274368316</v>
      </c>
    </row>
    <row r="948" spans="4:8" x14ac:dyDescent="0.3">
      <c r="D948">
        <v>146.34632288990542</v>
      </c>
      <c r="F948">
        <v>-0.73417140811216086</v>
      </c>
      <c r="H948">
        <f t="shared" si="14"/>
        <v>145.61215148179326</v>
      </c>
    </row>
    <row r="949" spans="4:8" x14ac:dyDescent="0.3">
      <c r="D949">
        <v>143.7738171259407</v>
      </c>
      <c r="F949">
        <v>1.7095771909225732</v>
      </c>
      <c r="H949">
        <f t="shared" si="14"/>
        <v>145.48339431686327</v>
      </c>
    </row>
    <row r="950" spans="4:8" x14ac:dyDescent="0.3">
      <c r="D950">
        <v>146.5715137780644</v>
      </c>
      <c r="F950">
        <v>-1.093908394977916</v>
      </c>
      <c r="H950">
        <f t="shared" si="14"/>
        <v>145.47760538308648</v>
      </c>
    </row>
    <row r="951" spans="4:8" x14ac:dyDescent="0.3">
      <c r="D951">
        <v>145.33041730802506</v>
      </c>
      <c r="F951">
        <v>2.4137989385053515E-2</v>
      </c>
      <c r="H951">
        <f t="shared" si="14"/>
        <v>145.35455529741012</v>
      </c>
    </row>
    <row r="952" spans="4:8" x14ac:dyDescent="0.3">
      <c r="D952">
        <v>144.89431459852494</v>
      </c>
      <c r="F952">
        <v>0.38478106034744997</v>
      </c>
      <c r="H952">
        <f t="shared" si="14"/>
        <v>145.27909565887239</v>
      </c>
    </row>
    <row r="953" spans="4:8" x14ac:dyDescent="0.3">
      <c r="D953">
        <v>145.41577338578645</v>
      </c>
      <c r="F953">
        <v>-0.19987510313512757</v>
      </c>
      <c r="H953">
        <f t="shared" si="14"/>
        <v>145.21589828265132</v>
      </c>
    </row>
    <row r="954" spans="4:8" x14ac:dyDescent="0.3">
      <c r="D954">
        <v>146.56901266763452</v>
      </c>
      <c r="F954">
        <v>-1.3807266441290267</v>
      </c>
      <c r="H954">
        <f t="shared" si="14"/>
        <v>145.1882860235055</v>
      </c>
    </row>
    <row r="955" spans="4:8" x14ac:dyDescent="0.3">
      <c r="D955">
        <v>144.37622094165999</v>
      </c>
      <c r="F955">
        <v>0.53956682677380741</v>
      </c>
      <c r="H955">
        <f t="shared" si="14"/>
        <v>144.9157877684338</v>
      </c>
    </row>
    <row r="956" spans="4:8" x14ac:dyDescent="0.3">
      <c r="D956">
        <v>145.58289303723723</v>
      </c>
      <c r="F956">
        <v>-0.76189962783246301</v>
      </c>
      <c r="H956">
        <f t="shared" si="14"/>
        <v>144.82099340940476</v>
      </c>
    </row>
    <row r="957" spans="4:8" x14ac:dyDescent="0.3">
      <c r="D957">
        <v>143.3901013112627</v>
      </c>
      <c r="F957">
        <v>1.2543273442133795</v>
      </c>
      <c r="H957">
        <f t="shared" si="14"/>
        <v>144.64442865547608</v>
      </c>
    </row>
    <row r="958" spans="4:8" x14ac:dyDescent="0.3">
      <c r="D958">
        <v>145.04756445577368</v>
      </c>
      <c r="F958">
        <v>-0.44912667362950742</v>
      </c>
      <c r="H958">
        <f t="shared" si="14"/>
        <v>144.59843778214417</v>
      </c>
    </row>
    <row r="959" spans="4:8" x14ac:dyDescent="0.3">
      <c r="D959">
        <v>145.57111508084927</v>
      </c>
      <c r="F959">
        <v>-1.0720441423472948</v>
      </c>
      <c r="H959">
        <f t="shared" si="14"/>
        <v>144.49907093850197</v>
      </c>
    </row>
    <row r="960" spans="4:8" x14ac:dyDescent="0.3">
      <c r="D960">
        <v>144.25566741893999</v>
      </c>
      <c r="F960">
        <v>9.3712060333928093E-3</v>
      </c>
      <c r="H960">
        <f t="shared" si="14"/>
        <v>144.26503862497339</v>
      </c>
    </row>
    <row r="961" spans="4:8" x14ac:dyDescent="0.3">
      <c r="D961">
        <v>144.37622094165999</v>
      </c>
      <c r="F961">
        <v>-0.2572824087110348</v>
      </c>
      <c r="H961">
        <f t="shared" si="14"/>
        <v>144.11893853294896</v>
      </c>
    </row>
    <row r="962" spans="4:8" x14ac:dyDescent="0.3">
      <c r="D962">
        <v>143.76581357256509</v>
      </c>
      <c r="F962">
        <v>0.31756371754454449</v>
      </c>
      <c r="H962">
        <f t="shared" ref="H962:H1001" si="15">D962+F962</f>
        <v>144.08337729010964</v>
      </c>
    </row>
    <row r="963" spans="4:8" x14ac:dyDescent="0.3">
      <c r="D963">
        <v>144.0257471583318</v>
      </c>
      <c r="F963">
        <v>-0.15085106497281231</v>
      </c>
      <c r="H963">
        <f t="shared" si="15"/>
        <v>143.87489609335898</v>
      </c>
    </row>
    <row r="964" spans="4:8" x14ac:dyDescent="0.3">
      <c r="D964">
        <v>145.19071892183274</v>
      </c>
      <c r="F964">
        <v>-1.4402939996216446</v>
      </c>
      <c r="H964">
        <f t="shared" si="15"/>
        <v>143.7504249222111</v>
      </c>
    </row>
    <row r="965" spans="4:8" x14ac:dyDescent="0.3">
      <c r="D965">
        <v>144.98285390774254</v>
      </c>
      <c r="F965">
        <v>-1.2496366252889857</v>
      </c>
      <c r="H965">
        <f t="shared" si="15"/>
        <v>143.73321728245355</v>
      </c>
    </row>
    <row r="966" spans="4:8" x14ac:dyDescent="0.3">
      <c r="D966">
        <v>143.72124833217822</v>
      </c>
      <c r="F966">
        <v>-5.5681539379293099E-2</v>
      </c>
      <c r="H966">
        <f t="shared" si="15"/>
        <v>143.66556679279893</v>
      </c>
    </row>
    <row r="967" spans="4:8" x14ac:dyDescent="0.3">
      <c r="D967">
        <v>142.59920471860096</v>
      </c>
      <c r="F967">
        <v>0.94987854026840068</v>
      </c>
      <c r="H967">
        <f t="shared" si="15"/>
        <v>143.54908325886936</v>
      </c>
    </row>
    <row r="968" spans="4:8" x14ac:dyDescent="0.3">
      <c r="D968">
        <v>143.49714883766137</v>
      </c>
      <c r="F968">
        <v>3.5847733670379966E-2</v>
      </c>
      <c r="H968">
        <f t="shared" si="15"/>
        <v>143.53299657133175</v>
      </c>
    </row>
    <row r="969" spans="4:8" x14ac:dyDescent="0.3">
      <c r="D969">
        <v>143.80192051222548</v>
      </c>
      <c r="F969">
        <v>-0.3931972969439812</v>
      </c>
      <c r="H969">
        <f t="shared" si="15"/>
        <v>143.4087232152815</v>
      </c>
    </row>
    <row r="970" spans="4:8" x14ac:dyDescent="0.3">
      <c r="D970">
        <v>143.03266989346594</v>
      </c>
      <c r="F970">
        <v>0.25262124836444855</v>
      </c>
      <c r="H970">
        <f t="shared" si="15"/>
        <v>143.28529114183038</v>
      </c>
    </row>
    <row r="971" spans="4:8" x14ac:dyDescent="0.3">
      <c r="D971">
        <v>142.78665157663636</v>
      </c>
      <c r="F971">
        <v>0.46483592086588033</v>
      </c>
      <c r="H971">
        <f t="shared" si="15"/>
        <v>143.25148749750224</v>
      </c>
    </row>
    <row r="972" spans="4:8" x14ac:dyDescent="0.3">
      <c r="D972">
        <v>143.09697116888128</v>
      </c>
      <c r="F972">
        <v>-6.0822458181064576E-3</v>
      </c>
      <c r="H972">
        <f t="shared" si="15"/>
        <v>143.09088892306318</v>
      </c>
    </row>
    <row r="973" spans="4:8" x14ac:dyDescent="0.3">
      <c r="D973">
        <v>144.09837031026836</v>
      </c>
      <c r="F973">
        <v>-1.6280273484881036</v>
      </c>
      <c r="H973">
        <f t="shared" si="15"/>
        <v>142.47034296178026</v>
      </c>
    </row>
    <row r="974" spans="4:8" x14ac:dyDescent="0.3">
      <c r="D974">
        <v>140.40659489156678</v>
      </c>
      <c r="F974">
        <v>1.8356604414293543</v>
      </c>
      <c r="H974">
        <f t="shared" si="15"/>
        <v>142.24225533299614</v>
      </c>
    </row>
    <row r="975" spans="4:8" x14ac:dyDescent="0.3">
      <c r="D975">
        <v>140.98357833037153</v>
      </c>
      <c r="F975">
        <v>1.2503051038947888</v>
      </c>
      <c r="H975">
        <f t="shared" si="15"/>
        <v>142.23388343426632</v>
      </c>
    </row>
    <row r="976" spans="4:8" x14ac:dyDescent="0.3">
      <c r="D976">
        <v>142.26723915245384</v>
      </c>
      <c r="F976">
        <v>-0.33127093956863973</v>
      </c>
      <c r="H976">
        <f t="shared" si="15"/>
        <v>141.9359682128852</v>
      </c>
    </row>
    <row r="977" spans="4:8" x14ac:dyDescent="0.3">
      <c r="D977">
        <v>142.27251422172412</v>
      </c>
      <c r="F977">
        <v>-0.36983124118705746</v>
      </c>
      <c r="H977">
        <f t="shared" si="15"/>
        <v>141.90268298053707</v>
      </c>
    </row>
    <row r="978" spans="4:8" x14ac:dyDescent="0.3">
      <c r="D978">
        <v>142.83003447391093</v>
      </c>
      <c r="F978">
        <v>-1.0541407391428947</v>
      </c>
      <c r="H978">
        <f t="shared" si="15"/>
        <v>141.77589373476803</v>
      </c>
    </row>
    <row r="979" spans="4:8" x14ac:dyDescent="0.3">
      <c r="D979">
        <v>141.75410224171355</v>
      </c>
      <c r="F979">
        <v>1.273747329832986E-2</v>
      </c>
      <c r="H979">
        <f t="shared" si="15"/>
        <v>141.76683971501188</v>
      </c>
    </row>
    <row r="980" spans="4:8" x14ac:dyDescent="0.3">
      <c r="D980">
        <v>139.90819179499522</v>
      </c>
      <c r="F980">
        <v>1.7321053746854886</v>
      </c>
      <c r="H980">
        <f t="shared" si="15"/>
        <v>141.64029716968071</v>
      </c>
    </row>
    <row r="981" spans="4:8" x14ac:dyDescent="0.3">
      <c r="D981">
        <v>140.15575625281781</v>
      </c>
      <c r="F981">
        <v>1.0264125194225926</v>
      </c>
      <c r="H981">
        <f t="shared" si="15"/>
        <v>141.1821687722404</v>
      </c>
    </row>
    <row r="982" spans="4:8" x14ac:dyDescent="0.3">
      <c r="D982">
        <v>140.68908394593745</v>
      </c>
      <c r="F982">
        <v>6.487766768259462E-2</v>
      </c>
      <c r="H982">
        <f t="shared" si="15"/>
        <v>140.75396161362005</v>
      </c>
    </row>
    <row r="983" spans="4:8" x14ac:dyDescent="0.3">
      <c r="D983">
        <v>140.92755345674232</v>
      </c>
      <c r="F983">
        <v>-0.34894128475571051</v>
      </c>
      <c r="H983">
        <f t="shared" si="15"/>
        <v>140.57861217198661</v>
      </c>
    </row>
    <row r="984" spans="4:8" x14ac:dyDescent="0.3">
      <c r="D984">
        <v>141.29353412473574</v>
      </c>
      <c r="F984">
        <v>-0.7995640771696344</v>
      </c>
      <c r="H984">
        <f t="shared" si="15"/>
        <v>140.49397004756611</v>
      </c>
    </row>
    <row r="985" spans="4:8" x14ac:dyDescent="0.3">
      <c r="D985">
        <v>141.01832102797925</v>
      </c>
      <c r="F985">
        <v>-0.7031712812022306</v>
      </c>
      <c r="H985">
        <f t="shared" si="15"/>
        <v>140.31514974677702</v>
      </c>
    </row>
    <row r="986" spans="4:8" x14ac:dyDescent="0.3">
      <c r="D986">
        <v>140.19722921121866</v>
      </c>
      <c r="F986">
        <v>4.7867843022686429E-2</v>
      </c>
      <c r="H986">
        <f t="shared" si="15"/>
        <v>140.24509705424134</v>
      </c>
    </row>
    <row r="987" spans="4:8" x14ac:dyDescent="0.3">
      <c r="D987">
        <v>141.01140886824578</v>
      </c>
      <c r="F987">
        <v>-1.1006113709299825</v>
      </c>
      <c r="H987">
        <f t="shared" si="15"/>
        <v>139.9107974973158</v>
      </c>
    </row>
    <row r="988" spans="4:8" x14ac:dyDescent="0.3">
      <c r="D988">
        <v>139.58986864937469</v>
      </c>
      <c r="F988">
        <v>-0.4480273219087394</v>
      </c>
      <c r="H988">
        <f t="shared" si="15"/>
        <v>139.14184132746595</v>
      </c>
    </row>
    <row r="989" spans="4:8" x14ac:dyDescent="0.3">
      <c r="D989">
        <v>139.67390595981851</v>
      </c>
      <c r="F989">
        <v>-1.1273596101091243</v>
      </c>
      <c r="H989">
        <f t="shared" si="15"/>
        <v>138.54654634970939</v>
      </c>
    </row>
    <row r="990" spans="4:8" x14ac:dyDescent="0.3">
      <c r="D990">
        <v>139.2369847050868</v>
      </c>
      <c r="F990">
        <v>-0.96414851213921793</v>
      </c>
      <c r="H990">
        <f t="shared" si="15"/>
        <v>138.27283619294758</v>
      </c>
    </row>
    <row r="991" spans="4:8" x14ac:dyDescent="0.3">
      <c r="D991">
        <v>138.5052052680403</v>
      </c>
      <c r="F991">
        <v>-0.96732037491165102</v>
      </c>
      <c r="H991">
        <f t="shared" si="15"/>
        <v>137.53788489312865</v>
      </c>
    </row>
    <row r="992" spans="4:8" x14ac:dyDescent="0.3">
      <c r="D992">
        <v>138.25636751763523</v>
      </c>
      <c r="F992">
        <v>-0.79598976299166679</v>
      </c>
      <c r="H992">
        <f t="shared" si="15"/>
        <v>137.46037775464356</v>
      </c>
    </row>
    <row r="993" spans="4:8" x14ac:dyDescent="0.3">
      <c r="D993">
        <v>138.05955286417156</v>
      </c>
      <c r="F993">
        <v>-0.96597659648978151</v>
      </c>
      <c r="H993">
        <f t="shared" si="15"/>
        <v>137.09357626768178</v>
      </c>
    </row>
    <row r="994" spans="4:8" x14ac:dyDescent="0.3">
      <c r="D994">
        <v>136.2241925559938</v>
      </c>
      <c r="F994">
        <v>0.65689846451277845</v>
      </c>
      <c r="H994">
        <f t="shared" si="15"/>
        <v>136.88109102050657</v>
      </c>
    </row>
    <row r="995" spans="4:8" x14ac:dyDescent="0.3">
      <c r="D995">
        <v>137.8387275505811</v>
      </c>
      <c r="F995">
        <v>-1.347557372355368</v>
      </c>
      <c r="H995">
        <f t="shared" si="15"/>
        <v>136.49117017822573</v>
      </c>
    </row>
    <row r="996" spans="4:8" x14ac:dyDescent="0.3">
      <c r="D996">
        <v>135.62901922315359</v>
      </c>
      <c r="F996">
        <v>-1.1739257388398983</v>
      </c>
      <c r="H996">
        <f t="shared" si="15"/>
        <v>134.45509348431369</v>
      </c>
    </row>
    <row r="997" spans="4:8" x14ac:dyDescent="0.3">
      <c r="D997">
        <v>133.09407559037209</v>
      </c>
      <c r="F997">
        <v>1.3398221199167892</v>
      </c>
      <c r="H997">
        <f t="shared" si="15"/>
        <v>134.43389771028887</v>
      </c>
    </row>
    <row r="998" spans="4:8" x14ac:dyDescent="0.3">
      <c r="D998">
        <v>134.3757355241105</v>
      </c>
      <c r="F998">
        <v>-0.10287976692779921</v>
      </c>
      <c r="H998">
        <f t="shared" si="15"/>
        <v>134.2728557571827</v>
      </c>
    </row>
    <row r="999" spans="4:8" x14ac:dyDescent="0.3">
      <c r="D999">
        <v>132.61240719631314</v>
      </c>
      <c r="F999">
        <v>1.1549400369403884</v>
      </c>
      <c r="H999">
        <f t="shared" si="15"/>
        <v>133.76734723325353</v>
      </c>
    </row>
    <row r="1000" spans="4:8" x14ac:dyDescent="0.3">
      <c r="D1000">
        <v>131.45989551022649</v>
      </c>
      <c r="F1000">
        <v>0.11596284821280278</v>
      </c>
      <c r="H1000">
        <f t="shared" si="15"/>
        <v>131.57585835843929</v>
      </c>
    </row>
    <row r="1001" spans="4:8" x14ac:dyDescent="0.3">
      <c r="D1001">
        <v>132.99293977953494</v>
      </c>
      <c r="F1001">
        <v>-2.9947841539978981</v>
      </c>
      <c r="H1001">
        <f t="shared" si="15"/>
        <v>129.99815562553704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Normal="10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26.33203125" customWidth="1"/>
    <col min="3" max="3" width="27.6640625" customWidth="1"/>
    <col min="12" max="17" width="9.109375" style="3"/>
  </cols>
  <sheetData>
    <row r="1" spans="1:17" s="8" customFormat="1" x14ac:dyDescent="0.3">
      <c r="A1" s="8" t="s">
        <v>38</v>
      </c>
      <c r="B1" s="8" t="s">
        <v>39</v>
      </c>
      <c r="C1" s="8" t="s">
        <v>40</v>
      </c>
      <c r="D1" s="8" t="s">
        <v>41</v>
      </c>
      <c r="F1" s="8" t="s">
        <v>42</v>
      </c>
      <c r="G1" s="8" t="s">
        <v>43</v>
      </c>
      <c r="I1" s="8" t="s">
        <v>44</v>
      </c>
      <c r="J1" s="8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</row>
    <row r="2" spans="1:17" x14ac:dyDescent="0.3">
      <c r="A2">
        <v>1</v>
      </c>
      <c r="B2">
        <v>36.89</v>
      </c>
      <c r="C2">
        <v>0.09</v>
      </c>
      <c r="D2">
        <v>1</v>
      </c>
      <c r="F2">
        <f>IF(D2=1, B2)</f>
        <v>36.89</v>
      </c>
      <c r="G2">
        <f>IF(D2=1, C2)</f>
        <v>0.09</v>
      </c>
      <c r="L2" s="14" t="e">
        <f>STANDARDIZE(B2,B$45,B$46)</f>
        <v>#NUM!</v>
      </c>
      <c r="M2" s="14" t="e">
        <f>STANDARDIZE(C2,C$45,C$46)</f>
        <v>#NUM!</v>
      </c>
      <c r="N2" s="14" t="e">
        <f>IF(D2=1, L2)</f>
        <v>#NUM!</v>
      </c>
      <c r="O2" s="14" t="e">
        <f>IF(D2=1, M2)</f>
        <v>#NUM!</v>
      </c>
      <c r="P2" s="14"/>
      <c r="Q2" s="14"/>
    </row>
    <row r="3" spans="1:17" x14ac:dyDescent="0.3">
      <c r="A3">
        <v>2</v>
      </c>
      <c r="B3">
        <v>23.91</v>
      </c>
      <c r="C3">
        <v>0.06</v>
      </c>
      <c r="D3">
        <v>1</v>
      </c>
      <c r="F3">
        <f t="shared" ref="F3:F42" si="0">IF(D3=1, B3)</f>
        <v>23.91</v>
      </c>
      <c r="G3">
        <f t="shared" ref="G3:G42" si="1">IF(D3=1, C3)</f>
        <v>0.06</v>
      </c>
      <c r="L3" s="14" t="e">
        <f t="shared" ref="L3:M43" si="2">STANDARDIZE(B3,B$45,B$46)</f>
        <v>#NUM!</v>
      </c>
      <c r="M3" s="14" t="e">
        <f t="shared" si="2"/>
        <v>#NUM!</v>
      </c>
      <c r="N3" s="14" t="e">
        <f t="shared" ref="N3:N42" si="3">IF(D3=1, L3)</f>
        <v>#NUM!</v>
      </c>
      <c r="O3" s="14" t="e">
        <f>IF(D3=1, M3)</f>
        <v>#NUM!</v>
      </c>
      <c r="P3" s="14"/>
      <c r="Q3" s="14"/>
    </row>
    <row r="4" spans="1:17" x14ac:dyDescent="0.3">
      <c r="A4">
        <v>3</v>
      </c>
      <c r="B4">
        <v>2.2799999999999998</v>
      </c>
      <c r="C4">
        <v>0.35</v>
      </c>
      <c r="D4">
        <v>0</v>
      </c>
      <c r="I4">
        <f t="shared" ref="I4:I43" si="4">IF(D4=0, B4)</f>
        <v>2.2799999999999998</v>
      </c>
      <c r="J4">
        <f t="shared" ref="J4:J43" si="5">IF(D4=0, C4)</f>
        <v>0.35</v>
      </c>
      <c r="L4" s="14" t="e">
        <f t="shared" si="2"/>
        <v>#NUM!</v>
      </c>
      <c r="M4" s="14" t="e">
        <f t="shared" si="2"/>
        <v>#NUM!</v>
      </c>
      <c r="N4" s="14"/>
      <c r="O4" s="14"/>
      <c r="P4" s="14" t="e">
        <f t="shared" ref="P4:P40" si="6">IF(D4=0, L4)</f>
        <v>#NUM!</v>
      </c>
      <c r="Q4" s="14" t="e">
        <f t="shared" ref="Q4:Q40" si="7">IF(D4=0, M4)</f>
        <v>#NUM!</v>
      </c>
    </row>
    <row r="5" spans="1:17" x14ac:dyDescent="0.3">
      <c r="A5">
        <v>4</v>
      </c>
      <c r="B5">
        <v>8.1999999999999993</v>
      </c>
      <c r="C5">
        <v>0.02</v>
      </c>
      <c r="D5">
        <v>1</v>
      </c>
      <c r="F5">
        <f t="shared" si="0"/>
        <v>8.1999999999999993</v>
      </c>
      <c r="G5">
        <f t="shared" si="1"/>
        <v>0.02</v>
      </c>
      <c r="L5" s="14" t="e">
        <f t="shared" si="2"/>
        <v>#NUM!</v>
      </c>
      <c r="M5" s="14" t="e">
        <f t="shared" si="2"/>
        <v>#NUM!</v>
      </c>
      <c r="N5" s="14" t="e">
        <f t="shared" si="3"/>
        <v>#NUM!</v>
      </c>
      <c r="O5" s="14" t="e">
        <f>IF(D5=1, M5)</f>
        <v>#NUM!</v>
      </c>
      <c r="P5" s="14"/>
      <c r="Q5" s="14"/>
    </row>
    <row r="6" spans="1:17" x14ac:dyDescent="0.3">
      <c r="A6">
        <v>5</v>
      </c>
      <c r="B6">
        <v>25.95</v>
      </c>
      <c r="C6">
        <v>-0.06</v>
      </c>
      <c r="D6">
        <v>1</v>
      </c>
      <c r="F6">
        <f t="shared" si="0"/>
        <v>25.95</v>
      </c>
      <c r="G6">
        <f t="shared" si="1"/>
        <v>-0.06</v>
      </c>
      <c r="L6" s="14" t="e">
        <f t="shared" si="2"/>
        <v>#NUM!</v>
      </c>
      <c r="M6" s="14" t="e">
        <f t="shared" si="2"/>
        <v>#NUM!</v>
      </c>
      <c r="N6" s="14" t="e">
        <f t="shared" si="3"/>
        <v>#NUM!</v>
      </c>
      <c r="O6" s="14" t="e">
        <f>IF(D6=1, M6)</f>
        <v>#NUM!</v>
      </c>
      <c r="P6" s="14"/>
      <c r="Q6" s="14"/>
    </row>
    <row r="7" spans="1:17" x14ac:dyDescent="0.3">
      <c r="A7">
        <v>6</v>
      </c>
      <c r="B7">
        <v>-0.42</v>
      </c>
      <c r="C7">
        <v>0.17</v>
      </c>
      <c r="D7">
        <v>0</v>
      </c>
      <c r="I7">
        <f t="shared" si="4"/>
        <v>-0.42</v>
      </c>
      <c r="J7">
        <f t="shared" si="5"/>
        <v>0.17</v>
      </c>
      <c r="L7" s="14" t="e">
        <f t="shared" si="2"/>
        <v>#NUM!</v>
      </c>
      <c r="M7" s="14" t="e">
        <f t="shared" si="2"/>
        <v>#NUM!</v>
      </c>
      <c r="N7" s="14"/>
      <c r="O7" s="14"/>
      <c r="P7" s="14" t="e">
        <f t="shared" si="6"/>
        <v>#NUM!</v>
      </c>
      <c r="Q7" s="14" t="e">
        <f t="shared" si="7"/>
        <v>#NUM!</v>
      </c>
    </row>
    <row r="8" spans="1:17" x14ac:dyDescent="0.3">
      <c r="A8">
        <v>7</v>
      </c>
      <c r="B8">
        <v>-31.24</v>
      </c>
      <c r="C8">
        <v>0.41</v>
      </c>
      <c r="D8">
        <v>0</v>
      </c>
      <c r="I8">
        <f t="shared" si="4"/>
        <v>-31.24</v>
      </c>
      <c r="J8">
        <f t="shared" si="5"/>
        <v>0.41</v>
      </c>
      <c r="L8" s="14" t="e">
        <f t="shared" si="2"/>
        <v>#NUM!</v>
      </c>
      <c r="M8" s="14" t="e">
        <f t="shared" si="2"/>
        <v>#NUM!</v>
      </c>
      <c r="N8" s="14"/>
      <c r="O8" s="14"/>
      <c r="P8" s="14" t="e">
        <f t="shared" si="6"/>
        <v>#NUM!</v>
      </c>
      <c r="Q8" s="14" t="e">
        <f t="shared" si="7"/>
        <v>#NUM!</v>
      </c>
    </row>
    <row r="9" spans="1:17" x14ac:dyDescent="0.3">
      <c r="A9">
        <v>8</v>
      </c>
      <c r="B9">
        <v>-10.69</v>
      </c>
      <c r="C9">
        <v>0.16</v>
      </c>
      <c r="D9">
        <v>0</v>
      </c>
      <c r="I9">
        <f t="shared" si="4"/>
        <v>-10.69</v>
      </c>
      <c r="J9">
        <f t="shared" si="5"/>
        <v>0.16</v>
      </c>
      <c r="L9" s="14" t="e">
        <f t="shared" si="2"/>
        <v>#NUM!</v>
      </c>
      <c r="M9" s="14" t="e">
        <f t="shared" si="2"/>
        <v>#NUM!</v>
      </c>
      <c r="N9" s="14"/>
      <c r="O9" s="14"/>
      <c r="P9" s="14" t="e">
        <f t="shared" si="6"/>
        <v>#NUM!</v>
      </c>
      <c r="Q9" s="14" t="e">
        <f t="shared" si="7"/>
        <v>#NUM!</v>
      </c>
    </row>
    <row r="10" spans="1:17" x14ac:dyDescent="0.3">
      <c r="A10">
        <v>9</v>
      </c>
      <c r="B10">
        <v>-2.66</v>
      </c>
      <c r="C10">
        <v>0.08</v>
      </c>
      <c r="D10">
        <v>0</v>
      </c>
      <c r="I10">
        <f t="shared" si="4"/>
        <v>-2.66</v>
      </c>
      <c r="J10">
        <f t="shared" si="5"/>
        <v>0.08</v>
      </c>
      <c r="L10" s="14" t="e">
        <f t="shared" si="2"/>
        <v>#NUM!</v>
      </c>
      <c r="M10" s="14" t="e">
        <f t="shared" si="2"/>
        <v>#NUM!</v>
      </c>
      <c r="N10" s="14"/>
      <c r="O10" s="14"/>
      <c r="P10" s="14" t="e">
        <f t="shared" si="6"/>
        <v>#NUM!</v>
      </c>
      <c r="Q10" s="14" t="e">
        <f t="shared" si="7"/>
        <v>#NUM!</v>
      </c>
    </row>
    <row r="11" spans="1:17" x14ac:dyDescent="0.3">
      <c r="A11">
        <v>10</v>
      </c>
      <c r="B11">
        <v>-14.17</v>
      </c>
      <c r="C11">
        <v>0.47</v>
      </c>
      <c r="D11">
        <v>0</v>
      </c>
      <c r="I11">
        <f t="shared" si="4"/>
        <v>-14.17</v>
      </c>
      <c r="J11">
        <f t="shared" si="5"/>
        <v>0.47</v>
      </c>
      <c r="L11" s="14" t="e">
        <f t="shared" si="2"/>
        <v>#NUM!</v>
      </c>
      <c r="M11" s="14" t="e">
        <f t="shared" si="2"/>
        <v>#NUM!</v>
      </c>
      <c r="N11" s="14"/>
      <c r="O11" s="14"/>
      <c r="P11" s="14" t="e">
        <f t="shared" si="6"/>
        <v>#NUM!</v>
      </c>
      <c r="Q11" s="14" t="e">
        <f t="shared" si="7"/>
        <v>#NUM!</v>
      </c>
    </row>
    <row r="12" spans="1:17" x14ac:dyDescent="0.3">
      <c r="A12">
        <v>11</v>
      </c>
      <c r="B12">
        <v>5.36</v>
      </c>
      <c r="C12">
        <v>0.14000000000000001</v>
      </c>
      <c r="D12">
        <v>0</v>
      </c>
      <c r="I12">
        <f t="shared" si="4"/>
        <v>5.36</v>
      </c>
      <c r="J12">
        <f t="shared" si="5"/>
        <v>0.14000000000000001</v>
      </c>
      <c r="L12" s="14" t="e">
        <f t="shared" si="2"/>
        <v>#NUM!</v>
      </c>
      <c r="M12" s="14" t="e">
        <f t="shared" si="2"/>
        <v>#NUM!</v>
      </c>
      <c r="N12" s="14"/>
      <c r="O12" s="14"/>
      <c r="P12" s="14" t="e">
        <f t="shared" si="6"/>
        <v>#NUM!</v>
      </c>
      <c r="Q12" s="14" t="e">
        <f t="shared" si="7"/>
        <v>#NUM!</v>
      </c>
    </row>
    <row r="13" spans="1:17" x14ac:dyDescent="0.3">
      <c r="A13">
        <v>12</v>
      </c>
      <c r="B13">
        <v>9.26</v>
      </c>
      <c r="C13">
        <v>0.11</v>
      </c>
      <c r="D13">
        <v>0</v>
      </c>
      <c r="I13">
        <f t="shared" si="4"/>
        <v>9.26</v>
      </c>
      <c r="J13">
        <f t="shared" si="5"/>
        <v>0.11</v>
      </c>
      <c r="L13" s="14" t="e">
        <f t="shared" si="2"/>
        <v>#NUM!</v>
      </c>
      <c r="M13" s="14" t="e">
        <f t="shared" si="2"/>
        <v>#NUM!</v>
      </c>
      <c r="N13" s="14"/>
      <c r="O13" s="14"/>
      <c r="P13" s="14" t="e">
        <f t="shared" si="6"/>
        <v>#NUM!</v>
      </c>
      <c r="Q13" s="14" t="e">
        <f t="shared" si="7"/>
        <v>#NUM!</v>
      </c>
    </row>
    <row r="14" spans="1:17" x14ac:dyDescent="0.3">
      <c r="A14">
        <v>13</v>
      </c>
      <c r="B14">
        <v>-8.08</v>
      </c>
      <c r="C14">
        <v>-0.03</v>
      </c>
      <c r="D14">
        <v>1</v>
      </c>
      <c r="F14">
        <f t="shared" si="0"/>
        <v>-8.08</v>
      </c>
      <c r="G14">
        <f t="shared" si="1"/>
        <v>-0.03</v>
      </c>
      <c r="L14" s="14" t="e">
        <f t="shared" si="2"/>
        <v>#NUM!</v>
      </c>
      <c r="M14" s="14" t="e">
        <f t="shared" si="2"/>
        <v>#NUM!</v>
      </c>
      <c r="N14" s="14" t="e">
        <f t="shared" si="3"/>
        <v>#NUM!</v>
      </c>
      <c r="O14" s="14" t="e">
        <f>IF(D14=1, M14)</f>
        <v>#NUM!</v>
      </c>
      <c r="P14" s="14"/>
      <c r="Q14" s="14"/>
    </row>
    <row r="15" spans="1:17" x14ac:dyDescent="0.3">
      <c r="A15">
        <v>14</v>
      </c>
      <c r="B15">
        <v>7.58</v>
      </c>
      <c r="C15">
        <v>0.42</v>
      </c>
      <c r="D15">
        <v>0</v>
      </c>
      <c r="I15">
        <f t="shared" si="4"/>
        <v>7.58</v>
      </c>
      <c r="J15">
        <f t="shared" si="5"/>
        <v>0.42</v>
      </c>
      <c r="L15" s="14" t="e">
        <f t="shared" si="2"/>
        <v>#NUM!</v>
      </c>
      <c r="M15" s="14" t="e">
        <f t="shared" si="2"/>
        <v>#NUM!</v>
      </c>
      <c r="N15" s="14"/>
      <c r="O15" s="14"/>
      <c r="P15" s="14" t="e">
        <f t="shared" si="6"/>
        <v>#NUM!</v>
      </c>
      <c r="Q15" s="14" t="e">
        <f t="shared" si="7"/>
        <v>#NUM!</v>
      </c>
    </row>
    <row r="16" spans="1:17" x14ac:dyDescent="0.3">
      <c r="A16">
        <v>15</v>
      </c>
      <c r="B16">
        <v>28.88</v>
      </c>
      <c r="C16">
        <v>0.13</v>
      </c>
      <c r="D16">
        <v>0</v>
      </c>
      <c r="I16">
        <f t="shared" si="4"/>
        <v>28.88</v>
      </c>
      <c r="J16">
        <f t="shared" si="5"/>
        <v>0.13</v>
      </c>
      <c r="L16" s="14" t="e">
        <f t="shared" si="2"/>
        <v>#NUM!</v>
      </c>
      <c r="M16" s="14" t="e">
        <f t="shared" si="2"/>
        <v>#NUM!</v>
      </c>
      <c r="N16" s="14"/>
      <c r="O16" s="14"/>
      <c r="P16" s="14" t="e">
        <f t="shared" si="6"/>
        <v>#NUM!</v>
      </c>
      <c r="Q16" s="14" t="e">
        <f t="shared" si="7"/>
        <v>#NUM!</v>
      </c>
    </row>
    <row r="17" spans="1:17" x14ac:dyDescent="0.3">
      <c r="A17">
        <v>16</v>
      </c>
      <c r="B17">
        <v>49.18</v>
      </c>
      <c r="C17">
        <v>-0.03</v>
      </c>
      <c r="D17">
        <v>1</v>
      </c>
      <c r="F17">
        <f t="shared" si="0"/>
        <v>49.18</v>
      </c>
      <c r="G17">
        <f t="shared" si="1"/>
        <v>-0.03</v>
      </c>
      <c r="L17" s="14" t="e">
        <f t="shared" si="2"/>
        <v>#NUM!</v>
      </c>
      <c r="M17" s="14" t="e">
        <f t="shared" si="2"/>
        <v>#NUM!</v>
      </c>
      <c r="N17" s="14" t="e">
        <f t="shared" si="3"/>
        <v>#NUM!</v>
      </c>
      <c r="O17" s="14" t="e">
        <f>IF(D17=1, M17)</f>
        <v>#NUM!</v>
      </c>
      <c r="P17" s="14"/>
      <c r="Q17" s="14"/>
    </row>
    <row r="18" spans="1:17" x14ac:dyDescent="0.3">
      <c r="A18">
        <v>17</v>
      </c>
      <c r="B18">
        <v>21.7</v>
      </c>
      <c r="C18">
        <v>0.06</v>
      </c>
      <c r="D18">
        <v>1</v>
      </c>
      <c r="F18">
        <f t="shared" si="0"/>
        <v>21.7</v>
      </c>
      <c r="G18">
        <f t="shared" si="1"/>
        <v>0.06</v>
      </c>
      <c r="L18" s="14" t="e">
        <f t="shared" si="2"/>
        <v>#NUM!</v>
      </c>
      <c r="M18" s="14" t="e">
        <f t="shared" si="2"/>
        <v>#NUM!</v>
      </c>
      <c r="N18" s="14" t="e">
        <f t="shared" si="3"/>
        <v>#NUM!</v>
      </c>
      <c r="O18" s="14" t="e">
        <f>IF(D18=1, M18)</f>
        <v>#NUM!</v>
      </c>
      <c r="P18" s="14"/>
      <c r="Q18" s="14"/>
    </row>
    <row r="19" spans="1:17" x14ac:dyDescent="0.3">
      <c r="A19">
        <v>18</v>
      </c>
      <c r="B19">
        <v>-10.56</v>
      </c>
      <c r="C19">
        <v>0.02</v>
      </c>
      <c r="D19">
        <v>0</v>
      </c>
      <c r="I19">
        <f t="shared" si="4"/>
        <v>-10.56</v>
      </c>
      <c r="J19">
        <f t="shared" si="5"/>
        <v>0.02</v>
      </c>
      <c r="L19" s="14" t="e">
        <f t="shared" si="2"/>
        <v>#NUM!</v>
      </c>
      <c r="M19" s="14" t="e">
        <f t="shared" si="2"/>
        <v>#NUM!</v>
      </c>
      <c r="N19" s="14"/>
      <c r="O19" s="14"/>
      <c r="P19" s="14" t="e">
        <f t="shared" si="6"/>
        <v>#NUM!</v>
      </c>
      <c r="Q19" s="14" t="e">
        <f t="shared" si="7"/>
        <v>#NUM!</v>
      </c>
    </row>
    <row r="20" spans="1:17" x14ac:dyDescent="0.3">
      <c r="A20">
        <v>19</v>
      </c>
      <c r="B20">
        <v>10.24</v>
      </c>
      <c r="C20">
        <v>0.03</v>
      </c>
      <c r="D20">
        <v>1</v>
      </c>
      <c r="F20">
        <f t="shared" si="0"/>
        <v>10.24</v>
      </c>
      <c r="G20">
        <f t="shared" si="1"/>
        <v>0.03</v>
      </c>
      <c r="L20" s="14" t="e">
        <f t="shared" si="2"/>
        <v>#NUM!</v>
      </c>
      <c r="M20" s="14" t="e">
        <f t="shared" si="2"/>
        <v>#NUM!</v>
      </c>
      <c r="N20" s="14" t="e">
        <f t="shared" si="3"/>
        <v>#NUM!</v>
      </c>
      <c r="O20" s="14" t="e">
        <f>IF(D20=1, M20)</f>
        <v>#NUM!</v>
      </c>
      <c r="P20" s="14"/>
      <c r="Q20" s="14"/>
    </row>
    <row r="21" spans="1:17" x14ac:dyDescent="0.3">
      <c r="A21">
        <v>20</v>
      </c>
      <c r="B21">
        <v>-25.75</v>
      </c>
      <c r="C21">
        <v>0.28000000000000003</v>
      </c>
      <c r="D21">
        <v>0</v>
      </c>
      <c r="I21">
        <f t="shared" si="4"/>
        <v>-25.75</v>
      </c>
      <c r="J21">
        <f t="shared" si="5"/>
        <v>0.28000000000000003</v>
      </c>
      <c r="L21" s="14" t="e">
        <f t="shared" si="2"/>
        <v>#NUM!</v>
      </c>
      <c r="M21" s="14" t="e">
        <f t="shared" si="2"/>
        <v>#NUM!</v>
      </c>
      <c r="N21" s="14"/>
      <c r="O21" s="14"/>
      <c r="P21" s="14" t="e">
        <f t="shared" si="6"/>
        <v>#NUM!</v>
      </c>
      <c r="Q21" s="14" t="e">
        <f t="shared" si="7"/>
        <v>#NUM!</v>
      </c>
    </row>
    <row r="22" spans="1:17" x14ac:dyDescent="0.3">
      <c r="A22">
        <v>21</v>
      </c>
      <c r="B22">
        <v>11.27</v>
      </c>
      <c r="C22">
        <v>7.0000000000000007E-2</v>
      </c>
      <c r="D22">
        <v>1</v>
      </c>
      <c r="F22">
        <f t="shared" si="0"/>
        <v>11.27</v>
      </c>
      <c r="G22">
        <f t="shared" si="1"/>
        <v>7.0000000000000007E-2</v>
      </c>
      <c r="L22" s="14" t="e">
        <f t="shared" si="2"/>
        <v>#NUM!</v>
      </c>
      <c r="M22" s="14" t="e">
        <f t="shared" si="2"/>
        <v>#NUM!</v>
      </c>
      <c r="N22" s="14" t="e">
        <f t="shared" si="3"/>
        <v>#NUM!</v>
      </c>
      <c r="O22" s="14" t="e">
        <f>IF(D22=1, M22)</f>
        <v>#NUM!</v>
      </c>
      <c r="P22" s="14"/>
      <c r="Q22" s="14"/>
    </row>
    <row r="23" spans="1:17" x14ac:dyDescent="0.3">
      <c r="A23">
        <v>22</v>
      </c>
      <c r="B23">
        <v>-6.63</v>
      </c>
      <c r="C23">
        <v>0.12</v>
      </c>
      <c r="D23">
        <v>0</v>
      </c>
      <c r="I23">
        <f t="shared" si="4"/>
        <v>-6.63</v>
      </c>
      <c r="J23">
        <f t="shared" si="5"/>
        <v>0.12</v>
      </c>
      <c r="L23" s="14" t="e">
        <f t="shared" si="2"/>
        <v>#NUM!</v>
      </c>
      <c r="M23" s="14" t="e">
        <f t="shared" si="2"/>
        <v>#NUM!</v>
      </c>
      <c r="N23" s="14"/>
      <c r="O23" s="14"/>
      <c r="P23" s="14" t="e">
        <f t="shared" si="6"/>
        <v>#NUM!</v>
      </c>
      <c r="Q23" s="14" t="e">
        <f t="shared" si="7"/>
        <v>#NUM!</v>
      </c>
    </row>
    <row r="24" spans="1:17" x14ac:dyDescent="0.3">
      <c r="A24">
        <v>23</v>
      </c>
      <c r="B24">
        <v>61.21</v>
      </c>
      <c r="C24">
        <v>0.45</v>
      </c>
      <c r="D24">
        <v>0</v>
      </c>
      <c r="I24">
        <f t="shared" si="4"/>
        <v>61.21</v>
      </c>
      <c r="J24">
        <f t="shared" si="5"/>
        <v>0.45</v>
      </c>
      <c r="L24" s="14" t="e">
        <f t="shared" si="2"/>
        <v>#NUM!</v>
      </c>
      <c r="M24" s="14" t="e">
        <f t="shared" si="2"/>
        <v>#NUM!</v>
      </c>
      <c r="N24" s="14"/>
      <c r="O24" s="14"/>
      <c r="P24" s="14" t="e">
        <f t="shared" si="6"/>
        <v>#NUM!</v>
      </c>
      <c r="Q24" s="14" t="e">
        <f t="shared" si="7"/>
        <v>#NUM!</v>
      </c>
    </row>
    <row r="25" spans="1:17" x14ac:dyDescent="0.3">
      <c r="A25">
        <v>24</v>
      </c>
      <c r="B25">
        <v>23.28</v>
      </c>
      <c r="C25">
        <v>-0.02</v>
      </c>
      <c r="D25">
        <v>1</v>
      </c>
      <c r="F25">
        <f t="shared" si="0"/>
        <v>23.28</v>
      </c>
      <c r="G25">
        <f t="shared" si="1"/>
        <v>-0.02</v>
      </c>
      <c r="L25" s="14" t="e">
        <f t="shared" si="2"/>
        <v>#NUM!</v>
      </c>
      <c r="M25" s="14" t="e">
        <f t="shared" si="2"/>
        <v>#NUM!</v>
      </c>
      <c r="N25" s="14" t="e">
        <f t="shared" si="3"/>
        <v>#NUM!</v>
      </c>
      <c r="O25" s="14" t="e">
        <f>IF(D25=1, M25)</f>
        <v>#NUM!</v>
      </c>
      <c r="P25" s="14"/>
      <c r="Q25" s="14"/>
    </row>
    <row r="26" spans="1:17" x14ac:dyDescent="0.3">
      <c r="A26">
        <v>25</v>
      </c>
      <c r="B26">
        <v>-9.99</v>
      </c>
      <c r="C26">
        <v>0.33</v>
      </c>
      <c r="D26">
        <v>0</v>
      </c>
      <c r="I26">
        <f t="shared" si="4"/>
        <v>-9.99</v>
      </c>
      <c r="J26">
        <f t="shared" si="5"/>
        <v>0.33</v>
      </c>
      <c r="L26" s="14" t="e">
        <f t="shared" si="2"/>
        <v>#NUM!</v>
      </c>
      <c r="M26" s="14" t="e">
        <f t="shared" si="2"/>
        <v>#NUM!</v>
      </c>
      <c r="N26" s="14"/>
      <c r="O26" s="14"/>
      <c r="P26" s="14" t="e">
        <f t="shared" si="6"/>
        <v>#NUM!</v>
      </c>
      <c r="Q26" s="14" t="e">
        <f t="shared" si="7"/>
        <v>#NUM!</v>
      </c>
    </row>
    <row r="27" spans="1:17" x14ac:dyDescent="0.3">
      <c r="A27">
        <v>26</v>
      </c>
      <c r="B27">
        <v>39.21</v>
      </c>
      <c r="C27">
        <v>0.5</v>
      </c>
      <c r="D27">
        <v>0</v>
      </c>
      <c r="I27">
        <f t="shared" si="4"/>
        <v>39.21</v>
      </c>
      <c r="J27">
        <f t="shared" si="5"/>
        <v>0.5</v>
      </c>
      <c r="L27" s="14" t="e">
        <f t="shared" si="2"/>
        <v>#NUM!</v>
      </c>
      <c r="M27" s="14" t="e">
        <f t="shared" si="2"/>
        <v>#NUM!</v>
      </c>
      <c r="N27" s="14"/>
      <c r="O27" s="14"/>
      <c r="P27" s="14" t="e">
        <f t="shared" si="6"/>
        <v>#NUM!</v>
      </c>
      <c r="Q27" s="14" t="e">
        <f t="shared" si="7"/>
        <v>#NUM!</v>
      </c>
    </row>
    <row r="28" spans="1:17" x14ac:dyDescent="0.3">
      <c r="A28">
        <v>27</v>
      </c>
      <c r="B28">
        <v>87.27</v>
      </c>
      <c r="C28">
        <v>0.5</v>
      </c>
      <c r="D28">
        <v>0</v>
      </c>
      <c r="I28">
        <f t="shared" si="4"/>
        <v>87.27</v>
      </c>
      <c r="J28">
        <f t="shared" si="5"/>
        <v>0.5</v>
      </c>
      <c r="L28" s="14" t="e">
        <f t="shared" si="2"/>
        <v>#NUM!</v>
      </c>
      <c r="M28" s="14" t="e">
        <f t="shared" si="2"/>
        <v>#NUM!</v>
      </c>
      <c r="N28" s="14"/>
      <c r="O28" s="14"/>
      <c r="P28" s="14" t="e">
        <f t="shared" si="6"/>
        <v>#NUM!</v>
      </c>
      <c r="Q28" s="14" t="e">
        <f t="shared" si="7"/>
        <v>#NUM!</v>
      </c>
    </row>
    <row r="29" spans="1:17" x14ac:dyDescent="0.3">
      <c r="A29">
        <v>28</v>
      </c>
      <c r="B29">
        <v>6.19</v>
      </c>
      <c r="C29">
        <v>0.12</v>
      </c>
      <c r="D29">
        <v>0</v>
      </c>
      <c r="I29">
        <f t="shared" si="4"/>
        <v>6.19</v>
      </c>
      <c r="J29">
        <f t="shared" si="5"/>
        <v>0.12</v>
      </c>
      <c r="L29" s="14" t="e">
        <f t="shared" si="2"/>
        <v>#NUM!</v>
      </c>
      <c r="M29" s="14" t="e">
        <f t="shared" si="2"/>
        <v>#NUM!</v>
      </c>
      <c r="N29" s="14"/>
      <c r="O29" s="14"/>
      <c r="P29" s="14" t="e">
        <f t="shared" si="6"/>
        <v>#NUM!</v>
      </c>
      <c r="Q29" s="14" t="e">
        <f t="shared" si="7"/>
        <v>#NUM!</v>
      </c>
    </row>
    <row r="30" spans="1:17" x14ac:dyDescent="0.3">
      <c r="A30">
        <v>29</v>
      </c>
      <c r="B30">
        <v>17.3</v>
      </c>
      <c r="C30">
        <v>0.05</v>
      </c>
      <c r="D30">
        <v>1</v>
      </c>
      <c r="F30">
        <f t="shared" si="0"/>
        <v>17.3</v>
      </c>
      <c r="G30">
        <f t="shared" si="1"/>
        <v>0.05</v>
      </c>
      <c r="L30" s="14" t="e">
        <f t="shared" si="2"/>
        <v>#NUM!</v>
      </c>
      <c r="M30" s="14" t="e">
        <f t="shared" si="2"/>
        <v>#NUM!</v>
      </c>
      <c r="N30" s="14" t="e">
        <f t="shared" si="3"/>
        <v>#NUM!</v>
      </c>
      <c r="O30" s="14" t="e">
        <f>IF(D30=1, M30)</f>
        <v>#NUM!</v>
      </c>
      <c r="P30" s="14"/>
      <c r="Q30" s="14"/>
    </row>
    <row r="31" spans="1:17" x14ac:dyDescent="0.3">
      <c r="A31">
        <v>30</v>
      </c>
      <c r="B31">
        <v>25.93</v>
      </c>
      <c r="C31">
        <v>0.03</v>
      </c>
      <c r="D31">
        <v>1</v>
      </c>
      <c r="F31">
        <f t="shared" si="0"/>
        <v>25.93</v>
      </c>
      <c r="G31">
        <f t="shared" si="1"/>
        <v>0.03</v>
      </c>
      <c r="L31" s="14" t="e">
        <f t="shared" si="2"/>
        <v>#NUM!</v>
      </c>
      <c r="M31" s="14" t="e">
        <f t="shared" si="2"/>
        <v>#NUM!</v>
      </c>
      <c r="N31" s="14" t="e">
        <f t="shared" si="3"/>
        <v>#NUM!</v>
      </c>
      <c r="O31" s="14" t="e">
        <f>IF(D31=1, M31)</f>
        <v>#NUM!</v>
      </c>
      <c r="P31" s="14"/>
      <c r="Q31" s="14"/>
    </row>
    <row r="32" spans="1:17" x14ac:dyDescent="0.3">
      <c r="A32">
        <v>31</v>
      </c>
      <c r="B32">
        <v>12.52</v>
      </c>
      <c r="C32">
        <v>0.02</v>
      </c>
      <c r="D32">
        <v>1</v>
      </c>
      <c r="F32">
        <f t="shared" si="0"/>
        <v>12.52</v>
      </c>
      <c r="G32">
        <f t="shared" si="1"/>
        <v>0.02</v>
      </c>
      <c r="L32" s="14" t="e">
        <f t="shared" si="2"/>
        <v>#NUM!</v>
      </c>
      <c r="M32" s="14" t="e">
        <f t="shared" si="2"/>
        <v>#NUM!</v>
      </c>
      <c r="N32" s="14" t="e">
        <f t="shared" si="3"/>
        <v>#NUM!</v>
      </c>
      <c r="O32" s="14" t="e">
        <f>IF(D32=1, M32)</f>
        <v>#NUM!</v>
      </c>
      <c r="P32" s="14"/>
      <c r="Q32" s="14"/>
    </row>
    <row r="33" spans="1:17" x14ac:dyDescent="0.3">
      <c r="A33">
        <v>32</v>
      </c>
      <c r="B33">
        <v>22.08</v>
      </c>
      <c r="C33">
        <v>0.48</v>
      </c>
      <c r="D33">
        <v>0</v>
      </c>
      <c r="I33">
        <f t="shared" si="4"/>
        <v>22.08</v>
      </c>
      <c r="J33">
        <f t="shared" si="5"/>
        <v>0.48</v>
      </c>
      <c r="L33" s="14" t="e">
        <f t="shared" si="2"/>
        <v>#NUM!</v>
      </c>
      <c r="M33" s="14" t="e">
        <f t="shared" si="2"/>
        <v>#NUM!</v>
      </c>
      <c r="N33" s="14"/>
      <c r="O33" s="14"/>
      <c r="P33" s="14" t="e">
        <f t="shared" si="6"/>
        <v>#NUM!</v>
      </c>
      <c r="Q33" s="14" t="e">
        <f t="shared" si="7"/>
        <v>#NUM!</v>
      </c>
    </row>
    <row r="34" spans="1:17" x14ac:dyDescent="0.3">
      <c r="A34">
        <v>33</v>
      </c>
      <c r="B34">
        <v>-32.44</v>
      </c>
      <c r="C34">
        <v>-0.06</v>
      </c>
      <c r="D34">
        <v>0</v>
      </c>
      <c r="I34">
        <f t="shared" si="4"/>
        <v>-32.44</v>
      </c>
      <c r="J34">
        <f t="shared" si="5"/>
        <v>-0.06</v>
      </c>
      <c r="L34" s="14" t="e">
        <f t="shared" si="2"/>
        <v>#NUM!</v>
      </c>
      <c r="M34" s="14" t="e">
        <f t="shared" si="2"/>
        <v>#NUM!</v>
      </c>
      <c r="N34" s="14"/>
      <c r="O34" s="14"/>
      <c r="P34" s="14" t="e">
        <f t="shared" si="6"/>
        <v>#NUM!</v>
      </c>
      <c r="Q34" s="14" t="e">
        <f t="shared" si="7"/>
        <v>#NUM!</v>
      </c>
    </row>
    <row r="35" spans="1:17" x14ac:dyDescent="0.3">
      <c r="A35">
        <v>34</v>
      </c>
      <c r="B35">
        <v>-18.920000000000002</v>
      </c>
      <c r="C35">
        <v>-0.14000000000000001</v>
      </c>
      <c r="D35">
        <v>1</v>
      </c>
      <c r="F35">
        <f t="shared" si="0"/>
        <v>-18.920000000000002</v>
      </c>
      <c r="G35">
        <f t="shared" si="1"/>
        <v>-0.14000000000000001</v>
      </c>
      <c r="L35" s="14" t="e">
        <f t="shared" si="2"/>
        <v>#NUM!</v>
      </c>
      <c r="M35" s="14" t="e">
        <f t="shared" si="2"/>
        <v>#NUM!</v>
      </c>
      <c r="N35" s="14" t="e">
        <f t="shared" si="3"/>
        <v>#NUM!</v>
      </c>
      <c r="O35" s="14" t="e">
        <f>IF(D35=1, M35)</f>
        <v>#NUM!</v>
      </c>
      <c r="P35" s="14"/>
      <c r="Q35" s="14"/>
    </row>
    <row r="36" spans="1:17" x14ac:dyDescent="0.3">
      <c r="A36">
        <v>35</v>
      </c>
      <c r="B36">
        <v>1.92</v>
      </c>
      <c r="C36">
        <v>0.3</v>
      </c>
      <c r="D36">
        <v>0</v>
      </c>
      <c r="I36">
        <f t="shared" si="4"/>
        <v>1.92</v>
      </c>
      <c r="J36">
        <f t="shared" si="5"/>
        <v>0.3</v>
      </c>
      <c r="L36" s="14" t="e">
        <f t="shared" si="2"/>
        <v>#NUM!</v>
      </c>
      <c r="M36" s="14" t="e">
        <f t="shared" si="2"/>
        <v>#NUM!</v>
      </c>
      <c r="N36" s="14"/>
      <c r="O36" s="14"/>
      <c r="P36" s="14" t="e">
        <f t="shared" si="6"/>
        <v>#NUM!</v>
      </c>
      <c r="Q36" s="14" t="e">
        <f t="shared" si="7"/>
        <v>#NUM!</v>
      </c>
    </row>
    <row r="37" spans="1:17" x14ac:dyDescent="0.3">
      <c r="A37">
        <v>36</v>
      </c>
      <c r="B37">
        <v>0.49</v>
      </c>
      <c r="C37">
        <v>0.08</v>
      </c>
      <c r="D37">
        <v>1</v>
      </c>
      <c r="F37">
        <f t="shared" si="0"/>
        <v>0.49</v>
      </c>
      <c r="G37">
        <f t="shared" si="1"/>
        <v>0.08</v>
      </c>
      <c r="L37" s="14" t="e">
        <f t="shared" si="2"/>
        <v>#NUM!</v>
      </c>
      <c r="M37" s="14" t="e">
        <f t="shared" si="2"/>
        <v>#NUM!</v>
      </c>
      <c r="N37" s="14" t="e">
        <f t="shared" si="3"/>
        <v>#NUM!</v>
      </c>
      <c r="O37" s="14" t="e">
        <f>IF(D37=1, M37)</f>
        <v>#NUM!</v>
      </c>
      <c r="P37" s="14"/>
      <c r="Q37" s="14"/>
    </row>
    <row r="38" spans="1:17" x14ac:dyDescent="0.3">
      <c r="A38">
        <v>37</v>
      </c>
      <c r="B38">
        <v>32.24</v>
      </c>
      <c r="C38">
        <v>0.42</v>
      </c>
      <c r="D38">
        <v>0</v>
      </c>
      <c r="I38">
        <f t="shared" si="4"/>
        <v>32.24</v>
      </c>
      <c r="J38">
        <f t="shared" si="5"/>
        <v>0.42</v>
      </c>
      <c r="L38" s="14" t="e">
        <f t="shared" si="2"/>
        <v>#NUM!</v>
      </c>
      <c r="M38" s="14" t="e">
        <f t="shared" si="2"/>
        <v>#NUM!</v>
      </c>
      <c r="N38" s="14"/>
      <c r="O38" s="14"/>
      <c r="P38" s="14" t="e">
        <f t="shared" si="6"/>
        <v>#NUM!</v>
      </c>
      <c r="Q38" s="14" t="e">
        <f t="shared" si="7"/>
        <v>#NUM!</v>
      </c>
    </row>
    <row r="39" spans="1:17" x14ac:dyDescent="0.3">
      <c r="A39">
        <v>38</v>
      </c>
      <c r="B39">
        <v>24.91</v>
      </c>
      <c r="C39">
        <v>0.13</v>
      </c>
      <c r="D39">
        <v>0</v>
      </c>
      <c r="I39">
        <f t="shared" si="4"/>
        <v>24.91</v>
      </c>
      <c r="J39">
        <f t="shared" si="5"/>
        <v>0.13</v>
      </c>
      <c r="L39" s="14" t="e">
        <f t="shared" si="2"/>
        <v>#NUM!</v>
      </c>
      <c r="M39" s="14" t="e">
        <f t="shared" si="2"/>
        <v>#NUM!</v>
      </c>
      <c r="N39" s="14"/>
      <c r="O39" s="14"/>
      <c r="P39" s="14" t="e">
        <f t="shared" si="6"/>
        <v>#NUM!</v>
      </c>
      <c r="Q39" s="14" t="e">
        <f t="shared" si="7"/>
        <v>#NUM!</v>
      </c>
    </row>
    <row r="40" spans="1:17" x14ac:dyDescent="0.3">
      <c r="A40">
        <v>39</v>
      </c>
      <c r="B40">
        <v>29.64</v>
      </c>
      <c r="C40">
        <v>0.02</v>
      </c>
      <c r="D40">
        <v>0</v>
      </c>
      <c r="I40">
        <f t="shared" si="4"/>
        <v>29.64</v>
      </c>
      <c r="J40">
        <f t="shared" si="5"/>
        <v>0.02</v>
      </c>
      <c r="L40" s="14" t="e">
        <f t="shared" si="2"/>
        <v>#NUM!</v>
      </c>
      <c r="M40" s="14" t="e">
        <f t="shared" si="2"/>
        <v>#NUM!</v>
      </c>
      <c r="N40" s="14"/>
      <c r="O40" s="14"/>
      <c r="P40" s="14" t="e">
        <f t="shared" si="6"/>
        <v>#NUM!</v>
      </c>
      <c r="Q40" s="14" t="e">
        <f t="shared" si="7"/>
        <v>#NUM!</v>
      </c>
    </row>
    <row r="41" spans="1:17" x14ac:dyDescent="0.3">
      <c r="A41">
        <v>40</v>
      </c>
      <c r="B41">
        <v>7.57</v>
      </c>
      <c r="C41">
        <v>-0.06</v>
      </c>
      <c r="D41">
        <v>1</v>
      </c>
      <c r="F41">
        <f t="shared" si="0"/>
        <v>7.57</v>
      </c>
      <c r="G41">
        <f t="shared" si="1"/>
        <v>-0.06</v>
      </c>
      <c r="L41" s="14" t="e">
        <f t="shared" si="2"/>
        <v>#NUM!</v>
      </c>
      <c r="M41" s="14" t="e">
        <f t="shared" si="2"/>
        <v>#NUM!</v>
      </c>
      <c r="N41" s="14" t="e">
        <f t="shared" si="3"/>
        <v>#NUM!</v>
      </c>
      <c r="O41" s="14" t="e">
        <f>IF(D41=1, M41)</f>
        <v>#NUM!</v>
      </c>
      <c r="P41" s="14"/>
      <c r="Q41" s="14"/>
    </row>
    <row r="42" spans="1:17" x14ac:dyDescent="0.3">
      <c r="A42">
        <v>41</v>
      </c>
      <c r="B42">
        <v>10.35</v>
      </c>
      <c r="C42">
        <v>-0.09</v>
      </c>
      <c r="D42">
        <v>1</v>
      </c>
      <c r="F42">
        <f t="shared" si="0"/>
        <v>10.35</v>
      </c>
      <c r="G42">
        <f t="shared" si="1"/>
        <v>-0.09</v>
      </c>
      <c r="L42" s="14" t="e">
        <f t="shared" si="2"/>
        <v>#NUM!</v>
      </c>
      <c r="M42" s="14" t="e">
        <f t="shared" si="2"/>
        <v>#NUM!</v>
      </c>
      <c r="N42" s="14" t="e">
        <f t="shared" si="3"/>
        <v>#NUM!</v>
      </c>
      <c r="O42" s="14" t="e">
        <f>IF(D42=1, M42)</f>
        <v>#NUM!</v>
      </c>
      <c r="P42" s="14"/>
      <c r="Q42" s="14"/>
    </row>
    <row r="43" spans="1:17" x14ac:dyDescent="0.3">
      <c r="A43">
        <v>42</v>
      </c>
      <c r="B43">
        <v>-17.29</v>
      </c>
      <c r="C43">
        <v>0.13</v>
      </c>
      <c r="D43">
        <v>0</v>
      </c>
      <c r="I43">
        <f t="shared" si="4"/>
        <v>-17.29</v>
      </c>
      <c r="J43">
        <f t="shared" si="5"/>
        <v>0.13</v>
      </c>
      <c r="L43" s="14" t="e">
        <f>STANDARDIZE(B43,B$45,B$46)</f>
        <v>#NUM!</v>
      </c>
      <c r="M43" s="14" t="e">
        <f t="shared" si="2"/>
        <v>#NUM!</v>
      </c>
      <c r="N43" s="14"/>
      <c r="O43" s="14"/>
      <c r="P43" s="14"/>
      <c r="Q43" s="14"/>
    </row>
    <row r="44" spans="1:17" x14ac:dyDescent="0.3">
      <c r="L44" s="14"/>
      <c r="M44" s="14"/>
      <c r="N44" s="14"/>
      <c r="O44" s="14"/>
      <c r="P44" s="14"/>
      <c r="Q44" s="14"/>
    </row>
    <row r="45" spans="1:17" s="3" customFormat="1" x14ac:dyDescent="0.3">
      <c r="F45" s="3">
        <f>AVERAGE(F2:F43)</f>
        <v>15.163529411764708</v>
      </c>
      <c r="G45" s="3">
        <f>AVERAGE(G2:G43)</f>
        <v>4.7058823529411787E-3</v>
      </c>
      <c r="I45" s="3">
        <f>AVERAGE(I2:I43)</f>
        <v>7.847599999999999</v>
      </c>
      <c r="J45" s="3">
        <f>AVERAGE(J2:J43)</f>
        <v>0.24719999999999998</v>
      </c>
      <c r="L45" s="14"/>
      <c r="M45" s="14"/>
      <c r="N45" s="14" t="e">
        <f>AVERAGE(N2:N43)</f>
        <v>#NUM!</v>
      </c>
      <c r="O45" s="14" t="e">
        <f t="shared" ref="O45:Q45" si="8">AVERAGE(O2:O43)</f>
        <v>#NUM!</v>
      </c>
      <c r="P45" s="14" t="e">
        <f t="shared" si="8"/>
        <v>#NUM!</v>
      </c>
      <c r="Q45" s="14" t="e">
        <f t="shared" si="8"/>
        <v>#NUM!</v>
      </c>
    </row>
    <row r="46" spans="1:17" s="3" customFormat="1" x14ac:dyDescent="0.3">
      <c r="F46" s="3">
        <f>_xlfn.STDEV.S(F2:F43)</f>
        <v>16.093603131825574</v>
      </c>
      <c r="G46" s="3">
        <f>_xlfn.STDEV.S(G2:G43)</f>
        <v>6.5394729055446771E-2</v>
      </c>
      <c r="I46" s="3">
        <f>_xlfn.STDEV.S(I2:I43)</f>
        <v>28.142181015929332</v>
      </c>
      <c r="J46" s="3">
        <f>_xlfn.STDEV.S(J2:J43)</f>
        <v>0.17360203531832996</v>
      </c>
    </row>
    <row r="47" spans="1:17" s="3" customFormat="1" x14ac:dyDescent="0.3"/>
    <row r="48" spans="1:17" s="3" customFormat="1" x14ac:dyDescent="0.3"/>
    <row r="49" spans="5:6" s="3" customFormat="1" x14ac:dyDescent="0.3"/>
    <row r="50" spans="5:6" s="3" customFormat="1" x14ac:dyDescent="0.3"/>
    <row r="52" spans="5:6" x14ac:dyDescent="0.3">
      <c r="E52" s="3"/>
    </row>
    <row r="53" spans="5:6" x14ac:dyDescent="0.3">
      <c r="E53" s="3"/>
      <c r="F53" s="3"/>
    </row>
    <row r="54" spans="5:6" x14ac:dyDescent="0.3">
      <c r="E54" s="3"/>
      <c r="F54" s="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topLeftCell="I1" zoomScaleNormal="100" workbookViewId="0">
      <pane ySplit="1" topLeftCell="A2" activePane="bottomLeft" state="frozen"/>
      <selection pane="bottomLeft" activeCell="AE43" sqref="AE43"/>
    </sheetView>
  </sheetViews>
  <sheetFormatPr defaultRowHeight="14.4" x14ac:dyDescent="0.3"/>
  <cols>
    <col min="1" max="9" width="12.6640625" customWidth="1"/>
  </cols>
  <sheetData>
    <row r="1" spans="1:18" s="10" customFormat="1" x14ac:dyDescent="0.3">
      <c r="A1" s="10" t="s">
        <v>96</v>
      </c>
      <c r="B1" s="10" t="s">
        <v>54</v>
      </c>
      <c r="C1" s="10" t="s">
        <v>97</v>
      </c>
      <c r="D1" s="10" t="s">
        <v>3</v>
      </c>
      <c r="E1" s="10" t="s">
        <v>4</v>
      </c>
      <c r="F1" s="10" t="s">
        <v>55</v>
      </c>
      <c r="G1" s="10" t="s">
        <v>56</v>
      </c>
      <c r="H1" s="10" t="s">
        <v>57</v>
      </c>
      <c r="I1" s="10" t="s">
        <v>58</v>
      </c>
      <c r="J1" s="10" t="s">
        <v>5</v>
      </c>
      <c r="K1" s="10" t="s">
        <v>6</v>
      </c>
      <c r="L1" s="10" t="s">
        <v>59</v>
      </c>
      <c r="M1" s="10" t="s">
        <v>60</v>
      </c>
      <c r="N1" s="10" t="s">
        <v>61</v>
      </c>
      <c r="O1" s="10" t="s">
        <v>61</v>
      </c>
    </row>
    <row r="2" spans="1:18" x14ac:dyDescent="0.3">
      <c r="A2">
        <v>1.2686340394575382</v>
      </c>
      <c r="B2" s="3">
        <v>3.9717997424304485</v>
      </c>
      <c r="C2">
        <v>-2.0034167391713709E-2</v>
      </c>
      <c r="D2" s="3">
        <f t="shared" ref="D2:D65" si="0">R$3*A2+B2</f>
        <v>26.807212452666136</v>
      </c>
      <c r="E2" s="3">
        <f>R$2*A2+C2</f>
        <v>0.13220191734319087</v>
      </c>
      <c r="F2" s="3" t="b">
        <f>IF(E2&lt;=0.1,D2)</f>
        <v>0</v>
      </c>
      <c r="G2" s="3" t="b">
        <f>IF(E2&lt;=0.1,E2)</f>
        <v>0</v>
      </c>
      <c r="H2" s="3">
        <f>IF(E2&gt;0.1,D2)</f>
        <v>26.807212452666136</v>
      </c>
      <c r="I2" s="3">
        <f>IF(E2&gt;0.1,E2)</f>
        <v>0.13220191734319087</v>
      </c>
      <c r="J2">
        <f>STANDARDIZE(D2,D$203,D$204)</f>
        <v>0.36401208395821588</v>
      </c>
      <c r="K2">
        <f>STANDARDIZE(E2,E$203,E$204)</f>
        <v>0.17202561243015416</v>
      </c>
      <c r="L2" s="3" t="b">
        <f>IF(E2&lt;=0.1,J2)</f>
        <v>0</v>
      </c>
      <c r="M2" s="3" t="b">
        <f>IF(E2&lt;=0.1,K2)</f>
        <v>0</v>
      </c>
      <c r="N2" s="3">
        <f>IF(E2&gt;0.1,J2)</f>
        <v>0.36401208395821588</v>
      </c>
      <c r="O2" s="3">
        <f>IF(E2&gt;0.1,K2)</f>
        <v>0.17202561243015416</v>
      </c>
      <c r="Q2" t="s">
        <v>62</v>
      </c>
      <c r="R2">
        <v>0.12</v>
      </c>
    </row>
    <row r="3" spans="1:18" x14ac:dyDescent="0.3">
      <c r="A3">
        <v>0.20846676104702055</v>
      </c>
      <c r="B3" s="3">
        <v>-9.0767935034818947</v>
      </c>
      <c r="C3">
        <v>-1.5380010154331103E-3</v>
      </c>
      <c r="D3" s="3">
        <f t="shared" si="0"/>
        <v>-5.3243918046355247</v>
      </c>
      <c r="E3" s="3">
        <f t="shared" ref="E3:E65" si="1">R$2*A3+C3</f>
        <v>2.3478010310209355E-2</v>
      </c>
      <c r="F3" s="3">
        <f t="shared" ref="F3:F66" si="2">IF(E3&lt;=0.1,D3)</f>
        <v>-5.3243918046355247</v>
      </c>
      <c r="G3" s="3">
        <f t="shared" ref="G3:G66" si="3">IF(E3&lt;=0.1,E3)</f>
        <v>2.3478010310209355E-2</v>
      </c>
      <c r="H3" s="3" t="b">
        <f t="shared" ref="H3:H66" si="4">IF(E3&gt;0.1,D3)</f>
        <v>0</v>
      </c>
      <c r="I3" s="3" t="b">
        <f t="shared" ref="I3:I66" si="5">IF(E3&gt;0.1,E3)</f>
        <v>0</v>
      </c>
      <c r="J3">
        <f t="shared" ref="J3:K66" si="6">STANDARDIZE(D3,D$203,D$204)</f>
        <v>-0.92616550684024646</v>
      </c>
      <c r="K3">
        <f t="shared" si="6"/>
        <v>-1.4397665385173106</v>
      </c>
      <c r="L3" s="3">
        <f t="shared" ref="L3:L66" si="7">IF(E3&lt;=0.1,J3)</f>
        <v>-0.92616550684024646</v>
      </c>
      <c r="M3" s="3">
        <f t="shared" ref="M3:M66" si="8">IF(E3&lt;=0.1,K3)</f>
        <v>-1.4397665385173106</v>
      </c>
      <c r="N3" s="3" t="b">
        <f t="shared" ref="N3:N66" si="9">IF(E3&gt;0.1,J3)</f>
        <v>0</v>
      </c>
      <c r="O3" s="3" t="b">
        <f t="shared" ref="O3:O66" si="10">IF(E3&gt;0.1,K3)</f>
        <v>0</v>
      </c>
      <c r="Q3" t="s">
        <v>63</v>
      </c>
      <c r="R3">
        <v>18</v>
      </c>
    </row>
    <row r="4" spans="1:18" x14ac:dyDescent="0.3">
      <c r="A4">
        <v>1.2398161313976743</v>
      </c>
      <c r="B4" s="3">
        <v>-15.742807590868324</v>
      </c>
      <c r="C4">
        <v>1.909947968670167E-2</v>
      </c>
      <c r="D4" s="3">
        <f t="shared" si="0"/>
        <v>6.5738827742898138</v>
      </c>
      <c r="E4" s="3">
        <f t="shared" si="1"/>
        <v>0.16787741545442258</v>
      </c>
      <c r="F4" s="3" t="b">
        <f t="shared" si="2"/>
        <v>0</v>
      </c>
      <c r="G4" s="3" t="b">
        <f t="shared" si="3"/>
        <v>0</v>
      </c>
      <c r="H4" s="3">
        <f t="shared" si="4"/>
        <v>6.5738827742898138</v>
      </c>
      <c r="I4" s="3">
        <f t="shared" si="5"/>
        <v>0.16787741545442258</v>
      </c>
      <c r="J4">
        <f t="shared" si="6"/>
        <v>-0.44841509301183913</v>
      </c>
      <c r="K4">
        <f t="shared" si="6"/>
        <v>0.70090182195950135</v>
      </c>
      <c r="L4" s="3" t="b">
        <f t="shared" si="7"/>
        <v>0</v>
      </c>
      <c r="M4" s="3" t="b">
        <f t="shared" si="8"/>
        <v>0</v>
      </c>
      <c r="N4" s="3">
        <f t="shared" si="9"/>
        <v>-0.44841509301183913</v>
      </c>
      <c r="O4" s="3">
        <f t="shared" si="10"/>
        <v>0.70090182195950135</v>
      </c>
    </row>
    <row r="5" spans="1:18" x14ac:dyDescent="0.3">
      <c r="A5">
        <v>0.32980699668405578</v>
      </c>
      <c r="B5" s="3">
        <v>12.636428436962888</v>
      </c>
      <c r="C5">
        <v>-2.8224894776940346E-2</v>
      </c>
      <c r="D5" s="3">
        <f t="shared" si="0"/>
        <v>18.572954377275892</v>
      </c>
      <c r="E5" s="3">
        <f t="shared" si="1"/>
        <v>1.1351944825146343E-2</v>
      </c>
      <c r="F5" s="3">
        <f t="shared" si="2"/>
        <v>18.572954377275892</v>
      </c>
      <c r="G5" s="3">
        <f t="shared" si="3"/>
        <v>1.1351944825146343E-2</v>
      </c>
      <c r="H5" s="3" t="b">
        <f t="shared" si="4"/>
        <v>0</v>
      </c>
      <c r="I5" s="3" t="b">
        <f t="shared" si="5"/>
        <v>0</v>
      </c>
      <c r="J5" s="3">
        <f t="shared" si="6"/>
        <v>3.3382615206881315E-2</v>
      </c>
      <c r="K5" s="3">
        <f t="shared" si="6"/>
        <v>-1.619531023661968</v>
      </c>
      <c r="L5" s="3">
        <f t="shared" si="7"/>
        <v>3.3382615206881315E-2</v>
      </c>
      <c r="M5" s="3">
        <f t="shared" si="8"/>
        <v>-1.619531023661968</v>
      </c>
      <c r="N5" s="3" t="b">
        <f t="shared" si="9"/>
        <v>0</v>
      </c>
      <c r="O5" s="3" t="b">
        <f t="shared" si="10"/>
        <v>0</v>
      </c>
    </row>
    <row r="6" spans="1:18" x14ac:dyDescent="0.3">
      <c r="A6">
        <v>0.9792822791278013</v>
      </c>
      <c r="B6" s="3">
        <v>3.7542031350312755</v>
      </c>
      <c r="C6">
        <v>9.9406406661728397E-3</v>
      </c>
      <c r="D6" s="3">
        <f t="shared" si="0"/>
        <v>21.381284159331699</v>
      </c>
      <c r="E6" s="3">
        <f t="shared" si="1"/>
        <v>0.12745451416150899</v>
      </c>
      <c r="F6" s="3" t="b">
        <f t="shared" si="2"/>
        <v>0</v>
      </c>
      <c r="G6" s="3" t="b">
        <f t="shared" si="3"/>
        <v>0</v>
      </c>
      <c r="H6" s="3">
        <f t="shared" si="4"/>
        <v>21.381284159331699</v>
      </c>
      <c r="I6" s="3">
        <f t="shared" si="5"/>
        <v>0.12745451416150899</v>
      </c>
      <c r="J6" s="3">
        <f t="shared" si="6"/>
        <v>0.14614524365724815</v>
      </c>
      <c r="K6" s="3">
        <f t="shared" si="6"/>
        <v>0.10164709684483145</v>
      </c>
      <c r="L6" s="3" t="b">
        <f t="shared" si="7"/>
        <v>0</v>
      </c>
      <c r="M6" s="3" t="b">
        <f t="shared" si="8"/>
        <v>0</v>
      </c>
      <c r="N6" s="3">
        <f t="shared" si="9"/>
        <v>0.14614524365724815</v>
      </c>
      <c r="O6" s="3">
        <f t="shared" si="10"/>
        <v>0.10164709684483145</v>
      </c>
    </row>
    <row r="7" spans="1:18" x14ac:dyDescent="0.3">
      <c r="A7">
        <v>1.053324811233324</v>
      </c>
      <c r="B7" s="3">
        <v>32.386997190769762</v>
      </c>
      <c r="C7">
        <v>-2.3345364752458408E-3</v>
      </c>
      <c r="D7" s="3">
        <f t="shared" si="0"/>
        <v>51.346843792969594</v>
      </c>
      <c r="E7" s="3">
        <f t="shared" si="1"/>
        <v>0.12406444087275303</v>
      </c>
      <c r="F7" s="3" t="b">
        <f t="shared" si="2"/>
        <v>0</v>
      </c>
      <c r="G7" s="3" t="b">
        <f t="shared" si="3"/>
        <v>0</v>
      </c>
      <c r="H7" s="3">
        <f t="shared" si="4"/>
        <v>51.346843792969594</v>
      </c>
      <c r="I7" s="3">
        <f t="shared" si="5"/>
        <v>0.12406444087275303</v>
      </c>
      <c r="J7" s="3">
        <f t="shared" si="6"/>
        <v>1.3493498277006732</v>
      </c>
      <c r="K7" s="3">
        <f t="shared" si="6"/>
        <v>5.1390500415713324E-2</v>
      </c>
      <c r="L7" s="3" t="b">
        <f t="shared" si="7"/>
        <v>0</v>
      </c>
      <c r="M7" s="3" t="b">
        <f t="shared" si="8"/>
        <v>0</v>
      </c>
      <c r="N7" s="3">
        <f t="shared" si="9"/>
        <v>1.3493498277006732</v>
      </c>
      <c r="O7" s="3">
        <f t="shared" si="10"/>
        <v>5.1390500415713324E-2</v>
      </c>
    </row>
    <row r="8" spans="1:18" x14ac:dyDescent="0.3">
      <c r="A8">
        <v>1.7474272933905013</v>
      </c>
      <c r="B8" s="3">
        <v>-89.798122644424438</v>
      </c>
      <c r="C8">
        <v>-1.2821647032978944E-2</v>
      </c>
      <c r="D8" s="3">
        <f t="shared" si="0"/>
        <v>-58.344431363395415</v>
      </c>
      <c r="E8" s="3">
        <f t="shared" si="1"/>
        <v>0.19686962817388121</v>
      </c>
      <c r="F8" s="3" t="b">
        <f t="shared" si="2"/>
        <v>0</v>
      </c>
      <c r="G8" s="3" t="b">
        <f t="shared" si="3"/>
        <v>0</v>
      </c>
      <c r="H8" s="3">
        <f t="shared" si="4"/>
        <v>-58.344431363395415</v>
      </c>
      <c r="I8" s="3">
        <f t="shared" si="5"/>
        <v>0.19686962817388121</v>
      </c>
      <c r="J8" s="3">
        <f t="shared" si="6"/>
        <v>-3.0550746753395264</v>
      </c>
      <c r="K8" s="3">
        <f t="shared" si="6"/>
        <v>1.1307007702777148</v>
      </c>
      <c r="L8" s="3" t="b">
        <f t="shared" si="7"/>
        <v>0</v>
      </c>
      <c r="M8" s="3" t="b">
        <f t="shared" si="8"/>
        <v>0</v>
      </c>
      <c r="N8" s="3">
        <f t="shared" si="9"/>
        <v>-3.0550746753395264</v>
      </c>
      <c r="O8" s="3">
        <f t="shared" si="10"/>
        <v>1.1307007702777148</v>
      </c>
    </row>
    <row r="9" spans="1:18" x14ac:dyDescent="0.3">
      <c r="A9">
        <v>1.2727085757214809</v>
      </c>
      <c r="B9" s="3">
        <v>-53.084077080711722</v>
      </c>
      <c r="C9">
        <v>-8.9871264208341017E-3</v>
      </c>
      <c r="D9" s="3">
        <f t="shared" si="0"/>
        <v>-30.175322717725066</v>
      </c>
      <c r="E9" s="3">
        <f t="shared" si="1"/>
        <v>0.1437379026657436</v>
      </c>
      <c r="F9" s="3" t="b">
        <f t="shared" si="2"/>
        <v>0</v>
      </c>
      <c r="G9" s="3" t="b">
        <f t="shared" si="3"/>
        <v>0</v>
      </c>
      <c r="H9" s="3">
        <f t="shared" si="4"/>
        <v>-30.175322717725066</v>
      </c>
      <c r="I9" s="3">
        <f t="shared" si="5"/>
        <v>0.1437379026657436</v>
      </c>
      <c r="J9" s="3">
        <f t="shared" si="6"/>
        <v>-1.9240028360256707</v>
      </c>
      <c r="K9" s="3">
        <f t="shared" si="6"/>
        <v>0.34304237501481055</v>
      </c>
      <c r="L9" s="3" t="b">
        <f t="shared" si="7"/>
        <v>0</v>
      </c>
      <c r="M9" s="3" t="b">
        <f t="shared" si="8"/>
        <v>0</v>
      </c>
      <c r="N9" s="3">
        <f t="shared" si="9"/>
        <v>-1.9240028360256707</v>
      </c>
      <c r="O9" s="3">
        <f t="shared" si="10"/>
        <v>0.34304237501481055</v>
      </c>
    </row>
    <row r="10" spans="1:18" x14ac:dyDescent="0.3">
      <c r="A10">
        <v>0.38783957986743189</v>
      </c>
      <c r="B10" s="3">
        <v>4.1040220821741968</v>
      </c>
      <c r="C10">
        <v>1.2554573913803324E-2</v>
      </c>
      <c r="D10" s="3">
        <f t="shared" si="0"/>
        <v>11.085134519787971</v>
      </c>
      <c r="E10" s="3">
        <f t="shared" si="1"/>
        <v>5.9095323497895147E-2</v>
      </c>
      <c r="F10" s="3">
        <f t="shared" si="2"/>
        <v>11.085134519787971</v>
      </c>
      <c r="G10" s="3">
        <f t="shared" si="3"/>
        <v>5.9095323497895147E-2</v>
      </c>
      <c r="H10" s="3" t="b">
        <f t="shared" si="4"/>
        <v>0</v>
      </c>
      <c r="I10" s="3" t="b">
        <f t="shared" si="5"/>
        <v>0</v>
      </c>
      <c r="J10" s="3">
        <f t="shared" si="6"/>
        <v>-0.26727518285097163</v>
      </c>
      <c r="K10" s="3">
        <f t="shared" si="6"/>
        <v>-0.9117528991956948</v>
      </c>
      <c r="L10" s="3">
        <f t="shared" si="7"/>
        <v>-0.26727518285097163</v>
      </c>
      <c r="M10" s="3">
        <f t="shared" si="8"/>
        <v>-0.9117528991956948</v>
      </c>
      <c r="N10" s="3" t="b">
        <f t="shared" si="9"/>
        <v>0</v>
      </c>
      <c r="O10" s="3" t="b">
        <f t="shared" si="10"/>
        <v>0</v>
      </c>
    </row>
    <row r="11" spans="1:18" x14ac:dyDescent="0.3">
      <c r="A11">
        <v>1.0409147560276324</v>
      </c>
      <c r="B11" s="3">
        <v>-11.107003956567496</v>
      </c>
      <c r="C11">
        <v>8.7376974988728762E-2</v>
      </c>
      <c r="D11" s="3">
        <f t="shared" si="0"/>
        <v>7.629461651929887</v>
      </c>
      <c r="E11" s="3">
        <f t="shared" si="1"/>
        <v>0.21228674571204464</v>
      </c>
      <c r="F11" s="3" t="b">
        <f t="shared" si="2"/>
        <v>0</v>
      </c>
      <c r="G11" s="3" t="b">
        <f t="shared" si="3"/>
        <v>0</v>
      </c>
      <c r="H11" s="3">
        <f t="shared" si="4"/>
        <v>7.629461651929887</v>
      </c>
      <c r="I11" s="3">
        <f t="shared" si="5"/>
        <v>0.21228674571204464</v>
      </c>
      <c r="J11" s="3">
        <f t="shared" si="6"/>
        <v>-0.40603052352860408</v>
      </c>
      <c r="K11" s="3">
        <f t="shared" si="6"/>
        <v>1.359253898254511</v>
      </c>
      <c r="L11" s="3" t="b">
        <f t="shared" si="7"/>
        <v>0</v>
      </c>
      <c r="M11" s="3" t="b">
        <f t="shared" si="8"/>
        <v>0</v>
      </c>
      <c r="N11" s="3">
        <f t="shared" si="9"/>
        <v>-0.40603052352860408</v>
      </c>
      <c r="O11" s="3">
        <f t="shared" si="10"/>
        <v>1.359253898254511</v>
      </c>
    </row>
    <row r="12" spans="1:18" x14ac:dyDescent="0.3">
      <c r="A12">
        <v>0.91065465110295918</v>
      </c>
      <c r="B12" s="3">
        <v>13.077215044177137</v>
      </c>
      <c r="C12">
        <v>4.0849954530131072E-4</v>
      </c>
      <c r="D12" s="3">
        <f t="shared" si="0"/>
        <v>29.468998764030403</v>
      </c>
      <c r="E12" s="3">
        <f t="shared" si="1"/>
        <v>0.10968705767765641</v>
      </c>
      <c r="F12" s="3" t="b">
        <f t="shared" si="2"/>
        <v>0</v>
      </c>
      <c r="G12" s="3" t="b">
        <f t="shared" si="3"/>
        <v>0</v>
      </c>
      <c r="H12" s="3">
        <f t="shared" si="4"/>
        <v>29.468998764030403</v>
      </c>
      <c r="I12" s="3">
        <f t="shared" si="5"/>
        <v>0.10968705767765641</v>
      </c>
      <c r="J12" s="3">
        <f t="shared" si="6"/>
        <v>0.47089056481202779</v>
      </c>
      <c r="K12" s="3">
        <f t="shared" si="6"/>
        <v>-0.16174894625622299</v>
      </c>
      <c r="L12" s="3" t="b">
        <f t="shared" si="7"/>
        <v>0</v>
      </c>
      <c r="M12" s="3" t="b">
        <f t="shared" si="8"/>
        <v>0</v>
      </c>
      <c r="N12" s="3">
        <f t="shared" si="9"/>
        <v>0.47089056481202779</v>
      </c>
      <c r="O12" s="3">
        <f t="shared" si="10"/>
        <v>-0.16174894625622299</v>
      </c>
    </row>
    <row r="13" spans="1:18" x14ac:dyDescent="0.3">
      <c r="A13">
        <v>1.0961551904765656</v>
      </c>
      <c r="B13" s="3">
        <v>-5.0670132623054087</v>
      </c>
      <c r="C13">
        <v>3.7913559935986996E-2</v>
      </c>
      <c r="D13" s="3">
        <f t="shared" si="0"/>
        <v>14.663780166272772</v>
      </c>
      <c r="E13" s="3">
        <f t="shared" si="1"/>
        <v>0.16945218279317487</v>
      </c>
      <c r="F13" s="3" t="b">
        <f t="shared" si="2"/>
        <v>0</v>
      </c>
      <c r="G13" s="3" t="b">
        <f t="shared" si="3"/>
        <v>0</v>
      </c>
      <c r="H13" s="3">
        <f t="shared" si="4"/>
        <v>14.663780166272772</v>
      </c>
      <c r="I13" s="3">
        <f t="shared" si="5"/>
        <v>0.16945218279317487</v>
      </c>
      <c r="J13" s="3">
        <f t="shared" si="6"/>
        <v>-0.12358212658366843</v>
      </c>
      <c r="K13" s="3">
        <f t="shared" si="6"/>
        <v>0.7242471717122414</v>
      </c>
      <c r="L13" s="3" t="b">
        <f t="shared" si="7"/>
        <v>0</v>
      </c>
      <c r="M13" s="3" t="b">
        <f t="shared" si="8"/>
        <v>0</v>
      </c>
      <c r="N13" s="3">
        <f t="shared" si="9"/>
        <v>-0.12358212658366843</v>
      </c>
      <c r="O13" s="3">
        <f t="shared" si="10"/>
        <v>0.7242471717122414</v>
      </c>
    </row>
    <row r="14" spans="1:18" x14ac:dyDescent="0.3">
      <c r="A14">
        <v>0.47763853924698196</v>
      </c>
      <c r="B14" s="3">
        <v>18.0727965926053</v>
      </c>
      <c r="C14">
        <v>1.2770124158123508E-2</v>
      </c>
      <c r="D14" s="3">
        <f t="shared" si="0"/>
        <v>26.670290299050976</v>
      </c>
      <c r="E14" s="3">
        <f t="shared" si="1"/>
        <v>7.0086748867761339E-2</v>
      </c>
      <c r="F14" s="3">
        <f t="shared" si="2"/>
        <v>26.670290299050976</v>
      </c>
      <c r="G14" s="3">
        <f t="shared" si="3"/>
        <v>7.0086748867761339E-2</v>
      </c>
      <c r="H14" s="3" t="b">
        <f t="shared" si="4"/>
        <v>0</v>
      </c>
      <c r="I14" s="3" t="b">
        <f t="shared" si="5"/>
        <v>0</v>
      </c>
      <c r="J14" s="3">
        <f t="shared" si="6"/>
        <v>0.3585142602932801</v>
      </c>
      <c r="K14" s="3">
        <f t="shared" si="6"/>
        <v>-0.74880903871153259</v>
      </c>
      <c r="L14" s="3">
        <f t="shared" si="7"/>
        <v>0.3585142602932801</v>
      </c>
      <c r="M14" s="3">
        <f t="shared" si="8"/>
        <v>-0.74880903871153259</v>
      </c>
      <c r="N14" s="3" t="b">
        <f t="shared" si="9"/>
        <v>0</v>
      </c>
      <c r="O14" s="3" t="b">
        <f t="shared" si="10"/>
        <v>0</v>
      </c>
    </row>
    <row r="15" spans="1:18" x14ac:dyDescent="0.3">
      <c r="A15">
        <v>0.77140987539314665</v>
      </c>
      <c r="B15" s="3">
        <v>-9.4569259090349078E-2</v>
      </c>
      <c r="C15">
        <v>-3.4197182685602456E-2</v>
      </c>
      <c r="D15" s="3">
        <f t="shared" si="0"/>
        <v>13.790808497986291</v>
      </c>
      <c r="E15" s="3">
        <f t="shared" si="1"/>
        <v>5.8372002361575137E-2</v>
      </c>
      <c r="F15" s="3">
        <f t="shared" si="2"/>
        <v>13.790808497986291</v>
      </c>
      <c r="G15" s="3">
        <f t="shared" si="3"/>
        <v>5.8372002361575137E-2</v>
      </c>
      <c r="H15" s="3" t="b">
        <f t="shared" si="4"/>
        <v>0</v>
      </c>
      <c r="I15" s="3" t="b">
        <f t="shared" si="5"/>
        <v>0</v>
      </c>
      <c r="J15" s="3">
        <f t="shared" si="6"/>
        <v>-0.15863448421904006</v>
      </c>
      <c r="K15" s="3">
        <f t="shared" si="6"/>
        <v>-0.92247587045335333</v>
      </c>
      <c r="L15" s="3">
        <f t="shared" si="7"/>
        <v>-0.15863448421904006</v>
      </c>
      <c r="M15" s="3">
        <f t="shared" si="8"/>
        <v>-0.92247587045335333</v>
      </c>
      <c r="N15" s="3" t="b">
        <f t="shared" si="9"/>
        <v>0</v>
      </c>
      <c r="O15" s="3" t="b">
        <f t="shared" si="10"/>
        <v>0</v>
      </c>
    </row>
    <row r="16" spans="1:18" x14ac:dyDescent="0.3">
      <c r="A16">
        <v>1.47626258492528</v>
      </c>
      <c r="B16" s="3">
        <v>10.320000001229346</v>
      </c>
      <c r="C16">
        <v>-2.267743184347637E-2</v>
      </c>
      <c r="D16" s="3">
        <f t="shared" si="0"/>
        <v>36.892726529884385</v>
      </c>
      <c r="E16" s="3">
        <f t="shared" si="1"/>
        <v>0.15447407834755722</v>
      </c>
      <c r="F16" s="3" t="b">
        <f t="shared" si="2"/>
        <v>0</v>
      </c>
      <c r="G16" s="3" t="b">
        <f t="shared" si="3"/>
        <v>0</v>
      </c>
      <c r="H16" s="3">
        <f t="shared" si="4"/>
        <v>36.892726529884385</v>
      </c>
      <c r="I16" s="3">
        <f t="shared" si="5"/>
        <v>0.15447407834755722</v>
      </c>
      <c r="J16" s="3">
        <f t="shared" si="6"/>
        <v>0.76897487852993474</v>
      </c>
      <c r="K16" s="3">
        <f t="shared" si="6"/>
        <v>0.50220225224301673</v>
      </c>
      <c r="L16" s="3" t="b">
        <f t="shared" si="7"/>
        <v>0</v>
      </c>
      <c r="M16" s="3" t="b">
        <f t="shared" si="8"/>
        <v>0</v>
      </c>
      <c r="N16" s="3">
        <f t="shared" si="9"/>
        <v>0.76897487852993474</v>
      </c>
      <c r="O16" s="3">
        <f t="shared" si="10"/>
        <v>0.50220225224301673</v>
      </c>
    </row>
    <row r="17" spans="1:15" x14ac:dyDescent="0.3">
      <c r="A17">
        <v>1.1188999476653407</v>
      </c>
      <c r="B17" s="3">
        <v>-3.6538767744787037</v>
      </c>
      <c r="C17">
        <v>-6.5668427851051092E-2</v>
      </c>
      <c r="D17" s="3">
        <f t="shared" si="0"/>
        <v>16.486322283497429</v>
      </c>
      <c r="E17" s="3">
        <f t="shared" si="1"/>
        <v>6.8599565868789791E-2</v>
      </c>
      <c r="F17" s="3">
        <f t="shared" si="2"/>
        <v>16.486322283497429</v>
      </c>
      <c r="G17" s="3">
        <f t="shared" si="3"/>
        <v>6.8599565868789791E-2</v>
      </c>
      <c r="H17" s="3" t="b">
        <f t="shared" si="4"/>
        <v>0</v>
      </c>
      <c r="I17" s="3" t="b">
        <f t="shared" si="5"/>
        <v>0</v>
      </c>
      <c r="J17" s="3">
        <f t="shared" si="6"/>
        <v>-5.0401746945596099E-2</v>
      </c>
      <c r="K17" s="3">
        <f t="shared" si="6"/>
        <v>-0.77085598266506172</v>
      </c>
      <c r="L17" s="3">
        <f t="shared" si="7"/>
        <v>-5.0401746945596099E-2</v>
      </c>
      <c r="M17" s="3">
        <f t="shared" si="8"/>
        <v>-0.77085598266506172</v>
      </c>
      <c r="N17" s="3" t="b">
        <f t="shared" si="9"/>
        <v>0</v>
      </c>
      <c r="O17" s="3" t="b">
        <f t="shared" si="10"/>
        <v>0</v>
      </c>
    </row>
    <row r="18" spans="1:15" x14ac:dyDescent="0.3">
      <c r="A18">
        <v>1.4466323844098952</v>
      </c>
      <c r="B18" s="3">
        <v>29.975235520396382</v>
      </c>
      <c r="C18">
        <v>4.0104350773617625E-2</v>
      </c>
      <c r="D18" s="3">
        <f t="shared" si="0"/>
        <v>56.014618439774495</v>
      </c>
      <c r="E18" s="3">
        <f t="shared" si="1"/>
        <v>0.21370023690280504</v>
      </c>
      <c r="F18" s="3" t="b">
        <f t="shared" si="2"/>
        <v>0</v>
      </c>
      <c r="G18" s="3" t="b">
        <f t="shared" si="3"/>
        <v>0</v>
      </c>
      <c r="H18" s="3">
        <f t="shared" si="4"/>
        <v>56.014618439774495</v>
      </c>
      <c r="I18" s="3">
        <f t="shared" si="5"/>
        <v>0.21370023690280504</v>
      </c>
      <c r="J18" s="3">
        <f t="shared" si="6"/>
        <v>1.5367745886923807</v>
      </c>
      <c r="K18" s="3">
        <f t="shared" si="6"/>
        <v>1.3802083881075098</v>
      </c>
      <c r="L18" s="3" t="b">
        <f t="shared" si="7"/>
        <v>0</v>
      </c>
      <c r="M18" s="3" t="b">
        <f t="shared" si="8"/>
        <v>0</v>
      </c>
      <c r="N18" s="3">
        <f t="shared" si="9"/>
        <v>1.5367745886923807</v>
      </c>
      <c r="O18" s="3">
        <f t="shared" si="10"/>
        <v>1.3802083881075098</v>
      </c>
    </row>
    <row r="19" spans="1:15" x14ac:dyDescent="0.3">
      <c r="A19">
        <v>0.10510723566403612</v>
      </c>
      <c r="B19" s="3">
        <v>29.863476811442524</v>
      </c>
      <c r="C19">
        <v>-4.006387825938873E-2</v>
      </c>
      <c r="D19" s="3">
        <f t="shared" si="0"/>
        <v>31.755407053395174</v>
      </c>
      <c r="E19" s="3">
        <f t="shared" si="1"/>
        <v>-2.7451009979704396E-2</v>
      </c>
      <c r="F19" s="3">
        <f t="shared" si="2"/>
        <v>31.755407053395174</v>
      </c>
      <c r="G19" s="3">
        <f t="shared" si="3"/>
        <v>-2.7451009979704396E-2</v>
      </c>
      <c r="H19" s="3" t="b">
        <f t="shared" si="4"/>
        <v>0</v>
      </c>
      <c r="I19" s="3" t="b">
        <f t="shared" si="5"/>
        <v>0</v>
      </c>
      <c r="J19" s="3">
        <f t="shared" si="6"/>
        <v>0.56269652366588552</v>
      </c>
      <c r="K19" s="3">
        <f t="shared" si="6"/>
        <v>-2.1947706346617397</v>
      </c>
      <c r="L19" s="3">
        <f t="shared" si="7"/>
        <v>0.56269652366588552</v>
      </c>
      <c r="M19" s="3">
        <f t="shared" si="8"/>
        <v>-2.1947706346617397</v>
      </c>
      <c r="N19" s="3" t="b">
        <f t="shared" si="9"/>
        <v>0</v>
      </c>
      <c r="O19" s="3" t="b">
        <f t="shared" si="10"/>
        <v>0</v>
      </c>
    </row>
    <row r="20" spans="1:15" x14ac:dyDescent="0.3">
      <c r="A20">
        <v>1.8210031410271768</v>
      </c>
      <c r="B20" s="3">
        <v>-16.076719475677237</v>
      </c>
      <c r="C20">
        <v>3.1396257327287458E-2</v>
      </c>
      <c r="D20" s="3">
        <f t="shared" si="0"/>
        <v>16.701337062811945</v>
      </c>
      <c r="E20" s="3">
        <f t="shared" si="1"/>
        <v>0.24991663425054866</v>
      </c>
      <c r="F20" s="3" t="b">
        <f t="shared" si="2"/>
        <v>0</v>
      </c>
      <c r="G20" s="3" t="b">
        <f t="shared" si="3"/>
        <v>0</v>
      </c>
      <c r="H20" s="3">
        <f t="shared" si="4"/>
        <v>16.701337062811945</v>
      </c>
      <c r="I20" s="3">
        <f t="shared" si="5"/>
        <v>0.24991663425054866</v>
      </c>
      <c r="J20" s="3">
        <f t="shared" si="6"/>
        <v>-4.176827667935424E-2</v>
      </c>
      <c r="K20" s="3">
        <f t="shared" si="6"/>
        <v>1.9171032309591391</v>
      </c>
      <c r="L20" s="3" t="b">
        <f t="shared" si="7"/>
        <v>0</v>
      </c>
      <c r="M20" s="3" t="b">
        <f t="shared" si="8"/>
        <v>0</v>
      </c>
      <c r="N20" s="3">
        <f t="shared" si="9"/>
        <v>-4.176827667935424E-2</v>
      </c>
      <c r="O20" s="3">
        <f t="shared" si="10"/>
        <v>1.9171032309591391</v>
      </c>
    </row>
    <row r="21" spans="1:15" x14ac:dyDescent="0.3">
      <c r="A21">
        <v>0.7065935986029217</v>
      </c>
      <c r="B21" s="3">
        <v>-14.293436834122986</v>
      </c>
      <c r="C21">
        <v>2.5754206944839098E-2</v>
      </c>
      <c r="D21" s="3">
        <f t="shared" si="0"/>
        <v>-1.574752059270395</v>
      </c>
      <c r="E21" s="3">
        <f t="shared" si="1"/>
        <v>0.1105454387771897</v>
      </c>
      <c r="F21" s="3" t="b">
        <f t="shared" si="2"/>
        <v>0</v>
      </c>
      <c r="G21" s="3" t="b">
        <f t="shared" si="3"/>
        <v>0</v>
      </c>
      <c r="H21" s="3">
        <f t="shared" si="4"/>
        <v>-1.574752059270395</v>
      </c>
      <c r="I21" s="3">
        <f t="shared" si="5"/>
        <v>0.1105454387771897</v>
      </c>
      <c r="J21" s="3">
        <f t="shared" si="6"/>
        <v>-0.77560653896866838</v>
      </c>
      <c r="K21" s="3">
        <f t="shared" si="6"/>
        <v>-0.14902376044837934</v>
      </c>
      <c r="L21" s="3" t="b">
        <f t="shared" si="7"/>
        <v>0</v>
      </c>
      <c r="M21" s="3" t="b">
        <f t="shared" si="8"/>
        <v>0</v>
      </c>
      <c r="N21" s="3">
        <f t="shared" si="9"/>
        <v>-0.77560653896866838</v>
      </c>
      <c r="O21" s="3">
        <f t="shared" si="10"/>
        <v>-0.14902376044837934</v>
      </c>
    </row>
    <row r="22" spans="1:15" x14ac:dyDescent="0.3">
      <c r="A22">
        <v>0.49888547234877478</v>
      </c>
      <c r="B22" s="3">
        <v>32.178268156712875</v>
      </c>
      <c r="C22">
        <v>-3.3072865335270762E-2</v>
      </c>
      <c r="D22" s="3">
        <f t="shared" si="0"/>
        <v>41.158206658990821</v>
      </c>
      <c r="E22" s="3">
        <f t="shared" si="1"/>
        <v>2.6793391346582207E-2</v>
      </c>
      <c r="F22" s="3">
        <f t="shared" si="2"/>
        <v>41.158206658990821</v>
      </c>
      <c r="G22" s="3">
        <f t="shared" si="3"/>
        <v>2.6793391346582207E-2</v>
      </c>
      <c r="H22" s="3" t="b">
        <f t="shared" si="4"/>
        <v>0</v>
      </c>
      <c r="I22" s="3" t="b">
        <f t="shared" si="5"/>
        <v>0</v>
      </c>
      <c r="J22" s="3">
        <f t="shared" si="6"/>
        <v>0.94024634174418398</v>
      </c>
      <c r="K22" s="3">
        <f t="shared" si="6"/>
        <v>-1.3906172274076132</v>
      </c>
      <c r="L22" s="3">
        <f t="shared" si="7"/>
        <v>0.94024634174418398</v>
      </c>
      <c r="M22" s="3">
        <f t="shared" si="8"/>
        <v>-1.3906172274076132</v>
      </c>
      <c r="N22" s="3" t="b">
        <f t="shared" si="9"/>
        <v>0</v>
      </c>
      <c r="O22" s="3" t="b">
        <f t="shared" si="10"/>
        <v>0</v>
      </c>
    </row>
    <row r="23" spans="1:15" x14ac:dyDescent="0.3">
      <c r="A23">
        <v>0.59847741592966486</v>
      </c>
      <c r="B23" s="3">
        <v>-7.5925527198705822</v>
      </c>
      <c r="C23">
        <v>3.6267374525777996E-2</v>
      </c>
      <c r="D23" s="3">
        <f t="shared" si="0"/>
        <v>3.1800407668633852</v>
      </c>
      <c r="E23" s="3">
        <f t="shared" si="1"/>
        <v>0.10808466443733777</v>
      </c>
      <c r="F23" s="3" t="b">
        <f t="shared" si="2"/>
        <v>0</v>
      </c>
      <c r="G23" s="3" t="b">
        <f t="shared" si="3"/>
        <v>0</v>
      </c>
      <c r="H23" s="3">
        <f t="shared" si="4"/>
        <v>3.1800407668633852</v>
      </c>
      <c r="I23" s="3">
        <f t="shared" si="5"/>
        <v>0.10808466443733777</v>
      </c>
      <c r="J23" s="3">
        <f t="shared" si="6"/>
        <v>-0.5846877443749291</v>
      </c>
      <c r="K23" s="3">
        <f t="shared" si="6"/>
        <v>-0.18550383989422825</v>
      </c>
      <c r="L23" s="3" t="b">
        <f t="shared" si="7"/>
        <v>0</v>
      </c>
      <c r="M23" s="3" t="b">
        <f t="shared" si="8"/>
        <v>0</v>
      </c>
      <c r="N23" s="3">
        <f t="shared" si="9"/>
        <v>-0.5846877443749291</v>
      </c>
      <c r="O23" s="3">
        <f t="shared" si="10"/>
        <v>-0.18550383989422825</v>
      </c>
    </row>
    <row r="24" spans="1:15" x14ac:dyDescent="0.3">
      <c r="A24">
        <v>1.1360490387014579</v>
      </c>
      <c r="B24" s="3">
        <v>31.16954758297652</v>
      </c>
      <c r="C24">
        <v>-5.6073076848406345E-3</v>
      </c>
      <c r="D24" s="3">
        <f t="shared" si="0"/>
        <v>51.618430279602762</v>
      </c>
      <c r="E24" s="3">
        <f t="shared" si="1"/>
        <v>0.13071857695933431</v>
      </c>
      <c r="F24" s="3" t="b">
        <f t="shared" si="2"/>
        <v>0</v>
      </c>
      <c r="G24" s="3" t="b">
        <f t="shared" si="3"/>
        <v>0</v>
      </c>
      <c r="H24" s="3">
        <f t="shared" si="4"/>
        <v>51.618430279602762</v>
      </c>
      <c r="I24" s="3">
        <f t="shared" si="5"/>
        <v>0.13071857695933431</v>
      </c>
      <c r="J24" s="3">
        <f t="shared" si="6"/>
        <v>1.360254816950881</v>
      </c>
      <c r="K24" s="3">
        <f t="shared" si="6"/>
        <v>0.15003563384008992</v>
      </c>
      <c r="L24" s="3" t="b">
        <f t="shared" si="7"/>
        <v>0</v>
      </c>
      <c r="M24" s="3" t="b">
        <f t="shared" si="8"/>
        <v>0</v>
      </c>
      <c r="N24" s="3">
        <f t="shared" si="9"/>
        <v>1.360254816950881</v>
      </c>
      <c r="O24" s="3">
        <f t="shared" si="10"/>
        <v>0.15003563384008992</v>
      </c>
    </row>
    <row r="25" spans="1:15" x14ac:dyDescent="0.3">
      <c r="A25">
        <v>0.83258589963952545</v>
      </c>
      <c r="B25" s="3">
        <v>40.716731746215373</v>
      </c>
      <c r="C25">
        <v>-3.2062689570011571E-2</v>
      </c>
      <c r="D25" s="3">
        <f t="shared" si="0"/>
        <v>55.703277939726831</v>
      </c>
      <c r="E25" s="3">
        <f t="shared" si="1"/>
        <v>6.7847618386731479E-2</v>
      </c>
      <c r="F25" s="3">
        <f t="shared" si="2"/>
        <v>55.703277939726831</v>
      </c>
      <c r="G25" s="3">
        <f t="shared" si="3"/>
        <v>6.7847618386731479E-2</v>
      </c>
      <c r="H25" s="3" t="b">
        <f t="shared" si="4"/>
        <v>0</v>
      </c>
      <c r="I25" s="3" t="b">
        <f t="shared" si="5"/>
        <v>0</v>
      </c>
      <c r="J25" s="3">
        <f t="shared" si="6"/>
        <v>1.5242733599005378</v>
      </c>
      <c r="K25" s="3">
        <f t="shared" si="6"/>
        <v>-0.78200332902687564</v>
      </c>
      <c r="L25" s="3">
        <f t="shared" si="7"/>
        <v>1.5242733599005378</v>
      </c>
      <c r="M25" s="3">
        <f t="shared" si="8"/>
        <v>-0.78200332902687564</v>
      </c>
      <c r="N25" s="3" t="b">
        <f t="shared" si="9"/>
        <v>0</v>
      </c>
      <c r="O25" s="3" t="b">
        <f t="shared" si="10"/>
        <v>0</v>
      </c>
    </row>
    <row r="26" spans="1:15" x14ac:dyDescent="0.3">
      <c r="A26">
        <v>1.6097388904890977</v>
      </c>
      <c r="B26" s="3">
        <v>-22.38251909147948</v>
      </c>
      <c r="C26">
        <v>-1.821927071432583E-2</v>
      </c>
      <c r="D26" s="3">
        <f t="shared" si="0"/>
        <v>6.5927809373242781</v>
      </c>
      <c r="E26" s="3">
        <f t="shared" si="1"/>
        <v>0.17494939614436589</v>
      </c>
      <c r="F26" s="3" t="b">
        <f t="shared" si="2"/>
        <v>0</v>
      </c>
      <c r="G26" s="3" t="b">
        <f t="shared" si="3"/>
        <v>0</v>
      </c>
      <c r="H26" s="3">
        <f t="shared" si="4"/>
        <v>6.5927809373242781</v>
      </c>
      <c r="I26" s="3">
        <f t="shared" si="5"/>
        <v>0.17494939614436589</v>
      </c>
      <c r="J26" s="3">
        <f t="shared" si="6"/>
        <v>-0.44765627666830782</v>
      </c>
      <c r="K26" s="3">
        <f t="shared" si="6"/>
        <v>0.80574134878265791</v>
      </c>
      <c r="L26" s="3" t="b">
        <f t="shared" si="7"/>
        <v>0</v>
      </c>
      <c r="M26" s="3" t="b">
        <f t="shared" si="8"/>
        <v>0</v>
      </c>
      <c r="N26" s="3">
        <f t="shared" si="9"/>
        <v>-0.44765627666830782</v>
      </c>
      <c r="O26" s="3">
        <f t="shared" si="10"/>
        <v>0.80574134878265791</v>
      </c>
    </row>
    <row r="27" spans="1:15" x14ac:dyDescent="0.3">
      <c r="A27">
        <v>0.93423216437804513</v>
      </c>
      <c r="B27" s="3">
        <v>-38.717735151294619</v>
      </c>
      <c r="C27">
        <v>-3.7012159737059847E-2</v>
      </c>
      <c r="D27" s="3">
        <f t="shared" si="0"/>
        <v>-21.901556192489807</v>
      </c>
      <c r="E27" s="3">
        <f t="shared" si="1"/>
        <v>7.5095699988305564E-2</v>
      </c>
      <c r="F27" s="3">
        <f t="shared" si="2"/>
        <v>-21.901556192489807</v>
      </c>
      <c r="G27" s="3">
        <f t="shared" si="3"/>
        <v>7.5095699988305564E-2</v>
      </c>
      <c r="H27" s="3" t="b">
        <f t="shared" si="4"/>
        <v>0</v>
      </c>
      <c r="I27" s="3" t="b">
        <f t="shared" si="5"/>
        <v>0</v>
      </c>
      <c r="J27" s="3">
        <f t="shared" si="6"/>
        <v>-1.5917869878259574</v>
      </c>
      <c r="K27" s="3">
        <f t="shared" si="6"/>
        <v>-0.6745531706058765</v>
      </c>
      <c r="L27" s="3">
        <f t="shared" si="7"/>
        <v>-1.5917869878259574</v>
      </c>
      <c r="M27" s="3">
        <f t="shared" si="8"/>
        <v>-0.6745531706058765</v>
      </c>
      <c r="N27" s="3" t="b">
        <f t="shared" si="9"/>
        <v>0</v>
      </c>
      <c r="O27" s="3" t="b">
        <f t="shared" si="10"/>
        <v>0</v>
      </c>
    </row>
    <row r="28" spans="1:15" x14ac:dyDescent="0.3">
      <c r="A28">
        <v>0.76249853261833778</v>
      </c>
      <c r="B28" s="3">
        <v>-13.000626495340839</v>
      </c>
      <c r="C28">
        <v>-2.8602971724467352E-2</v>
      </c>
      <c r="D28" s="3">
        <f t="shared" si="0"/>
        <v>0.72434709178924095</v>
      </c>
      <c r="E28" s="3">
        <f t="shared" si="1"/>
        <v>6.2896852189733177E-2</v>
      </c>
      <c r="F28" s="3">
        <f t="shared" si="2"/>
        <v>0.72434709178924095</v>
      </c>
      <c r="G28" s="3">
        <f t="shared" si="3"/>
        <v>6.2896852189733177E-2</v>
      </c>
      <c r="H28" s="3" t="b">
        <f t="shared" si="4"/>
        <v>0</v>
      </c>
      <c r="I28" s="3" t="b">
        <f t="shared" si="5"/>
        <v>0</v>
      </c>
      <c r="J28" s="3">
        <f t="shared" si="6"/>
        <v>-0.68329100501748519</v>
      </c>
      <c r="K28" s="3">
        <f t="shared" si="6"/>
        <v>-0.85539662692480034</v>
      </c>
      <c r="L28" s="3">
        <f t="shared" si="7"/>
        <v>-0.68329100501748519</v>
      </c>
      <c r="M28" s="3">
        <f t="shared" si="8"/>
        <v>-0.85539662692480034</v>
      </c>
      <c r="N28" s="3" t="b">
        <f t="shared" si="9"/>
        <v>0</v>
      </c>
      <c r="O28" s="3" t="b">
        <f t="shared" si="10"/>
        <v>0</v>
      </c>
    </row>
    <row r="29" spans="1:15" x14ac:dyDescent="0.3">
      <c r="A29">
        <v>1.5452875484479591</v>
      </c>
      <c r="B29" s="3">
        <v>46.744171413592994</v>
      </c>
      <c r="C29">
        <v>-4.7771209210623056E-2</v>
      </c>
      <c r="D29" s="3">
        <f t="shared" si="0"/>
        <v>74.559347285656258</v>
      </c>
      <c r="E29" s="3">
        <f t="shared" si="1"/>
        <v>0.13766329660313203</v>
      </c>
      <c r="F29" s="3" t="b">
        <f t="shared" si="2"/>
        <v>0</v>
      </c>
      <c r="G29" s="3" t="b">
        <f t="shared" si="3"/>
        <v>0</v>
      </c>
      <c r="H29" s="3">
        <f t="shared" si="4"/>
        <v>74.559347285656258</v>
      </c>
      <c r="I29" s="3">
        <f t="shared" si="5"/>
        <v>0.13766329660313203</v>
      </c>
      <c r="J29" s="3">
        <f t="shared" si="6"/>
        <v>2.2813995191128242</v>
      </c>
      <c r="K29" s="3">
        <f t="shared" si="6"/>
        <v>0.25298856220577404</v>
      </c>
      <c r="L29" s="3" t="b">
        <f t="shared" si="7"/>
        <v>0</v>
      </c>
      <c r="M29" s="3" t="b">
        <f t="shared" si="8"/>
        <v>0</v>
      </c>
      <c r="N29" s="3">
        <f t="shared" si="9"/>
        <v>2.2813995191128242</v>
      </c>
      <c r="O29" s="3">
        <f t="shared" si="10"/>
        <v>0.25298856220577404</v>
      </c>
    </row>
    <row r="30" spans="1:15" x14ac:dyDescent="0.3">
      <c r="A30">
        <v>1.5934111868555192</v>
      </c>
      <c r="B30" s="3">
        <v>-24.643231881782413</v>
      </c>
      <c r="C30">
        <v>-6.3109291659202427E-2</v>
      </c>
      <c r="D30" s="3">
        <f t="shared" si="0"/>
        <v>4.0381694816169329</v>
      </c>
      <c r="E30" s="3">
        <f t="shared" si="1"/>
        <v>0.12810005076345987</v>
      </c>
      <c r="F30" s="3" t="b">
        <f t="shared" si="2"/>
        <v>0</v>
      </c>
      <c r="G30" s="3" t="b">
        <f t="shared" si="3"/>
        <v>0</v>
      </c>
      <c r="H30" s="3">
        <f t="shared" si="4"/>
        <v>4.0381694816169329</v>
      </c>
      <c r="I30" s="3">
        <f t="shared" si="5"/>
        <v>0.12810005076345987</v>
      </c>
      <c r="J30" s="3">
        <f t="shared" si="6"/>
        <v>-0.55023137459861693</v>
      </c>
      <c r="K30" s="3">
        <f t="shared" si="6"/>
        <v>0.11121694083377216</v>
      </c>
      <c r="L30" s="3" t="b">
        <f t="shared" si="7"/>
        <v>0</v>
      </c>
      <c r="M30" s="3" t="b">
        <f t="shared" si="8"/>
        <v>0</v>
      </c>
      <c r="N30" s="3">
        <f t="shared" si="9"/>
        <v>-0.55023137459861693</v>
      </c>
      <c r="O30" s="3">
        <f t="shared" si="10"/>
        <v>0.11121694083377216</v>
      </c>
    </row>
    <row r="31" spans="1:15" x14ac:dyDescent="0.3">
      <c r="A31">
        <v>-0.20317054097540677</v>
      </c>
      <c r="B31" s="3">
        <v>-21.408286556834355</v>
      </c>
      <c r="C31">
        <v>2.5742883735802025E-2</v>
      </c>
      <c r="D31" s="3">
        <f t="shared" si="0"/>
        <v>-25.065356294391677</v>
      </c>
      <c r="E31" s="3">
        <f t="shared" si="1"/>
        <v>1.3624188187532152E-3</v>
      </c>
      <c r="F31" s="3">
        <f t="shared" si="2"/>
        <v>-25.065356294391677</v>
      </c>
      <c r="G31" s="3">
        <f t="shared" si="3"/>
        <v>1.3624188187532152E-3</v>
      </c>
      <c r="H31" s="3" t="b">
        <f t="shared" si="4"/>
        <v>0</v>
      </c>
      <c r="I31" s="3" t="b">
        <f t="shared" si="5"/>
        <v>0</v>
      </c>
      <c r="J31" s="3">
        <f t="shared" si="6"/>
        <v>-1.7188227859938037</v>
      </c>
      <c r="K31" s="3">
        <f t="shared" si="6"/>
        <v>-1.7676220925738473</v>
      </c>
      <c r="L31" s="3">
        <f t="shared" si="7"/>
        <v>-1.7188227859938037</v>
      </c>
      <c r="M31" s="3">
        <f t="shared" si="8"/>
        <v>-1.7676220925738473</v>
      </c>
      <c r="N31" s="3" t="b">
        <f t="shared" si="9"/>
        <v>0</v>
      </c>
      <c r="O31" s="3" t="b">
        <f t="shared" si="10"/>
        <v>0</v>
      </c>
    </row>
    <row r="32" spans="1:15" x14ac:dyDescent="0.3">
      <c r="A32">
        <v>0.42043814371572807</v>
      </c>
      <c r="B32" s="3">
        <v>-19.49949364643544</v>
      </c>
      <c r="C32">
        <v>6.7515429691411555E-2</v>
      </c>
      <c r="D32" s="3">
        <f t="shared" si="0"/>
        <v>-11.931607059552334</v>
      </c>
      <c r="E32" s="3">
        <f t="shared" si="1"/>
        <v>0.11796800693729892</v>
      </c>
      <c r="F32" s="3" t="b">
        <f t="shared" si="2"/>
        <v>0</v>
      </c>
      <c r="G32" s="3" t="b">
        <f t="shared" si="3"/>
        <v>0</v>
      </c>
      <c r="H32" s="3">
        <f t="shared" si="4"/>
        <v>-11.931607059552334</v>
      </c>
      <c r="I32" s="3">
        <f t="shared" si="5"/>
        <v>0.11796800693729892</v>
      </c>
      <c r="J32" s="3">
        <f t="shared" si="6"/>
        <v>-1.1914644626973383</v>
      </c>
      <c r="K32" s="3">
        <f t="shared" si="6"/>
        <v>-3.8986902623656138E-2</v>
      </c>
      <c r="L32" s="3" t="b">
        <f t="shared" si="7"/>
        <v>0</v>
      </c>
      <c r="M32" s="3" t="b">
        <f t="shared" si="8"/>
        <v>0</v>
      </c>
      <c r="N32" s="3">
        <f t="shared" si="9"/>
        <v>-1.1914644626973383</v>
      </c>
      <c r="O32" s="3">
        <f t="shared" si="10"/>
        <v>-3.8986902623656138E-2</v>
      </c>
    </row>
    <row r="33" spans="1:15" x14ac:dyDescent="0.3">
      <c r="A33">
        <v>1.1926377990457695</v>
      </c>
      <c r="B33" s="3">
        <v>19.149129002471454</v>
      </c>
      <c r="C33">
        <v>1.894190972961951E-2</v>
      </c>
      <c r="D33" s="3">
        <f t="shared" si="0"/>
        <v>40.616609385295305</v>
      </c>
      <c r="E33" s="3">
        <f t="shared" si="1"/>
        <v>0.16205844561511185</v>
      </c>
      <c r="F33" s="3" t="b">
        <f t="shared" si="2"/>
        <v>0</v>
      </c>
      <c r="G33" s="3" t="b">
        <f t="shared" si="3"/>
        <v>0</v>
      </c>
      <c r="H33" s="3">
        <f t="shared" si="4"/>
        <v>40.616609385295305</v>
      </c>
      <c r="I33" s="3">
        <f t="shared" si="5"/>
        <v>0.16205844561511185</v>
      </c>
      <c r="J33" s="3">
        <f t="shared" si="6"/>
        <v>0.9184996321754979</v>
      </c>
      <c r="K33" s="3">
        <f t="shared" si="6"/>
        <v>0.61463772265008298</v>
      </c>
      <c r="L33" s="3" t="b">
        <f t="shared" si="7"/>
        <v>0</v>
      </c>
      <c r="M33" s="3" t="b">
        <f t="shared" si="8"/>
        <v>0</v>
      </c>
      <c r="N33" s="3">
        <f t="shared" si="9"/>
        <v>0.9184996321754979</v>
      </c>
      <c r="O33" s="3">
        <f t="shared" si="10"/>
        <v>0.61463772265008298</v>
      </c>
    </row>
    <row r="34" spans="1:15" x14ac:dyDescent="0.3">
      <c r="A34">
        <v>1.6572690836037509</v>
      </c>
      <c r="B34" s="3">
        <v>3.7448990042321384</v>
      </c>
      <c r="C34">
        <v>-8.6642103269696236E-3</v>
      </c>
      <c r="D34" s="3">
        <f t="shared" si="0"/>
        <v>33.575742509099655</v>
      </c>
      <c r="E34" s="3">
        <f t="shared" si="1"/>
        <v>0.19020807970548048</v>
      </c>
      <c r="F34" s="3" t="b">
        <f t="shared" si="2"/>
        <v>0</v>
      </c>
      <c r="G34" s="3" t="b">
        <f t="shared" si="3"/>
        <v>0</v>
      </c>
      <c r="H34" s="3">
        <f t="shared" si="4"/>
        <v>33.575742509099655</v>
      </c>
      <c r="I34" s="3">
        <f t="shared" si="5"/>
        <v>0.19020807970548048</v>
      </c>
      <c r="J34" s="3">
        <f t="shared" si="6"/>
        <v>0.63578829941038895</v>
      </c>
      <c r="K34" s="3">
        <f t="shared" si="6"/>
        <v>1.0319457510042875</v>
      </c>
      <c r="L34" s="3" t="b">
        <f t="shared" si="7"/>
        <v>0</v>
      </c>
      <c r="M34" s="3" t="b">
        <f t="shared" si="8"/>
        <v>0</v>
      </c>
      <c r="N34" s="3">
        <f t="shared" si="9"/>
        <v>0.63578829941038895</v>
      </c>
      <c r="O34" s="3">
        <f t="shared" si="10"/>
        <v>1.0319457510042875</v>
      </c>
    </row>
    <row r="35" spans="1:15" x14ac:dyDescent="0.3">
      <c r="A35">
        <v>1.3743866727745626</v>
      </c>
      <c r="B35" s="3">
        <v>25.463195925112814</v>
      </c>
      <c r="C35">
        <v>4.9148002290166914E-2</v>
      </c>
      <c r="D35" s="3">
        <f t="shared" si="0"/>
        <v>50.202156035054941</v>
      </c>
      <c r="E35" s="3">
        <f t="shared" si="1"/>
        <v>0.21407440302311442</v>
      </c>
      <c r="F35" s="3" t="b">
        <f t="shared" si="2"/>
        <v>0</v>
      </c>
      <c r="G35" s="3" t="b">
        <f t="shared" si="3"/>
        <v>0</v>
      </c>
      <c r="H35" s="3">
        <f t="shared" si="4"/>
        <v>50.202156035054941</v>
      </c>
      <c r="I35" s="3">
        <f t="shared" si="5"/>
        <v>0.21407440302311442</v>
      </c>
      <c r="J35" s="3">
        <f t="shared" si="6"/>
        <v>1.3033872768769865</v>
      </c>
      <c r="K35" s="3">
        <f t="shared" si="6"/>
        <v>1.3857552639724673</v>
      </c>
      <c r="L35" s="3" t="b">
        <f t="shared" si="7"/>
        <v>0</v>
      </c>
      <c r="M35" s="3" t="b">
        <f t="shared" si="8"/>
        <v>0</v>
      </c>
      <c r="N35" s="3">
        <f t="shared" si="9"/>
        <v>1.3033872768769865</v>
      </c>
      <c r="O35" s="3">
        <f t="shared" si="10"/>
        <v>1.3857552639724673</v>
      </c>
    </row>
    <row r="36" spans="1:15" x14ac:dyDescent="0.3">
      <c r="A36">
        <v>0.79585822984518018</v>
      </c>
      <c r="B36" s="3">
        <v>-23.665288608754054</v>
      </c>
      <c r="C36">
        <v>1.9339904611115344E-2</v>
      </c>
      <c r="D36" s="3">
        <f t="shared" si="0"/>
        <v>-9.3398404715408105</v>
      </c>
      <c r="E36" s="3">
        <f t="shared" si="1"/>
        <v>0.11484289219253696</v>
      </c>
      <c r="F36" s="3" t="b">
        <f t="shared" si="2"/>
        <v>0</v>
      </c>
      <c r="G36" s="3" t="b">
        <f t="shared" si="3"/>
        <v>0</v>
      </c>
      <c r="H36" s="3">
        <f t="shared" si="4"/>
        <v>-9.3398404715408105</v>
      </c>
      <c r="I36" s="3">
        <f t="shared" si="5"/>
        <v>0.11484289219253696</v>
      </c>
      <c r="J36" s="3">
        <f t="shared" si="6"/>
        <v>-1.0873974778790252</v>
      </c>
      <c r="K36" s="3">
        <f t="shared" si="6"/>
        <v>-8.5315585558951357E-2</v>
      </c>
      <c r="L36" s="3" t="b">
        <f t="shared" si="7"/>
        <v>0</v>
      </c>
      <c r="M36" s="3" t="b">
        <f t="shared" si="8"/>
        <v>0</v>
      </c>
      <c r="N36" s="3">
        <f t="shared" si="9"/>
        <v>-1.0873974778790252</v>
      </c>
      <c r="O36" s="3">
        <f t="shared" si="10"/>
        <v>-8.5315585558951357E-2</v>
      </c>
    </row>
    <row r="37" spans="1:15" x14ac:dyDescent="0.3">
      <c r="A37">
        <v>0.87728017458721297</v>
      </c>
      <c r="B37" s="3">
        <v>-36.331839510239661</v>
      </c>
      <c r="C37">
        <v>-9.7198608273174614E-3</v>
      </c>
      <c r="D37" s="3">
        <f t="shared" si="0"/>
        <v>-20.540796367669827</v>
      </c>
      <c r="E37" s="3">
        <f t="shared" si="1"/>
        <v>9.555376012314809E-2</v>
      </c>
      <c r="F37" s="3">
        <f t="shared" si="2"/>
        <v>-20.540796367669827</v>
      </c>
      <c r="G37" s="3">
        <f t="shared" si="3"/>
        <v>9.555376012314809E-2</v>
      </c>
      <c r="H37" s="3" t="b">
        <f t="shared" si="4"/>
        <v>0</v>
      </c>
      <c r="I37" s="3" t="b">
        <f t="shared" si="5"/>
        <v>0</v>
      </c>
      <c r="J37" s="3">
        <f t="shared" si="6"/>
        <v>-1.5371485135567298</v>
      </c>
      <c r="K37" s="3">
        <f t="shared" si="6"/>
        <v>-0.3712699125920923</v>
      </c>
      <c r="L37" s="3">
        <f t="shared" si="7"/>
        <v>-1.5371485135567298</v>
      </c>
      <c r="M37" s="3">
        <f t="shared" si="8"/>
        <v>-0.3712699125920923</v>
      </c>
      <c r="N37" s="3" t="b">
        <f t="shared" si="9"/>
        <v>0</v>
      </c>
      <c r="O37" s="3" t="b">
        <f t="shared" si="10"/>
        <v>0</v>
      </c>
    </row>
    <row r="38" spans="1:15" x14ac:dyDescent="0.3">
      <c r="A38">
        <v>1.1018895545712439</v>
      </c>
      <c r="B38" s="3">
        <v>-17.225847841473296</v>
      </c>
      <c r="C38">
        <v>-4.8676338337827474E-2</v>
      </c>
      <c r="D38" s="3">
        <f t="shared" si="0"/>
        <v>2.6081641408090945</v>
      </c>
      <c r="E38" s="3">
        <f t="shared" si="1"/>
        <v>8.3550408210721794E-2</v>
      </c>
      <c r="F38" s="3">
        <f t="shared" si="2"/>
        <v>2.6081641408090945</v>
      </c>
      <c r="G38" s="3">
        <f t="shared" si="3"/>
        <v>8.3550408210721794E-2</v>
      </c>
      <c r="H38" s="3" t="b">
        <f t="shared" si="4"/>
        <v>0</v>
      </c>
      <c r="I38" s="3" t="b">
        <f t="shared" si="5"/>
        <v>0</v>
      </c>
      <c r="J38" s="3">
        <f t="shared" si="6"/>
        <v>-0.60765025822043728</v>
      </c>
      <c r="K38" s="3">
        <f t="shared" si="6"/>
        <v>-0.54921521391059658</v>
      </c>
      <c r="L38" s="3">
        <f t="shared" si="7"/>
        <v>-0.60765025822043728</v>
      </c>
      <c r="M38" s="3">
        <f t="shared" si="8"/>
        <v>-0.54921521391059658</v>
      </c>
      <c r="N38" s="3" t="b">
        <f t="shared" si="9"/>
        <v>0</v>
      </c>
      <c r="O38" s="3" t="b">
        <f t="shared" si="10"/>
        <v>0</v>
      </c>
    </row>
    <row r="39" spans="1:15" x14ac:dyDescent="0.3">
      <c r="A39">
        <v>0.96257656675879844</v>
      </c>
      <c r="B39" s="3">
        <v>2.3916254576761276</v>
      </c>
      <c r="C39">
        <v>-1.2911914382129908E-2</v>
      </c>
      <c r="D39" s="3">
        <f t="shared" si="0"/>
        <v>19.718003659334499</v>
      </c>
      <c r="E39" s="3">
        <f t="shared" si="1"/>
        <v>0.1025972736289259</v>
      </c>
      <c r="F39" s="3" t="b">
        <f t="shared" si="2"/>
        <v>0</v>
      </c>
      <c r="G39" s="3" t="b">
        <f t="shared" si="3"/>
        <v>0</v>
      </c>
      <c r="H39" s="3">
        <f t="shared" si="4"/>
        <v>19.718003659334499</v>
      </c>
      <c r="I39" s="3">
        <f t="shared" si="5"/>
        <v>0.1025972736289259</v>
      </c>
      <c r="J39" s="3">
        <f t="shared" si="6"/>
        <v>7.9359682278973581E-2</v>
      </c>
      <c r="K39" s="3">
        <f t="shared" si="6"/>
        <v>-0.26685240136099492</v>
      </c>
      <c r="L39" s="3" t="b">
        <f t="shared" si="7"/>
        <v>0</v>
      </c>
      <c r="M39" s="3" t="b">
        <f t="shared" si="8"/>
        <v>0</v>
      </c>
      <c r="N39" s="3">
        <f t="shared" si="9"/>
        <v>7.9359682278973581E-2</v>
      </c>
      <c r="O39" s="3">
        <f t="shared" si="10"/>
        <v>-0.26685240136099492</v>
      </c>
    </row>
    <row r="40" spans="1:15" x14ac:dyDescent="0.3">
      <c r="A40">
        <v>1.0081666939877323</v>
      </c>
      <c r="B40" s="3">
        <v>-12.442815204849467</v>
      </c>
      <c r="C40">
        <v>-9.1506808530539274E-2</v>
      </c>
      <c r="D40" s="3">
        <f t="shared" si="0"/>
        <v>5.7041852869297145</v>
      </c>
      <c r="E40" s="3">
        <f t="shared" si="1"/>
        <v>2.9473194747988596E-2</v>
      </c>
      <c r="F40" s="3">
        <f t="shared" si="2"/>
        <v>5.7041852869297145</v>
      </c>
      <c r="G40" s="3">
        <f t="shared" si="3"/>
        <v>2.9473194747988596E-2</v>
      </c>
      <c r="H40" s="3" t="b">
        <f t="shared" si="4"/>
        <v>0</v>
      </c>
      <c r="I40" s="3" t="b">
        <f t="shared" si="5"/>
        <v>0</v>
      </c>
      <c r="J40" s="3">
        <f t="shared" si="6"/>
        <v>-0.48333598273712414</v>
      </c>
      <c r="K40" s="3">
        <f t="shared" si="6"/>
        <v>-1.3508901222442669</v>
      </c>
      <c r="L40" s="3">
        <f t="shared" si="7"/>
        <v>-0.48333598273712414</v>
      </c>
      <c r="M40" s="3">
        <f t="shared" si="8"/>
        <v>-1.3508901222442669</v>
      </c>
      <c r="N40" s="3" t="b">
        <f t="shared" si="9"/>
        <v>0</v>
      </c>
      <c r="O40" s="3" t="b">
        <f t="shared" si="10"/>
        <v>0</v>
      </c>
    </row>
    <row r="41" spans="1:15" x14ac:dyDescent="0.3">
      <c r="A41">
        <v>1.5560195859288797</v>
      </c>
      <c r="B41" s="3">
        <v>-27.58306436589919</v>
      </c>
      <c r="C41">
        <v>9.9122189567424357E-3</v>
      </c>
      <c r="D41" s="3">
        <f t="shared" si="0"/>
        <v>0.4252881808206439</v>
      </c>
      <c r="E41" s="3">
        <f t="shared" si="1"/>
        <v>0.19663456926820799</v>
      </c>
      <c r="F41" s="3" t="b">
        <f t="shared" si="2"/>
        <v>0</v>
      </c>
      <c r="G41" s="3" t="b">
        <f t="shared" si="3"/>
        <v>0</v>
      </c>
      <c r="H41" s="3">
        <f t="shared" si="4"/>
        <v>0.4252881808206439</v>
      </c>
      <c r="I41" s="3">
        <f t="shared" si="5"/>
        <v>0.19663456926820799</v>
      </c>
      <c r="J41" s="3">
        <f t="shared" si="6"/>
        <v>-0.69529909220076358</v>
      </c>
      <c r="K41" s="3">
        <f t="shared" si="6"/>
        <v>1.1272161079848166</v>
      </c>
      <c r="L41" s="3" t="b">
        <f t="shared" si="7"/>
        <v>0</v>
      </c>
      <c r="M41" s="3" t="b">
        <f t="shared" si="8"/>
        <v>0</v>
      </c>
      <c r="N41" s="3">
        <f t="shared" si="9"/>
        <v>-0.69529909220076358</v>
      </c>
      <c r="O41" s="3">
        <f t="shared" si="10"/>
        <v>1.1272161079848166</v>
      </c>
    </row>
    <row r="42" spans="1:15" x14ac:dyDescent="0.3">
      <c r="A42">
        <v>0.42933300189906731</v>
      </c>
      <c r="B42" s="3">
        <v>-3.2846583053469658</v>
      </c>
      <c r="C42">
        <v>3.7247446016408503E-3</v>
      </c>
      <c r="D42" s="3">
        <f t="shared" si="0"/>
        <v>4.4433357288362458</v>
      </c>
      <c r="E42" s="3">
        <f t="shared" si="1"/>
        <v>5.5244704829528923E-2</v>
      </c>
      <c r="F42" s="3">
        <f t="shared" si="2"/>
        <v>4.4433357288362458</v>
      </c>
      <c r="G42" s="3">
        <f t="shared" si="3"/>
        <v>5.5244704829528923E-2</v>
      </c>
      <c r="H42" s="3" t="b">
        <f t="shared" si="4"/>
        <v>0</v>
      </c>
      <c r="I42" s="3" t="b">
        <f t="shared" si="5"/>
        <v>0</v>
      </c>
      <c r="J42" s="3">
        <f t="shared" si="6"/>
        <v>-0.53396276850835367</v>
      </c>
      <c r="K42" s="3">
        <f t="shared" si="6"/>
        <v>-0.96883691241168179</v>
      </c>
      <c r="L42" s="3">
        <f t="shared" si="7"/>
        <v>-0.53396276850835367</v>
      </c>
      <c r="M42" s="3">
        <f t="shared" si="8"/>
        <v>-0.96883691241168179</v>
      </c>
      <c r="N42" s="3" t="b">
        <f t="shared" si="9"/>
        <v>0</v>
      </c>
      <c r="O42" s="3" t="b">
        <f t="shared" si="10"/>
        <v>0</v>
      </c>
    </row>
    <row r="43" spans="1:15" x14ac:dyDescent="0.3">
      <c r="A43">
        <v>1.0946749878494302</v>
      </c>
      <c r="B43" s="3">
        <v>-15.941386664053425</v>
      </c>
      <c r="C43">
        <v>2.4755536287557334E-3</v>
      </c>
      <c r="D43" s="3">
        <f t="shared" si="0"/>
        <v>3.7627631172363181</v>
      </c>
      <c r="E43" s="3">
        <f t="shared" si="1"/>
        <v>0.13383655217068735</v>
      </c>
      <c r="F43" s="3" t="b">
        <f t="shared" si="2"/>
        <v>0</v>
      </c>
      <c r="G43" s="3" t="b">
        <f t="shared" si="3"/>
        <v>0</v>
      </c>
      <c r="H43" s="3">
        <f t="shared" si="4"/>
        <v>3.7627631172363181</v>
      </c>
      <c r="I43" s="3">
        <f t="shared" si="5"/>
        <v>0.13383655217068735</v>
      </c>
      <c r="J43" s="3">
        <f t="shared" si="6"/>
        <v>-0.56128974307725898</v>
      </c>
      <c r="K43" s="3">
        <f t="shared" si="6"/>
        <v>0.19625847580421374</v>
      </c>
      <c r="L43" s="3" t="b">
        <f t="shared" si="7"/>
        <v>0</v>
      </c>
      <c r="M43" s="3" t="b">
        <f t="shared" si="8"/>
        <v>0</v>
      </c>
      <c r="N43" s="3">
        <f t="shared" si="9"/>
        <v>-0.56128974307725898</v>
      </c>
      <c r="O43" s="3">
        <f t="shared" si="10"/>
        <v>0.19625847580421374</v>
      </c>
    </row>
    <row r="44" spans="1:15" x14ac:dyDescent="0.3">
      <c r="A44">
        <v>0.72600335240713321</v>
      </c>
      <c r="B44" s="3">
        <v>6.6657412389758974</v>
      </c>
      <c r="C44">
        <v>6.044738256605342E-2</v>
      </c>
      <c r="D44" s="3">
        <f t="shared" si="0"/>
        <v>19.733801582304295</v>
      </c>
      <c r="E44" s="3">
        <f t="shared" si="1"/>
        <v>0.1475677848549094</v>
      </c>
      <c r="F44" s="3" t="b">
        <f t="shared" si="2"/>
        <v>0</v>
      </c>
      <c r="G44" s="3" t="b">
        <f t="shared" si="3"/>
        <v>0</v>
      </c>
      <c r="H44" s="3">
        <f t="shared" si="4"/>
        <v>19.733801582304295</v>
      </c>
      <c r="I44" s="3">
        <f t="shared" si="5"/>
        <v>0.1475677848549094</v>
      </c>
      <c r="J44" s="3">
        <f t="shared" si="6"/>
        <v>7.999401494514162E-2</v>
      </c>
      <c r="K44" s="3">
        <f t="shared" si="6"/>
        <v>0.39981897751198126</v>
      </c>
      <c r="L44" s="3" t="b">
        <f t="shared" si="7"/>
        <v>0</v>
      </c>
      <c r="M44" s="3" t="b">
        <f t="shared" si="8"/>
        <v>0</v>
      </c>
      <c r="N44" s="3">
        <f t="shared" si="9"/>
        <v>7.999401494514162E-2</v>
      </c>
      <c r="O44" s="3">
        <f t="shared" si="10"/>
        <v>0.39981897751198126</v>
      </c>
    </row>
    <row r="45" spans="1:15" x14ac:dyDescent="0.3">
      <c r="A45">
        <v>0.61463799991179258</v>
      </c>
      <c r="B45" s="3">
        <v>-3.1994477467378601</v>
      </c>
      <c r="C45">
        <v>2.344709173485171E-2</v>
      </c>
      <c r="D45" s="3">
        <f t="shared" si="0"/>
        <v>7.8640362516744062</v>
      </c>
      <c r="E45" s="3">
        <f t="shared" si="1"/>
        <v>9.7203651724266815E-2</v>
      </c>
      <c r="F45" s="3">
        <f t="shared" si="2"/>
        <v>7.8640362516744062</v>
      </c>
      <c r="G45" s="3">
        <f t="shared" si="3"/>
        <v>9.7203651724266815E-2</v>
      </c>
      <c r="H45" s="3" t="b">
        <f t="shared" si="4"/>
        <v>0</v>
      </c>
      <c r="I45" s="3" t="b">
        <f t="shared" si="5"/>
        <v>0</v>
      </c>
      <c r="J45" s="3">
        <f t="shared" si="6"/>
        <v>-0.39661166944533416</v>
      </c>
      <c r="K45" s="3">
        <f t="shared" si="6"/>
        <v>-0.34681087312995629</v>
      </c>
      <c r="L45" s="3">
        <f t="shared" si="7"/>
        <v>-0.39661166944533416</v>
      </c>
      <c r="M45" s="3">
        <f t="shared" si="8"/>
        <v>-0.34681087312995629</v>
      </c>
      <c r="N45" s="3" t="b">
        <f t="shared" si="9"/>
        <v>0</v>
      </c>
      <c r="O45" s="3" t="b">
        <f t="shared" si="10"/>
        <v>0</v>
      </c>
    </row>
    <row r="46" spans="1:15" x14ac:dyDescent="0.3">
      <c r="A46">
        <v>1.6655250217590947</v>
      </c>
      <c r="B46" s="3">
        <v>52.386021707206964</v>
      </c>
      <c r="C46">
        <v>-9.1315541794756427E-3</v>
      </c>
      <c r="D46" s="3">
        <f t="shared" si="0"/>
        <v>82.365472098870669</v>
      </c>
      <c r="E46" s="3">
        <f t="shared" si="1"/>
        <v>0.19073144843161571</v>
      </c>
      <c r="F46" s="3" t="b">
        <f t="shared" si="2"/>
        <v>0</v>
      </c>
      <c r="G46" s="3" t="b">
        <f t="shared" si="3"/>
        <v>0</v>
      </c>
      <c r="H46" s="3">
        <f t="shared" si="4"/>
        <v>82.365472098870669</v>
      </c>
      <c r="I46" s="3">
        <f t="shared" si="5"/>
        <v>0.19073144843161571</v>
      </c>
      <c r="J46" s="3">
        <f t="shared" si="6"/>
        <v>2.594838189162934</v>
      </c>
      <c r="K46" s="3">
        <f t="shared" si="6"/>
        <v>1.0397045009228334</v>
      </c>
      <c r="L46" s="3" t="b">
        <f t="shared" si="7"/>
        <v>0</v>
      </c>
      <c r="M46" s="3" t="b">
        <f t="shared" si="8"/>
        <v>0</v>
      </c>
      <c r="N46" s="3">
        <f t="shared" si="9"/>
        <v>2.594838189162934</v>
      </c>
      <c r="O46" s="3">
        <f t="shared" si="10"/>
        <v>1.0397045009228334</v>
      </c>
    </row>
    <row r="47" spans="1:15" x14ac:dyDescent="0.3">
      <c r="A47">
        <v>1.4069318038091296</v>
      </c>
      <c r="B47" s="3">
        <v>-5.5128475651144981</v>
      </c>
      <c r="C47">
        <v>-9.2854861577507108E-3</v>
      </c>
      <c r="D47" s="3">
        <f t="shared" si="0"/>
        <v>19.811924903449835</v>
      </c>
      <c r="E47" s="3">
        <f t="shared" si="1"/>
        <v>0.15954633029934484</v>
      </c>
      <c r="F47" s="3" t="b">
        <f t="shared" si="2"/>
        <v>0</v>
      </c>
      <c r="G47" s="3" t="b">
        <f t="shared" si="3"/>
        <v>0</v>
      </c>
      <c r="H47" s="3">
        <f t="shared" si="4"/>
        <v>19.811924903449835</v>
      </c>
      <c r="I47" s="3">
        <f t="shared" si="5"/>
        <v>0.15954633029934484</v>
      </c>
      <c r="J47" s="3">
        <f t="shared" si="6"/>
        <v>8.3130894058104782E-2</v>
      </c>
      <c r="K47" s="3">
        <f t="shared" si="6"/>
        <v>0.57739653201663843</v>
      </c>
      <c r="L47" s="3" t="b">
        <f t="shared" si="7"/>
        <v>0</v>
      </c>
      <c r="M47" s="3" t="b">
        <f t="shared" si="8"/>
        <v>0</v>
      </c>
      <c r="N47" s="3">
        <f t="shared" si="9"/>
        <v>8.3130894058104782E-2</v>
      </c>
      <c r="O47" s="3">
        <f t="shared" si="10"/>
        <v>0.57739653201663843</v>
      </c>
    </row>
    <row r="48" spans="1:15" x14ac:dyDescent="0.3">
      <c r="A48">
        <v>1.2512081209715689</v>
      </c>
      <c r="B48" s="3">
        <v>37.694444472435862</v>
      </c>
      <c r="C48">
        <v>-5.259607860352844E-2</v>
      </c>
      <c r="D48" s="3">
        <f t="shared" si="0"/>
        <v>60.216190649924101</v>
      </c>
      <c r="E48" s="3">
        <f t="shared" si="1"/>
        <v>9.7548895913059819E-2</v>
      </c>
      <c r="F48" s="3">
        <f t="shared" si="2"/>
        <v>60.216190649924101</v>
      </c>
      <c r="G48" s="3">
        <f t="shared" si="3"/>
        <v>9.7548895913059819E-2</v>
      </c>
      <c r="H48" s="3" t="b">
        <f t="shared" si="4"/>
        <v>0</v>
      </c>
      <c r="I48" s="3" t="b">
        <f t="shared" si="5"/>
        <v>0</v>
      </c>
      <c r="J48" s="3">
        <f t="shared" si="6"/>
        <v>1.7054799626366262</v>
      </c>
      <c r="K48" s="3">
        <f t="shared" si="6"/>
        <v>-0.34169275432018992</v>
      </c>
      <c r="L48" s="3">
        <f t="shared" si="7"/>
        <v>1.7054799626366262</v>
      </c>
      <c r="M48" s="3">
        <f t="shared" si="8"/>
        <v>-0.34169275432018992</v>
      </c>
      <c r="N48" s="3" t="b">
        <f t="shared" si="9"/>
        <v>0</v>
      </c>
      <c r="O48" s="3" t="b">
        <f t="shared" si="10"/>
        <v>0</v>
      </c>
    </row>
    <row r="49" spans="1:15" x14ac:dyDescent="0.3">
      <c r="A49">
        <v>1.200240037884214</v>
      </c>
      <c r="B49" s="3">
        <v>10.451049092807807</v>
      </c>
      <c r="C49">
        <v>4.4646640162682161E-2</v>
      </c>
      <c r="D49" s="3">
        <f t="shared" si="0"/>
        <v>32.055369774723658</v>
      </c>
      <c r="E49" s="3">
        <f t="shared" si="1"/>
        <v>0.18867544470878783</v>
      </c>
      <c r="F49" s="3" t="b">
        <f t="shared" si="2"/>
        <v>0</v>
      </c>
      <c r="G49" s="3" t="b">
        <f t="shared" si="3"/>
        <v>0</v>
      </c>
      <c r="H49" s="3">
        <f t="shared" si="4"/>
        <v>32.055369774723658</v>
      </c>
      <c r="I49" s="3">
        <f t="shared" si="5"/>
        <v>0.18867544470878783</v>
      </c>
      <c r="J49" s="3">
        <f t="shared" si="6"/>
        <v>0.57474090147017731</v>
      </c>
      <c r="K49" s="3">
        <f t="shared" si="6"/>
        <v>1.0092249978107213</v>
      </c>
      <c r="L49" s="3" t="b">
        <f t="shared" si="7"/>
        <v>0</v>
      </c>
      <c r="M49" s="3" t="b">
        <f t="shared" si="8"/>
        <v>0</v>
      </c>
      <c r="N49" s="3">
        <f t="shared" si="9"/>
        <v>0.57474090147017731</v>
      </c>
      <c r="O49" s="3">
        <f t="shared" si="10"/>
        <v>1.0092249978107213</v>
      </c>
    </row>
    <row r="50" spans="1:15" x14ac:dyDescent="0.3">
      <c r="A50">
        <v>0.76689991854073014</v>
      </c>
      <c r="B50" s="3">
        <v>20.856368792010471</v>
      </c>
      <c r="C50">
        <v>5.6937824410852045E-2</v>
      </c>
      <c r="D50" s="3">
        <f t="shared" si="0"/>
        <v>34.660567325743614</v>
      </c>
      <c r="E50" s="3">
        <f t="shared" si="1"/>
        <v>0.14896581463573966</v>
      </c>
      <c r="F50" s="3" t="b">
        <f t="shared" si="2"/>
        <v>0</v>
      </c>
      <c r="G50" s="3" t="b">
        <f t="shared" si="3"/>
        <v>0</v>
      </c>
      <c r="H50" s="3">
        <f t="shared" si="4"/>
        <v>34.660567325743614</v>
      </c>
      <c r="I50" s="3">
        <f t="shared" si="5"/>
        <v>0.14896581463573966</v>
      </c>
      <c r="J50" s="3">
        <f t="shared" si="6"/>
        <v>0.6793471786113251</v>
      </c>
      <c r="K50" s="3">
        <f t="shared" si="6"/>
        <v>0.42054425761849418</v>
      </c>
      <c r="L50" s="3" t="b">
        <f t="shared" si="7"/>
        <v>0</v>
      </c>
      <c r="M50" s="3" t="b">
        <f t="shared" si="8"/>
        <v>0</v>
      </c>
      <c r="N50" s="3">
        <f t="shared" si="9"/>
        <v>0.6793471786113251</v>
      </c>
      <c r="O50" s="3">
        <f t="shared" si="10"/>
        <v>0.42054425761849418</v>
      </c>
    </row>
    <row r="51" spans="1:15" x14ac:dyDescent="0.3">
      <c r="A51">
        <v>1.0275338152277982</v>
      </c>
      <c r="B51" s="3">
        <v>-38.142134144436568</v>
      </c>
      <c r="C51">
        <v>1.9790604710578918E-3</v>
      </c>
      <c r="D51" s="3">
        <f t="shared" si="0"/>
        <v>-19.646525470336201</v>
      </c>
      <c r="E51" s="3">
        <f t="shared" si="1"/>
        <v>0.12528311829839367</v>
      </c>
      <c r="F51" s="3" t="b">
        <f t="shared" si="2"/>
        <v>0</v>
      </c>
      <c r="G51" s="3" t="b">
        <f t="shared" si="3"/>
        <v>0</v>
      </c>
      <c r="H51" s="3">
        <f t="shared" si="4"/>
        <v>-19.646525470336201</v>
      </c>
      <c r="I51" s="3">
        <f t="shared" si="5"/>
        <v>0.12528311829839367</v>
      </c>
      <c r="J51" s="3">
        <f t="shared" si="6"/>
        <v>-1.5012409297770966</v>
      </c>
      <c r="K51" s="3">
        <f t="shared" si="6"/>
        <v>6.9456947462990429E-2</v>
      </c>
      <c r="L51" s="3" t="b">
        <f t="shared" si="7"/>
        <v>0</v>
      </c>
      <c r="M51" s="3" t="b">
        <f t="shared" si="8"/>
        <v>0</v>
      </c>
      <c r="N51" s="3">
        <f t="shared" si="9"/>
        <v>-1.5012409297770966</v>
      </c>
      <c r="O51" s="3">
        <f t="shared" si="10"/>
        <v>6.9456947462990429E-2</v>
      </c>
    </row>
    <row r="52" spans="1:15" x14ac:dyDescent="0.3">
      <c r="A52">
        <v>0.65722395245393272</v>
      </c>
      <c r="B52" s="3">
        <v>38.364451029337943</v>
      </c>
      <c r="C52">
        <v>-2.3425309336744249E-2</v>
      </c>
      <c r="D52" s="3">
        <f t="shared" si="0"/>
        <v>50.194482173508732</v>
      </c>
      <c r="E52" s="3">
        <f t="shared" si="1"/>
        <v>5.5441564957727674E-2</v>
      </c>
      <c r="F52" s="3">
        <f t="shared" si="2"/>
        <v>50.194482173508732</v>
      </c>
      <c r="G52" s="3">
        <f t="shared" si="3"/>
        <v>5.5441564957727674E-2</v>
      </c>
      <c r="H52" s="3" t="b">
        <f t="shared" si="4"/>
        <v>0</v>
      </c>
      <c r="I52" s="3" t="b">
        <f t="shared" si="5"/>
        <v>0</v>
      </c>
      <c r="J52" s="3">
        <f t="shared" si="6"/>
        <v>1.3030791489627209</v>
      </c>
      <c r="K52" s="3">
        <f t="shared" si="6"/>
        <v>-0.96591853302186648</v>
      </c>
      <c r="L52" s="3">
        <f t="shared" si="7"/>
        <v>1.3030791489627209</v>
      </c>
      <c r="M52" s="3">
        <f t="shared" si="8"/>
        <v>-0.96591853302186648</v>
      </c>
      <c r="N52" s="3" t="b">
        <f t="shared" si="9"/>
        <v>0</v>
      </c>
      <c r="O52" s="3" t="b">
        <f t="shared" si="10"/>
        <v>0</v>
      </c>
    </row>
    <row r="53" spans="1:15" x14ac:dyDescent="0.3">
      <c r="A53">
        <v>1.485372311231913</v>
      </c>
      <c r="B53" s="3">
        <v>48.350484576076269</v>
      </c>
      <c r="C53">
        <v>-1.6138619685079902E-2</v>
      </c>
      <c r="D53" s="3">
        <f t="shared" si="0"/>
        <v>75.087186178250704</v>
      </c>
      <c r="E53" s="3">
        <f t="shared" si="1"/>
        <v>0.16210605766274966</v>
      </c>
      <c r="F53" s="3" t="b">
        <f t="shared" si="2"/>
        <v>0</v>
      </c>
      <c r="G53" s="3" t="b">
        <f t="shared" si="3"/>
        <v>0</v>
      </c>
      <c r="H53" s="3">
        <f t="shared" si="4"/>
        <v>75.087186178250704</v>
      </c>
      <c r="I53" s="3">
        <f t="shared" si="5"/>
        <v>0.16210605766274966</v>
      </c>
      <c r="J53" s="3">
        <f t="shared" si="6"/>
        <v>2.3025937895676671</v>
      </c>
      <c r="K53" s="3">
        <f t="shared" si="6"/>
        <v>0.61534355383999673</v>
      </c>
      <c r="L53" s="3" t="b">
        <f t="shared" si="7"/>
        <v>0</v>
      </c>
      <c r="M53" s="3" t="b">
        <f t="shared" si="8"/>
        <v>0</v>
      </c>
      <c r="N53" s="3">
        <f t="shared" si="9"/>
        <v>2.3025937895676671</v>
      </c>
      <c r="O53" s="3">
        <f t="shared" si="10"/>
        <v>0.61534355383999673</v>
      </c>
    </row>
    <row r="54" spans="1:15" x14ac:dyDescent="0.3">
      <c r="A54">
        <v>0.14963154878932983</v>
      </c>
      <c r="B54" s="3">
        <v>-1.8165701476391405</v>
      </c>
      <c r="C54">
        <v>1.465241439291276E-2</v>
      </c>
      <c r="D54" s="3">
        <f t="shared" si="0"/>
        <v>0.8767977305687964</v>
      </c>
      <c r="E54" s="3">
        <f t="shared" si="1"/>
        <v>3.2608200247632335E-2</v>
      </c>
      <c r="F54" s="3">
        <f t="shared" si="2"/>
        <v>0.8767977305687964</v>
      </c>
      <c r="G54" s="3">
        <f t="shared" si="3"/>
        <v>3.2608200247632335E-2</v>
      </c>
      <c r="H54" s="3" t="b">
        <f t="shared" si="4"/>
        <v>0</v>
      </c>
      <c r="I54" s="3" t="b">
        <f t="shared" si="5"/>
        <v>0</v>
      </c>
      <c r="J54" s="3">
        <f t="shared" si="6"/>
        <v>-0.67716966739981566</v>
      </c>
      <c r="K54" s="3">
        <f t="shared" si="6"/>
        <v>-1.3044148124858521</v>
      </c>
      <c r="L54" s="3">
        <f t="shared" si="7"/>
        <v>-0.67716966739981566</v>
      </c>
      <c r="M54" s="3">
        <f t="shared" si="8"/>
        <v>-1.3044148124858521</v>
      </c>
      <c r="N54" s="3" t="b">
        <f t="shared" si="9"/>
        <v>0</v>
      </c>
      <c r="O54" s="3" t="b">
        <f t="shared" si="10"/>
        <v>0</v>
      </c>
    </row>
    <row r="55" spans="1:15" x14ac:dyDescent="0.3">
      <c r="A55">
        <v>0.61648882162990049</v>
      </c>
      <c r="B55" s="3">
        <v>9.205086826113984</v>
      </c>
      <c r="C55">
        <v>-3.2291063689626753E-2</v>
      </c>
      <c r="D55" s="3">
        <f t="shared" si="0"/>
        <v>20.301885615452193</v>
      </c>
      <c r="E55" s="3">
        <f t="shared" si="1"/>
        <v>4.16875949059613E-2</v>
      </c>
      <c r="F55" s="3">
        <f t="shared" si="2"/>
        <v>20.301885615452193</v>
      </c>
      <c r="G55" s="3">
        <f t="shared" si="3"/>
        <v>4.16875949059613E-2</v>
      </c>
      <c r="H55" s="3" t="b">
        <f t="shared" si="4"/>
        <v>0</v>
      </c>
      <c r="I55" s="3" t="b">
        <f t="shared" si="5"/>
        <v>0</v>
      </c>
      <c r="J55" s="3">
        <f t="shared" si="6"/>
        <v>0.10280424512813274</v>
      </c>
      <c r="K55" s="3">
        <f t="shared" si="6"/>
        <v>-1.1698161078862308</v>
      </c>
      <c r="L55" s="3">
        <f t="shared" si="7"/>
        <v>0.10280424512813274</v>
      </c>
      <c r="M55" s="3">
        <f t="shared" si="8"/>
        <v>-1.1698161078862308</v>
      </c>
      <c r="N55" s="3" t="b">
        <f t="shared" si="9"/>
        <v>0</v>
      </c>
      <c r="O55" s="3" t="b">
        <f t="shared" si="10"/>
        <v>0</v>
      </c>
    </row>
    <row r="56" spans="1:15" x14ac:dyDescent="0.3">
      <c r="A56">
        <v>1.1036863750414341</v>
      </c>
      <c r="B56" s="3">
        <v>-8.3355735114309937</v>
      </c>
      <c r="C56">
        <v>3.1367108022095636E-2</v>
      </c>
      <c r="D56" s="3">
        <f t="shared" si="0"/>
        <v>11.53078123931482</v>
      </c>
      <c r="E56" s="3">
        <f t="shared" si="1"/>
        <v>0.16380947302706772</v>
      </c>
      <c r="F56" s="3" t="b">
        <f t="shared" si="2"/>
        <v>0</v>
      </c>
      <c r="G56" s="3" t="b">
        <f t="shared" si="3"/>
        <v>0</v>
      </c>
      <c r="H56" s="3">
        <f t="shared" si="4"/>
        <v>11.53078123931482</v>
      </c>
      <c r="I56" s="3">
        <f t="shared" si="5"/>
        <v>0.16380947302706772</v>
      </c>
      <c r="J56" s="3">
        <f t="shared" si="6"/>
        <v>-0.24938116777652258</v>
      </c>
      <c r="K56" s="3">
        <f t="shared" si="6"/>
        <v>0.64059606351276177</v>
      </c>
      <c r="L56" s="3" t="b">
        <f t="shared" si="7"/>
        <v>0</v>
      </c>
      <c r="M56" s="3" t="b">
        <f t="shared" si="8"/>
        <v>0</v>
      </c>
      <c r="N56" s="3">
        <f t="shared" si="9"/>
        <v>-0.24938116777652258</v>
      </c>
      <c r="O56" s="3">
        <f t="shared" si="10"/>
        <v>0.64059606351276177</v>
      </c>
    </row>
    <row r="57" spans="1:15" x14ac:dyDescent="0.3">
      <c r="A57">
        <v>0.84403189046133775</v>
      </c>
      <c r="B57" s="3">
        <v>-12.252094165887684</v>
      </c>
      <c r="C57">
        <v>2.3957727535162121E-2</v>
      </c>
      <c r="D57" s="3">
        <f t="shared" si="0"/>
        <v>2.9404798624163959</v>
      </c>
      <c r="E57" s="3">
        <f t="shared" si="1"/>
        <v>0.12524155439052265</v>
      </c>
      <c r="F57" s="3" t="b">
        <f t="shared" si="2"/>
        <v>0</v>
      </c>
      <c r="G57" s="3" t="b">
        <f t="shared" si="3"/>
        <v>0</v>
      </c>
      <c r="H57" s="3">
        <f t="shared" si="4"/>
        <v>2.9404798624163959</v>
      </c>
      <c r="I57" s="3">
        <f t="shared" si="5"/>
        <v>0.12524155439052265</v>
      </c>
      <c r="J57" s="3">
        <f t="shared" si="6"/>
        <v>-0.59430681312960176</v>
      </c>
      <c r="K57" s="3">
        <f t="shared" si="6"/>
        <v>6.8840777732731409E-2</v>
      </c>
      <c r="L57" s="3" t="b">
        <f t="shared" si="7"/>
        <v>0</v>
      </c>
      <c r="M57" s="3" t="b">
        <f t="shared" si="8"/>
        <v>0</v>
      </c>
      <c r="N57" s="3">
        <f t="shared" si="9"/>
        <v>-0.59430681312960176</v>
      </c>
      <c r="O57" s="3">
        <f t="shared" si="10"/>
        <v>6.8840777732731409E-2</v>
      </c>
    </row>
    <row r="58" spans="1:15" x14ac:dyDescent="0.3">
      <c r="A58">
        <v>0.58410739964165259</v>
      </c>
      <c r="B58" s="3">
        <v>-20.93415787385311</v>
      </c>
      <c r="C58">
        <v>6.6912616603076458E-2</v>
      </c>
      <c r="D58" s="3">
        <f t="shared" si="0"/>
        <v>-10.420224680303363</v>
      </c>
      <c r="E58" s="3">
        <f t="shared" si="1"/>
        <v>0.13700550456007476</v>
      </c>
      <c r="F58" s="3" t="b">
        <f t="shared" si="2"/>
        <v>0</v>
      </c>
      <c r="G58" s="3" t="b">
        <f t="shared" si="3"/>
        <v>0</v>
      </c>
      <c r="H58" s="3">
        <f t="shared" si="4"/>
        <v>-10.420224680303363</v>
      </c>
      <c r="I58" s="3">
        <f t="shared" si="5"/>
        <v>0.13700550456007476</v>
      </c>
      <c r="J58" s="3">
        <f t="shared" si="6"/>
        <v>-1.1307780537269061</v>
      </c>
      <c r="K58" s="3">
        <f t="shared" si="6"/>
        <v>0.24323703578542766</v>
      </c>
      <c r="L58" s="3" t="b">
        <f t="shared" si="7"/>
        <v>0</v>
      </c>
      <c r="M58" s="3" t="b">
        <f t="shared" si="8"/>
        <v>0</v>
      </c>
      <c r="N58" s="3">
        <f t="shared" si="9"/>
        <v>-1.1307780537269061</v>
      </c>
      <c r="O58" s="3">
        <f t="shared" si="10"/>
        <v>0.24323703578542766</v>
      </c>
    </row>
    <row r="59" spans="1:15" x14ac:dyDescent="0.3">
      <c r="A59">
        <v>0.23468067208887078</v>
      </c>
      <c r="B59" s="3">
        <v>-54.036208894103765</v>
      </c>
      <c r="C59">
        <v>-1.5869773051235825E-3</v>
      </c>
      <c r="D59" s="3">
        <f t="shared" si="0"/>
        <v>-49.811956796504091</v>
      </c>
      <c r="E59" s="3">
        <f t="shared" si="1"/>
        <v>2.657470334554091E-2</v>
      </c>
      <c r="F59" s="3">
        <f t="shared" si="2"/>
        <v>-49.811956796504091</v>
      </c>
      <c r="G59" s="3">
        <f t="shared" si="3"/>
        <v>2.657470334554091E-2</v>
      </c>
      <c r="H59" s="3" t="b">
        <f t="shared" si="4"/>
        <v>0</v>
      </c>
      <c r="I59" s="3" t="b">
        <f t="shared" si="5"/>
        <v>0</v>
      </c>
      <c r="J59" s="3">
        <f t="shared" si="6"/>
        <v>-2.7124709450026128</v>
      </c>
      <c r="K59" s="3">
        <f t="shared" si="6"/>
        <v>-1.3938591970277614</v>
      </c>
      <c r="L59" s="3">
        <f t="shared" si="7"/>
        <v>-2.7124709450026128</v>
      </c>
      <c r="M59" s="3">
        <f t="shared" si="8"/>
        <v>-1.3938591970277614</v>
      </c>
      <c r="N59" s="3" t="b">
        <f t="shared" si="9"/>
        <v>0</v>
      </c>
      <c r="O59" s="3" t="b">
        <f t="shared" si="10"/>
        <v>0</v>
      </c>
    </row>
    <row r="60" spans="1:15" x14ac:dyDescent="0.3">
      <c r="A60">
        <v>0.24055146038881503</v>
      </c>
      <c r="B60" s="3">
        <v>19.126400729874149</v>
      </c>
      <c r="C60">
        <v>1.3435237633530051E-2</v>
      </c>
      <c r="D60" s="3">
        <f t="shared" si="0"/>
        <v>23.45632701687282</v>
      </c>
      <c r="E60" s="3">
        <f t="shared" si="1"/>
        <v>4.230141288018785E-2</v>
      </c>
      <c r="F60" s="3">
        <f t="shared" si="2"/>
        <v>23.45632701687282</v>
      </c>
      <c r="G60" s="3">
        <f t="shared" si="3"/>
        <v>4.230141288018785E-2</v>
      </c>
      <c r="H60" s="3" t="b">
        <f t="shared" si="4"/>
        <v>0</v>
      </c>
      <c r="I60" s="3" t="b">
        <f t="shared" si="5"/>
        <v>0</v>
      </c>
      <c r="J60" s="3">
        <f t="shared" si="6"/>
        <v>0.22946426418631471</v>
      </c>
      <c r="K60" s="3">
        <f t="shared" si="6"/>
        <v>-1.1607164809507426</v>
      </c>
      <c r="L60" s="3">
        <f t="shared" si="7"/>
        <v>0.22946426418631471</v>
      </c>
      <c r="M60" s="3">
        <f t="shared" si="8"/>
        <v>-1.1607164809507426</v>
      </c>
      <c r="N60" s="3" t="b">
        <f t="shared" si="9"/>
        <v>0</v>
      </c>
      <c r="O60" s="3" t="b">
        <f t="shared" si="10"/>
        <v>0</v>
      </c>
    </row>
    <row r="61" spans="1:15" x14ac:dyDescent="0.3">
      <c r="A61">
        <v>0.15859007160179317</v>
      </c>
      <c r="B61" s="3">
        <v>-19.060917111346498</v>
      </c>
      <c r="C61">
        <v>-1.8924765754491091E-2</v>
      </c>
      <c r="D61" s="3">
        <f t="shared" si="0"/>
        <v>-16.206295822514221</v>
      </c>
      <c r="E61" s="3">
        <f t="shared" si="1"/>
        <v>1.0604283772408865E-4</v>
      </c>
      <c r="F61" s="3">
        <f t="shared" si="2"/>
        <v>-16.206295822514221</v>
      </c>
      <c r="G61" s="3">
        <f t="shared" si="3"/>
        <v>1.0604283772408865E-4</v>
      </c>
      <c r="H61" s="3" t="b">
        <f t="shared" si="4"/>
        <v>0</v>
      </c>
      <c r="I61" s="3" t="b">
        <f t="shared" si="5"/>
        <v>0</v>
      </c>
      <c r="J61" s="3">
        <f t="shared" si="6"/>
        <v>-1.3631056794087062</v>
      </c>
      <c r="K61" s="3">
        <f t="shared" si="6"/>
        <v>-1.786247406914762</v>
      </c>
      <c r="L61" s="3">
        <f t="shared" si="7"/>
        <v>-1.3631056794087062</v>
      </c>
      <c r="M61" s="3">
        <f t="shared" si="8"/>
        <v>-1.786247406914762</v>
      </c>
      <c r="N61" s="3" t="b">
        <f t="shared" si="9"/>
        <v>0</v>
      </c>
      <c r="O61" s="3" t="b">
        <f t="shared" si="10"/>
        <v>0</v>
      </c>
    </row>
    <row r="62" spans="1:15" x14ac:dyDescent="0.3">
      <c r="A62">
        <v>0.93238020579156</v>
      </c>
      <c r="B62" s="3">
        <v>19.604376575443894</v>
      </c>
      <c r="C62">
        <v>-1.9408707885304466E-2</v>
      </c>
      <c r="D62" s="3">
        <f t="shared" si="0"/>
        <v>36.387220279691974</v>
      </c>
      <c r="E62" s="3">
        <f t="shared" si="1"/>
        <v>9.247691680968273E-2</v>
      </c>
      <c r="F62" s="3">
        <f t="shared" si="2"/>
        <v>36.387220279691974</v>
      </c>
      <c r="G62" s="3">
        <f t="shared" si="3"/>
        <v>9.247691680968273E-2</v>
      </c>
      <c r="H62" s="3" t="b">
        <f t="shared" si="4"/>
        <v>0</v>
      </c>
      <c r="I62" s="3" t="b">
        <f t="shared" si="5"/>
        <v>0</v>
      </c>
      <c r="J62" s="3">
        <f t="shared" si="6"/>
        <v>0.74867732877847459</v>
      </c>
      <c r="K62" s="3">
        <f t="shared" si="6"/>
        <v>-0.41688298921593248</v>
      </c>
      <c r="L62" s="3">
        <f t="shared" si="7"/>
        <v>0.74867732877847459</v>
      </c>
      <c r="M62" s="3">
        <f t="shared" si="8"/>
        <v>-0.41688298921593248</v>
      </c>
      <c r="N62" s="3" t="b">
        <f t="shared" si="9"/>
        <v>0</v>
      </c>
      <c r="O62" s="3" t="b">
        <f t="shared" si="10"/>
        <v>0</v>
      </c>
    </row>
    <row r="63" spans="1:15" x14ac:dyDescent="0.3">
      <c r="A63">
        <v>1.4158391675446182</v>
      </c>
      <c r="B63" s="3">
        <v>8.6933869170024991</v>
      </c>
      <c r="C63">
        <v>-1.6731291907490231E-2</v>
      </c>
      <c r="D63" s="3">
        <f t="shared" si="0"/>
        <v>34.178491932805628</v>
      </c>
      <c r="E63" s="3">
        <f t="shared" si="1"/>
        <v>0.15316940819786395</v>
      </c>
      <c r="F63" s="3" t="b">
        <f t="shared" si="2"/>
        <v>0</v>
      </c>
      <c r="G63" s="3" t="b">
        <f t="shared" si="3"/>
        <v>0</v>
      </c>
      <c r="H63" s="3">
        <f t="shared" si="4"/>
        <v>34.178491932805628</v>
      </c>
      <c r="I63" s="3">
        <f t="shared" si="5"/>
        <v>0.15316940819786395</v>
      </c>
      <c r="J63" s="3">
        <f t="shared" si="6"/>
        <v>0.65999044609142243</v>
      </c>
      <c r="K63" s="3">
        <f t="shared" si="6"/>
        <v>0.48286099451749043</v>
      </c>
      <c r="L63" s="3" t="b">
        <f t="shared" si="7"/>
        <v>0</v>
      </c>
      <c r="M63" s="3" t="b">
        <f t="shared" si="8"/>
        <v>0</v>
      </c>
      <c r="N63" s="3">
        <f t="shared" si="9"/>
        <v>0.65999044609142243</v>
      </c>
      <c r="O63" s="3">
        <f t="shared" si="10"/>
        <v>0.48286099451749043</v>
      </c>
    </row>
    <row r="64" spans="1:15" x14ac:dyDescent="0.3">
      <c r="A64">
        <v>1.4757214355777251</v>
      </c>
      <c r="B64" s="3">
        <v>-9.1675428848247975</v>
      </c>
      <c r="C64">
        <v>-3.3631749829510227E-2</v>
      </c>
      <c r="D64" s="3">
        <f t="shared" si="0"/>
        <v>17.395442955574254</v>
      </c>
      <c r="E64" s="3">
        <f t="shared" si="1"/>
        <v>0.14345482243981678</v>
      </c>
      <c r="F64" s="3" t="b">
        <f t="shared" si="2"/>
        <v>0</v>
      </c>
      <c r="G64" s="3" t="b">
        <f t="shared" si="3"/>
        <v>0</v>
      </c>
      <c r="H64" s="3">
        <f t="shared" si="4"/>
        <v>17.395442955574254</v>
      </c>
      <c r="I64" s="3">
        <f t="shared" si="5"/>
        <v>0.14345482243981678</v>
      </c>
      <c r="J64" s="3">
        <f t="shared" si="6"/>
        <v>-1.3897901415424128E-2</v>
      </c>
      <c r="K64" s="3">
        <f t="shared" si="6"/>
        <v>0.33884581421518001</v>
      </c>
      <c r="L64" s="3" t="b">
        <f t="shared" si="7"/>
        <v>0</v>
      </c>
      <c r="M64" s="3" t="b">
        <f t="shared" si="8"/>
        <v>0</v>
      </c>
      <c r="N64" s="3">
        <f t="shared" si="9"/>
        <v>-1.3897901415424128E-2</v>
      </c>
      <c r="O64" s="3">
        <f t="shared" si="10"/>
        <v>0.33884581421518001</v>
      </c>
    </row>
    <row r="65" spans="1:15" x14ac:dyDescent="0.3">
      <c r="A65">
        <v>1.3606066911743255</v>
      </c>
      <c r="B65" s="3">
        <v>32.309508242178708</v>
      </c>
      <c r="C65">
        <v>-9.7104020824190229E-3</v>
      </c>
      <c r="D65" s="3">
        <f t="shared" si="0"/>
        <v>56.800428683316568</v>
      </c>
      <c r="E65" s="3">
        <f t="shared" si="1"/>
        <v>0.15356240085850004</v>
      </c>
      <c r="F65" s="3" t="b">
        <f t="shared" si="2"/>
        <v>0</v>
      </c>
      <c r="G65" s="3" t="b">
        <f t="shared" si="3"/>
        <v>0</v>
      </c>
      <c r="H65" s="3">
        <f t="shared" si="4"/>
        <v>56.800428683316568</v>
      </c>
      <c r="I65" s="3">
        <f t="shared" si="5"/>
        <v>0.15356240085850004</v>
      </c>
      <c r="J65" s="3">
        <f t="shared" si="6"/>
        <v>1.5683271610046541</v>
      </c>
      <c r="K65" s="3">
        <f t="shared" si="6"/>
        <v>0.48868696695611008</v>
      </c>
      <c r="L65" s="3" t="b">
        <f t="shared" si="7"/>
        <v>0</v>
      </c>
      <c r="M65" s="3" t="b">
        <f t="shared" si="8"/>
        <v>0</v>
      </c>
      <c r="N65" s="3">
        <f t="shared" si="9"/>
        <v>1.5683271610046541</v>
      </c>
      <c r="O65" s="3">
        <f t="shared" si="10"/>
        <v>0.48868696695611008</v>
      </c>
    </row>
    <row r="66" spans="1:15" x14ac:dyDescent="0.3">
      <c r="A66">
        <v>1.0049533355195308</v>
      </c>
      <c r="B66" s="3">
        <v>-12.528980732895434</v>
      </c>
      <c r="C66">
        <v>-4.4339867599774152E-2</v>
      </c>
      <c r="D66" s="3">
        <f t="shared" ref="D66:D129" si="11">R$3*A66+B66</f>
        <v>5.5601793064561207</v>
      </c>
      <c r="E66" s="3">
        <f t="shared" ref="E66:E129" si="12">R$2*A66+C66</f>
        <v>7.6254532662569541E-2</v>
      </c>
      <c r="F66" s="3">
        <f t="shared" si="2"/>
        <v>5.5601793064561207</v>
      </c>
      <c r="G66" s="3">
        <f t="shared" si="3"/>
        <v>7.6254532662569541E-2</v>
      </c>
      <c r="H66" s="3" t="b">
        <f t="shared" si="4"/>
        <v>0</v>
      </c>
      <c r="I66" s="3" t="b">
        <f t="shared" si="5"/>
        <v>0</v>
      </c>
      <c r="J66" s="3">
        <f t="shared" si="6"/>
        <v>-0.48911824270336196</v>
      </c>
      <c r="K66" s="3">
        <f t="shared" si="6"/>
        <v>-0.65737390010676222</v>
      </c>
      <c r="L66" s="3">
        <f t="shared" si="7"/>
        <v>-0.48911824270336196</v>
      </c>
      <c r="M66" s="3">
        <f t="shared" si="8"/>
        <v>-0.65737390010676222</v>
      </c>
      <c r="N66" s="3" t="b">
        <f t="shared" si="9"/>
        <v>0</v>
      </c>
      <c r="O66" s="3" t="b">
        <f t="shared" si="10"/>
        <v>0</v>
      </c>
    </row>
    <row r="67" spans="1:15" x14ac:dyDescent="0.3">
      <c r="A67">
        <v>0.62985214096988784</v>
      </c>
      <c r="B67" s="3">
        <v>-51.599781727418303</v>
      </c>
      <c r="C67">
        <v>-2.3588927433593199E-2</v>
      </c>
      <c r="D67" s="3">
        <f t="shared" si="11"/>
        <v>-40.262443189960322</v>
      </c>
      <c r="E67" s="3">
        <f t="shared" si="12"/>
        <v>5.1993329482793338E-2</v>
      </c>
      <c r="F67" s="3">
        <f t="shared" ref="F67:F130" si="13">IF(E67&lt;=0.1,D67)</f>
        <v>-40.262443189960322</v>
      </c>
      <c r="G67" s="3">
        <f t="shared" ref="G67:G130" si="14">IF(E67&lt;=0.1,E67)</f>
        <v>5.1993329482793338E-2</v>
      </c>
      <c r="H67" s="3" t="b">
        <f t="shared" ref="H67:H130" si="15">IF(E67&gt;0.1,D67)</f>
        <v>0</v>
      </c>
      <c r="I67" s="3" t="b">
        <f t="shared" ref="I67:I130" si="16">IF(E67&gt;0.1,E67)</f>
        <v>0</v>
      </c>
      <c r="J67" s="3">
        <f t="shared" ref="J67:K130" si="17">STANDARDIZE(D67,D$203,D$204)</f>
        <v>-2.329030132040776</v>
      </c>
      <c r="K67" s="3">
        <f t="shared" si="17"/>
        <v>-1.0170373625855593</v>
      </c>
      <c r="L67" s="3">
        <f t="shared" ref="L67:L130" si="18">IF(E67&lt;=0.1,J67)</f>
        <v>-2.329030132040776</v>
      </c>
      <c r="M67" s="3">
        <f t="shared" ref="M67:M130" si="19">IF(E67&lt;=0.1,K67)</f>
        <v>-1.0170373625855593</v>
      </c>
      <c r="N67" s="3" t="b">
        <f t="shared" ref="N67:N130" si="20">IF(E67&gt;0.1,J67)</f>
        <v>0</v>
      </c>
      <c r="O67" s="3" t="b">
        <f t="shared" ref="O67:O130" si="21">IF(E67&gt;0.1,K67)</f>
        <v>0</v>
      </c>
    </row>
    <row r="68" spans="1:15" x14ac:dyDescent="0.3">
      <c r="A68">
        <v>2.0604117051116191</v>
      </c>
      <c r="B68" s="3">
        <v>-3.4756521927192807</v>
      </c>
      <c r="C68">
        <v>-2.3760276235407218E-2</v>
      </c>
      <c r="D68" s="3">
        <f t="shared" si="11"/>
        <v>33.611758499289863</v>
      </c>
      <c r="E68" s="3">
        <f t="shared" si="12"/>
        <v>0.22348912837798707</v>
      </c>
      <c r="F68" s="3" t="b">
        <f t="shared" si="13"/>
        <v>0</v>
      </c>
      <c r="G68" s="3" t="b">
        <f t="shared" si="14"/>
        <v>0</v>
      </c>
      <c r="H68" s="3">
        <f t="shared" si="15"/>
        <v>33.611758499289863</v>
      </c>
      <c r="I68" s="3">
        <f t="shared" si="16"/>
        <v>0.22348912837798707</v>
      </c>
      <c r="J68" s="3">
        <f t="shared" si="17"/>
        <v>0.63723444642134208</v>
      </c>
      <c r="K68" s="3">
        <f t="shared" si="17"/>
        <v>1.5253251234855787</v>
      </c>
      <c r="L68" s="3" t="b">
        <f t="shared" si="18"/>
        <v>0</v>
      </c>
      <c r="M68" s="3" t="b">
        <f t="shared" si="19"/>
        <v>0</v>
      </c>
      <c r="N68" s="3">
        <f t="shared" si="20"/>
        <v>0.63723444642134208</v>
      </c>
      <c r="O68" s="3">
        <f t="shared" si="21"/>
        <v>1.5253251234855787</v>
      </c>
    </row>
    <row r="69" spans="1:15" x14ac:dyDescent="0.3">
      <c r="A69">
        <v>0.47763853924698196</v>
      </c>
      <c r="B69" s="3">
        <v>-14.732067938894033</v>
      </c>
      <c r="C69">
        <v>-3.3280048228334635E-2</v>
      </c>
      <c r="D69" s="3">
        <f t="shared" si="11"/>
        <v>-6.1345742324483581</v>
      </c>
      <c r="E69" s="3">
        <f t="shared" si="12"/>
        <v>2.4036576481303196E-2</v>
      </c>
      <c r="F69" s="3">
        <f t="shared" si="13"/>
        <v>-6.1345742324483581</v>
      </c>
      <c r="G69" s="3">
        <f t="shared" si="14"/>
        <v>2.4036576481303196E-2</v>
      </c>
      <c r="H69" s="3" t="b">
        <f t="shared" si="15"/>
        <v>0</v>
      </c>
      <c r="I69" s="3" t="b">
        <f t="shared" si="16"/>
        <v>0</v>
      </c>
      <c r="J69" s="3">
        <f t="shared" si="17"/>
        <v>-0.95869669340822739</v>
      </c>
      <c r="K69" s="3">
        <f t="shared" si="17"/>
        <v>-1.4314859993523528</v>
      </c>
      <c r="L69" s="3">
        <f t="shared" si="18"/>
        <v>-0.95869669340822739</v>
      </c>
      <c r="M69" s="3">
        <f t="shared" si="19"/>
        <v>-1.4314859993523528</v>
      </c>
      <c r="N69" s="3" t="b">
        <f t="shared" si="20"/>
        <v>0</v>
      </c>
      <c r="O69" s="3" t="b">
        <f t="shared" si="21"/>
        <v>0</v>
      </c>
    </row>
    <row r="70" spans="1:15" x14ac:dyDescent="0.3">
      <c r="A70">
        <v>0.62642277751001529</v>
      </c>
      <c r="B70" s="3">
        <v>7.4351191869936883E-2</v>
      </c>
      <c r="C70">
        <v>1.9729213818209246E-3</v>
      </c>
      <c r="D70" s="3">
        <f t="shared" si="11"/>
        <v>11.349961187050212</v>
      </c>
      <c r="E70" s="3">
        <f t="shared" si="12"/>
        <v>7.7143654683022755E-2</v>
      </c>
      <c r="F70" s="3">
        <f t="shared" si="13"/>
        <v>11.349961187050212</v>
      </c>
      <c r="G70" s="3">
        <f t="shared" si="14"/>
        <v>7.7143654683022755E-2</v>
      </c>
      <c r="H70" s="3" t="b">
        <f t="shared" si="15"/>
        <v>0</v>
      </c>
      <c r="I70" s="3" t="b">
        <f t="shared" si="16"/>
        <v>0</v>
      </c>
      <c r="J70" s="3">
        <f t="shared" si="17"/>
        <v>-0.25664162005679708</v>
      </c>
      <c r="K70" s="3">
        <f t="shared" si="17"/>
        <v>-0.64419299139119968</v>
      </c>
      <c r="L70" s="3">
        <f t="shared" si="18"/>
        <v>-0.25664162005679708</v>
      </c>
      <c r="M70" s="3">
        <f t="shared" si="19"/>
        <v>-0.64419299139119968</v>
      </c>
      <c r="N70" s="3" t="b">
        <f t="shared" si="20"/>
        <v>0</v>
      </c>
      <c r="O70" s="3" t="b">
        <f t="shared" si="21"/>
        <v>0</v>
      </c>
    </row>
    <row r="71" spans="1:15" x14ac:dyDescent="0.3">
      <c r="A71">
        <v>0.60074433147383388</v>
      </c>
      <c r="B71" s="3">
        <v>-36.800702218897641</v>
      </c>
      <c r="C71">
        <v>-3.4921595215564594E-2</v>
      </c>
      <c r="D71" s="3">
        <f t="shared" si="11"/>
        <v>-25.987304252368631</v>
      </c>
      <c r="E71" s="3">
        <f t="shared" si="12"/>
        <v>3.7167724561295468E-2</v>
      </c>
      <c r="F71" s="3">
        <f t="shared" si="13"/>
        <v>-25.987304252368631</v>
      </c>
      <c r="G71" s="3">
        <f t="shared" si="14"/>
        <v>3.7167724561295468E-2</v>
      </c>
      <c r="H71" s="3" t="b">
        <f t="shared" si="15"/>
        <v>0</v>
      </c>
      <c r="I71" s="3" t="b">
        <f t="shared" si="16"/>
        <v>0</v>
      </c>
      <c r="J71" s="3">
        <f t="shared" si="17"/>
        <v>-1.755841684450888</v>
      </c>
      <c r="K71" s="3">
        <f t="shared" si="17"/>
        <v>-1.236821532393489</v>
      </c>
      <c r="L71" s="3">
        <f t="shared" si="18"/>
        <v>-1.755841684450888</v>
      </c>
      <c r="M71" s="3">
        <f t="shared" si="19"/>
        <v>-1.236821532393489</v>
      </c>
      <c r="N71" s="3" t="b">
        <f t="shared" si="20"/>
        <v>0</v>
      </c>
      <c r="O71" s="3" t="b">
        <f t="shared" si="21"/>
        <v>0</v>
      </c>
    </row>
    <row r="72" spans="1:15" x14ac:dyDescent="0.3">
      <c r="A72">
        <v>0.66060329370520776</v>
      </c>
      <c r="B72" s="3">
        <v>34.066924854414538</v>
      </c>
      <c r="C72">
        <v>-5.7915531215257943E-2</v>
      </c>
      <c r="D72" s="3">
        <f t="shared" si="11"/>
        <v>45.957784141108277</v>
      </c>
      <c r="E72" s="3">
        <f t="shared" si="12"/>
        <v>2.1356864029366984E-2</v>
      </c>
      <c r="F72" s="3">
        <f t="shared" si="13"/>
        <v>45.957784141108277</v>
      </c>
      <c r="G72" s="3">
        <f t="shared" si="14"/>
        <v>2.1356864029366984E-2</v>
      </c>
      <c r="H72" s="3" t="b">
        <f t="shared" si="15"/>
        <v>0</v>
      </c>
      <c r="I72" s="3" t="b">
        <f t="shared" si="16"/>
        <v>0</v>
      </c>
      <c r="J72" s="3">
        <f t="shared" si="17"/>
        <v>1.1329633708455771</v>
      </c>
      <c r="K72" s="3">
        <f t="shared" si="17"/>
        <v>-1.4712117562230727</v>
      </c>
      <c r="L72" s="3">
        <f t="shared" si="18"/>
        <v>1.1329633708455771</v>
      </c>
      <c r="M72" s="3">
        <f t="shared" si="19"/>
        <v>-1.4712117562230727</v>
      </c>
      <c r="N72" s="3" t="b">
        <f t="shared" si="20"/>
        <v>0</v>
      </c>
      <c r="O72" s="3" t="b">
        <f t="shared" si="21"/>
        <v>0</v>
      </c>
    </row>
    <row r="73" spans="1:15" x14ac:dyDescent="0.3">
      <c r="A73">
        <v>1.2455391268085805</v>
      </c>
      <c r="B73" s="3">
        <v>-14.214583643479273</v>
      </c>
      <c r="C73">
        <v>6.1673745221924037E-2</v>
      </c>
      <c r="D73" s="3">
        <f t="shared" si="11"/>
        <v>8.2051206390751759</v>
      </c>
      <c r="E73" s="3">
        <f t="shared" si="12"/>
        <v>0.21113844043895369</v>
      </c>
      <c r="F73" s="3" t="b">
        <f t="shared" si="13"/>
        <v>0</v>
      </c>
      <c r="G73" s="3" t="b">
        <f t="shared" si="14"/>
        <v>0</v>
      </c>
      <c r="H73" s="3">
        <f t="shared" si="15"/>
        <v>8.2051206390751759</v>
      </c>
      <c r="I73" s="3">
        <f t="shared" si="16"/>
        <v>0.21113844043895369</v>
      </c>
      <c r="J73" s="3">
        <f t="shared" si="17"/>
        <v>-0.38291613685779791</v>
      </c>
      <c r="K73" s="3">
        <f t="shared" si="17"/>
        <v>1.3422306926269012</v>
      </c>
      <c r="L73" s="3" t="b">
        <f t="shared" si="18"/>
        <v>0</v>
      </c>
      <c r="M73" s="3" t="b">
        <f t="shared" si="19"/>
        <v>0</v>
      </c>
      <c r="N73" s="3">
        <f t="shared" si="20"/>
        <v>-0.38291613685779791</v>
      </c>
      <c r="O73" s="3">
        <f t="shared" si="21"/>
        <v>1.3422306926269012</v>
      </c>
    </row>
    <row r="74" spans="1:15" x14ac:dyDescent="0.3">
      <c r="A74">
        <v>1.2064308546323446</v>
      </c>
      <c r="B74" s="3">
        <v>-18.443079170538113</v>
      </c>
      <c r="C74">
        <v>2.0350444174255244E-2</v>
      </c>
      <c r="D74" s="3">
        <f t="shared" si="11"/>
        <v>3.2726762128440896</v>
      </c>
      <c r="E74" s="3">
        <f t="shared" si="12"/>
        <v>0.16512214673013659</v>
      </c>
      <c r="F74" s="3" t="b">
        <f t="shared" si="13"/>
        <v>0</v>
      </c>
      <c r="G74" s="3" t="b">
        <f t="shared" si="14"/>
        <v>0</v>
      </c>
      <c r="H74" s="3">
        <f t="shared" si="15"/>
        <v>3.2726762128440896</v>
      </c>
      <c r="I74" s="3">
        <f t="shared" si="16"/>
        <v>0.16512214673013659</v>
      </c>
      <c r="J74" s="3">
        <f t="shared" si="17"/>
        <v>-0.58096816113965488</v>
      </c>
      <c r="K74" s="3">
        <f t="shared" si="17"/>
        <v>0.66005597098941016</v>
      </c>
      <c r="L74" s="3" t="b">
        <f t="shared" si="18"/>
        <v>0</v>
      </c>
      <c r="M74" s="3" t="b">
        <f t="shared" si="19"/>
        <v>0</v>
      </c>
      <c r="N74" s="3">
        <f t="shared" si="20"/>
        <v>-0.58096816113965488</v>
      </c>
      <c r="O74" s="3">
        <f t="shared" si="21"/>
        <v>0.66005597098941016</v>
      </c>
    </row>
    <row r="75" spans="1:15" x14ac:dyDescent="0.3">
      <c r="A75">
        <v>1.0770899077906506</v>
      </c>
      <c r="B75" s="3">
        <v>-3.7188965507084504</v>
      </c>
      <c r="C75">
        <v>-3.1155286706052721E-2</v>
      </c>
      <c r="D75" s="3">
        <f t="shared" si="11"/>
        <v>15.668721789523261</v>
      </c>
      <c r="E75" s="3">
        <f t="shared" si="12"/>
        <v>9.8095502228825349E-2</v>
      </c>
      <c r="F75" s="3">
        <f t="shared" si="13"/>
        <v>15.668721789523261</v>
      </c>
      <c r="G75" s="3">
        <f t="shared" si="14"/>
        <v>9.8095502228825349E-2</v>
      </c>
      <c r="H75" s="3" t="b">
        <f t="shared" si="15"/>
        <v>0</v>
      </c>
      <c r="I75" s="3" t="b">
        <f t="shared" si="16"/>
        <v>0</v>
      </c>
      <c r="J75" s="3">
        <f t="shared" si="17"/>
        <v>-8.3230790497367077E-2</v>
      </c>
      <c r="K75" s="3">
        <f t="shared" si="17"/>
        <v>-0.33358951563560207</v>
      </c>
      <c r="L75" s="3">
        <f t="shared" si="18"/>
        <v>-8.3230790497367077E-2</v>
      </c>
      <c r="M75" s="3">
        <f t="shared" si="19"/>
        <v>-0.33358951563560207</v>
      </c>
      <c r="N75" s="3" t="b">
        <f t="shared" si="20"/>
        <v>0</v>
      </c>
      <c r="O75" s="3" t="b">
        <f t="shared" si="21"/>
        <v>0</v>
      </c>
    </row>
    <row r="76" spans="1:15" x14ac:dyDescent="0.3">
      <c r="A76">
        <v>1.4994740265829023</v>
      </c>
      <c r="B76" s="3">
        <v>32.021052902564406</v>
      </c>
      <c r="C76">
        <v>-2.7213445719098672E-2</v>
      </c>
      <c r="D76" s="3">
        <f t="shared" si="11"/>
        <v>59.011585381056648</v>
      </c>
      <c r="E76" s="3">
        <f t="shared" si="12"/>
        <v>0.1527234374708496</v>
      </c>
      <c r="F76" s="3" t="b">
        <f t="shared" si="13"/>
        <v>0</v>
      </c>
      <c r="G76" s="3" t="b">
        <f t="shared" si="14"/>
        <v>0</v>
      </c>
      <c r="H76" s="3">
        <f t="shared" si="15"/>
        <v>59.011585381056648</v>
      </c>
      <c r="I76" s="3">
        <f t="shared" si="16"/>
        <v>0.1527234374708496</v>
      </c>
      <c r="J76" s="3">
        <f t="shared" si="17"/>
        <v>1.6571115490583539</v>
      </c>
      <c r="K76" s="3">
        <f t="shared" si="17"/>
        <v>0.47624964162400013</v>
      </c>
      <c r="L76" s="3" t="b">
        <f t="shared" si="18"/>
        <v>0</v>
      </c>
      <c r="M76" s="3" t="b">
        <f t="shared" si="19"/>
        <v>0</v>
      </c>
      <c r="N76" s="3">
        <f t="shared" si="20"/>
        <v>1.6571115490583539</v>
      </c>
      <c r="O76" s="3">
        <f t="shared" si="21"/>
        <v>0.47624964162400013</v>
      </c>
    </row>
    <row r="77" spans="1:15" x14ac:dyDescent="0.3">
      <c r="A77">
        <v>0.66683731145167258</v>
      </c>
      <c r="B77" s="3">
        <v>21.185096557019278</v>
      </c>
      <c r="C77">
        <v>5.837318894919008E-2</v>
      </c>
      <c r="D77" s="3">
        <f t="shared" si="11"/>
        <v>33.188168163149385</v>
      </c>
      <c r="E77" s="3">
        <f t="shared" si="12"/>
        <v>0.13839366632339078</v>
      </c>
      <c r="F77" s="3" t="b">
        <f t="shared" si="13"/>
        <v>0</v>
      </c>
      <c r="G77" s="3" t="b">
        <f t="shared" si="14"/>
        <v>0</v>
      </c>
      <c r="H77" s="3">
        <f t="shared" si="15"/>
        <v>33.188168163149385</v>
      </c>
      <c r="I77" s="3">
        <f t="shared" si="16"/>
        <v>0.13839366632339078</v>
      </c>
      <c r="J77" s="3">
        <f t="shared" si="17"/>
        <v>0.62022605944536202</v>
      </c>
      <c r="K77" s="3">
        <f t="shared" si="17"/>
        <v>0.26381602614197758</v>
      </c>
      <c r="L77" s="3" t="b">
        <f t="shared" si="18"/>
        <v>0</v>
      </c>
      <c r="M77" s="3" t="b">
        <f t="shared" si="19"/>
        <v>0</v>
      </c>
      <c r="N77" s="3">
        <f t="shared" si="20"/>
        <v>0.62022605944536202</v>
      </c>
      <c r="O77" s="3">
        <f t="shared" si="21"/>
        <v>0.26381602614197758</v>
      </c>
    </row>
    <row r="78" spans="1:15" x14ac:dyDescent="0.3">
      <c r="A78">
        <v>0.50908318169240374</v>
      </c>
      <c r="B78" s="3">
        <v>7.2824332164600492</v>
      </c>
      <c r="C78">
        <v>-1.3941371435066685E-2</v>
      </c>
      <c r="D78" s="3">
        <f t="shared" si="11"/>
        <v>16.445930486923316</v>
      </c>
      <c r="E78" s="3">
        <f t="shared" si="12"/>
        <v>4.7148610368021759E-2</v>
      </c>
      <c r="F78" s="3">
        <f t="shared" si="13"/>
        <v>16.445930486923316</v>
      </c>
      <c r="G78" s="3">
        <f t="shared" si="14"/>
        <v>4.7148610368021759E-2</v>
      </c>
      <c r="H78" s="3" t="b">
        <f t="shared" si="15"/>
        <v>0</v>
      </c>
      <c r="I78" s="3" t="b">
        <f t="shared" si="16"/>
        <v>0</v>
      </c>
      <c r="J78" s="3">
        <f t="shared" si="17"/>
        <v>-5.2023595340550371E-2</v>
      </c>
      <c r="K78" s="3">
        <f t="shared" si="17"/>
        <v>-1.0888585512811164</v>
      </c>
      <c r="L78" s="3">
        <f t="shared" si="18"/>
        <v>-5.2023595340550371E-2</v>
      </c>
      <c r="M78" s="3">
        <f t="shared" si="19"/>
        <v>-1.0888585512811164</v>
      </c>
      <c r="N78" s="3" t="b">
        <f t="shared" si="20"/>
        <v>0</v>
      </c>
      <c r="O78" s="3" t="b">
        <f t="shared" si="21"/>
        <v>0</v>
      </c>
    </row>
    <row r="79" spans="1:15" x14ac:dyDescent="0.3">
      <c r="A79">
        <v>1.4257037744537229</v>
      </c>
      <c r="B79" s="3">
        <v>18.593909771880135</v>
      </c>
      <c r="C79">
        <v>3.0545561457984149E-2</v>
      </c>
      <c r="D79" s="3">
        <f t="shared" si="11"/>
        <v>44.256577712047147</v>
      </c>
      <c r="E79" s="3">
        <f t="shared" si="12"/>
        <v>0.20163001439243089</v>
      </c>
      <c r="F79" s="3" t="b">
        <f t="shared" si="13"/>
        <v>0</v>
      </c>
      <c r="G79" s="3" t="b">
        <f t="shared" si="14"/>
        <v>0</v>
      </c>
      <c r="H79" s="3">
        <f t="shared" si="15"/>
        <v>44.256577712047147</v>
      </c>
      <c r="I79" s="3">
        <f t="shared" si="16"/>
        <v>0.20163001439243089</v>
      </c>
      <c r="J79" s="3">
        <f t="shared" si="17"/>
        <v>1.0646549728421322</v>
      </c>
      <c r="K79" s="3">
        <f t="shared" si="17"/>
        <v>1.2012717546354541</v>
      </c>
      <c r="L79" s="3" t="b">
        <f t="shared" si="18"/>
        <v>0</v>
      </c>
      <c r="M79" s="3" t="b">
        <f t="shared" si="19"/>
        <v>0</v>
      </c>
      <c r="N79" s="3">
        <f t="shared" si="20"/>
        <v>1.0646549728421322</v>
      </c>
      <c r="O79" s="3">
        <f t="shared" si="21"/>
        <v>1.2012717546354541</v>
      </c>
    </row>
    <row r="80" spans="1:15" x14ac:dyDescent="0.3">
      <c r="A80">
        <v>1.5227570909482893</v>
      </c>
      <c r="B80" s="3">
        <v>9.19520971365273</v>
      </c>
      <c r="C80">
        <v>-6.7344899434829131E-3</v>
      </c>
      <c r="D80" s="3">
        <f t="shared" si="11"/>
        <v>36.604837350721937</v>
      </c>
      <c r="E80" s="3">
        <f t="shared" si="12"/>
        <v>0.17599636097031179</v>
      </c>
      <c r="F80" s="3" t="b">
        <f t="shared" si="13"/>
        <v>0</v>
      </c>
      <c r="G80" s="3" t="b">
        <f t="shared" si="14"/>
        <v>0</v>
      </c>
      <c r="H80" s="3">
        <f t="shared" si="15"/>
        <v>36.604837350721937</v>
      </c>
      <c r="I80" s="3">
        <f t="shared" si="16"/>
        <v>0.17599636097031179</v>
      </c>
      <c r="J80" s="3">
        <f t="shared" si="17"/>
        <v>0.75741528864408736</v>
      </c>
      <c r="K80" s="3">
        <f t="shared" si="17"/>
        <v>0.82126221935131571</v>
      </c>
      <c r="L80" s="3" t="b">
        <f t="shared" si="18"/>
        <v>0</v>
      </c>
      <c r="M80" s="3" t="b">
        <f t="shared" si="19"/>
        <v>0</v>
      </c>
      <c r="N80" s="3">
        <f t="shared" si="20"/>
        <v>0.75741528864408736</v>
      </c>
      <c r="O80" s="3">
        <f t="shared" si="21"/>
        <v>0.82126221935131571</v>
      </c>
    </row>
    <row r="81" spans="1:15" x14ac:dyDescent="0.3">
      <c r="A81">
        <v>0.19867605058243498</v>
      </c>
      <c r="B81" s="3">
        <v>-24.047440092545003</v>
      </c>
      <c r="C81">
        <v>-5.3766052587889135E-2</v>
      </c>
      <c r="D81" s="3">
        <f t="shared" si="11"/>
        <v>-20.471271182061173</v>
      </c>
      <c r="E81" s="3">
        <f t="shared" si="12"/>
        <v>-2.9924926517996938E-2</v>
      </c>
      <c r="F81" s="3">
        <f t="shared" si="13"/>
        <v>-20.471271182061173</v>
      </c>
      <c r="G81" s="3">
        <f t="shared" si="14"/>
        <v>-2.9924926517996938E-2</v>
      </c>
      <c r="H81" s="3" t="b">
        <f t="shared" si="15"/>
        <v>0</v>
      </c>
      <c r="I81" s="3" t="b">
        <f t="shared" si="16"/>
        <v>0</v>
      </c>
      <c r="J81" s="3">
        <f t="shared" si="17"/>
        <v>-1.5343568746534837</v>
      </c>
      <c r="K81" s="3">
        <f t="shared" si="17"/>
        <v>-2.2314455423921018</v>
      </c>
      <c r="L81" s="3">
        <f t="shared" si="18"/>
        <v>-1.5343568746534837</v>
      </c>
      <c r="M81" s="3">
        <f t="shared" si="19"/>
        <v>-2.2314455423921018</v>
      </c>
      <c r="N81" s="3" t="b">
        <f t="shared" si="20"/>
        <v>0</v>
      </c>
      <c r="O81" s="3" t="b">
        <f t="shared" si="21"/>
        <v>0</v>
      </c>
    </row>
    <row r="82" spans="1:15" x14ac:dyDescent="0.3">
      <c r="A82">
        <v>0.43552438708138652</v>
      </c>
      <c r="B82" s="3">
        <v>-14.829747669864446</v>
      </c>
      <c r="C82">
        <v>3.489922164590098E-2</v>
      </c>
      <c r="D82" s="3">
        <f t="shared" si="11"/>
        <v>-6.9903087023994885</v>
      </c>
      <c r="E82" s="3">
        <f t="shared" si="12"/>
        <v>8.7162148095667358E-2</v>
      </c>
      <c r="F82" s="3">
        <f t="shared" si="13"/>
        <v>-6.9903087023994885</v>
      </c>
      <c r="G82" s="3">
        <f t="shared" si="14"/>
        <v>8.7162148095667358E-2</v>
      </c>
      <c r="H82" s="3" t="b">
        <f t="shared" si="15"/>
        <v>0</v>
      </c>
      <c r="I82" s="3" t="b">
        <f t="shared" si="16"/>
        <v>0</v>
      </c>
      <c r="J82" s="3">
        <f t="shared" si="17"/>
        <v>-0.99305692727528871</v>
      </c>
      <c r="K82" s="3">
        <f t="shared" si="17"/>
        <v>-0.49567249127781599</v>
      </c>
      <c r="L82" s="3">
        <f t="shared" si="18"/>
        <v>-0.99305692727528871</v>
      </c>
      <c r="M82" s="3">
        <f t="shared" si="19"/>
        <v>-0.49567249127781599</v>
      </c>
      <c r="N82" s="3" t="b">
        <f t="shared" si="20"/>
        <v>0</v>
      </c>
      <c r="O82" s="3" t="b">
        <f t="shared" si="21"/>
        <v>0</v>
      </c>
    </row>
    <row r="83" spans="1:15" x14ac:dyDescent="0.3">
      <c r="A83">
        <v>0.49495077089522965</v>
      </c>
      <c r="B83" s="3">
        <v>5.2436280384426937</v>
      </c>
      <c r="C83">
        <v>-8.7769876699894667E-3</v>
      </c>
      <c r="D83" s="3">
        <f t="shared" si="11"/>
        <v>14.152741914556827</v>
      </c>
      <c r="E83" s="3">
        <f t="shared" si="12"/>
        <v>5.0617104837438087E-2</v>
      </c>
      <c r="F83" s="3">
        <f t="shared" si="13"/>
        <v>14.152741914556827</v>
      </c>
      <c r="G83" s="3">
        <f t="shared" si="14"/>
        <v>5.0617104837438087E-2</v>
      </c>
      <c r="H83" s="3" t="b">
        <f t="shared" si="15"/>
        <v>0</v>
      </c>
      <c r="I83" s="3" t="b">
        <f t="shared" si="16"/>
        <v>0</v>
      </c>
      <c r="J83" s="3">
        <f t="shared" si="17"/>
        <v>-0.14410180232487915</v>
      </c>
      <c r="K83" s="3">
        <f t="shared" si="17"/>
        <v>-1.0374393895348959</v>
      </c>
      <c r="L83" s="3">
        <f t="shared" si="18"/>
        <v>-0.14410180232487915</v>
      </c>
      <c r="M83" s="3">
        <f t="shared" si="19"/>
        <v>-1.0374393895348959</v>
      </c>
      <c r="N83" s="3" t="b">
        <f t="shared" si="20"/>
        <v>0</v>
      </c>
      <c r="O83" s="3" t="b">
        <f t="shared" si="21"/>
        <v>0</v>
      </c>
    </row>
    <row r="84" spans="1:15" x14ac:dyDescent="0.3">
      <c r="A84">
        <v>1.7238350008265115</v>
      </c>
      <c r="B84" s="3">
        <v>0.36627170629799366</v>
      </c>
      <c r="C84">
        <v>-1.6868307284312323E-2</v>
      </c>
      <c r="D84" s="3">
        <f t="shared" si="11"/>
        <v>31.395301721175201</v>
      </c>
      <c r="E84" s="3">
        <f t="shared" si="12"/>
        <v>0.18999189281486906</v>
      </c>
      <c r="F84" s="3" t="b">
        <f t="shared" si="13"/>
        <v>0</v>
      </c>
      <c r="G84" s="3" t="b">
        <f t="shared" si="14"/>
        <v>0</v>
      </c>
      <c r="H84" s="3">
        <f t="shared" si="15"/>
        <v>31.395301721175201</v>
      </c>
      <c r="I84" s="3">
        <f t="shared" si="16"/>
        <v>0.18999189281486906</v>
      </c>
      <c r="J84" s="3">
        <f t="shared" si="17"/>
        <v>0.54823724468818957</v>
      </c>
      <c r="K84" s="3">
        <f t="shared" si="17"/>
        <v>1.0287408594313647</v>
      </c>
      <c r="L84" s="3" t="b">
        <f t="shared" si="18"/>
        <v>0</v>
      </c>
      <c r="M84" s="3" t="b">
        <f t="shared" si="19"/>
        <v>0</v>
      </c>
      <c r="N84" s="3">
        <f t="shared" si="20"/>
        <v>0.54823724468818957</v>
      </c>
      <c r="O84" s="3">
        <f t="shared" si="21"/>
        <v>1.0287408594313647</v>
      </c>
    </row>
    <row r="85" spans="1:15" x14ac:dyDescent="0.3">
      <c r="A85">
        <v>1.3388674940651981</v>
      </c>
      <c r="B85" s="3">
        <v>-23.309657990466803</v>
      </c>
      <c r="C85">
        <v>3.158397703373339E-2</v>
      </c>
      <c r="D85" s="3">
        <f t="shared" si="11"/>
        <v>0.78995690270676278</v>
      </c>
      <c r="E85" s="3">
        <f t="shared" si="12"/>
        <v>0.19224807632155716</v>
      </c>
      <c r="F85" s="3" t="b">
        <f t="shared" si="13"/>
        <v>0</v>
      </c>
      <c r="G85" s="3" t="b">
        <f t="shared" si="14"/>
        <v>0</v>
      </c>
      <c r="H85" s="3">
        <f t="shared" si="15"/>
        <v>0.78995690270676278</v>
      </c>
      <c r="I85" s="3">
        <f t="shared" si="16"/>
        <v>0.19224807632155716</v>
      </c>
      <c r="J85" s="3">
        <f t="shared" si="17"/>
        <v>-0.68065657982338446</v>
      </c>
      <c r="K85" s="3">
        <f t="shared" si="17"/>
        <v>1.0621879546141555</v>
      </c>
      <c r="L85" s="3" t="b">
        <f t="shared" si="18"/>
        <v>0</v>
      </c>
      <c r="M85" s="3" t="b">
        <f t="shared" si="19"/>
        <v>0</v>
      </c>
      <c r="N85" s="3">
        <f t="shared" si="20"/>
        <v>-0.68065657982338446</v>
      </c>
      <c r="O85" s="3">
        <f t="shared" si="21"/>
        <v>1.0621879546141555</v>
      </c>
    </row>
    <row r="86" spans="1:15" x14ac:dyDescent="0.3">
      <c r="A86">
        <v>0.76254116518248338</v>
      </c>
      <c r="B86" s="3">
        <v>-11.918618838535622</v>
      </c>
      <c r="C86">
        <v>9.2542904894798994E-2</v>
      </c>
      <c r="D86" s="3">
        <f t="shared" si="11"/>
        <v>1.8071221347490791</v>
      </c>
      <c r="E86" s="3">
        <f t="shared" si="12"/>
        <v>0.184047844716697</v>
      </c>
      <c r="F86" s="3" t="b">
        <f t="shared" si="13"/>
        <v>0</v>
      </c>
      <c r="G86" s="3" t="b">
        <f t="shared" si="14"/>
        <v>0</v>
      </c>
      <c r="H86" s="3">
        <f t="shared" si="15"/>
        <v>1.8071221347490791</v>
      </c>
      <c r="I86" s="3">
        <f t="shared" si="16"/>
        <v>0.184047844716697</v>
      </c>
      <c r="J86" s="3">
        <f t="shared" si="17"/>
        <v>-0.63981443020609297</v>
      </c>
      <c r="K86" s="3">
        <f t="shared" si="17"/>
        <v>0.94062252068750729</v>
      </c>
      <c r="L86" s="3" t="b">
        <f t="shared" si="18"/>
        <v>0</v>
      </c>
      <c r="M86" s="3" t="b">
        <f t="shared" si="19"/>
        <v>0</v>
      </c>
      <c r="N86" s="3">
        <f t="shared" si="20"/>
        <v>-0.63981443020609297</v>
      </c>
      <c r="O86" s="3">
        <f t="shared" si="21"/>
        <v>0.94062252068750729</v>
      </c>
    </row>
    <row r="87" spans="1:15" x14ac:dyDescent="0.3">
      <c r="A87">
        <v>1.2067224613711005</v>
      </c>
      <c r="B87" s="3">
        <v>27.459027478471398</v>
      </c>
      <c r="C87">
        <v>1.0820440365932882E-2</v>
      </c>
      <c r="D87" s="3">
        <f t="shared" si="11"/>
        <v>49.180031783151207</v>
      </c>
      <c r="E87" s="3">
        <f t="shared" si="12"/>
        <v>0.15562713573046494</v>
      </c>
      <c r="F87" s="3" t="b">
        <f t="shared" si="13"/>
        <v>0</v>
      </c>
      <c r="G87" s="3" t="b">
        <f t="shared" si="14"/>
        <v>0</v>
      </c>
      <c r="H87" s="3">
        <f t="shared" si="15"/>
        <v>49.180031783151207</v>
      </c>
      <c r="I87" s="3">
        <f t="shared" si="16"/>
        <v>0.15562713573046494</v>
      </c>
      <c r="J87" s="3">
        <f t="shared" si="17"/>
        <v>1.2623460081542095</v>
      </c>
      <c r="K87" s="3">
        <f t="shared" si="17"/>
        <v>0.51929590616035537</v>
      </c>
      <c r="L87" s="3" t="b">
        <f t="shared" si="18"/>
        <v>0</v>
      </c>
      <c r="M87" s="3" t="b">
        <f t="shared" si="19"/>
        <v>0</v>
      </c>
      <c r="N87" s="3">
        <f t="shared" si="20"/>
        <v>1.2623460081542095</v>
      </c>
      <c r="O87" s="3">
        <f t="shared" si="21"/>
        <v>0.51929590616035537</v>
      </c>
    </row>
    <row r="88" spans="1:15" x14ac:dyDescent="0.3">
      <c r="A88">
        <v>1.010653025128704</v>
      </c>
      <c r="B88" s="3">
        <v>6.0590900829993188</v>
      </c>
      <c r="C88">
        <v>5.6988483265740797E-2</v>
      </c>
      <c r="D88" s="3">
        <f t="shared" si="11"/>
        <v>24.250844535315991</v>
      </c>
      <c r="E88" s="3">
        <f t="shared" si="12"/>
        <v>0.17826684628118528</v>
      </c>
      <c r="F88" s="3" t="b">
        <f t="shared" si="13"/>
        <v>0</v>
      </c>
      <c r="G88" s="3" t="b">
        <f t="shared" si="14"/>
        <v>0</v>
      </c>
      <c r="H88" s="3">
        <f t="shared" si="15"/>
        <v>24.250844535315991</v>
      </c>
      <c r="I88" s="3">
        <f t="shared" si="16"/>
        <v>0.17826684628118528</v>
      </c>
      <c r="J88" s="3">
        <f t="shared" si="17"/>
        <v>0.26136645897197486</v>
      </c>
      <c r="K88" s="3">
        <f t="shared" si="17"/>
        <v>0.85492133354960576</v>
      </c>
      <c r="L88" s="3" t="b">
        <f t="shared" si="18"/>
        <v>0</v>
      </c>
      <c r="M88" s="3" t="b">
        <f t="shared" si="19"/>
        <v>0</v>
      </c>
      <c r="N88" s="3">
        <f t="shared" si="20"/>
        <v>0.26136645897197486</v>
      </c>
      <c r="O88" s="3">
        <f t="shared" si="21"/>
        <v>0.85492133354960576</v>
      </c>
    </row>
    <row r="89" spans="1:15" x14ac:dyDescent="0.3">
      <c r="A89">
        <v>1.4634148353943601</v>
      </c>
      <c r="B89" s="3">
        <v>-2.9550847102655098</v>
      </c>
      <c r="C89">
        <v>-1.0569920050329529E-2</v>
      </c>
      <c r="D89" s="3">
        <f t="shared" si="11"/>
        <v>23.386382326832972</v>
      </c>
      <c r="E89" s="3">
        <f t="shared" si="12"/>
        <v>0.16503986019699368</v>
      </c>
      <c r="F89" s="3" t="b">
        <f t="shared" si="13"/>
        <v>0</v>
      </c>
      <c r="G89" s="3" t="b">
        <f t="shared" si="14"/>
        <v>0</v>
      </c>
      <c r="H89" s="3">
        <f t="shared" si="15"/>
        <v>23.386382326832972</v>
      </c>
      <c r="I89" s="3">
        <f t="shared" si="16"/>
        <v>0.16503986019699368</v>
      </c>
      <c r="J89" s="3">
        <f t="shared" si="17"/>
        <v>0.22665578095708883</v>
      </c>
      <c r="K89" s="3">
        <f t="shared" si="17"/>
        <v>0.6588361032356862</v>
      </c>
      <c r="L89" s="3" t="b">
        <f t="shared" si="18"/>
        <v>0</v>
      </c>
      <c r="M89" s="3" t="b">
        <f t="shared" si="19"/>
        <v>0</v>
      </c>
      <c r="N89" s="3">
        <f t="shared" si="20"/>
        <v>0.22665578095708883</v>
      </c>
      <c r="O89" s="3">
        <f t="shared" si="21"/>
        <v>0.6588361032356862</v>
      </c>
    </row>
    <row r="90" spans="1:15" x14ac:dyDescent="0.3">
      <c r="A90">
        <v>0.78508412823430263</v>
      </c>
      <c r="B90" s="3">
        <v>-2.3455140762962401</v>
      </c>
      <c r="C90">
        <v>-5.832953320350498E-3</v>
      </c>
      <c r="D90" s="3">
        <f t="shared" si="11"/>
        <v>11.786000231921207</v>
      </c>
      <c r="E90" s="3">
        <f t="shared" si="12"/>
        <v>8.8377142067765813E-2</v>
      </c>
      <c r="F90" s="3">
        <f t="shared" si="13"/>
        <v>11.786000231921207</v>
      </c>
      <c r="G90" s="3">
        <f t="shared" si="14"/>
        <v>8.8377142067765813E-2</v>
      </c>
      <c r="H90" s="3" t="b">
        <f t="shared" si="15"/>
        <v>0</v>
      </c>
      <c r="I90" s="3" t="b">
        <f t="shared" si="16"/>
        <v>0</v>
      </c>
      <c r="J90" s="3">
        <f t="shared" si="17"/>
        <v>-0.23913338113100849</v>
      </c>
      <c r="K90" s="3">
        <f t="shared" si="17"/>
        <v>-0.47766065008190756</v>
      </c>
      <c r="L90" s="3">
        <f t="shared" si="18"/>
        <v>-0.23913338113100849</v>
      </c>
      <c r="M90" s="3">
        <f t="shared" si="19"/>
        <v>-0.47766065008190756</v>
      </c>
      <c r="N90" s="3" t="b">
        <f t="shared" si="20"/>
        <v>0</v>
      </c>
      <c r="O90" s="3" t="b">
        <f t="shared" si="21"/>
        <v>0</v>
      </c>
    </row>
    <row r="91" spans="1:15" x14ac:dyDescent="0.3">
      <c r="A91">
        <v>1.5121069079905283</v>
      </c>
      <c r="B91" s="3">
        <v>-13.781464076600969</v>
      </c>
      <c r="C91">
        <v>-3.1122181098908186E-2</v>
      </c>
      <c r="D91" s="3">
        <f t="shared" si="11"/>
        <v>13.43646026722854</v>
      </c>
      <c r="E91" s="3">
        <f t="shared" si="12"/>
        <v>0.1503306478599552</v>
      </c>
      <c r="F91" s="3" t="b">
        <f t="shared" si="13"/>
        <v>0</v>
      </c>
      <c r="G91" s="3" t="b">
        <f t="shared" si="14"/>
        <v>0</v>
      </c>
      <c r="H91" s="3">
        <f t="shared" si="15"/>
        <v>13.43646026722854</v>
      </c>
      <c r="I91" s="3">
        <f t="shared" si="16"/>
        <v>0.1503306478599552</v>
      </c>
      <c r="J91" s="3">
        <f t="shared" si="17"/>
        <v>-0.17286259878816693</v>
      </c>
      <c r="K91" s="3">
        <f t="shared" si="17"/>
        <v>0.44077741091637573</v>
      </c>
      <c r="L91" s="3" t="b">
        <f t="shared" si="18"/>
        <v>0</v>
      </c>
      <c r="M91" s="3" t="b">
        <f t="shared" si="19"/>
        <v>0</v>
      </c>
      <c r="N91" s="3">
        <f t="shared" si="20"/>
        <v>-0.17286259878816693</v>
      </c>
      <c r="O91" s="3">
        <f t="shared" si="21"/>
        <v>0.44077741091637573</v>
      </c>
    </row>
    <row r="92" spans="1:15" x14ac:dyDescent="0.3">
      <c r="A92">
        <v>0.9335761913243914</v>
      </c>
      <c r="B92" s="3">
        <v>-27.258647605776787</v>
      </c>
      <c r="C92">
        <v>2.2666699805995449E-2</v>
      </c>
      <c r="D92" s="3">
        <f t="shared" si="11"/>
        <v>-10.454276161937742</v>
      </c>
      <c r="E92" s="3">
        <f t="shared" si="12"/>
        <v>0.13469584276492241</v>
      </c>
      <c r="F92" s="3" t="b">
        <f t="shared" si="13"/>
        <v>0</v>
      </c>
      <c r="G92" s="3" t="b">
        <f t="shared" si="14"/>
        <v>0</v>
      </c>
      <c r="H92" s="3">
        <f t="shared" si="15"/>
        <v>-10.454276161937742</v>
      </c>
      <c r="I92" s="3">
        <f t="shared" si="16"/>
        <v>0.13469584276492241</v>
      </c>
      <c r="J92" s="3">
        <f t="shared" si="17"/>
        <v>-1.1321453199918072</v>
      </c>
      <c r="K92" s="3">
        <f t="shared" si="17"/>
        <v>0.20899714453832127</v>
      </c>
      <c r="L92" s="3" t="b">
        <f t="shared" si="18"/>
        <v>0</v>
      </c>
      <c r="M92" s="3" t="b">
        <f t="shared" si="19"/>
        <v>0</v>
      </c>
      <c r="N92" s="3">
        <f t="shared" si="20"/>
        <v>-1.1321453199918072</v>
      </c>
      <c r="O92" s="3">
        <f t="shared" si="21"/>
        <v>0.20899714453832127</v>
      </c>
    </row>
    <row r="93" spans="1:15" x14ac:dyDescent="0.3">
      <c r="A93">
        <v>1.6271636721066898</v>
      </c>
      <c r="B93" s="3">
        <v>3.6631536204367876</v>
      </c>
      <c r="C93">
        <v>4.1674866224639118E-3</v>
      </c>
      <c r="D93" s="3">
        <f t="shared" si="11"/>
        <v>32.952099718357204</v>
      </c>
      <c r="E93" s="3">
        <f t="shared" si="12"/>
        <v>0.19942712727526668</v>
      </c>
      <c r="F93" s="3" t="b">
        <f t="shared" si="13"/>
        <v>0</v>
      </c>
      <c r="G93" s="3" t="b">
        <f t="shared" si="14"/>
        <v>0</v>
      </c>
      <c r="H93" s="3">
        <f t="shared" si="15"/>
        <v>32.952099718357204</v>
      </c>
      <c r="I93" s="3">
        <f t="shared" si="16"/>
        <v>0.19942712727526668</v>
      </c>
      <c r="J93" s="3">
        <f t="shared" si="17"/>
        <v>0.61074722312811514</v>
      </c>
      <c r="K93" s="3">
        <f t="shared" si="17"/>
        <v>1.1686147589317266</v>
      </c>
      <c r="L93" s="3" t="b">
        <f t="shared" si="18"/>
        <v>0</v>
      </c>
      <c r="M93" s="3" t="b">
        <f t="shared" si="19"/>
        <v>0</v>
      </c>
      <c r="N93" s="3">
        <f t="shared" si="20"/>
        <v>0.61074722312811514</v>
      </c>
      <c r="O93" s="3">
        <f t="shared" si="21"/>
        <v>1.1686147589317266</v>
      </c>
    </row>
    <row r="94" spans="1:15" x14ac:dyDescent="0.3">
      <c r="A94">
        <v>0.73568606037588324</v>
      </c>
      <c r="B94" s="3">
        <v>-23.959637474035844</v>
      </c>
      <c r="C94">
        <v>-2.802116796374321E-2</v>
      </c>
      <c r="D94" s="3">
        <f t="shared" si="11"/>
        <v>-10.717288387269946</v>
      </c>
      <c r="E94" s="3">
        <f t="shared" si="12"/>
        <v>6.0261159281362775E-2</v>
      </c>
      <c r="F94" s="3">
        <f t="shared" si="13"/>
        <v>-10.717288387269946</v>
      </c>
      <c r="G94" s="3">
        <f t="shared" si="14"/>
        <v>6.0261159281362775E-2</v>
      </c>
      <c r="H94" s="3" t="b">
        <f t="shared" si="15"/>
        <v>0</v>
      </c>
      <c r="I94" s="3" t="b">
        <f t="shared" si="16"/>
        <v>0</v>
      </c>
      <c r="J94" s="3">
        <f t="shared" si="17"/>
        <v>-1.1427060276524754</v>
      </c>
      <c r="K94" s="3">
        <f t="shared" si="17"/>
        <v>-0.89446981016434879</v>
      </c>
      <c r="L94" s="3">
        <f t="shared" si="18"/>
        <v>-1.1427060276524754</v>
      </c>
      <c r="M94" s="3">
        <f t="shared" si="19"/>
        <v>-0.89446981016434879</v>
      </c>
      <c r="N94" s="3" t="b">
        <f t="shared" si="20"/>
        <v>0</v>
      </c>
      <c r="O94" s="3" t="b">
        <f t="shared" si="21"/>
        <v>0</v>
      </c>
    </row>
    <row r="95" spans="1:15" x14ac:dyDescent="0.3">
      <c r="A95">
        <v>1.5665049229719443</v>
      </c>
      <c r="B95" s="3">
        <v>18.043574527837336</v>
      </c>
      <c r="C95">
        <v>2.2344056560541503E-2</v>
      </c>
      <c r="D95" s="3">
        <f t="shared" si="11"/>
        <v>46.240663141332334</v>
      </c>
      <c r="E95" s="3">
        <f t="shared" si="12"/>
        <v>0.21032464731717482</v>
      </c>
      <c r="F95" s="3" t="b">
        <f t="shared" si="13"/>
        <v>0</v>
      </c>
      <c r="G95" s="3" t="b">
        <f t="shared" si="14"/>
        <v>0</v>
      </c>
      <c r="H95" s="3">
        <f t="shared" si="15"/>
        <v>46.240663141332334</v>
      </c>
      <c r="I95" s="3">
        <f t="shared" si="16"/>
        <v>0.21032464731717482</v>
      </c>
      <c r="J95" s="3">
        <f t="shared" si="17"/>
        <v>1.1443217874398439</v>
      </c>
      <c r="K95" s="3">
        <f t="shared" si="17"/>
        <v>1.3301665072791438</v>
      </c>
      <c r="L95" s="3" t="b">
        <f t="shared" si="18"/>
        <v>0</v>
      </c>
      <c r="M95" s="3" t="b">
        <f t="shared" si="19"/>
        <v>0</v>
      </c>
      <c r="N95" s="3">
        <f t="shared" si="20"/>
        <v>1.1443217874398439</v>
      </c>
      <c r="O95" s="3">
        <f t="shared" si="21"/>
        <v>1.3301665072791438</v>
      </c>
    </row>
    <row r="96" spans="1:15" x14ac:dyDescent="0.3">
      <c r="A96">
        <v>0.62894605687324656</v>
      </c>
      <c r="B96" s="3">
        <v>31.012277759145945</v>
      </c>
      <c r="C96">
        <v>2.6344332582084462E-2</v>
      </c>
      <c r="D96" s="3">
        <f t="shared" si="11"/>
        <v>42.333306782864383</v>
      </c>
      <c r="E96" s="3">
        <f t="shared" si="12"/>
        <v>0.10181785940687405</v>
      </c>
      <c r="F96" s="3" t="b">
        <f t="shared" si="13"/>
        <v>0</v>
      </c>
      <c r="G96" s="3" t="b">
        <f t="shared" si="14"/>
        <v>0</v>
      </c>
      <c r="H96" s="3">
        <f t="shared" si="15"/>
        <v>42.333306782864383</v>
      </c>
      <c r="I96" s="3">
        <f t="shared" si="16"/>
        <v>0.10181785940687405</v>
      </c>
      <c r="J96" s="3">
        <f t="shared" si="17"/>
        <v>0.98743003772854021</v>
      </c>
      <c r="K96" s="3">
        <f t="shared" si="17"/>
        <v>-0.27840693209597778</v>
      </c>
      <c r="L96" s="3" t="b">
        <f t="shared" si="18"/>
        <v>0</v>
      </c>
      <c r="M96" s="3" t="b">
        <f t="shared" si="19"/>
        <v>0</v>
      </c>
      <c r="N96" s="3">
        <f t="shared" si="20"/>
        <v>0.98743003772854021</v>
      </c>
      <c r="O96" s="3">
        <f t="shared" si="21"/>
        <v>-0.27840693209597778</v>
      </c>
    </row>
    <row r="97" spans="1:15" x14ac:dyDescent="0.3">
      <c r="A97">
        <v>0.48549657347030006</v>
      </c>
      <c r="B97" s="3">
        <v>-0.42138708522543311</v>
      </c>
      <c r="C97">
        <v>-1.5490149962715805E-2</v>
      </c>
      <c r="D97" s="3">
        <f t="shared" si="11"/>
        <v>8.317551237239968</v>
      </c>
      <c r="E97" s="3">
        <f t="shared" si="12"/>
        <v>4.2769438853720199E-2</v>
      </c>
      <c r="F97" s="3">
        <f t="shared" si="13"/>
        <v>8.317551237239968</v>
      </c>
      <c r="G97" s="3">
        <f t="shared" si="14"/>
        <v>4.2769438853720199E-2</v>
      </c>
      <c r="H97" s="3" t="b">
        <f t="shared" si="15"/>
        <v>0</v>
      </c>
      <c r="I97" s="3" t="b">
        <f t="shared" si="16"/>
        <v>0</v>
      </c>
      <c r="J97" s="3">
        <f t="shared" si="17"/>
        <v>-0.37840172054945814</v>
      </c>
      <c r="K97" s="3">
        <f t="shared" si="17"/>
        <v>-1.1537781670953533</v>
      </c>
      <c r="L97" s="3">
        <f t="shared" si="18"/>
        <v>-0.37840172054945814</v>
      </c>
      <c r="M97" s="3">
        <f t="shared" si="19"/>
        <v>-1.1537781670953533</v>
      </c>
      <c r="N97" s="3" t="b">
        <f t="shared" si="20"/>
        <v>0</v>
      </c>
      <c r="O97" s="3" t="b">
        <f t="shared" si="21"/>
        <v>0</v>
      </c>
    </row>
    <row r="98" spans="1:15" x14ac:dyDescent="0.3">
      <c r="A98">
        <v>0.62098968353529926</v>
      </c>
      <c r="B98" s="3">
        <v>7.2286275099031627</v>
      </c>
      <c r="C98">
        <v>3.7636345950886607E-2</v>
      </c>
      <c r="D98" s="3">
        <f t="shared" si="11"/>
        <v>18.406441813538549</v>
      </c>
      <c r="E98" s="3">
        <f t="shared" si="12"/>
        <v>0.11215510797512251</v>
      </c>
      <c r="F98" s="3" t="b">
        <f t="shared" si="13"/>
        <v>0</v>
      </c>
      <c r="G98" s="3" t="b">
        <f t="shared" si="14"/>
        <v>0</v>
      </c>
      <c r="H98" s="3">
        <f t="shared" si="15"/>
        <v>18.406441813538549</v>
      </c>
      <c r="I98" s="3">
        <f t="shared" si="16"/>
        <v>0.11215510797512251</v>
      </c>
      <c r="J98" s="3">
        <f t="shared" si="17"/>
        <v>2.6696650304537519E-2</v>
      </c>
      <c r="K98" s="3">
        <f t="shared" si="17"/>
        <v>-0.12516100340026309</v>
      </c>
      <c r="L98" s="3" t="b">
        <f t="shared" si="18"/>
        <v>0</v>
      </c>
      <c r="M98" s="3" t="b">
        <f t="shared" si="19"/>
        <v>0</v>
      </c>
      <c r="N98" s="3">
        <f t="shared" si="20"/>
        <v>2.6696650304537519E-2</v>
      </c>
      <c r="O98" s="3">
        <f t="shared" si="21"/>
        <v>-0.12516100340026309</v>
      </c>
    </row>
    <row r="99" spans="1:15" x14ac:dyDescent="0.3">
      <c r="A99">
        <v>1.0023140955818235</v>
      </c>
      <c r="B99" s="3">
        <v>4.512639861786738</v>
      </c>
      <c r="C99">
        <v>3.6267374525777996E-2</v>
      </c>
      <c r="D99" s="3">
        <f t="shared" si="11"/>
        <v>22.554293582259561</v>
      </c>
      <c r="E99" s="3">
        <f t="shared" si="12"/>
        <v>0.15654506599559681</v>
      </c>
      <c r="F99" s="3" t="b">
        <f t="shared" si="13"/>
        <v>0</v>
      </c>
      <c r="G99" s="3" t="b">
        <f t="shared" si="14"/>
        <v>0</v>
      </c>
      <c r="H99" s="3">
        <f t="shared" si="15"/>
        <v>22.554293582259561</v>
      </c>
      <c r="I99" s="3">
        <f t="shared" si="16"/>
        <v>0.15654506599559681</v>
      </c>
      <c r="J99" s="3">
        <f t="shared" si="17"/>
        <v>0.19324499190318448</v>
      </c>
      <c r="K99" s="3">
        <f t="shared" si="17"/>
        <v>0.53290388656532617</v>
      </c>
      <c r="L99" s="3" t="b">
        <f t="shared" si="18"/>
        <v>0</v>
      </c>
      <c r="M99" s="3" t="b">
        <f t="shared" si="19"/>
        <v>0</v>
      </c>
      <c r="N99" s="3">
        <f t="shared" si="20"/>
        <v>0.19324499190318448</v>
      </c>
      <c r="O99" s="3">
        <f t="shared" si="21"/>
        <v>0.53290388656532617</v>
      </c>
    </row>
    <row r="100" spans="1:15" x14ac:dyDescent="0.3">
      <c r="A100">
        <v>1.1691955731075723</v>
      </c>
      <c r="B100" s="3">
        <v>-27.890946512343362</v>
      </c>
      <c r="C100">
        <v>-3.4832100936910138E-2</v>
      </c>
      <c r="D100" s="3">
        <f t="shared" si="11"/>
        <v>-6.8454261964070611</v>
      </c>
      <c r="E100" s="3">
        <f t="shared" si="12"/>
        <v>0.10547136783599853</v>
      </c>
      <c r="F100" s="3" t="b">
        <f t="shared" si="13"/>
        <v>0</v>
      </c>
      <c r="G100" s="3" t="b">
        <f t="shared" si="14"/>
        <v>0</v>
      </c>
      <c r="H100" s="3">
        <f t="shared" si="15"/>
        <v>-6.8454261964070611</v>
      </c>
      <c r="I100" s="3">
        <f t="shared" si="16"/>
        <v>0.10547136783599853</v>
      </c>
      <c r="J100" s="3">
        <f t="shared" si="17"/>
        <v>-0.98723947225395481</v>
      </c>
      <c r="K100" s="3">
        <f t="shared" si="17"/>
        <v>-0.22424500607452877</v>
      </c>
      <c r="L100" s="3" t="b">
        <f t="shared" si="18"/>
        <v>0</v>
      </c>
      <c r="M100" s="3" t="b">
        <f t="shared" si="19"/>
        <v>0</v>
      </c>
      <c r="N100" s="3">
        <f t="shared" si="20"/>
        <v>-0.98723947225395481</v>
      </c>
      <c r="O100" s="3">
        <f t="shared" si="21"/>
        <v>-0.22424500607452877</v>
      </c>
    </row>
    <row r="101" spans="1:15" x14ac:dyDescent="0.3">
      <c r="A101">
        <v>1.0052210680223652</v>
      </c>
      <c r="B101" s="3">
        <v>-0.74274794314987957</v>
      </c>
      <c r="C101">
        <v>1.8327955331187695E-2</v>
      </c>
      <c r="D101" s="3">
        <f t="shared" si="11"/>
        <v>17.351231281252694</v>
      </c>
      <c r="E101" s="3">
        <f t="shared" si="12"/>
        <v>0.13895448349387152</v>
      </c>
      <c r="F101" s="3" t="b">
        <f t="shared" si="13"/>
        <v>0</v>
      </c>
      <c r="G101" s="3" t="b">
        <f t="shared" si="14"/>
        <v>0</v>
      </c>
      <c r="H101" s="3">
        <f t="shared" si="15"/>
        <v>17.351231281252694</v>
      </c>
      <c r="I101" s="3">
        <f t="shared" si="16"/>
        <v>0.13895448349387152</v>
      </c>
      <c r="J101" s="3">
        <f t="shared" si="17"/>
        <v>-1.5673129038812818E-2</v>
      </c>
      <c r="K101" s="3">
        <f t="shared" si="17"/>
        <v>0.27212993554943848</v>
      </c>
      <c r="L101" s="3" t="b">
        <f t="shared" si="18"/>
        <v>0</v>
      </c>
      <c r="M101" s="3" t="b">
        <f t="shared" si="19"/>
        <v>0</v>
      </c>
      <c r="N101" s="3">
        <f t="shared" si="20"/>
        <v>-1.5673129038812818E-2</v>
      </c>
      <c r="O101" s="3">
        <f t="shared" si="21"/>
        <v>0.27212993554943848</v>
      </c>
    </row>
    <row r="102" spans="1:15" x14ac:dyDescent="0.3">
      <c r="A102">
        <v>0.45276726975862402</v>
      </c>
      <c r="B102" s="3">
        <v>-32.598127290839329</v>
      </c>
      <c r="C102">
        <v>6.6096072259824723E-2</v>
      </c>
      <c r="D102" s="3">
        <f t="shared" si="11"/>
        <v>-24.448316435184097</v>
      </c>
      <c r="E102" s="3">
        <f t="shared" si="12"/>
        <v>0.1204281446308596</v>
      </c>
      <c r="F102" s="3" t="b">
        <f t="shared" si="13"/>
        <v>0</v>
      </c>
      <c r="G102" s="3" t="b">
        <f t="shared" si="14"/>
        <v>0</v>
      </c>
      <c r="H102" s="3">
        <f t="shared" si="15"/>
        <v>-24.448316435184097</v>
      </c>
      <c r="I102" s="3">
        <f t="shared" si="16"/>
        <v>0.1204281446308596</v>
      </c>
      <c r="J102" s="3">
        <f t="shared" si="17"/>
        <v>-1.6940468366635379</v>
      </c>
      <c r="K102" s="3">
        <f t="shared" si="17"/>
        <v>-2.5162612261919138E-3</v>
      </c>
      <c r="L102" s="3" t="b">
        <f t="shared" si="18"/>
        <v>0</v>
      </c>
      <c r="M102" s="3" t="b">
        <f t="shared" si="19"/>
        <v>0</v>
      </c>
      <c r="N102" s="3">
        <f t="shared" si="20"/>
        <v>-1.6940468366635379</v>
      </c>
      <c r="O102" s="3">
        <f t="shared" si="21"/>
        <v>-2.5162612261919138E-3</v>
      </c>
    </row>
    <row r="103" spans="1:15" x14ac:dyDescent="0.3">
      <c r="A103">
        <v>1.5860499641130446</v>
      </c>
      <c r="B103" s="3">
        <v>2.2901531337993219</v>
      </c>
      <c r="C103">
        <v>3.2669686333974823E-2</v>
      </c>
      <c r="D103" s="3">
        <f t="shared" si="11"/>
        <v>30.839052487834124</v>
      </c>
      <c r="E103" s="3">
        <f t="shared" si="12"/>
        <v>0.22299568202754017</v>
      </c>
      <c r="F103" s="3" t="b">
        <f t="shared" si="13"/>
        <v>0</v>
      </c>
      <c r="G103" s="3" t="b">
        <f t="shared" si="14"/>
        <v>0</v>
      </c>
      <c r="H103" s="3">
        <f t="shared" si="15"/>
        <v>30.839052487834124</v>
      </c>
      <c r="I103" s="3">
        <f t="shared" si="16"/>
        <v>0.22299568202754017</v>
      </c>
      <c r="J103" s="3">
        <f t="shared" si="17"/>
        <v>0.52590221622186584</v>
      </c>
      <c r="K103" s="3">
        <f t="shared" si="17"/>
        <v>1.5180099618411143</v>
      </c>
      <c r="L103" s="3" t="b">
        <f t="shared" si="18"/>
        <v>0</v>
      </c>
      <c r="M103" s="3" t="b">
        <f t="shared" si="19"/>
        <v>0</v>
      </c>
      <c r="N103" s="3">
        <f t="shared" si="20"/>
        <v>0.52590221622186584</v>
      </c>
      <c r="O103" s="3">
        <f t="shared" si="21"/>
        <v>1.5180099618411143</v>
      </c>
    </row>
    <row r="104" spans="1:15" x14ac:dyDescent="0.3">
      <c r="A104">
        <v>0.28743363852845505</v>
      </c>
      <c r="B104" s="3">
        <v>36.65270924102515</v>
      </c>
      <c r="C104">
        <v>-3.0235241865739226E-2</v>
      </c>
      <c r="D104" s="3">
        <f t="shared" si="11"/>
        <v>41.826514734537341</v>
      </c>
      <c r="E104" s="3">
        <f t="shared" si="12"/>
        <v>4.2567947576753751E-3</v>
      </c>
      <c r="F104" s="3">
        <f t="shared" si="13"/>
        <v>41.826514734537341</v>
      </c>
      <c r="G104" s="3">
        <f t="shared" si="14"/>
        <v>4.2567947576753751E-3</v>
      </c>
      <c r="H104" s="3" t="b">
        <f t="shared" si="15"/>
        <v>0</v>
      </c>
      <c r="I104" s="3" t="b">
        <f t="shared" si="16"/>
        <v>0</v>
      </c>
      <c r="J104" s="3">
        <f t="shared" si="17"/>
        <v>0.96708085943322308</v>
      </c>
      <c r="K104" s="3">
        <f t="shared" si="17"/>
        <v>-1.7247140280316968</v>
      </c>
      <c r="L104" s="3">
        <f t="shared" si="18"/>
        <v>0.96708085943322308</v>
      </c>
      <c r="M104" s="3">
        <f t="shared" si="19"/>
        <v>-1.7247140280316968</v>
      </c>
      <c r="N104" s="3" t="b">
        <f t="shared" si="20"/>
        <v>0</v>
      </c>
      <c r="O104" s="3" t="b">
        <f t="shared" si="21"/>
        <v>0</v>
      </c>
    </row>
    <row r="105" spans="1:15" x14ac:dyDescent="0.3">
      <c r="A105">
        <v>1.2155036327167181</v>
      </c>
      <c r="B105" s="3">
        <v>-0.65459062170702964</v>
      </c>
      <c r="C105">
        <v>2.049337126663886E-2</v>
      </c>
      <c r="D105" s="3">
        <f t="shared" si="11"/>
        <v>21.224474767193897</v>
      </c>
      <c r="E105" s="3">
        <f t="shared" si="12"/>
        <v>0.16635380719264503</v>
      </c>
      <c r="F105" s="3" t="b">
        <f t="shared" si="13"/>
        <v>0</v>
      </c>
      <c r="G105" s="3" t="b">
        <f t="shared" si="14"/>
        <v>0</v>
      </c>
      <c r="H105" s="3">
        <f t="shared" si="15"/>
        <v>21.224474767193897</v>
      </c>
      <c r="I105" s="3">
        <f t="shared" si="16"/>
        <v>0.16635380719264503</v>
      </c>
      <c r="J105" s="3">
        <f t="shared" si="17"/>
        <v>0.1398488893842757</v>
      </c>
      <c r="K105" s="3">
        <f t="shared" si="17"/>
        <v>0.67831488680910401</v>
      </c>
      <c r="L105" s="3" t="b">
        <f t="shared" si="18"/>
        <v>0</v>
      </c>
      <c r="M105" s="3" t="b">
        <f t="shared" si="19"/>
        <v>0</v>
      </c>
      <c r="N105" s="3">
        <f t="shared" si="20"/>
        <v>0.1398488893842757</v>
      </c>
      <c r="O105" s="3">
        <f t="shared" si="21"/>
        <v>0.67831488680910401</v>
      </c>
    </row>
    <row r="106" spans="1:15" x14ac:dyDescent="0.3">
      <c r="A106">
        <v>0.96752308106806595</v>
      </c>
      <c r="B106" s="3">
        <v>-33.357900974806398</v>
      </c>
      <c r="C106">
        <v>5.6999851949512959E-3</v>
      </c>
      <c r="D106" s="3">
        <f t="shared" si="11"/>
        <v>-15.942485515581211</v>
      </c>
      <c r="E106" s="3">
        <f t="shared" si="12"/>
        <v>0.12180275492311921</v>
      </c>
      <c r="F106" s="3" t="b">
        <f t="shared" si="13"/>
        <v>0</v>
      </c>
      <c r="G106" s="3" t="b">
        <f t="shared" si="14"/>
        <v>0</v>
      </c>
      <c r="H106" s="3">
        <f t="shared" si="15"/>
        <v>-15.942485515581211</v>
      </c>
      <c r="I106" s="3">
        <f t="shared" si="16"/>
        <v>0.12180275492311921</v>
      </c>
      <c r="J106" s="3">
        <f t="shared" si="17"/>
        <v>-1.3525129264449545</v>
      </c>
      <c r="K106" s="3">
        <f t="shared" si="17"/>
        <v>1.7861833529026271E-2</v>
      </c>
      <c r="L106" s="3" t="b">
        <f t="shared" si="18"/>
        <v>0</v>
      </c>
      <c r="M106" s="3" t="b">
        <f t="shared" si="19"/>
        <v>0</v>
      </c>
      <c r="N106" s="3">
        <f t="shared" si="20"/>
        <v>-1.3525129264449545</v>
      </c>
      <c r="O106" s="3">
        <f t="shared" si="21"/>
        <v>1.7861833529026271E-2</v>
      </c>
    </row>
    <row r="107" spans="1:15" x14ac:dyDescent="0.3">
      <c r="A107">
        <v>0.93643086781958118</v>
      </c>
      <c r="B107" s="3">
        <v>3.8694815884809941</v>
      </c>
      <c r="C107">
        <v>5.9663580032065511E-2</v>
      </c>
      <c r="D107" s="3">
        <f t="shared" si="11"/>
        <v>20.725237209233455</v>
      </c>
      <c r="E107" s="3">
        <f t="shared" si="12"/>
        <v>0.17203528417041525</v>
      </c>
      <c r="F107" s="3" t="b">
        <f t="shared" si="13"/>
        <v>0</v>
      </c>
      <c r="G107" s="3" t="b">
        <f t="shared" si="14"/>
        <v>0</v>
      </c>
      <c r="H107" s="3">
        <f t="shared" si="15"/>
        <v>20.725237209233455</v>
      </c>
      <c r="I107" s="3">
        <f t="shared" si="16"/>
        <v>0.17203528417041525</v>
      </c>
      <c r="J107" s="3">
        <f t="shared" si="17"/>
        <v>0.11980304590233558</v>
      </c>
      <c r="K107" s="3">
        <f t="shared" si="17"/>
        <v>0.76254070474058133</v>
      </c>
      <c r="L107" s="3" t="b">
        <f t="shared" si="18"/>
        <v>0</v>
      </c>
      <c r="M107" s="3" t="b">
        <f t="shared" si="19"/>
        <v>0</v>
      </c>
      <c r="N107" s="3">
        <f t="shared" si="20"/>
        <v>0.11980304590233558</v>
      </c>
      <c r="O107" s="3">
        <f t="shared" si="21"/>
        <v>0.76254070474058133</v>
      </c>
    </row>
    <row r="108" spans="1:15" x14ac:dyDescent="0.3">
      <c r="A108">
        <v>0.93970732248271815</v>
      </c>
      <c r="B108" s="3">
        <v>19.807594071608037</v>
      </c>
      <c r="C108">
        <v>-5.2350060286698863E-2</v>
      </c>
      <c r="D108" s="3">
        <f t="shared" si="11"/>
        <v>36.722325876296964</v>
      </c>
      <c r="E108" s="3">
        <f t="shared" si="12"/>
        <v>6.0414818411227311E-2</v>
      </c>
      <c r="F108" s="3">
        <f t="shared" si="13"/>
        <v>36.722325876296964</v>
      </c>
      <c r="G108" s="3">
        <f t="shared" si="14"/>
        <v>6.0414818411227311E-2</v>
      </c>
      <c r="H108" s="3" t="b">
        <f t="shared" si="15"/>
        <v>0</v>
      </c>
      <c r="I108" s="3" t="b">
        <f t="shared" si="16"/>
        <v>0</v>
      </c>
      <c r="J108" s="3">
        <f t="shared" si="17"/>
        <v>0.76213279548436308</v>
      </c>
      <c r="K108" s="3">
        <f t="shared" si="17"/>
        <v>-0.89219186977206733</v>
      </c>
      <c r="L108" s="3">
        <f t="shared" si="18"/>
        <v>0.76213279548436308</v>
      </c>
      <c r="M108" s="3">
        <f t="shared" si="19"/>
        <v>-0.89219186977206733</v>
      </c>
      <c r="N108" s="3" t="b">
        <f t="shared" si="20"/>
        <v>0</v>
      </c>
      <c r="O108" s="3" t="b">
        <f t="shared" si="21"/>
        <v>0</v>
      </c>
    </row>
    <row r="109" spans="1:15" x14ac:dyDescent="0.3">
      <c r="A109">
        <v>1.4154060206928989</v>
      </c>
      <c r="B109" s="3">
        <v>-21.044497771072201</v>
      </c>
      <c r="C109">
        <v>2.6527050067670643E-2</v>
      </c>
      <c r="D109" s="3">
        <f t="shared" si="11"/>
        <v>4.4328106013999786</v>
      </c>
      <c r="E109" s="3">
        <f t="shared" si="12"/>
        <v>0.19637577255081851</v>
      </c>
      <c r="F109" s="3" t="b">
        <f t="shared" si="13"/>
        <v>0</v>
      </c>
      <c r="G109" s="3" t="b">
        <f t="shared" si="14"/>
        <v>0</v>
      </c>
      <c r="H109" s="3">
        <f t="shared" si="15"/>
        <v>4.4328106013999786</v>
      </c>
      <c r="I109" s="3">
        <f t="shared" si="16"/>
        <v>0.19637577255081851</v>
      </c>
      <c r="J109" s="3">
        <f t="shared" si="17"/>
        <v>-0.53438538306098637</v>
      </c>
      <c r="K109" s="3">
        <f t="shared" si="17"/>
        <v>1.1233795413164314</v>
      </c>
      <c r="L109" s="3" t="b">
        <f t="shared" si="18"/>
        <v>0</v>
      </c>
      <c r="M109" s="3" t="b">
        <f t="shared" si="19"/>
        <v>0</v>
      </c>
      <c r="N109" s="3">
        <f t="shared" si="20"/>
        <v>-0.53438538306098637</v>
      </c>
      <c r="O109" s="3">
        <f t="shared" si="21"/>
        <v>1.1233795413164314</v>
      </c>
    </row>
    <row r="110" spans="1:15" x14ac:dyDescent="0.3">
      <c r="A110">
        <v>1.4021035238110926</v>
      </c>
      <c r="B110" s="3">
        <v>28.539507184177637</v>
      </c>
      <c r="C110">
        <v>4.0286886360263452E-2</v>
      </c>
      <c r="D110" s="3">
        <f t="shared" si="11"/>
        <v>53.777370612777304</v>
      </c>
      <c r="E110" s="3">
        <f t="shared" si="12"/>
        <v>0.20853930921759456</v>
      </c>
      <c r="F110" s="3" t="b">
        <f t="shared" si="13"/>
        <v>0</v>
      </c>
      <c r="G110" s="3" t="b">
        <f t="shared" si="14"/>
        <v>0</v>
      </c>
      <c r="H110" s="3">
        <f t="shared" si="15"/>
        <v>53.777370612777304</v>
      </c>
      <c r="I110" s="3">
        <f t="shared" si="16"/>
        <v>0.20853930921759456</v>
      </c>
      <c r="J110" s="3">
        <f t="shared" si="17"/>
        <v>1.446942565730178</v>
      </c>
      <c r="K110" s="3">
        <f t="shared" si="17"/>
        <v>1.3036995230231605</v>
      </c>
      <c r="L110" s="3" t="b">
        <f t="shared" si="18"/>
        <v>0</v>
      </c>
      <c r="M110" s="3" t="b">
        <f t="shared" si="19"/>
        <v>0</v>
      </c>
      <c r="N110" s="3">
        <f t="shared" si="20"/>
        <v>1.446942565730178</v>
      </c>
      <c r="O110" s="3">
        <f t="shared" si="21"/>
        <v>1.3036995230231605</v>
      </c>
    </row>
    <row r="111" spans="1:15" x14ac:dyDescent="0.3">
      <c r="A111">
        <v>1.9715495252748951</v>
      </c>
      <c r="B111" s="3">
        <v>-16.847952792886645</v>
      </c>
      <c r="C111">
        <v>-1.3144926924724132E-3</v>
      </c>
      <c r="D111" s="3">
        <f t="shared" si="11"/>
        <v>18.639938662061468</v>
      </c>
      <c r="E111" s="3">
        <f t="shared" si="12"/>
        <v>0.235271450340515</v>
      </c>
      <c r="F111" s="3" t="b">
        <f t="shared" si="13"/>
        <v>0</v>
      </c>
      <c r="G111" s="3" t="b">
        <f t="shared" si="14"/>
        <v>0</v>
      </c>
      <c r="H111" s="3">
        <f t="shared" si="15"/>
        <v>18.639938662061468</v>
      </c>
      <c r="I111" s="3">
        <f t="shared" si="16"/>
        <v>0.235271450340515</v>
      </c>
      <c r="J111" s="3">
        <f t="shared" si="17"/>
        <v>3.6072229534070542E-2</v>
      </c>
      <c r="K111" s="3">
        <f t="shared" si="17"/>
        <v>1.6999937366488052</v>
      </c>
      <c r="L111" s="3" t="b">
        <f t="shared" si="18"/>
        <v>0</v>
      </c>
      <c r="M111" s="3" t="b">
        <f t="shared" si="19"/>
        <v>0</v>
      </c>
      <c r="N111" s="3">
        <f t="shared" si="20"/>
        <v>3.6072229534070542E-2</v>
      </c>
      <c r="O111" s="3">
        <f t="shared" si="21"/>
        <v>1.6999937366488052</v>
      </c>
    </row>
    <row r="112" spans="1:15" x14ac:dyDescent="0.3">
      <c r="A112">
        <v>1.2675744781299727</v>
      </c>
      <c r="B112" s="3">
        <v>-24.475921236444265</v>
      </c>
      <c r="C112">
        <v>-0.10807125363498926</v>
      </c>
      <c r="D112" s="3">
        <f t="shared" si="11"/>
        <v>-1.659580630104756</v>
      </c>
      <c r="E112" s="3">
        <f t="shared" si="12"/>
        <v>4.4037683740607458E-2</v>
      </c>
      <c r="F112" s="3">
        <f t="shared" si="13"/>
        <v>-1.659580630104756</v>
      </c>
      <c r="G112" s="3">
        <f t="shared" si="14"/>
        <v>4.4037683740607458E-2</v>
      </c>
      <c r="H112" s="3" t="b">
        <f t="shared" si="15"/>
        <v>0</v>
      </c>
      <c r="I112" s="3" t="b">
        <f t="shared" si="16"/>
        <v>0</v>
      </c>
      <c r="J112" s="3">
        <f t="shared" si="17"/>
        <v>-0.77901265340582981</v>
      </c>
      <c r="K112" s="3">
        <f t="shared" si="17"/>
        <v>-1.1349769005666952</v>
      </c>
      <c r="L112" s="3">
        <f t="shared" si="18"/>
        <v>-0.77901265340582981</v>
      </c>
      <c r="M112" s="3">
        <f t="shared" si="19"/>
        <v>-1.1349769005666952</v>
      </c>
      <c r="N112" s="3" t="b">
        <f t="shared" si="20"/>
        <v>0</v>
      </c>
      <c r="O112" s="3" t="b">
        <f t="shared" si="21"/>
        <v>0</v>
      </c>
    </row>
    <row r="113" spans="1:15" x14ac:dyDescent="0.3">
      <c r="A113">
        <v>1.532232888872386</v>
      </c>
      <c r="B113" s="3">
        <v>-36.830388125963509</v>
      </c>
      <c r="C113">
        <v>4.3396357796154916E-2</v>
      </c>
      <c r="D113" s="3">
        <f t="shared" si="11"/>
        <v>-9.2501961262605619</v>
      </c>
      <c r="E113" s="3">
        <f t="shared" si="12"/>
        <v>0.22726430446084123</v>
      </c>
      <c r="F113" s="3" t="b">
        <f t="shared" si="13"/>
        <v>0</v>
      </c>
      <c r="G113" s="3" t="b">
        <f t="shared" si="14"/>
        <v>0</v>
      </c>
      <c r="H113" s="3">
        <f t="shared" si="15"/>
        <v>-9.2501961262605619</v>
      </c>
      <c r="I113" s="3">
        <f t="shared" si="16"/>
        <v>0.22726430446084123</v>
      </c>
      <c r="J113" s="3">
        <f t="shared" si="17"/>
        <v>-1.0837979960574446</v>
      </c>
      <c r="K113" s="3">
        <f t="shared" si="17"/>
        <v>1.5812907279679773</v>
      </c>
      <c r="L113" s="3" t="b">
        <f t="shared" si="18"/>
        <v>0</v>
      </c>
      <c r="M113" s="3" t="b">
        <f t="shared" si="19"/>
        <v>0</v>
      </c>
      <c r="N113" s="3">
        <f t="shared" si="20"/>
        <v>-1.0837979960574446</v>
      </c>
      <c r="O113" s="3">
        <f t="shared" si="21"/>
        <v>1.5812907279679773</v>
      </c>
    </row>
    <row r="114" spans="1:15" x14ac:dyDescent="0.3">
      <c r="A114">
        <v>0.72897683164774207</v>
      </c>
      <c r="B114" s="3">
        <v>-36.199562600813806</v>
      </c>
      <c r="C114">
        <v>-1.9587923816288821E-2</v>
      </c>
      <c r="D114" s="3">
        <f t="shared" si="11"/>
        <v>-23.077979631154449</v>
      </c>
      <c r="E114" s="3">
        <f t="shared" si="12"/>
        <v>6.7889295981440223E-2</v>
      </c>
      <c r="F114" s="3">
        <f t="shared" si="13"/>
        <v>-23.077979631154449</v>
      </c>
      <c r="G114" s="3">
        <f t="shared" si="14"/>
        <v>6.7889295981440223E-2</v>
      </c>
      <c r="H114" s="3" t="b">
        <f t="shared" si="15"/>
        <v>0</v>
      </c>
      <c r="I114" s="3" t="b">
        <f t="shared" si="16"/>
        <v>0</v>
      </c>
      <c r="J114" s="3">
        <f t="shared" si="17"/>
        <v>-1.639023818757307</v>
      </c>
      <c r="K114" s="3">
        <f t="shared" si="17"/>
        <v>-0.78138547393083357</v>
      </c>
      <c r="L114" s="3">
        <f t="shared" si="18"/>
        <v>-1.639023818757307</v>
      </c>
      <c r="M114" s="3">
        <f t="shared" si="19"/>
        <v>-0.78138547393083357</v>
      </c>
      <c r="N114" s="3" t="b">
        <f t="shared" si="20"/>
        <v>0</v>
      </c>
      <c r="O114" s="3" t="b">
        <f t="shared" si="21"/>
        <v>0</v>
      </c>
    </row>
    <row r="115" spans="1:15" x14ac:dyDescent="0.3">
      <c r="A115">
        <v>6.448920228285715E-2</v>
      </c>
      <c r="B115" s="3">
        <v>-8.1719463196350262</v>
      </c>
      <c r="C115">
        <v>1.5450586943188682E-2</v>
      </c>
      <c r="D115" s="3">
        <f t="shared" si="11"/>
        <v>-7.0111406785435975</v>
      </c>
      <c r="E115" s="3">
        <f t="shared" si="12"/>
        <v>2.3189291217131539E-2</v>
      </c>
      <c r="F115" s="3">
        <f t="shared" si="13"/>
        <v>-7.0111406785435975</v>
      </c>
      <c r="G115" s="3">
        <f t="shared" si="14"/>
        <v>2.3189291217131539E-2</v>
      </c>
      <c r="H115" s="3" t="b">
        <f t="shared" si="15"/>
        <v>0</v>
      </c>
      <c r="I115" s="3" t="b">
        <f t="shared" si="16"/>
        <v>0</v>
      </c>
      <c r="J115" s="3">
        <f t="shared" si="17"/>
        <v>-0.99389339185321501</v>
      </c>
      <c r="K115" s="3">
        <f t="shared" si="17"/>
        <v>-1.4440466934597773</v>
      </c>
      <c r="L115" s="3">
        <f t="shared" si="18"/>
        <v>-0.99389339185321501</v>
      </c>
      <c r="M115" s="3">
        <f t="shared" si="19"/>
        <v>-1.4440466934597773</v>
      </c>
      <c r="N115" s="3" t="b">
        <f t="shared" si="20"/>
        <v>0</v>
      </c>
      <c r="O115" s="3" t="b">
        <f t="shared" si="21"/>
        <v>0</v>
      </c>
    </row>
    <row r="116" spans="1:15" x14ac:dyDescent="0.3">
      <c r="A116">
        <v>1.9081031748792157</v>
      </c>
      <c r="B116" s="3">
        <v>2.3122811398934573</v>
      </c>
      <c r="C116">
        <v>2.9708508009207435E-2</v>
      </c>
      <c r="D116" s="3">
        <f t="shared" si="11"/>
        <v>36.658138287719339</v>
      </c>
      <c r="E116" s="3">
        <f t="shared" si="12"/>
        <v>0.25868088899471331</v>
      </c>
      <c r="F116" s="3" t="b">
        <f t="shared" si="13"/>
        <v>0</v>
      </c>
      <c r="G116" s="3" t="b">
        <f t="shared" si="14"/>
        <v>0</v>
      </c>
      <c r="H116" s="3">
        <f t="shared" si="15"/>
        <v>36.658138287719339</v>
      </c>
      <c r="I116" s="3">
        <f t="shared" si="16"/>
        <v>0.25868088899471331</v>
      </c>
      <c r="J116" s="3">
        <f t="shared" si="17"/>
        <v>0.75955547666370615</v>
      </c>
      <c r="K116" s="3">
        <f t="shared" si="17"/>
        <v>2.0470301016083283</v>
      </c>
      <c r="L116" s="3" t="b">
        <f t="shared" si="18"/>
        <v>0</v>
      </c>
      <c r="M116" s="3" t="b">
        <f t="shared" si="19"/>
        <v>0</v>
      </c>
      <c r="N116" s="3">
        <f t="shared" si="20"/>
        <v>0.75955547666370615</v>
      </c>
      <c r="O116" s="3">
        <f t="shared" si="21"/>
        <v>2.0470301016083283</v>
      </c>
    </row>
    <row r="117" spans="1:15" x14ac:dyDescent="0.3">
      <c r="A117">
        <v>0.80579559633042663</v>
      </c>
      <c r="B117" s="3">
        <v>-14.162087609292939</v>
      </c>
      <c r="C117">
        <v>4.5332035369938239E-2</v>
      </c>
      <c r="D117" s="3">
        <f t="shared" si="11"/>
        <v>0.3422331246547401</v>
      </c>
      <c r="E117" s="3">
        <f t="shared" si="12"/>
        <v>0.14202750692958943</v>
      </c>
      <c r="F117" s="3" t="b">
        <f t="shared" si="13"/>
        <v>0</v>
      </c>
      <c r="G117" s="3" t="b">
        <f t="shared" si="14"/>
        <v>0</v>
      </c>
      <c r="H117" s="3">
        <f t="shared" si="15"/>
        <v>0.3422331246547401</v>
      </c>
      <c r="I117" s="3">
        <f t="shared" si="16"/>
        <v>0.14202750692958943</v>
      </c>
      <c r="J117" s="3">
        <f t="shared" si="17"/>
        <v>-0.6986339948532948</v>
      </c>
      <c r="K117" s="3">
        <f t="shared" si="17"/>
        <v>0.31768638388297032</v>
      </c>
      <c r="L117" s="3" t="b">
        <f t="shared" si="18"/>
        <v>0</v>
      </c>
      <c r="M117" s="3" t="b">
        <f t="shared" si="19"/>
        <v>0</v>
      </c>
      <c r="N117" s="3">
        <f t="shared" si="20"/>
        <v>-0.6986339948532948</v>
      </c>
      <c r="O117" s="3">
        <f t="shared" si="21"/>
        <v>0.31768638388297032</v>
      </c>
    </row>
    <row r="118" spans="1:15" x14ac:dyDescent="0.3">
      <c r="A118">
        <v>0.69076952766044997</v>
      </c>
      <c r="B118" s="3">
        <v>-8.378465281566605</v>
      </c>
      <c r="C118">
        <v>-5.7166289479937404E-2</v>
      </c>
      <c r="D118" s="3">
        <f t="shared" si="11"/>
        <v>4.0553862163214944</v>
      </c>
      <c r="E118" s="3">
        <f t="shared" si="12"/>
        <v>2.5726053839316587E-2</v>
      </c>
      <c r="F118" s="3">
        <f t="shared" si="13"/>
        <v>4.0553862163214944</v>
      </c>
      <c r="G118" s="3">
        <f t="shared" si="14"/>
        <v>2.5726053839316587E-2</v>
      </c>
      <c r="H118" s="3" t="b">
        <f t="shared" si="15"/>
        <v>0</v>
      </c>
      <c r="I118" s="3" t="b">
        <f t="shared" si="16"/>
        <v>0</v>
      </c>
      <c r="J118" s="3">
        <f t="shared" si="17"/>
        <v>-0.54954007250474468</v>
      </c>
      <c r="K118" s="3">
        <f t="shared" si="17"/>
        <v>-1.4064401155245816</v>
      </c>
      <c r="L118" s="3">
        <f t="shared" si="18"/>
        <v>-0.54954007250474468</v>
      </c>
      <c r="M118" s="3">
        <f t="shared" si="19"/>
        <v>-1.4064401155245816</v>
      </c>
      <c r="N118" s="3" t="b">
        <f t="shared" si="20"/>
        <v>0</v>
      </c>
      <c r="O118" s="3" t="b">
        <f t="shared" si="21"/>
        <v>0</v>
      </c>
    </row>
    <row r="119" spans="1:15" x14ac:dyDescent="0.3">
      <c r="A119">
        <v>1.6515938366646878</v>
      </c>
      <c r="B119" s="3">
        <v>-0.1551416062284261</v>
      </c>
      <c r="C119">
        <v>2.8441172617021948E-2</v>
      </c>
      <c r="D119" s="3">
        <f t="shared" si="11"/>
        <v>29.573547453735955</v>
      </c>
      <c r="E119" s="3">
        <f t="shared" si="12"/>
        <v>0.22663243301678448</v>
      </c>
      <c r="F119" s="3" t="b">
        <f t="shared" si="13"/>
        <v>0</v>
      </c>
      <c r="G119" s="3" t="b">
        <f t="shared" si="14"/>
        <v>0</v>
      </c>
      <c r="H119" s="3">
        <f t="shared" si="15"/>
        <v>29.573547453735955</v>
      </c>
      <c r="I119" s="3">
        <f t="shared" si="16"/>
        <v>0.22663243301678448</v>
      </c>
      <c r="J119" s="3">
        <f t="shared" si="17"/>
        <v>0.47508849951598187</v>
      </c>
      <c r="K119" s="3">
        <f t="shared" si="17"/>
        <v>1.5719234649461513</v>
      </c>
      <c r="L119" s="3" t="b">
        <f t="shared" si="18"/>
        <v>0</v>
      </c>
      <c r="M119" s="3" t="b">
        <f t="shared" si="19"/>
        <v>0</v>
      </c>
      <c r="N119" s="3">
        <f t="shared" si="20"/>
        <v>0.47508849951598187</v>
      </c>
      <c r="O119" s="3">
        <f t="shared" si="21"/>
        <v>1.5719234649461513</v>
      </c>
    </row>
    <row r="120" spans="1:15" x14ac:dyDescent="0.3">
      <c r="A120">
        <v>1.0095820951173664</v>
      </c>
      <c r="B120" s="3">
        <v>0.83644408732652664</v>
      </c>
      <c r="C120">
        <v>4.1931707528419793E-2</v>
      </c>
      <c r="D120" s="3">
        <f t="shared" si="11"/>
        <v>19.008921799439122</v>
      </c>
      <c r="E120" s="3">
        <f t="shared" si="12"/>
        <v>0.16308155894250376</v>
      </c>
      <c r="F120" s="3" t="b">
        <f t="shared" si="13"/>
        <v>0</v>
      </c>
      <c r="G120" s="3" t="b">
        <f t="shared" si="14"/>
        <v>0</v>
      </c>
      <c r="H120" s="3">
        <f t="shared" si="15"/>
        <v>19.008921799439122</v>
      </c>
      <c r="I120" s="3">
        <f t="shared" si="16"/>
        <v>0.16308155894250376</v>
      </c>
      <c r="J120" s="3">
        <f t="shared" si="17"/>
        <v>5.0887978272136751E-2</v>
      </c>
      <c r="K120" s="3">
        <f t="shared" si="17"/>
        <v>0.6298050034774707</v>
      </c>
      <c r="L120" s="3" t="b">
        <f t="shared" si="18"/>
        <v>0</v>
      </c>
      <c r="M120" s="3" t="b">
        <f t="shared" si="19"/>
        <v>0</v>
      </c>
      <c r="N120" s="3">
        <f t="shared" si="20"/>
        <v>5.0887978272136751E-2</v>
      </c>
      <c r="O120" s="3">
        <f t="shared" si="21"/>
        <v>0.6298050034774707</v>
      </c>
    </row>
    <row r="121" spans="1:15" x14ac:dyDescent="0.3">
      <c r="A121">
        <v>1.1152045570051996</v>
      </c>
      <c r="B121" s="3">
        <v>35.406446841079742</v>
      </c>
      <c r="C121">
        <v>1.1777956387959421E-4</v>
      </c>
      <c r="D121" s="3">
        <f t="shared" si="11"/>
        <v>55.480128867173335</v>
      </c>
      <c r="E121" s="3">
        <f t="shared" si="12"/>
        <v>0.13394232640450354</v>
      </c>
      <c r="F121" s="3" t="b">
        <f t="shared" si="13"/>
        <v>0</v>
      </c>
      <c r="G121" s="3" t="b">
        <f t="shared" si="14"/>
        <v>0</v>
      </c>
      <c r="H121" s="3">
        <f t="shared" si="15"/>
        <v>55.480128867173335</v>
      </c>
      <c r="I121" s="3">
        <f t="shared" si="16"/>
        <v>0.13394232640450354</v>
      </c>
      <c r="J121" s="3">
        <f t="shared" si="17"/>
        <v>1.5153132740451745</v>
      </c>
      <c r="K121" s="3">
        <f t="shared" si="17"/>
        <v>0.19782654012870221</v>
      </c>
      <c r="L121" s="3" t="b">
        <f t="shared" si="18"/>
        <v>0</v>
      </c>
      <c r="M121" s="3" t="b">
        <f t="shared" si="19"/>
        <v>0</v>
      </c>
      <c r="N121" s="3">
        <f t="shared" si="20"/>
        <v>1.5153132740451745</v>
      </c>
      <c r="O121" s="3">
        <f t="shared" si="21"/>
        <v>0.19782654012870221</v>
      </c>
    </row>
    <row r="122" spans="1:15" x14ac:dyDescent="0.3">
      <c r="A122">
        <v>1.5711081030312926</v>
      </c>
      <c r="B122" s="3">
        <v>7.6408468885347247</v>
      </c>
      <c r="C122">
        <v>-3.2759544410509989E-2</v>
      </c>
      <c r="D122" s="3">
        <f t="shared" si="11"/>
        <v>35.920792743097991</v>
      </c>
      <c r="E122" s="3">
        <f t="shared" si="12"/>
        <v>0.15577342795324511</v>
      </c>
      <c r="F122" s="3" t="b">
        <f t="shared" si="13"/>
        <v>0</v>
      </c>
      <c r="G122" s="3" t="b">
        <f t="shared" si="14"/>
        <v>0</v>
      </c>
      <c r="H122" s="3">
        <f t="shared" si="15"/>
        <v>35.920792743097991</v>
      </c>
      <c r="I122" s="3">
        <f t="shared" si="16"/>
        <v>0.15577342795324511</v>
      </c>
      <c r="J122" s="3">
        <f t="shared" si="17"/>
        <v>0.72994890331219431</v>
      </c>
      <c r="K122" s="3">
        <f t="shared" si="17"/>
        <v>0.52146463484989936</v>
      </c>
      <c r="L122" s="3" t="b">
        <f t="shared" si="18"/>
        <v>0</v>
      </c>
      <c r="M122" s="3" t="b">
        <f t="shared" si="19"/>
        <v>0</v>
      </c>
      <c r="N122" s="3">
        <f t="shared" si="20"/>
        <v>0.72994890331219431</v>
      </c>
      <c r="O122" s="3">
        <f t="shared" si="21"/>
        <v>0.52146463484989936</v>
      </c>
    </row>
    <row r="123" spans="1:15" x14ac:dyDescent="0.3">
      <c r="A123">
        <v>0.69975078784045763</v>
      </c>
      <c r="B123" s="3">
        <v>-20.813586161239073</v>
      </c>
      <c r="C123">
        <v>-1.1514021025504917E-2</v>
      </c>
      <c r="D123" s="3">
        <f t="shared" si="11"/>
        <v>-8.2180719801108353</v>
      </c>
      <c r="E123" s="3">
        <f t="shared" si="12"/>
        <v>7.2456073515349995E-2</v>
      </c>
      <c r="F123" s="3">
        <f t="shared" si="13"/>
        <v>-8.2180719801108353</v>
      </c>
      <c r="G123" s="3">
        <f t="shared" si="14"/>
        <v>7.2456073515349995E-2</v>
      </c>
      <c r="H123" s="3" t="b">
        <f t="shared" si="15"/>
        <v>0</v>
      </c>
      <c r="I123" s="3" t="b">
        <f t="shared" si="16"/>
        <v>0</v>
      </c>
      <c r="J123" s="3">
        <f t="shared" si="17"/>
        <v>-1.0423552024259448</v>
      </c>
      <c r="K123" s="3">
        <f t="shared" si="17"/>
        <v>-0.71368466750151616</v>
      </c>
      <c r="L123" s="3">
        <f t="shared" si="18"/>
        <v>-1.0423552024259448</v>
      </c>
      <c r="M123" s="3">
        <f t="shared" si="19"/>
        <v>-0.71368466750151616</v>
      </c>
      <c r="N123" s="3" t="b">
        <f t="shared" si="20"/>
        <v>0</v>
      </c>
      <c r="O123" s="3" t="b">
        <f t="shared" si="21"/>
        <v>0</v>
      </c>
    </row>
    <row r="124" spans="1:15" x14ac:dyDescent="0.3">
      <c r="A124">
        <v>0.72924229041382205</v>
      </c>
      <c r="B124" s="3">
        <v>5.1008191803703085</v>
      </c>
      <c r="C124">
        <v>2.272781784995459E-2</v>
      </c>
      <c r="D124" s="3">
        <f t="shared" si="11"/>
        <v>18.227180407819105</v>
      </c>
      <c r="E124" s="3">
        <f t="shared" si="12"/>
        <v>0.11023689269961323</v>
      </c>
      <c r="F124" s="3" t="b">
        <f t="shared" si="13"/>
        <v>0</v>
      </c>
      <c r="G124" s="3" t="b">
        <f t="shared" si="14"/>
        <v>0</v>
      </c>
      <c r="H124" s="3">
        <f t="shared" si="15"/>
        <v>18.227180407819105</v>
      </c>
      <c r="I124" s="3">
        <f t="shared" si="16"/>
        <v>0.11023689269961323</v>
      </c>
      <c r="J124" s="3">
        <f t="shared" si="17"/>
        <v>1.9498782227293857E-2</v>
      </c>
      <c r="K124" s="3">
        <f t="shared" si="17"/>
        <v>-0.15359784318339836</v>
      </c>
      <c r="L124" s="3" t="b">
        <f t="shared" si="18"/>
        <v>0</v>
      </c>
      <c r="M124" s="3" t="b">
        <f t="shared" si="19"/>
        <v>0</v>
      </c>
      <c r="N124" s="3">
        <f t="shared" si="20"/>
        <v>1.9498782227293857E-2</v>
      </c>
      <c r="O124" s="3">
        <f t="shared" si="21"/>
        <v>-0.15359784318339836</v>
      </c>
    </row>
    <row r="125" spans="1:15" x14ac:dyDescent="0.3">
      <c r="A125">
        <v>0.5304381172900321</v>
      </c>
      <c r="B125" s="3">
        <v>-2.2827862267149612</v>
      </c>
      <c r="C125">
        <v>-1.5391242413897999E-2</v>
      </c>
      <c r="D125" s="3">
        <f t="shared" si="11"/>
        <v>7.2650998845056165</v>
      </c>
      <c r="E125" s="3">
        <f t="shared" si="12"/>
        <v>4.8261331660905848E-2</v>
      </c>
      <c r="F125" s="3">
        <f t="shared" si="13"/>
        <v>7.2650998845056165</v>
      </c>
      <c r="G125" s="3">
        <f t="shared" si="14"/>
        <v>4.8261331660905848E-2</v>
      </c>
      <c r="H125" s="3" t="b">
        <f t="shared" si="15"/>
        <v>0</v>
      </c>
      <c r="I125" s="3" t="b">
        <f t="shared" si="16"/>
        <v>0</v>
      </c>
      <c r="J125" s="3">
        <f t="shared" si="17"/>
        <v>-0.42066071078941258</v>
      </c>
      <c r="K125" s="3">
        <f t="shared" si="17"/>
        <v>-1.0723628651435806</v>
      </c>
      <c r="L125" s="3">
        <f t="shared" si="18"/>
        <v>-0.42066071078941258</v>
      </c>
      <c r="M125" s="3">
        <f t="shared" si="19"/>
        <v>-1.0723628651435806</v>
      </c>
      <c r="N125" s="3" t="b">
        <f t="shared" si="20"/>
        <v>0</v>
      </c>
      <c r="O125" s="3" t="b">
        <f t="shared" si="21"/>
        <v>0</v>
      </c>
    </row>
    <row r="126" spans="1:15" x14ac:dyDescent="0.3">
      <c r="A126">
        <v>0.86633042681205552</v>
      </c>
      <c r="B126" s="3">
        <v>-23.767006496200338</v>
      </c>
      <c r="C126">
        <v>-1.0095345714944415E-2</v>
      </c>
      <c r="D126" s="3">
        <f t="shared" si="11"/>
        <v>-8.1730588135833386</v>
      </c>
      <c r="E126" s="3">
        <f t="shared" si="12"/>
        <v>9.3864305502502243E-2</v>
      </c>
      <c r="F126" s="3">
        <f t="shared" si="13"/>
        <v>-8.1730588135833386</v>
      </c>
      <c r="G126" s="3">
        <f t="shared" si="14"/>
        <v>9.3864305502502243E-2</v>
      </c>
      <c r="H126" s="3" t="b">
        <f t="shared" si="15"/>
        <v>0</v>
      </c>
      <c r="I126" s="3" t="b">
        <f t="shared" si="16"/>
        <v>0</v>
      </c>
      <c r="J126" s="3">
        <f t="shared" si="17"/>
        <v>-1.0405477925537328</v>
      </c>
      <c r="K126" s="3">
        <f t="shared" si="17"/>
        <v>-0.39631545934670687</v>
      </c>
      <c r="L126" s="3">
        <f t="shared" si="18"/>
        <v>-1.0405477925537328</v>
      </c>
      <c r="M126" s="3">
        <f t="shared" si="19"/>
        <v>-0.39631545934670687</v>
      </c>
      <c r="N126" s="3" t="b">
        <f t="shared" si="20"/>
        <v>0</v>
      </c>
      <c r="O126" s="3" t="b">
        <f t="shared" si="21"/>
        <v>0</v>
      </c>
    </row>
    <row r="127" spans="1:15" x14ac:dyDescent="0.3">
      <c r="A127">
        <v>1.1457203779864358</v>
      </c>
      <c r="B127" s="3">
        <v>-30.425053409999236</v>
      </c>
      <c r="C127">
        <v>-6.5235326474066824E-3</v>
      </c>
      <c r="D127" s="3">
        <f t="shared" si="11"/>
        <v>-9.8020866062433925</v>
      </c>
      <c r="E127" s="3">
        <f t="shared" si="12"/>
        <v>0.13096291271096561</v>
      </c>
      <c r="F127" s="3" t="b">
        <f t="shared" si="13"/>
        <v>0</v>
      </c>
      <c r="G127" s="3" t="b">
        <f t="shared" si="14"/>
        <v>0</v>
      </c>
      <c r="H127" s="3">
        <f t="shared" si="15"/>
        <v>-9.8020866062433925</v>
      </c>
      <c r="I127" s="3">
        <f t="shared" si="16"/>
        <v>0.13096291271096561</v>
      </c>
      <c r="J127" s="3">
        <f t="shared" si="17"/>
        <v>-1.1059580078684654</v>
      </c>
      <c r="K127" s="3">
        <f t="shared" si="17"/>
        <v>0.15365782198087952</v>
      </c>
      <c r="L127" s="3" t="b">
        <f t="shared" si="18"/>
        <v>0</v>
      </c>
      <c r="M127" s="3" t="b">
        <f t="shared" si="19"/>
        <v>0</v>
      </c>
      <c r="N127" s="3">
        <f t="shared" si="20"/>
        <v>-1.1059580078684654</v>
      </c>
      <c r="O127" s="3">
        <f t="shared" si="21"/>
        <v>0.15365782198087952</v>
      </c>
    </row>
    <row r="128" spans="1:15" x14ac:dyDescent="0.3">
      <c r="A128">
        <v>0.89947696121816989</v>
      </c>
      <c r="B128" s="3">
        <v>3.2364732760470361</v>
      </c>
      <c r="C128">
        <v>-4.7454341256525367E-2</v>
      </c>
      <c r="D128" s="3">
        <f t="shared" si="11"/>
        <v>19.427058577974094</v>
      </c>
      <c r="E128" s="3">
        <f t="shared" si="12"/>
        <v>6.0482894089655015E-2</v>
      </c>
      <c r="F128" s="3">
        <f t="shared" si="13"/>
        <v>19.427058577974094</v>
      </c>
      <c r="G128" s="3">
        <f t="shared" si="14"/>
        <v>6.0482894089655015E-2</v>
      </c>
      <c r="H128" s="3" t="b">
        <f t="shared" si="15"/>
        <v>0</v>
      </c>
      <c r="I128" s="3" t="b">
        <f t="shared" si="16"/>
        <v>0</v>
      </c>
      <c r="J128" s="3">
        <f t="shared" si="17"/>
        <v>6.7677389010378675E-2</v>
      </c>
      <c r="K128" s="3">
        <f t="shared" si="17"/>
        <v>-0.89118267274121643</v>
      </c>
      <c r="L128" s="3">
        <f t="shared" si="18"/>
        <v>6.7677389010378675E-2</v>
      </c>
      <c r="M128" s="3">
        <f t="shared" si="19"/>
        <v>-0.89118267274121643</v>
      </c>
      <c r="N128" s="3" t="b">
        <f t="shared" si="20"/>
        <v>0</v>
      </c>
      <c r="O128" s="3" t="b">
        <f t="shared" si="21"/>
        <v>0</v>
      </c>
    </row>
    <row r="129" spans="1:15" x14ac:dyDescent="0.3">
      <c r="A129">
        <v>1.3655850377981551</v>
      </c>
      <c r="B129" s="3">
        <v>12.801201592083089</v>
      </c>
      <c r="C129">
        <v>-3.6773326428374276E-2</v>
      </c>
      <c r="D129" s="3">
        <f t="shared" si="11"/>
        <v>37.381732272449881</v>
      </c>
      <c r="E129" s="3">
        <f t="shared" si="12"/>
        <v>0.12709687810740433</v>
      </c>
      <c r="F129" s="3" t="b">
        <f t="shared" si="13"/>
        <v>0</v>
      </c>
      <c r="G129" s="3" t="b">
        <f t="shared" si="14"/>
        <v>0</v>
      </c>
      <c r="H129" s="3">
        <f t="shared" si="15"/>
        <v>37.381732272449881</v>
      </c>
      <c r="I129" s="3">
        <f t="shared" si="16"/>
        <v>0.12709687810740433</v>
      </c>
      <c r="J129" s="3">
        <f t="shared" si="17"/>
        <v>0.7886098847928541</v>
      </c>
      <c r="K129" s="3">
        <f t="shared" si="17"/>
        <v>9.6345273164719858E-2</v>
      </c>
      <c r="L129" s="3" t="b">
        <f t="shared" si="18"/>
        <v>0</v>
      </c>
      <c r="M129" s="3" t="b">
        <f t="shared" si="19"/>
        <v>0</v>
      </c>
      <c r="N129" s="3">
        <f t="shared" si="20"/>
        <v>0.7886098847928541</v>
      </c>
      <c r="O129" s="3">
        <f t="shared" si="21"/>
        <v>9.6345273164719858E-2</v>
      </c>
    </row>
    <row r="130" spans="1:15" x14ac:dyDescent="0.3">
      <c r="A130">
        <v>0.93411677223775769</v>
      </c>
      <c r="B130" s="3">
        <v>-15.660925782867707</v>
      </c>
      <c r="C130">
        <v>2.8052454581484199E-2</v>
      </c>
      <c r="D130" s="3">
        <f t="shared" ref="D130:D193" si="22">R$3*A130+B130</f>
        <v>1.153176117411931</v>
      </c>
      <c r="E130" s="3">
        <f t="shared" ref="E130:E193" si="23">R$2*A130+C130</f>
        <v>0.14014646725001512</v>
      </c>
      <c r="F130" s="3" t="b">
        <f t="shared" si="13"/>
        <v>0</v>
      </c>
      <c r="G130" s="3" t="b">
        <f t="shared" si="14"/>
        <v>0</v>
      </c>
      <c r="H130" s="3">
        <f t="shared" si="15"/>
        <v>1.153176117411931</v>
      </c>
      <c r="I130" s="3">
        <f t="shared" si="16"/>
        <v>0.14014646725001512</v>
      </c>
      <c r="J130" s="3">
        <f t="shared" si="17"/>
        <v>-0.66607226938536657</v>
      </c>
      <c r="K130" s="3">
        <f t="shared" si="17"/>
        <v>0.28980065871087085</v>
      </c>
      <c r="L130" s="3" t="b">
        <f t="shared" si="18"/>
        <v>0</v>
      </c>
      <c r="M130" s="3" t="b">
        <f t="shared" si="19"/>
        <v>0</v>
      </c>
      <c r="N130" s="3">
        <f t="shared" si="20"/>
        <v>-0.66607226938536657</v>
      </c>
      <c r="O130" s="3">
        <f t="shared" si="21"/>
        <v>0.28980065871087085</v>
      </c>
    </row>
    <row r="131" spans="1:15" x14ac:dyDescent="0.3">
      <c r="A131">
        <v>1.2572141966084018</v>
      </c>
      <c r="B131" s="3">
        <v>3.2995012588799</v>
      </c>
      <c r="C131">
        <v>7.1379690780304372E-2</v>
      </c>
      <c r="D131" s="3">
        <f t="shared" si="22"/>
        <v>25.929356797831133</v>
      </c>
      <c r="E131" s="3">
        <f t="shared" si="23"/>
        <v>0.22224539437331259</v>
      </c>
      <c r="F131" s="3" t="b">
        <f t="shared" ref="F131:F194" si="24">IF(E131&lt;=0.1,D131)</f>
        <v>0</v>
      </c>
      <c r="G131" s="3" t="b">
        <f t="shared" ref="G131:G194" si="25">IF(E131&lt;=0.1,E131)</f>
        <v>0</v>
      </c>
      <c r="H131" s="3">
        <f t="shared" ref="H131:H194" si="26">IF(E131&gt;0.1,D131)</f>
        <v>25.929356797831133</v>
      </c>
      <c r="I131" s="3">
        <f t="shared" ref="I131:I194" si="27">IF(E131&gt;0.1,E131)</f>
        <v>0.22224539437331259</v>
      </c>
      <c r="J131" s="3">
        <f t="shared" ref="J131:K194" si="28">STANDARDIZE(D131,D$203,D$204)</f>
        <v>0.32876362002363169</v>
      </c>
      <c r="K131" s="3">
        <f t="shared" si="28"/>
        <v>1.5068872218197318</v>
      </c>
      <c r="L131" s="3" t="b">
        <f t="shared" ref="L131:L194" si="29">IF(E131&lt;=0.1,J131)</f>
        <v>0</v>
      </c>
      <c r="M131" s="3" t="b">
        <f t="shared" ref="M131:M194" si="30">IF(E131&lt;=0.1,K131)</f>
        <v>0</v>
      </c>
      <c r="N131" s="3">
        <f t="shared" ref="N131:N194" si="31">IF(E131&gt;0.1,J131)</f>
        <v>0.32876362002363169</v>
      </c>
      <c r="O131" s="3">
        <f t="shared" ref="O131:O194" si="32">IF(E131&gt;0.1,K131)</f>
        <v>1.5068872218197318</v>
      </c>
    </row>
    <row r="132" spans="1:15" x14ac:dyDescent="0.3">
      <c r="A132">
        <v>0.61340108711738139</v>
      </c>
      <c r="B132" s="3">
        <v>-7.0463102019857615</v>
      </c>
      <c r="C132">
        <v>-1.8093760445481166E-2</v>
      </c>
      <c r="D132" s="3">
        <f t="shared" si="22"/>
        <v>3.9949093661271036</v>
      </c>
      <c r="E132" s="3">
        <f t="shared" si="23"/>
        <v>5.5514370008604597E-2</v>
      </c>
      <c r="F132" s="3">
        <f t="shared" si="24"/>
        <v>3.9949093661271036</v>
      </c>
      <c r="G132" s="3">
        <f t="shared" si="25"/>
        <v>5.5514370008604597E-2</v>
      </c>
      <c r="H132" s="3" t="b">
        <f t="shared" si="26"/>
        <v>0</v>
      </c>
      <c r="I132" s="3" t="b">
        <f t="shared" si="27"/>
        <v>0</v>
      </c>
      <c r="J132" s="3">
        <f t="shared" si="28"/>
        <v>-0.55196839436063672</v>
      </c>
      <c r="K132" s="3">
        <f t="shared" si="28"/>
        <v>-0.96483922477444339</v>
      </c>
      <c r="L132" s="3">
        <f t="shared" si="29"/>
        <v>-0.55196839436063672</v>
      </c>
      <c r="M132" s="3">
        <f t="shared" si="30"/>
        <v>-0.96483922477444339</v>
      </c>
      <c r="N132" s="3" t="b">
        <f t="shared" si="31"/>
        <v>0</v>
      </c>
      <c r="O132" s="3" t="b">
        <f t="shared" si="32"/>
        <v>0</v>
      </c>
    </row>
    <row r="133" spans="1:15" x14ac:dyDescent="0.3">
      <c r="A133">
        <v>1.7434755389112979</v>
      </c>
      <c r="B133" s="3">
        <v>-4.6379045670619234</v>
      </c>
      <c r="C133">
        <v>-1.0424218999105506E-2</v>
      </c>
      <c r="D133" s="3">
        <f t="shared" si="22"/>
        <v>26.744655133341439</v>
      </c>
      <c r="E133" s="3">
        <f t="shared" si="23"/>
        <v>0.19879284567025024</v>
      </c>
      <c r="F133" s="3" t="b">
        <f t="shared" si="24"/>
        <v>0</v>
      </c>
      <c r="G133" s="3" t="b">
        <f t="shared" si="25"/>
        <v>0</v>
      </c>
      <c r="H133" s="3">
        <f t="shared" si="26"/>
        <v>26.744655133341439</v>
      </c>
      <c r="I133" s="3">
        <f t="shared" si="27"/>
        <v>0.19879284567025024</v>
      </c>
      <c r="J133" s="3">
        <f t="shared" si="28"/>
        <v>0.36150022520112296</v>
      </c>
      <c r="K133" s="3">
        <f t="shared" si="28"/>
        <v>1.1592117661553012</v>
      </c>
      <c r="L133" s="3" t="b">
        <f t="shared" si="29"/>
        <v>0</v>
      </c>
      <c r="M133" s="3" t="b">
        <f t="shared" si="30"/>
        <v>0</v>
      </c>
      <c r="N133" s="3">
        <f t="shared" si="31"/>
        <v>0.36150022520112296</v>
      </c>
      <c r="O133" s="3">
        <f t="shared" si="32"/>
        <v>1.1592117661553012</v>
      </c>
    </row>
    <row r="134" spans="1:15" x14ac:dyDescent="0.3">
      <c r="A134">
        <v>0.53898964122345205</v>
      </c>
      <c r="B134" s="3">
        <v>-26.887464628089219</v>
      </c>
      <c r="C134">
        <v>6.2376238929573447E-2</v>
      </c>
      <c r="D134" s="3">
        <f t="shared" si="22"/>
        <v>-17.185651086067082</v>
      </c>
      <c r="E134" s="3">
        <f t="shared" si="23"/>
        <v>0.12705499587638769</v>
      </c>
      <c r="F134" s="3" t="b">
        <f t="shared" si="24"/>
        <v>0</v>
      </c>
      <c r="G134" s="3" t="b">
        <f t="shared" si="25"/>
        <v>0</v>
      </c>
      <c r="H134" s="3">
        <f t="shared" si="26"/>
        <v>-17.185651086067082</v>
      </c>
      <c r="I134" s="3">
        <f t="shared" si="27"/>
        <v>0.12705499587638769</v>
      </c>
      <c r="J134" s="3">
        <f t="shared" si="28"/>
        <v>-1.4024296485559764</v>
      </c>
      <c r="K134" s="3">
        <f t="shared" si="28"/>
        <v>9.5724384410268482E-2</v>
      </c>
      <c r="L134" s="3" t="b">
        <f t="shared" si="29"/>
        <v>0</v>
      </c>
      <c r="M134" s="3" t="b">
        <f t="shared" si="30"/>
        <v>0</v>
      </c>
      <c r="N134" s="3">
        <f t="shared" si="31"/>
        <v>-1.4024296485559764</v>
      </c>
      <c r="O134" s="3">
        <f t="shared" si="32"/>
        <v>9.5724384410268482E-2</v>
      </c>
    </row>
    <row r="135" spans="1:15" x14ac:dyDescent="0.3">
      <c r="A135">
        <v>0.39561575956759043</v>
      </c>
      <c r="B135" s="3">
        <v>20.634979591704905</v>
      </c>
      <c r="C135">
        <v>3.6937035474693403E-2</v>
      </c>
      <c r="D135" s="3">
        <f t="shared" si="22"/>
        <v>27.756063263921533</v>
      </c>
      <c r="E135" s="3">
        <f t="shared" si="23"/>
        <v>8.441092662280425E-2</v>
      </c>
      <c r="F135" s="3">
        <f t="shared" si="24"/>
        <v>27.756063263921533</v>
      </c>
      <c r="G135" s="3">
        <f t="shared" si="25"/>
        <v>8.441092662280425E-2</v>
      </c>
      <c r="H135" s="3" t="b">
        <f t="shared" si="26"/>
        <v>0</v>
      </c>
      <c r="I135" s="3" t="b">
        <f t="shared" si="27"/>
        <v>0</v>
      </c>
      <c r="J135" s="3">
        <f t="shared" si="28"/>
        <v>0.40211121040984543</v>
      </c>
      <c r="K135" s="3">
        <f t="shared" si="28"/>
        <v>-0.53645834322603281</v>
      </c>
      <c r="L135" s="3">
        <f t="shared" si="29"/>
        <v>0.40211121040984543</v>
      </c>
      <c r="M135" s="3">
        <f t="shared" si="30"/>
        <v>-0.53645834322603281</v>
      </c>
      <c r="N135" s="3" t="b">
        <f t="shared" si="31"/>
        <v>0</v>
      </c>
      <c r="O135" s="3" t="b">
        <f t="shared" si="32"/>
        <v>0</v>
      </c>
    </row>
    <row r="136" spans="1:15" x14ac:dyDescent="0.3">
      <c r="A136">
        <v>0.76095637066464406</v>
      </c>
      <c r="B136" s="3">
        <v>-33.996693673543632</v>
      </c>
      <c r="C136">
        <v>3.1267336453311145E-2</v>
      </c>
      <c r="D136" s="3">
        <f t="shared" si="22"/>
        <v>-20.299479001580039</v>
      </c>
      <c r="E136" s="3">
        <f t="shared" si="23"/>
        <v>0.12258210093306843</v>
      </c>
      <c r="F136" s="3" t="b">
        <f t="shared" si="24"/>
        <v>0</v>
      </c>
      <c r="G136" s="3" t="b">
        <f t="shared" si="25"/>
        <v>0</v>
      </c>
      <c r="H136" s="3">
        <f t="shared" si="26"/>
        <v>-20.299479001580039</v>
      </c>
      <c r="I136" s="3">
        <f t="shared" si="27"/>
        <v>0.12258210093306843</v>
      </c>
      <c r="J136" s="3">
        <f t="shared" si="28"/>
        <v>-1.5274589177461253</v>
      </c>
      <c r="K136" s="3">
        <f t="shared" si="28"/>
        <v>2.9415353044539343E-2</v>
      </c>
      <c r="L136" s="3" t="b">
        <f t="shared" si="29"/>
        <v>0</v>
      </c>
      <c r="M136" s="3" t="b">
        <f t="shared" si="30"/>
        <v>0</v>
      </c>
      <c r="N136" s="3">
        <f t="shared" si="31"/>
        <v>-1.5274589177461253</v>
      </c>
      <c r="O136" s="3">
        <f t="shared" si="32"/>
        <v>2.9415353044539343E-2</v>
      </c>
    </row>
    <row r="137" spans="1:15" x14ac:dyDescent="0.3">
      <c r="A137">
        <v>0.29371142570744269</v>
      </c>
      <c r="B137" s="3">
        <v>21.430168999359012</v>
      </c>
      <c r="C137">
        <v>-3.9105179894249886E-2</v>
      </c>
      <c r="D137" s="3">
        <f t="shared" si="22"/>
        <v>26.71697466209298</v>
      </c>
      <c r="E137" s="3">
        <f t="shared" si="23"/>
        <v>-3.8598088093567684E-3</v>
      </c>
      <c r="F137" s="3">
        <f t="shared" si="24"/>
        <v>26.71697466209298</v>
      </c>
      <c r="G137" s="3">
        <f t="shared" si="25"/>
        <v>-3.8598088093567684E-3</v>
      </c>
      <c r="H137" s="3" t="b">
        <f t="shared" si="26"/>
        <v>0</v>
      </c>
      <c r="I137" s="3" t="b">
        <f t="shared" si="27"/>
        <v>0</v>
      </c>
      <c r="J137" s="3">
        <f t="shared" si="28"/>
        <v>0.36038877357793214</v>
      </c>
      <c r="K137" s="3">
        <f t="shared" si="28"/>
        <v>-1.8450397068883817</v>
      </c>
      <c r="L137" s="3">
        <f t="shared" si="29"/>
        <v>0.36038877357793214</v>
      </c>
      <c r="M137" s="3">
        <f t="shared" si="30"/>
        <v>-1.8450397068883817</v>
      </c>
      <c r="N137" s="3" t="b">
        <f t="shared" si="31"/>
        <v>0</v>
      </c>
      <c r="O137" s="3" t="b">
        <f t="shared" si="32"/>
        <v>0</v>
      </c>
    </row>
    <row r="138" spans="1:15" x14ac:dyDescent="0.3">
      <c r="A138">
        <v>2.1454176274128258</v>
      </c>
      <c r="B138" s="3">
        <v>-27.833320928039029</v>
      </c>
      <c r="C138">
        <v>-9.1349647846072912E-4</v>
      </c>
      <c r="D138" s="3">
        <f t="shared" si="22"/>
        <v>10.784196365391836</v>
      </c>
      <c r="E138" s="3">
        <f t="shared" si="23"/>
        <v>0.25653661881107837</v>
      </c>
      <c r="F138" s="3" t="b">
        <f t="shared" si="24"/>
        <v>0</v>
      </c>
      <c r="G138" s="3" t="b">
        <f t="shared" si="25"/>
        <v>0</v>
      </c>
      <c r="H138" s="3">
        <f t="shared" si="26"/>
        <v>10.784196365391836</v>
      </c>
      <c r="I138" s="3">
        <f t="shared" si="27"/>
        <v>0.25653661881107837</v>
      </c>
      <c r="J138" s="3">
        <f t="shared" si="28"/>
        <v>-0.27935872713681015</v>
      </c>
      <c r="K138" s="3">
        <f t="shared" si="28"/>
        <v>2.0152420805023072</v>
      </c>
      <c r="L138" s="3" t="b">
        <f t="shared" si="29"/>
        <v>0</v>
      </c>
      <c r="M138" s="3" t="b">
        <f t="shared" si="30"/>
        <v>0</v>
      </c>
      <c r="N138" s="3">
        <f t="shared" si="31"/>
        <v>-0.27935872713681015</v>
      </c>
      <c r="O138" s="3">
        <f t="shared" si="32"/>
        <v>2.0152420805023072</v>
      </c>
    </row>
    <row r="139" spans="1:15" x14ac:dyDescent="0.3">
      <c r="A139">
        <v>0.62894605687324656</v>
      </c>
      <c r="B139" s="3">
        <v>5.9625017456710339</v>
      </c>
      <c r="C139">
        <v>3.5789889807347208E-2</v>
      </c>
      <c r="D139" s="3">
        <f t="shared" si="22"/>
        <v>17.283530769389472</v>
      </c>
      <c r="E139" s="3">
        <f t="shared" si="23"/>
        <v>0.11126341663213679</v>
      </c>
      <c r="F139" s="3" t="b">
        <f t="shared" si="24"/>
        <v>0</v>
      </c>
      <c r="G139" s="3" t="b">
        <f t="shared" si="25"/>
        <v>0</v>
      </c>
      <c r="H139" s="3">
        <f t="shared" si="26"/>
        <v>17.283530769389472</v>
      </c>
      <c r="I139" s="3">
        <f t="shared" si="27"/>
        <v>0.11126341663213679</v>
      </c>
      <c r="J139" s="3">
        <f t="shared" si="28"/>
        <v>-1.8391501971333494E-2</v>
      </c>
      <c r="K139" s="3">
        <f t="shared" si="28"/>
        <v>-0.1383800013825211</v>
      </c>
      <c r="L139" s="3" t="b">
        <f t="shared" si="29"/>
        <v>0</v>
      </c>
      <c r="M139" s="3" t="b">
        <f t="shared" si="30"/>
        <v>0</v>
      </c>
      <c r="N139" s="3">
        <f t="shared" si="31"/>
        <v>-1.8391501971333494E-2</v>
      </c>
      <c r="O139" s="3">
        <f t="shared" si="32"/>
        <v>-0.1383800013825211</v>
      </c>
    </row>
    <row r="140" spans="1:15" x14ac:dyDescent="0.3">
      <c r="A140">
        <v>0.88117906468687579</v>
      </c>
      <c r="B140" s="3">
        <v>6.9983980210963637</v>
      </c>
      <c r="C140">
        <v>-2.2961921786190942E-2</v>
      </c>
      <c r="D140" s="3">
        <f t="shared" si="22"/>
        <v>22.859621185460128</v>
      </c>
      <c r="E140" s="3">
        <f t="shared" si="23"/>
        <v>8.2779565976234148E-2</v>
      </c>
      <c r="F140" s="3">
        <f t="shared" si="24"/>
        <v>22.859621185460128</v>
      </c>
      <c r="G140" s="3">
        <f t="shared" si="25"/>
        <v>8.2779565976234148E-2</v>
      </c>
      <c r="H140" s="3" t="b">
        <f t="shared" si="26"/>
        <v>0</v>
      </c>
      <c r="I140" s="3" t="b">
        <f t="shared" si="27"/>
        <v>0</v>
      </c>
      <c r="J140" s="3">
        <f t="shared" si="28"/>
        <v>0.20550478535598288</v>
      </c>
      <c r="K140" s="3">
        <f t="shared" si="28"/>
        <v>-0.56064266806554253</v>
      </c>
      <c r="L140" s="3">
        <f t="shared" si="29"/>
        <v>0.20550478535598288</v>
      </c>
      <c r="M140" s="3">
        <f t="shared" si="30"/>
        <v>-0.56064266806554253</v>
      </c>
      <c r="N140" s="3" t="b">
        <f t="shared" si="31"/>
        <v>0</v>
      </c>
      <c r="O140" s="3" t="b">
        <f t="shared" si="32"/>
        <v>0</v>
      </c>
    </row>
    <row r="141" spans="1:15" x14ac:dyDescent="0.3">
      <c r="A141">
        <v>0.67684743751306087</v>
      </c>
      <c r="B141" s="3">
        <v>19.86958523048088</v>
      </c>
      <c r="C141">
        <v>-9.9619501270353794E-2</v>
      </c>
      <c r="D141" s="3">
        <f t="shared" si="22"/>
        <v>32.052839105715975</v>
      </c>
      <c r="E141" s="3">
        <f t="shared" si="23"/>
        <v>-1.8397808768786494E-2</v>
      </c>
      <c r="F141" s="3">
        <f t="shared" si="24"/>
        <v>32.052839105715975</v>
      </c>
      <c r="G141" s="3">
        <f t="shared" si="25"/>
        <v>-1.8397808768786494E-2</v>
      </c>
      <c r="H141" s="3" t="b">
        <f t="shared" si="26"/>
        <v>0</v>
      </c>
      <c r="I141" s="3" t="b">
        <f t="shared" si="27"/>
        <v>0</v>
      </c>
      <c r="J141" s="3">
        <f t="shared" si="28"/>
        <v>0.57463928773133954</v>
      </c>
      <c r="K141" s="3">
        <f t="shared" si="28"/>
        <v>-2.060560238338518</v>
      </c>
      <c r="L141" s="3">
        <f t="shared" si="29"/>
        <v>0.57463928773133954</v>
      </c>
      <c r="M141" s="3">
        <f t="shared" si="30"/>
        <v>-2.060560238338518</v>
      </c>
      <c r="N141" s="3" t="b">
        <f t="shared" si="31"/>
        <v>0</v>
      </c>
      <c r="O141" s="3" t="b">
        <f t="shared" si="32"/>
        <v>0</v>
      </c>
    </row>
    <row r="142" spans="1:15" x14ac:dyDescent="0.3">
      <c r="A142">
        <v>1.4589082891470753</v>
      </c>
      <c r="B142" s="3">
        <v>-6.7191649577580392</v>
      </c>
      <c r="C142">
        <v>1.1131851351819932E-2</v>
      </c>
      <c r="D142" s="3">
        <f t="shared" si="22"/>
        <v>19.541184246889316</v>
      </c>
      <c r="E142" s="3">
        <f t="shared" si="23"/>
        <v>0.18620084604946896</v>
      </c>
      <c r="F142" s="3" t="b">
        <f t="shared" si="24"/>
        <v>0</v>
      </c>
      <c r="G142" s="3" t="b">
        <f t="shared" si="25"/>
        <v>0</v>
      </c>
      <c r="H142" s="3">
        <f t="shared" si="26"/>
        <v>19.541184246889316</v>
      </c>
      <c r="I142" s="3">
        <f t="shared" si="27"/>
        <v>0.18620084604946896</v>
      </c>
      <c r="J142" s="3">
        <f t="shared" si="28"/>
        <v>7.2259867351336202E-2</v>
      </c>
      <c r="K142" s="3">
        <f t="shared" si="28"/>
        <v>0.97253997788566149</v>
      </c>
      <c r="L142" s="3" t="b">
        <f t="shared" si="29"/>
        <v>0</v>
      </c>
      <c r="M142" s="3" t="b">
        <f t="shared" si="30"/>
        <v>0</v>
      </c>
      <c r="N142" s="3">
        <f t="shared" si="31"/>
        <v>7.2259867351336202E-2</v>
      </c>
      <c r="O142" s="3">
        <f t="shared" si="32"/>
        <v>0.97253997788566149</v>
      </c>
    </row>
    <row r="143" spans="1:15" x14ac:dyDescent="0.3">
      <c r="A143">
        <v>0.9442127318616258</v>
      </c>
      <c r="B143" s="3">
        <v>-20.1633338292595</v>
      </c>
      <c r="C143">
        <v>5.9662852436304092E-5</v>
      </c>
      <c r="D143" s="3">
        <f t="shared" si="22"/>
        <v>-3.1675046557502355</v>
      </c>
      <c r="E143" s="3">
        <f t="shared" si="23"/>
        <v>0.1133651906758314</v>
      </c>
      <c r="F143" s="3" t="b">
        <f t="shared" si="24"/>
        <v>0</v>
      </c>
      <c r="G143" s="3" t="b">
        <f t="shared" si="25"/>
        <v>0</v>
      </c>
      <c r="H143" s="3">
        <f t="shared" si="26"/>
        <v>-3.1675046557502355</v>
      </c>
      <c r="I143" s="3">
        <f t="shared" si="27"/>
        <v>0.1133651906758314</v>
      </c>
      <c r="J143" s="3">
        <f t="shared" si="28"/>
        <v>-0.83956019939623283</v>
      </c>
      <c r="K143" s="3">
        <f t="shared" si="28"/>
        <v>-0.10722197000617958</v>
      </c>
      <c r="L143" s="3" t="b">
        <f t="shared" si="29"/>
        <v>0</v>
      </c>
      <c r="M143" s="3" t="b">
        <f t="shared" si="30"/>
        <v>0</v>
      </c>
      <c r="N143" s="3">
        <f t="shared" si="31"/>
        <v>-0.83956019939623283</v>
      </c>
      <c r="O143" s="3">
        <f t="shared" si="32"/>
        <v>-0.10722197000617958</v>
      </c>
    </row>
    <row r="144" spans="1:15" x14ac:dyDescent="0.3">
      <c r="A144">
        <v>0.16881506578647532</v>
      </c>
      <c r="B144" s="3">
        <v>-1.338185029453598</v>
      </c>
      <c r="C144">
        <v>-3.9318001654464751E-2</v>
      </c>
      <c r="D144" s="3">
        <f t="shared" si="22"/>
        <v>1.7004861547029577</v>
      </c>
      <c r="E144" s="3">
        <f t="shared" si="23"/>
        <v>-1.9060193760087715E-2</v>
      </c>
      <c r="F144" s="3">
        <f t="shared" si="24"/>
        <v>1.7004861547029577</v>
      </c>
      <c r="G144" s="3">
        <f t="shared" si="25"/>
        <v>-1.9060193760087715E-2</v>
      </c>
      <c r="H144" s="3" t="b">
        <f t="shared" si="26"/>
        <v>0</v>
      </c>
      <c r="I144" s="3" t="b">
        <f t="shared" si="27"/>
        <v>0</v>
      </c>
      <c r="J144" s="3">
        <f t="shared" si="28"/>
        <v>-0.64409617570272726</v>
      </c>
      <c r="K144" s="3">
        <f t="shared" si="28"/>
        <v>-2.070379853536497</v>
      </c>
      <c r="L144" s="3">
        <f t="shared" si="29"/>
        <v>-0.64409617570272726</v>
      </c>
      <c r="M144" s="3">
        <f t="shared" si="30"/>
        <v>-2.070379853536497</v>
      </c>
      <c r="N144" s="3" t="b">
        <f t="shared" si="31"/>
        <v>0</v>
      </c>
      <c r="O144" s="3" t="b">
        <f t="shared" si="32"/>
        <v>0</v>
      </c>
    </row>
    <row r="145" spans="1:15" x14ac:dyDescent="0.3">
      <c r="A145">
        <v>1.6650623163295677</v>
      </c>
      <c r="B145" s="3">
        <v>3.9885526348371059</v>
      </c>
      <c r="C145">
        <v>-1.4397483028005809E-2</v>
      </c>
      <c r="D145" s="3">
        <f t="shared" si="22"/>
        <v>33.959674328769324</v>
      </c>
      <c r="E145" s="3">
        <f t="shared" si="23"/>
        <v>0.18540999493154231</v>
      </c>
      <c r="F145" s="3" t="b">
        <f t="shared" si="24"/>
        <v>0</v>
      </c>
      <c r="G145" s="3" t="b">
        <f t="shared" si="25"/>
        <v>0</v>
      </c>
      <c r="H145" s="3">
        <f t="shared" si="26"/>
        <v>33.959674328769324</v>
      </c>
      <c r="I145" s="3">
        <f t="shared" si="27"/>
        <v>0.18540999493154231</v>
      </c>
      <c r="J145" s="3">
        <f t="shared" si="28"/>
        <v>0.6512042813254445</v>
      </c>
      <c r="K145" s="3">
        <f t="shared" si="28"/>
        <v>0.96081589935291045</v>
      </c>
      <c r="L145" s="3" t="b">
        <f t="shared" si="29"/>
        <v>0</v>
      </c>
      <c r="M145" s="3" t="b">
        <f t="shared" si="30"/>
        <v>0</v>
      </c>
      <c r="N145" s="3">
        <f t="shared" si="31"/>
        <v>0.6512042813254445</v>
      </c>
      <c r="O145" s="3">
        <f t="shared" si="32"/>
        <v>0.96081589935291045</v>
      </c>
    </row>
    <row r="146" spans="1:15" x14ac:dyDescent="0.3">
      <c r="A146">
        <v>1.0288753199129133</v>
      </c>
      <c r="B146" s="3">
        <v>30.136106943245977</v>
      </c>
      <c r="C146">
        <v>-4.1004750528372824E-2</v>
      </c>
      <c r="D146" s="3">
        <f t="shared" si="22"/>
        <v>48.655862701678416</v>
      </c>
      <c r="E146" s="3">
        <f t="shared" si="23"/>
        <v>8.2460287861176762E-2</v>
      </c>
      <c r="F146" s="3">
        <f t="shared" si="24"/>
        <v>48.655862701678416</v>
      </c>
      <c r="G146" s="3">
        <f t="shared" si="25"/>
        <v>8.2460287861176762E-2</v>
      </c>
      <c r="H146" s="3" t="b">
        <f t="shared" si="26"/>
        <v>0</v>
      </c>
      <c r="I146" s="3" t="b">
        <f t="shared" si="27"/>
        <v>0</v>
      </c>
      <c r="J146" s="3">
        <f t="shared" si="28"/>
        <v>1.2412990913152555</v>
      </c>
      <c r="K146" s="3">
        <f t="shared" si="28"/>
        <v>-0.56537584933047524</v>
      </c>
      <c r="L146" s="3">
        <f t="shared" si="29"/>
        <v>1.2412990913152555</v>
      </c>
      <c r="M146" s="3">
        <f t="shared" si="30"/>
        <v>-0.56537584933047524</v>
      </c>
      <c r="N146" s="3" t="b">
        <f t="shared" si="31"/>
        <v>0</v>
      </c>
      <c r="O146" s="3" t="b">
        <f t="shared" si="32"/>
        <v>0</v>
      </c>
    </row>
    <row r="147" spans="1:15" x14ac:dyDescent="0.3">
      <c r="A147">
        <v>0.68993506627157331</v>
      </c>
      <c r="B147" s="3">
        <v>3.633440428529866</v>
      </c>
      <c r="C147">
        <v>-1.8229457054985687E-2</v>
      </c>
      <c r="D147" s="3">
        <f t="shared" si="22"/>
        <v>16.052271621418186</v>
      </c>
      <c r="E147" s="3">
        <f t="shared" si="23"/>
        <v>6.4562750897603105E-2</v>
      </c>
      <c r="F147" s="3">
        <f t="shared" si="24"/>
        <v>16.052271621418186</v>
      </c>
      <c r="G147" s="3">
        <f t="shared" si="25"/>
        <v>6.4562750897603105E-2</v>
      </c>
      <c r="H147" s="3" t="b">
        <f t="shared" si="26"/>
        <v>0</v>
      </c>
      <c r="I147" s="3" t="b">
        <f t="shared" si="27"/>
        <v>0</v>
      </c>
      <c r="J147" s="3">
        <f t="shared" si="28"/>
        <v>-6.7830146505154981E-2</v>
      </c>
      <c r="K147" s="3">
        <f t="shared" si="28"/>
        <v>-0.83070028796042017</v>
      </c>
      <c r="L147" s="3">
        <f t="shared" si="29"/>
        <v>-6.7830146505154981E-2</v>
      </c>
      <c r="M147" s="3">
        <f t="shared" si="30"/>
        <v>-0.83070028796042017</v>
      </c>
      <c r="N147" s="3" t="b">
        <f t="shared" si="31"/>
        <v>0</v>
      </c>
      <c r="O147" s="3" t="b">
        <f t="shared" si="32"/>
        <v>0</v>
      </c>
    </row>
    <row r="148" spans="1:15" x14ac:dyDescent="0.3">
      <c r="A148">
        <v>0.65833637816103874</v>
      </c>
      <c r="B148" s="3">
        <v>20.36524165305309</v>
      </c>
      <c r="C148">
        <v>5.3879830375080928E-3</v>
      </c>
      <c r="D148" s="3">
        <f t="shared" si="22"/>
        <v>32.215296459951787</v>
      </c>
      <c r="E148" s="3">
        <f t="shared" si="23"/>
        <v>8.4388348416832737E-2</v>
      </c>
      <c r="F148" s="3">
        <f t="shared" si="24"/>
        <v>32.215296459951787</v>
      </c>
      <c r="G148" s="3">
        <f t="shared" si="25"/>
        <v>8.4388348416832737E-2</v>
      </c>
      <c r="H148" s="3" t="b">
        <f t="shared" si="26"/>
        <v>0</v>
      </c>
      <c r="I148" s="3" t="b">
        <f t="shared" si="27"/>
        <v>0</v>
      </c>
      <c r="J148" s="3">
        <f t="shared" si="28"/>
        <v>0.58116242414921138</v>
      </c>
      <c r="K148" s="3">
        <f t="shared" si="28"/>
        <v>-0.53679305687053347</v>
      </c>
      <c r="L148" s="3">
        <f t="shared" si="29"/>
        <v>0.58116242414921138</v>
      </c>
      <c r="M148" s="3">
        <f t="shared" si="30"/>
        <v>-0.53679305687053347</v>
      </c>
      <c r="N148" s="3" t="b">
        <f t="shared" si="31"/>
        <v>0</v>
      </c>
      <c r="O148" s="3" t="b">
        <f t="shared" si="32"/>
        <v>0</v>
      </c>
    </row>
    <row r="149" spans="1:15" x14ac:dyDescent="0.3">
      <c r="A149">
        <v>0.62808942655101418</v>
      </c>
      <c r="B149" s="3">
        <v>-13.733879313804209</v>
      </c>
      <c r="C149">
        <v>6.202772055985406E-2</v>
      </c>
      <c r="D149" s="3">
        <f t="shared" si="22"/>
        <v>-2.4282696358859539</v>
      </c>
      <c r="E149" s="3">
        <f t="shared" si="23"/>
        <v>0.13739845174597576</v>
      </c>
      <c r="F149" s="3" t="b">
        <f t="shared" si="24"/>
        <v>0</v>
      </c>
      <c r="G149" s="3" t="b">
        <f t="shared" si="25"/>
        <v>0</v>
      </c>
      <c r="H149" s="3">
        <f t="shared" si="26"/>
        <v>-2.4282696358859539</v>
      </c>
      <c r="I149" s="3">
        <f t="shared" si="27"/>
        <v>0.13739845174597576</v>
      </c>
      <c r="J149" s="3">
        <f t="shared" si="28"/>
        <v>-0.80987775810494189</v>
      </c>
      <c r="K149" s="3">
        <f t="shared" si="28"/>
        <v>0.24906233407773415</v>
      </c>
      <c r="L149" s="3" t="b">
        <f t="shared" si="29"/>
        <v>0</v>
      </c>
      <c r="M149" s="3" t="b">
        <f t="shared" si="30"/>
        <v>0</v>
      </c>
      <c r="N149" s="3">
        <f t="shared" si="31"/>
        <v>-0.80987775810494189</v>
      </c>
      <c r="O149" s="3">
        <f t="shared" si="32"/>
        <v>0.24906233407773415</v>
      </c>
    </row>
    <row r="150" spans="1:15" x14ac:dyDescent="0.3">
      <c r="A150">
        <v>0.79938706928805914</v>
      </c>
      <c r="B150" s="3">
        <v>45.588385546579957</v>
      </c>
      <c r="C150">
        <v>-4.2843748815357685E-2</v>
      </c>
      <c r="D150" s="3">
        <f t="shared" si="22"/>
        <v>59.977352793765021</v>
      </c>
      <c r="E150" s="3">
        <f t="shared" si="23"/>
        <v>5.3082699499209407E-2</v>
      </c>
      <c r="F150" s="3">
        <f t="shared" si="24"/>
        <v>59.977352793765021</v>
      </c>
      <c r="G150" s="3">
        <f t="shared" si="25"/>
        <v>5.3082699499209407E-2</v>
      </c>
      <c r="H150" s="3" t="b">
        <f t="shared" si="26"/>
        <v>0</v>
      </c>
      <c r="I150" s="3" t="b">
        <f t="shared" si="27"/>
        <v>0</v>
      </c>
      <c r="J150" s="3">
        <f t="shared" si="28"/>
        <v>1.6958899263787643</v>
      </c>
      <c r="K150" s="3">
        <f t="shared" si="28"/>
        <v>-1.0008878505798484</v>
      </c>
      <c r="L150" s="3">
        <f t="shared" si="29"/>
        <v>1.6958899263787643</v>
      </c>
      <c r="M150" s="3">
        <f t="shared" si="30"/>
        <v>-1.0008878505798484</v>
      </c>
      <c r="N150" s="3" t="b">
        <f t="shared" si="31"/>
        <v>0</v>
      </c>
      <c r="O150" s="3" t="b">
        <f t="shared" si="32"/>
        <v>0</v>
      </c>
    </row>
    <row r="151" spans="1:15" x14ac:dyDescent="0.3">
      <c r="A151">
        <v>1.5381332357501378</v>
      </c>
      <c r="B151" s="3">
        <v>16.210224202950485</v>
      </c>
      <c r="C151">
        <v>-3.2443858799524605E-2</v>
      </c>
      <c r="D151" s="3">
        <f t="shared" si="22"/>
        <v>43.896622446452966</v>
      </c>
      <c r="E151" s="3">
        <f t="shared" si="23"/>
        <v>0.15213212949049193</v>
      </c>
      <c r="F151" s="3" t="b">
        <f t="shared" si="24"/>
        <v>0</v>
      </c>
      <c r="G151" s="3" t="b">
        <f t="shared" si="25"/>
        <v>0</v>
      </c>
      <c r="H151" s="3">
        <f t="shared" si="26"/>
        <v>43.896622446452966</v>
      </c>
      <c r="I151" s="3">
        <f t="shared" si="27"/>
        <v>0.15213212949049193</v>
      </c>
      <c r="J151" s="3">
        <f t="shared" si="28"/>
        <v>1.0502017194769819</v>
      </c>
      <c r="K151" s="3">
        <f t="shared" si="28"/>
        <v>0.46748371711354286</v>
      </c>
      <c r="L151" s="3" t="b">
        <f t="shared" si="29"/>
        <v>0</v>
      </c>
      <c r="M151" s="3" t="b">
        <f t="shared" si="30"/>
        <v>0</v>
      </c>
      <c r="N151" s="3">
        <f t="shared" si="31"/>
        <v>1.0502017194769819</v>
      </c>
      <c r="O151" s="3">
        <f t="shared" si="32"/>
        <v>0.46748371711354286</v>
      </c>
    </row>
    <row r="152" spans="1:15" x14ac:dyDescent="0.3">
      <c r="A152">
        <v>0.37892198431654833</v>
      </c>
      <c r="B152" s="3">
        <v>10.410694812890142</v>
      </c>
      <c r="C152">
        <v>-3.0903174774721265E-2</v>
      </c>
      <c r="D152" s="3">
        <f t="shared" si="22"/>
        <v>17.231290530588012</v>
      </c>
      <c r="E152" s="3">
        <f t="shared" si="23"/>
        <v>1.4567463343264531E-2</v>
      </c>
      <c r="F152" s="3">
        <f t="shared" si="24"/>
        <v>17.231290530588012</v>
      </c>
      <c r="G152" s="3">
        <f t="shared" si="25"/>
        <v>1.4567463343264531E-2</v>
      </c>
      <c r="H152" s="3" t="b">
        <f t="shared" si="26"/>
        <v>0</v>
      </c>
      <c r="I152" s="3" t="b">
        <f t="shared" si="27"/>
        <v>0</v>
      </c>
      <c r="J152" s="3">
        <f t="shared" si="28"/>
        <v>-2.0489099865913806E-2</v>
      </c>
      <c r="K152" s="3">
        <f t="shared" si="28"/>
        <v>-1.5718621378560438</v>
      </c>
      <c r="L152" s="3">
        <f t="shared" si="29"/>
        <v>-2.0489099865913806E-2</v>
      </c>
      <c r="M152" s="3">
        <f t="shared" si="30"/>
        <v>-1.5718621378560438</v>
      </c>
      <c r="N152" s="3" t="b">
        <f t="shared" si="31"/>
        <v>0</v>
      </c>
      <c r="O152" s="3" t="b">
        <f t="shared" si="32"/>
        <v>0</v>
      </c>
    </row>
    <row r="153" spans="1:15" x14ac:dyDescent="0.3">
      <c r="A153">
        <v>0.80629070250870427</v>
      </c>
      <c r="B153" s="3">
        <v>-11.955999070778489</v>
      </c>
      <c r="C153">
        <v>-1.5266095942934044E-2</v>
      </c>
      <c r="D153" s="3">
        <f t="shared" si="22"/>
        <v>2.5572335743781878</v>
      </c>
      <c r="E153" s="3">
        <f t="shared" si="23"/>
        <v>8.1488788358110464E-2</v>
      </c>
      <c r="F153" s="3">
        <f t="shared" si="24"/>
        <v>2.5572335743781878</v>
      </c>
      <c r="G153" s="3">
        <f t="shared" si="25"/>
        <v>8.1488788358110464E-2</v>
      </c>
      <c r="H153" s="3" t="b">
        <f t="shared" si="26"/>
        <v>0</v>
      </c>
      <c r="I153" s="3" t="b">
        <f t="shared" si="27"/>
        <v>0</v>
      </c>
      <c r="J153" s="3">
        <f t="shared" si="28"/>
        <v>-0.60969526895098292</v>
      </c>
      <c r="K153" s="3">
        <f t="shared" si="28"/>
        <v>-0.57977797409238818</v>
      </c>
      <c r="L153" s="3">
        <f t="shared" si="29"/>
        <v>-0.60969526895098292</v>
      </c>
      <c r="M153" s="3">
        <f t="shared" si="30"/>
        <v>-0.57977797409238818</v>
      </c>
      <c r="N153" s="3" t="b">
        <f t="shared" si="31"/>
        <v>0</v>
      </c>
      <c r="O153" s="3" t="b">
        <f t="shared" si="32"/>
        <v>0</v>
      </c>
    </row>
    <row r="154" spans="1:15" x14ac:dyDescent="0.3">
      <c r="A154">
        <v>0.2620269040344283</v>
      </c>
      <c r="B154" s="3">
        <v>-17.718830349622294</v>
      </c>
      <c r="C154">
        <v>6.6941538534592837E-3</v>
      </c>
      <c r="D154" s="3">
        <f t="shared" si="22"/>
        <v>-13.002346077002585</v>
      </c>
      <c r="E154" s="3">
        <f t="shared" si="23"/>
        <v>3.8137382337590675E-2</v>
      </c>
      <c r="F154" s="3">
        <f t="shared" si="24"/>
        <v>-13.002346077002585</v>
      </c>
      <c r="G154" s="3">
        <f t="shared" si="25"/>
        <v>3.8137382337590675E-2</v>
      </c>
      <c r="H154" s="3" t="b">
        <f t="shared" si="26"/>
        <v>0</v>
      </c>
      <c r="I154" s="3" t="b">
        <f t="shared" si="27"/>
        <v>0</v>
      </c>
      <c r="J154" s="3">
        <f t="shared" si="28"/>
        <v>-1.2344577559934224</v>
      </c>
      <c r="K154" s="3">
        <f t="shared" si="28"/>
        <v>-1.2224467105572603</v>
      </c>
      <c r="L154" s="3">
        <f t="shared" si="29"/>
        <v>-1.2344577559934224</v>
      </c>
      <c r="M154" s="3">
        <f t="shared" si="30"/>
        <v>-1.2224467105572603</v>
      </c>
      <c r="N154" s="3" t="b">
        <f t="shared" si="31"/>
        <v>0</v>
      </c>
      <c r="O154" s="3" t="b">
        <f t="shared" si="32"/>
        <v>0</v>
      </c>
    </row>
    <row r="155" spans="1:15" x14ac:dyDescent="0.3">
      <c r="A155">
        <v>1.5161302851774963</v>
      </c>
      <c r="B155" s="3">
        <v>-9.1932452050969005</v>
      </c>
      <c r="C155">
        <v>-2.3563461581943557E-2</v>
      </c>
      <c r="D155" s="3">
        <f t="shared" si="22"/>
        <v>18.097099928098032</v>
      </c>
      <c r="E155" s="3">
        <f t="shared" si="23"/>
        <v>0.15837217263935599</v>
      </c>
      <c r="F155" s="3" t="b">
        <f t="shared" si="24"/>
        <v>0</v>
      </c>
      <c r="G155" s="3" t="b">
        <f t="shared" si="25"/>
        <v>0</v>
      </c>
      <c r="H155" s="3">
        <f t="shared" si="26"/>
        <v>18.097099928098032</v>
      </c>
      <c r="I155" s="3">
        <f t="shared" si="27"/>
        <v>0.15837217263935599</v>
      </c>
      <c r="J155" s="3">
        <f t="shared" si="28"/>
        <v>1.4275671716143301E-2</v>
      </c>
      <c r="K155" s="3">
        <f t="shared" si="28"/>
        <v>0.55999007420997793</v>
      </c>
      <c r="L155" s="3" t="b">
        <f t="shared" si="29"/>
        <v>0</v>
      </c>
      <c r="M155" s="3" t="b">
        <f t="shared" si="30"/>
        <v>0</v>
      </c>
      <c r="N155" s="3">
        <f t="shared" si="31"/>
        <v>1.4275671716143301E-2</v>
      </c>
      <c r="O155" s="3">
        <f t="shared" si="32"/>
        <v>0.55999007420997793</v>
      </c>
    </row>
    <row r="156" spans="1:15" x14ac:dyDescent="0.3">
      <c r="A156">
        <v>0.79348558554193005</v>
      </c>
      <c r="B156" s="3">
        <v>4.8251058615278453</v>
      </c>
      <c r="C156">
        <v>-8.3761551650241017E-2</v>
      </c>
      <c r="D156" s="3">
        <f t="shared" si="22"/>
        <v>19.107846401282586</v>
      </c>
      <c r="E156" s="3">
        <f t="shared" si="23"/>
        <v>1.1456718614790584E-2</v>
      </c>
      <c r="F156" s="3">
        <f t="shared" si="24"/>
        <v>19.107846401282586</v>
      </c>
      <c r="G156" s="3">
        <f t="shared" si="25"/>
        <v>1.1456718614790584E-2</v>
      </c>
      <c r="H156" s="3" t="b">
        <f t="shared" si="26"/>
        <v>0</v>
      </c>
      <c r="I156" s="3" t="b">
        <f t="shared" si="27"/>
        <v>0</v>
      </c>
      <c r="J156" s="3">
        <f t="shared" si="28"/>
        <v>5.4860089451369103E-2</v>
      </c>
      <c r="K156" s="3">
        <f t="shared" si="28"/>
        <v>-1.6179777905563699</v>
      </c>
      <c r="L156" s="3">
        <f t="shared" si="29"/>
        <v>5.4860089451369103E-2</v>
      </c>
      <c r="M156" s="3">
        <f t="shared" si="30"/>
        <v>-1.6179777905563699</v>
      </c>
      <c r="N156" s="3" t="b">
        <f t="shared" si="31"/>
        <v>0</v>
      </c>
      <c r="O156" s="3" t="b">
        <f t="shared" si="32"/>
        <v>0</v>
      </c>
    </row>
    <row r="157" spans="1:15" x14ac:dyDescent="0.3">
      <c r="A157">
        <v>1.7324501893890556</v>
      </c>
      <c r="B157" s="3">
        <v>30.176597647368908</v>
      </c>
      <c r="C157">
        <v>3.9641690818825737E-2</v>
      </c>
      <c r="D157" s="3">
        <f t="shared" si="22"/>
        <v>61.360701056371909</v>
      </c>
      <c r="E157" s="3">
        <f t="shared" si="23"/>
        <v>0.2475357135455124</v>
      </c>
      <c r="F157" s="3" t="b">
        <f t="shared" si="24"/>
        <v>0</v>
      </c>
      <c r="G157" s="3" t="b">
        <f t="shared" si="25"/>
        <v>0</v>
      </c>
      <c r="H157" s="3">
        <f t="shared" si="26"/>
        <v>61.360701056371909</v>
      </c>
      <c r="I157" s="3">
        <f t="shared" si="27"/>
        <v>0.2475357135455124</v>
      </c>
      <c r="J157" s="3">
        <f t="shared" si="28"/>
        <v>1.7514353922818502</v>
      </c>
      <c r="K157" s="3">
        <f t="shared" si="28"/>
        <v>1.8818069524392584</v>
      </c>
      <c r="L157" s="3" t="b">
        <f t="shared" si="29"/>
        <v>0</v>
      </c>
      <c r="M157" s="3" t="b">
        <f t="shared" si="30"/>
        <v>0</v>
      </c>
      <c r="N157" s="3">
        <f t="shared" si="31"/>
        <v>1.7514353922818502</v>
      </c>
      <c r="O157" s="3">
        <f t="shared" si="32"/>
        <v>1.8818069524392584</v>
      </c>
    </row>
    <row r="158" spans="1:15" x14ac:dyDescent="0.3">
      <c r="A158">
        <v>1.5097854227642529</v>
      </c>
      <c r="B158" s="3">
        <v>-28.760405257344246</v>
      </c>
      <c r="C158">
        <v>2.7546047931537032E-2</v>
      </c>
      <c r="D158" s="3">
        <f t="shared" si="22"/>
        <v>-1.5842676475876942</v>
      </c>
      <c r="E158" s="3">
        <f t="shared" si="23"/>
        <v>0.20872029866324737</v>
      </c>
      <c r="F158" s="3" t="b">
        <f t="shared" si="24"/>
        <v>0</v>
      </c>
      <c r="G158" s="3" t="b">
        <f t="shared" si="25"/>
        <v>0</v>
      </c>
      <c r="H158" s="3">
        <f t="shared" si="26"/>
        <v>-1.5842676475876942</v>
      </c>
      <c r="I158" s="3">
        <f t="shared" si="27"/>
        <v>0.20872029866324737</v>
      </c>
      <c r="J158" s="3">
        <f t="shared" si="28"/>
        <v>-0.7759886175823576</v>
      </c>
      <c r="K158" s="3">
        <f t="shared" si="28"/>
        <v>1.3063826253496713</v>
      </c>
      <c r="L158" s="3" t="b">
        <f t="shared" si="29"/>
        <v>0</v>
      </c>
      <c r="M158" s="3" t="b">
        <f t="shared" si="30"/>
        <v>0</v>
      </c>
      <c r="N158" s="3">
        <f t="shared" si="31"/>
        <v>-0.7759886175823576</v>
      </c>
      <c r="O158" s="3">
        <f t="shared" si="32"/>
        <v>1.3063826253496713</v>
      </c>
    </row>
    <row r="159" spans="1:15" x14ac:dyDescent="0.3">
      <c r="A159">
        <v>1.7871449270169251</v>
      </c>
      <c r="B159" s="3">
        <v>34.923068596981466</v>
      </c>
      <c r="C159">
        <v>4.3761883716797456E-2</v>
      </c>
      <c r="D159" s="3">
        <f t="shared" si="22"/>
        <v>67.091677283286117</v>
      </c>
      <c r="E159" s="3">
        <f t="shared" si="23"/>
        <v>0.25821927495882846</v>
      </c>
      <c r="F159" s="3" t="b">
        <f t="shared" si="24"/>
        <v>0</v>
      </c>
      <c r="G159" s="3" t="b">
        <f t="shared" si="25"/>
        <v>0</v>
      </c>
      <c r="H159" s="3">
        <f t="shared" si="26"/>
        <v>67.091677283286117</v>
      </c>
      <c r="I159" s="3">
        <f t="shared" si="27"/>
        <v>0.25821927495882846</v>
      </c>
      <c r="J159" s="3">
        <f t="shared" si="28"/>
        <v>1.981550796484963</v>
      </c>
      <c r="K159" s="3">
        <f t="shared" si="28"/>
        <v>2.0401868423830996</v>
      </c>
      <c r="L159" s="3" t="b">
        <f t="shared" si="29"/>
        <v>0</v>
      </c>
      <c r="M159" s="3" t="b">
        <f t="shared" si="30"/>
        <v>0</v>
      </c>
      <c r="N159" s="3">
        <f t="shared" si="31"/>
        <v>1.981550796484963</v>
      </c>
      <c r="O159" s="3">
        <f t="shared" si="32"/>
        <v>2.0401868423830996</v>
      </c>
    </row>
    <row r="160" spans="1:15" x14ac:dyDescent="0.3">
      <c r="A160">
        <v>1.6622940418310463</v>
      </c>
      <c r="B160" s="3">
        <v>9.6732401289045811</v>
      </c>
      <c r="C160">
        <v>4.6356944949366152E-4</v>
      </c>
      <c r="D160" s="3">
        <f t="shared" si="22"/>
        <v>39.594532881863415</v>
      </c>
      <c r="E160" s="3">
        <f t="shared" si="23"/>
        <v>0.19993885446921922</v>
      </c>
      <c r="F160" s="3" t="b">
        <f t="shared" si="24"/>
        <v>0</v>
      </c>
      <c r="G160" s="3" t="b">
        <f t="shared" si="25"/>
        <v>0</v>
      </c>
      <c r="H160" s="3">
        <f t="shared" si="26"/>
        <v>39.594532881863415</v>
      </c>
      <c r="I160" s="3">
        <f t="shared" si="27"/>
        <v>0.19993885446921922</v>
      </c>
      <c r="J160" s="3">
        <f t="shared" si="28"/>
        <v>0.87746028069307647</v>
      </c>
      <c r="K160" s="3">
        <f t="shared" si="28"/>
        <v>1.176200927394095</v>
      </c>
      <c r="L160" s="3" t="b">
        <f t="shared" si="29"/>
        <v>0</v>
      </c>
      <c r="M160" s="3" t="b">
        <f t="shared" si="30"/>
        <v>0</v>
      </c>
      <c r="N160" s="3">
        <f t="shared" si="31"/>
        <v>0.87746028069307647</v>
      </c>
      <c r="O160" s="3">
        <f t="shared" si="32"/>
        <v>1.176200927394095</v>
      </c>
    </row>
    <row r="161" spans="1:15" x14ac:dyDescent="0.3">
      <c r="A161">
        <v>0.80723885073530255</v>
      </c>
      <c r="B161" s="3">
        <v>15.561090549454093</v>
      </c>
      <c r="C161">
        <v>8.6673026089556515E-3</v>
      </c>
      <c r="D161" s="3">
        <f t="shared" si="22"/>
        <v>30.091389862689539</v>
      </c>
      <c r="E161" s="3">
        <f t="shared" si="23"/>
        <v>0.10553596469719195</v>
      </c>
      <c r="F161" s="3" t="b">
        <f t="shared" si="24"/>
        <v>0</v>
      </c>
      <c r="G161" s="3" t="b">
        <f t="shared" si="25"/>
        <v>0</v>
      </c>
      <c r="H161" s="3">
        <f t="shared" si="26"/>
        <v>30.091389862689539</v>
      </c>
      <c r="I161" s="3">
        <f t="shared" si="27"/>
        <v>0.10553596469719195</v>
      </c>
      <c r="J161" s="3">
        <f t="shared" si="28"/>
        <v>0.49588138200784138</v>
      </c>
      <c r="K161" s="3">
        <f t="shared" si="28"/>
        <v>-0.22328738123663716</v>
      </c>
      <c r="L161" s="3" t="b">
        <f t="shared" si="29"/>
        <v>0</v>
      </c>
      <c r="M161" s="3" t="b">
        <f t="shared" si="30"/>
        <v>0</v>
      </c>
      <c r="N161" s="3">
        <f t="shared" si="31"/>
        <v>0.49588138200784138</v>
      </c>
      <c r="O161" s="3">
        <f t="shared" si="32"/>
        <v>-0.22328738123663716</v>
      </c>
    </row>
    <row r="162" spans="1:15" x14ac:dyDescent="0.3">
      <c r="A162">
        <v>0.59916408442950342</v>
      </c>
      <c r="B162" s="3">
        <v>26.532761694397777</v>
      </c>
      <c r="C162">
        <v>-5.0941707741003484E-2</v>
      </c>
      <c r="D162" s="3">
        <f t="shared" si="22"/>
        <v>37.317715214128839</v>
      </c>
      <c r="E162" s="3">
        <f t="shared" si="23"/>
        <v>2.0957982390536922E-2</v>
      </c>
      <c r="F162" s="3">
        <f t="shared" si="24"/>
        <v>37.317715214128839</v>
      </c>
      <c r="G162" s="3">
        <f t="shared" si="25"/>
        <v>2.0957982390536922E-2</v>
      </c>
      <c r="H162" s="3" t="b">
        <f t="shared" si="26"/>
        <v>0</v>
      </c>
      <c r="I162" s="3" t="b">
        <f t="shared" si="27"/>
        <v>0</v>
      </c>
      <c r="J162" s="3">
        <f t="shared" si="28"/>
        <v>0.78603941325918092</v>
      </c>
      <c r="K162" s="3">
        <f t="shared" si="28"/>
        <v>-1.4771250306092509</v>
      </c>
      <c r="L162" s="3">
        <f t="shared" si="29"/>
        <v>0.78603941325918092</v>
      </c>
      <c r="M162" s="3">
        <f t="shared" si="30"/>
        <v>-1.4771250306092509</v>
      </c>
      <c r="N162" s="3" t="b">
        <f t="shared" si="31"/>
        <v>0</v>
      </c>
      <c r="O162" s="3" t="b">
        <f t="shared" si="32"/>
        <v>0</v>
      </c>
    </row>
    <row r="163" spans="1:15" x14ac:dyDescent="0.3">
      <c r="A163">
        <v>1.8302731657749973</v>
      </c>
      <c r="B163" s="3">
        <v>-15.436726243933663</v>
      </c>
      <c r="C163">
        <v>-5.3632902563549578E-3</v>
      </c>
      <c r="D163" s="3">
        <f t="shared" si="22"/>
        <v>17.508190740016289</v>
      </c>
      <c r="E163" s="3">
        <f t="shared" si="23"/>
        <v>0.21426948963664472</v>
      </c>
      <c r="F163" s="3" t="b">
        <f t="shared" si="24"/>
        <v>0</v>
      </c>
      <c r="G163" s="3" t="b">
        <f t="shared" si="25"/>
        <v>0</v>
      </c>
      <c r="H163" s="3">
        <f t="shared" si="26"/>
        <v>17.508190740016289</v>
      </c>
      <c r="I163" s="3">
        <f t="shared" si="27"/>
        <v>0.21426948963664472</v>
      </c>
      <c r="J163" s="3">
        <f t="shared" si="28"/>
        <v>-9.3707491532947339E-3</v>
      </c>
      <c r="K163" s="3">
        <f t="shared" si="28"/>
        <v>1.3886473516560682</v>
      </c>
      <c r="L163" s="3" t="b">
        <f t="shared" si="29"/>
        <v>0</v>
      </c>
      <c r="M163" s="3" t="b">
        <f t="shared" si="30"/>
        <v>0</v>
      </c>
      <c r="N163" s="3">
        <f t="shared" si="31"/>
        <v>-9.3707491532947339E-3</v>
      </c>
      <c r="O163" s="3">
        <f t="shared" si="32"/>
        <v>1.3886473516560682</v>
      </c>
    </row>
    <row r="164" spans="1:15" x14ac:dyDescent="0.3">
      <c r="A164">
        <v>1.1022408468998037</v>
      </c>
      <c r="B164" s="3">
        <v>4.00716089643538</v>
      </c>
      <c r="C164">
        <v>2.4038308765739202E-2</v>
      </c>
      <c r="D164" s="3">
        <f t="shared" si="22"/>
        <v>23.847496140631847</v>
      </c>
      <c r="E164" s="3">
        <f t="shared" si="23"/>
        <v>0.15630721039371565</v>
      </c>
      <c r="F164" s="3" t="b">
        <f t="shared" si="24"/>
        <v>0</v>
      </c>
      <c r="G164" s="3" t="b">
        <f t="shared" si="25"/>
        <v>0</v>
      </c>
      <c r="H164" s="3">
        <f t="shared" si="26"/>
        <v>23.847496140631847</v>
      </c>
      <c r="I164" s="3">
        <f t="shared" si="27"/>
        <v>0.15630721039371565</v>
      </c>
      <c r="J164" s="3">
        <f t="shared" si="28"/>
        <v>0.24517084496095762</v>
      </c>
      <c r="K164" s="3">
        <f t="shared" si="28"/>
        <v>0.52937776427416672</v>
      </c>
      <c r="L164" s="3" t="b">
        <f t="shared" si="29"/>
        <v>0</v>
      </c>
      <c r="M164" s="3" t="b">
        <f t="shared" si="30"/>
        <v>0</v>
      </c>
      <c r="N164" s="3">
        <f t="shared" si="31"/>
        <v>0.24517084496095762</v>
      </c>
      <c r="O164" s="3">
        <f t="shared" si="32"/>
        <v>0.52937776427416672</v>
      </c>
    </row>
    <row r="165" spans="1:15" x14ac:dyDescent="0.3">
      <c r="A165">
        <v>0.52578036754857749</v>
      </c>
      <c r="B165" s="3">
        <v>-11.736192391254008</v>
      </c>
      <c r="C165">
        <v>-3.2824118534335867E-3</v>
      </c>
      <c r="D165" s="3">
        <f t="shared" si="22"/>
        <v>-2.272145775379613</v>
      </c>
      <c r="E165" s="3">
        <f t="shared" si="23"/>
        <v>5.9811232252395707E-2</v>
      </c>
      <c r="F165" s="3">
        <f t="shared" si="24"/>
        <v>-2.272145775379613</v>
      </c>
      <c r="G165" s="3">
        <f t="shared" si="25"/>
        <v>5.9811232252395707E-2</v>
      </c>
      <c r="H165" s="3" t="b">
        <f t="shared" si="26"/>
        <v>0</v>
      </c>
      <c r="I165" s="3" t="b">
        <f t="shared" si="27"/>
        <v>0</v>
      </c>
      <c r="J165" s="3">
        <f t="shared" si="28"/>
        <v>-0.80360892992564381</v>
      </c>
      <c r="K165" s="3">
        <f t="shared" si="28"/>
        <v>-0.90113981378708696</v>
      </c>
      <c r="L165" s="3">
        <f t="shared" si="29"/>
        <v>-0.80360892992564381</v>
      </c>
      <c r="M165" s="3">
        <f t="shared" si="30"/>
        <v>-0.90113981378708696</v>
      </c>
      <c r="N165" s="3" t="b">
        <f t="shared" si="31"/>
        <v>0</v>
      </c>
      <c r="O165" s="3" t="b">
        <f t="shared" si="32"/>
        <v>0</v>
      </c>
    </row>
    <row r="166" spans="1:15" x14ac:dyDescent="0.3">
      <c r="A166">
        <v>0.84375051553797675</v>
      </c>
      <c r="B166" s="3">
        <v>-22.266503947321326</v>
      </c>
      <c r="C166">
        <v>-6.9922407419653609E-3</v>
      </c>
      <c r="D166" s="3">
        <f t="shared" si="22"/>
        <v>-7.078994667637744</v>
      </c>
      <c r="E166" s="3">
        <f t="shared" si="23"/>
        <v>9.4257821122591845E-2</v>
      </c>
      <c r="F166" s="3">
        <f t="shared" si="24"/>
        <v>-7.078994667637744</v>
      </c>
      <c r="G166" s="3">
        <f t="shared" si="25"/>
        <v>9.4257821122591845E-2</v>
      </c>
      <c r="H166" s="3" t="b">
        <f t="shared" si="26"/>
        <v>0</v>
      </c>
      <c r="I166" s="3" t="b">
        <f t="shared" si="27"/>
        <v>0</v>
      </c>
      <c r="J166" s="3">
        <f t="shared" si="28"/>
        <v>-0.99661792734402099</v>
      </c>
      <c r="K166" s="3">
        <f t="shared" si="28"/>
        <v>-0.39048173422548543</v>
      </c>
      <c r="L166" s="3">
        <f t="shared" si="29"/>
        <v>-0.99661792734402099</v>
      </c>
      <c r="M166" s="3">
        <f t="shared" si="30"/>
        <v>-0.39048173422548543</v>
      </c>
      <c r="N166" s="3" t="b">
        <f t="shared" si="31"/>
        <v>0</v>
      </c>
      <c r="O166" s="3" t="b">
        <f t="shared" si="32"/>
        <v>0</v>
      </c>
    </row>
    <row r="167" spans="1:15" x14ac:dyDescent="0.3">
      <c r="A167">
        <v>0.32115997580694966</v>
      </c>
      <c r="B167" s="3">
        <v>-0.96320945885963738</v>
      </c>
      <c r="C167">
        <v>2.1416508388938382E-2</v>
      </c>
      <c r="D167" s="3">
        <f t="shared" si="22"/>
        <v>4.8176701056654565</v>
      </c>
      <c r="E167" s="3">
        <f t="shared" si="23"/>
        <v>5.9955705485772337E-2</v>
      </c>
      <c r="F167" s="3">
        <f t="shared" si="24"/>
        <v>4.8176701056654565</v>
      </c>
      <c r="G167" s="3">
        <f t="shared" si="25"/>
        <v>5.9955705485772337E-2</v>
      </c>
      <c r="H167" s="3" t="b">
        <f t="shared" si="26"/>
        <v>0</v>
      </c>
      <c r="I167" s="3" t="b">
        <f t="shared" si="27"/>
        <v>0</v>
      </c>
      <c r="J167" s="3">
        <f t="shared" si="28"/>
        <v>-0.51893215190473962</v>
      </c>
      <c r="K167" s="3">
        <f t="shared" si="28"/>
        <v>-0.89899805095007068</v>
      </c>
      <c r="L167" s="3">
        <f t="shared" si="29"/>
        <v>-0.51893215190473962</v>
      </c>
      <c r="M167" s="3">
        <f t="shared" si="30"/>
        <v>-0.89899805095007068</v>
      </c>
      <c r="N167" s="3" t="b">
        <f t="shared" si="31"/>
        <v>0</v>
      </c>
      <c r="O167" s="3" t="b">
        <f t="shared" si="32"/>
        <v>0</v>
      </c>
    </row>
    <row r="168" spans="1:15" x14ac:dyDescent="0.3">
      <c r="A168">
        <v>1.2579133706603898</v>
      </c>
      <c r="B168" s="3">
        <v>15.153291315073147</v>
      </c>
      <c r="C168">
        <v>2.3607162802363746E-2</v>
      </c>
      <c r="D168" s="3">
        <f t="shared" si="22"/>
        <v>37.795731986960163</v>
      </c>
      <c r="E168" s="3">
        <f t="shared" si="23"/>
        <v>0.17455676728161051</v>
      </c>
      <c r="F168" s="3" t="b">
        <f t="shared" si="24"/>
        <v>0</v>
      </c>
      <c r="G168" s="3" t="b">
        <f t="shared" si="25"/>
        <v>0</v>
      </c>
      <c r="H168" s="3">
        <f t="shared" si="26"/>
        <v>37.795731986960163</v>
      </c>
      <c r="I168" s="3">
        <f t="shared" si="27"/>
        <v>0.17455676728161051</v>
      </c>
      <c r="J168" s="3">
        <f t="shared" si="28"/>
        <v>0.80523318034887192</v>
      </c>
      <c r="K168" s="3">
        <f t="shared" si="28"/>
        <v>0.79992076951454383</v>
      </c>
      <c r="L168" s="3" t="b">
        <f t="shared" si="29"/>
        <v>0</v>
      </c>
      <c r="M168" s="3" t="b">
        <f t="shared" si="30"/>
        <v>0</v>
      </c>
      <c r="N168" s="3">
        <f t="shared" si="31"/>
        <v>0.80523318034887192</v>
      </c>
      <c r="O168" s="3">
        <f t="shared" si="32"/>
        <v>0.79992076951454383</v>
      </c>
    </row>
    <row r="169" spans="1:15" x14ac:dyDescent="0.3">
      <c r="A169">
        <v>2.0553867468843237</v>
      </c>
      <c r="B169" s="3">
        <v>-10.23547156364657</v>
      </c>
      <c r="C169">
        <v>1.7478987501817755E-2</v>
      </c>
      <c r="D169" s="3">
        <f t="shared" si="22"/>
        <v>26.761489880271256</v>
      </c>
      <c r="E169" s="3">
        <f t="shared" si="23"/>
        <v>0.26412539712793659</v>
      </c>
      <c r="F169" s="3" t="b">
        <f t="shared" si="24"/>
        <v>0</v>
      </c>
      <c r="G169" s="3" t="b">
        <f t="shared" si="25"/>
        <v>0</v>
      </c>
      <c r="H169" s="3">
        <f t="shared" si="26"/>
        <v>26.761489880271256</v>
      </c>
      <c r="I169" s="3">
        <f t="shared" si="27"/>
        <v>0.26412539712793659</v>
      </c>
      <c r="J169" s="3">
        <f t="shared" si="28"/>
        <v>0.36217618937215179</v>
      </c>
      <c r="K169" s="3">
        <f t="shared" si="28"/>
        <v>2.1277429431017536</v>
      </c>
      <c r="L169" s="3" t="b">
        <f t="shared" si="29"/>
        <v>0</v>
      </c>
      <c r="M169" s="3" t="b">
        <f t="shared" si="30"/>
        <v>0</v>
      </c>
      <c r="N169" s="3">
        <f t="shared" si="31"/>
        <v>0.36217618937215179</v>
      </c>
      <c r="O169" s="3">
        <f t="shared" si="32"/>
        <v>2.1277429431017536</v>
      </c>
    </row>
    <row r="170" spans="1:15" x14ac:dyDescent="0.3">
      <c r="A170">
        <v>0.71031115819641855</v>
      </c>
      <c r="B170" s="3">
        <v>-9.6573057817295194</v>
      </c>
      <c r="C170">
        <v>2.9680268198717386E-2</v>
      </c>
      <c r="D170" s="3">
        <f t="shared" si="22"/>
        <v>3.1282950658060145</v>
      </c>
      <c r="E170" s="3">
        <f t="shared" si="23"/>
        <v>0.11491760718228761</v>
      </c>
      <c r="F170" s="3" t="b">
        <f t="shared" si="24"/>
        <v>0</v>
      </c>
      <c r="G170" s="3" t="b">
        <f t="shared" si="25"/>
        <v>0</v>
      </c>
      <c r="H170" s="3">
        <f t="shared" si="26"/>
        <v>3.1282950658060145</v>
      </c>
      <c r="I170" s="3">
        <f t="shared" si="27"/>
        <v>0.11491760718228761</v>
      </c>
      <c r="J170" s="3">
        <f t="shared" si="28"/>
        <v>-0.58676548513725679</v>
      </c>
      <c r="K170" s="3">
        <f t="shared" si="28"/>
        <v>-8.4207963166374161E-2</v>
      </c>
      <c r="L170" s="3" t="b">
        <f t="shared" si="29"/>
        <v>0</v>
      </c>
      <c r="M170" s="3" t="b">
        <f t="shared" si="30"/>
        <v>0</v>
      </c>
      <c r="N170" s="3">
        <f t="shared" si="31"/>
        <v>-0.58676548513725679</v>
      </c>
      <c r="O170" s="3">
        <f t="shared" si="32"/>
        <v>-8.4207963166374161E-2</v>
      </c>
    </row>
    <row r="171" spans="1:15" x14ac:dyDescent="0.3">
      <c r="A171">
        <v>1.7054586603771895</v>
      </c>
      <c r="B171" s="3">
        <v>19.344133761478588</v>
      </c>
      <c r="C171">
        <v>-2.1628693502862006E-2</v>
      </c>
      <c r="D171" s="3">
        <f t="shared" si="22"/>
        <v>50.042389648267999</v>
      </c>
      <c r="E171" s="3">
        <f t="shared" si="23"/>
        <v>0.18302634574240073</v>
      </c>
      <c r="F171" s="3" t="b">
        <f t="shared" si="24"/>
        <v>0</v>
      </c>
      <c r="G171" s="3" t="b">
        <f t="shared" si="25"/>
        <v>0</v>
      </c>
      <c r="H171" s="3">
        <f t="shared" si="26"/>
        <v>50.042389648267999</v>
      </c>
      <c r="I171" s="3">
        <f t="shared" si="27"/>
        <v>0.18302634574240073</v>
      </c>
      <c r="J171" s="3">
        <f t="shared" si="28"/>
        <v>1.296972190647717</v>
      </c>
      <c r="K171" s="3">
        <f t="shared" si="28"/>
        <v>0.92547917205423802</v>
      </c>
      <c r="L171" s="3" t="b">
        <f t="shared" si="29"/>
        <v>0</v>
      </c>
      <c r="M171" s="3" t="b">
        <f t="shared" si="30"/>
        <v>0</v>
      </c>
      <c r="N171" s="3">
        <f t="shared" si="31"/>
        <v>1.296972190647717</v>
      </c>
      <c r="O171" s="3">
        <f t="shared" si="32"/>
        <v>0.92547917205423802</v>
      </c>
    </row>
    <row r="172" spans="1:15" x14ac:dyDescent="0.3">
      <c r="A172">
        <v>1.6162258614494931</v>
      </c>
      <c r="B172" s="3">
        <v>26.925335987471044</v>
      </c>
      <c r="C172">
        <v>3.0121327654342167E-2</v>
      </c>
      <c r="D172" s="3">
        <f t="shared" si="22"/>
        <v>56.01740149356192</v>
      </c>
      <c r="E172" s="3">
        <f t="shared" si="23"/>
        <v>0.22406843102828133</v>
      </c>
      <c r="F172" s="3" t="b">
        <f t="shared" si="24"/>
        <v>0</v>
      </c>
      <c r="G172" s="3" t="b">
        <f t="shared" si="25"/>
        <v>0</v>
      </c>
      <c r="H172" s="3">
        <f t="shared" si="26"/>
        <v>56.01740149356192</v>
      </c>
      <c r="I172" s="3">
        <f t="shared" si="27"/>
        <v>0.22406843102828133</v>
      </c>
      <c r="J172" s="3">
        <f t="shared" si="28"/>
        <v>1.5368863364159544</v>
      </c>
      <c r="K172" s="3">
        <f t="shared" si="28"/>
        <v>1.5339130733693529</v>
      </c>
      <c r="L172" s="3" t="b">
        <f t="shared" si="29"/>
        <v>0</v>
      </c>
      <c r="M172" s="3" t="b">
        <f t="shared" si="30"/>
        <v>0</v>
      </c>
      <c r="N172" s="3">
        <f t="shared" si="31"/>
        <v>1.5368863364159544</v>
      </c>
      <c r="O172" s="3">
        <f t="shared" si="32"/>
        <v>1.5339130733693529</v>
      </c>
    </row>
    <row r="173" spans="1:15" x14ac:dyDescent="0.3">
      <c r="A173">
        <v>0.77399738781969063</v>
      </c>
      <c r="B173" s="3">
        <v>-7.8264929470606148</v>
      </c>
      <c r="C173">
        <v>-5.9524245443753898E-2</v>
      </c>
      <c r="D173" s="3">
        <f t="shared" si="22"/>
        <v>6.1054600336938165</v>
      </c>
      <c r="E173" s="3">
        <f t="shared" si="23"/>
        <v>3.3355441094608973E-2</v>
      </c>
      <c r="F173" s="3">
        <f t="shared" si="24"/>
        <v>6.1054600336938165</v>
      </c>
      <c r="G173" s="3">
        <f t="shared" si="25"/>
        <v>3.3355441094608973E-2</v>
      </c>
      <c r="H173" s="3" t="b">
        <f t="shared" si="26"/>
        <v>0</v>
      </c>
      <c r="I173" s="3" t="b">
        <f t="shared" si="27"/>
        <v>0</v>
      </c>
      <c r="J173" s="3">
        <f t="shared" si="28"/>
        <v>-0.46722363173582843</v>
      </c>
      <c r="K173" s="3">
        <f t="shared" si="28"/>
        <v>-1.2933372402674537</v>
      </c>
      <c r="L173" s="3">
        <f t="shared" si="29"/>
        <v>-0.46722363173582843</v>
      </c>
      <c r="M173" s="3">
        <f t="shared" si="30"/>
        <v>-1.2933372402674537</v>
      </c>
      <c r="N173" s="3" t="b">
        <f t="shared" si="31"/>
        <v>0</v>
      </c>
      <c r="O173" s="3" t="b">
        <f t="shared" si="32"/>
        <v>0</v>
      </c>
    </row>
    <row r="174" spans="1:15" x14ac:dyDescent="0.3">
      <c r="A174">
        <v>0.93292021827073768</v>
      </c>
      <c r="B174" s="3">
        <v>-23.884222173364833</v>
      </c>
      <c r="C174">
        <v>3.8424968806793913E-2</v>
      </c>
      <c r="D174" s="3">
        <f t="shared" si="22"/>
        <v>-7.0916582444915548</v>
      </c>
      <c r="E174" s="3">
        <f t="shared" si="23"/>
        <v>0.15037539499928243</v>
      </c>
      <c r="F174" s="3" t="b">
        <f t="shared" si="24"/>
        <v>0</v>
      </c>
      <c r="G174" s="3" t="b">
        <f t="shared" si="25"/>
        <v>0</v>
      </c>
      <c r="H174" s="3">
        <f t="shared" si="26"/>
        <v>-7.0916582444915548</v>
      </c>
      <c r="I174" s="3">
        <f t="shared" si="27"/>
        <v>0.15037539499928243</v>
      </c>
      <c r="J174" s="3">
        <f t="shared" si="28"/>
        <v>-0.99712640687542897</v>
      </c>
      <c r="K174" s="3">
        <f t="shared" si="28"/>
        <v>0.44144077088855826</v>
      </c>
      <c r="L174" s="3" t="b">
        <f t="shared" si="29"/>
        <v>0</v>
      </c>
      <c r="M174" s="3" t="b">
        <f t="shared" si="30"/>
        <v>0</v>
      </c>
      <c r="N174" s="3">
        <f t="shared" si="31"/>
        <v>-0.99712640687542897</v>
      </c>
      <c r="O174" s="3">
        <f t="shared" si="32"/>
        <v>0.44144077088855826</v>
      </c>
    </row>
    <row r="175" spans="1:15" x14ac:dyDescent="0.3">
      <c r="A175">
        <v>1.7320022632484324</v>
      </c>
      <c r="B175" s="3">
        <v>24.730488803470507</v>
      </c>
      <c r="C175">
        <v>6.4429059420945123E-3</v>
      </c>
      <c r="D175" s="3">
        <f t="shared" si="22"/>
        <v>55.906529541942291</v>
      </c>
      <c r="E175" s="3">
        <f t="shared" si="23"/>
        <v>0.2142831775319064</v>
      </c>
      <c r="F175" s="3" t="b">
        <f t="shared" si="24"/>
        <v>0</v>
      </c>
      <c r="G175" s="3" t="b">
        <f t="shared" si="25"/>
        <v>0</v>
      </c>
      <c r="H175" s="3">
        <f t="shared" si="26"/>
        <v>55.906529541942291</v>
      </c>
      <c r="I175" s="3">
        <f t="shared" si="27"/>
        <v>0.2142831775319064</v>
      </c>
      <c r="J175" s="3">
        <f t="shared" si="28"/>
        <v>1.5324345043106453</v>
      </c>
      <c r="K175" s="3">
        <f t="shared" si="28"/>
        <v>1.3888502696963394</v>
      </c>
      <c r="L175" s="3" t="b">
        <f t="shared" si="29"/>
        <v>0</v>
      </c>
      <c r="M175" s="3" t="b">
        <f t="shared" si="30"/>
        <v>0</v>
      </c>
      <c r="N175" s="3">
        <f t="shared" si="31"/>
        <v>1.5324345043106453</v>
      </c>
      <c r="O175" s="3">
        <f t="shared" si="32"/>
        <v>1.3888502696963394</v>
      </c>
    </row>
    <row r="176" spans="1:15" x14ac:dyDescent="0.3">
      <c r="A176">
        <v>0.338349425670458</v>
      </c>
      <c r="B176" s="3">
        <v>-12.674381650867872</v>
      </c>
      <c r="C176">
        <v>5.7637589634396136E-2</v>
      </c>
      <c r="D176" s="3">
        <f t="shared" si="22"/>
        <v>-6.5840919887996279</v>
      </c>
      <c r="E176" s="3">
        <f t="shared" si="23"/>
        <v>9.8239520714851092E-2</v>
      </c>
      <c r="F176" s="3">
        <f t="shared" si="24"/>
        <v>-6.5840919887996279</v>
      </c>
      <c r="G176" s="3">
        <f t="shared" si="25"/>
        <v>9.8239520714851092E-2</v>
      </c>
      <c r="H176" s="3" t="b">
        <f t="shared" si="26"/>
        <v>0</v>
      </c>
      <c r="I176" s="3" t="b">
        <f t="shared" si="27"/>
        <v>0</v>
      </c>
      <c r="J176" s="3">
        <f t="shared" si="28"/>
        <v>-0.97674614189720599</v>
      </c>
      <c r="K176" s="3">
        <f t="shared" si="28"/>
        <v>-0.33145449426171769</v>
      </c>
      <c r="L176" s="3">
        <f t="shared" si="29"/>
        <v>-0.97674614189720599</v>
      </c>
      <c r="M176" s="3">
        <f t="shared" si="30"/>
        <v>-0.33145449426171769</v>
      </c>
      <c r="N176" s="3" t="b">
        <f t="shared" si="31"/>
        <v>0</v>
      </c>
      <c r="O176" s="3" t="b">
        <f t="shared" si="32"/>
        <v>0</v>
      </c>
    </row>
    <row r="177" spans="1:15" x14ac:dyDescent="0.3">
      <c r="A177">
        <v>1.4934622666041832</v>
      </c>
      <c r="B177" s="3">
        <v>28.798058337997645</v>
      </c>
      <c r="C177">
        <v>3.2691059459466487E-2</v>
      </c>
      <c r="D177" s="3">
        <f t="shared" si="22"/>
        <v>55.680379136872943</v>
      </c>
      <c r="E177" s="3">
        <f t="shared" si="23"/>
        <v>0.21190653145196847</v>
      </c>
      <c r="F177" s="3" t="b">
        <f t="shared" si="24"/>
        <v>0</v>
      </c>
      <c r="G177" s="3" t="b">
        <f t="shared" si="25"/>
        <v>0</v>
      </c>
      <c r="H177" s="3">
        <f t="shared" si="26"/>
        <v>55.680379136872943</v>
      </c>
      <c r="I177" s="3">
        <f t="shared" si="27"/>
        <v>0.21190653145196847</v>
      </c>
      <c r="J177" s="3">
        <f t="shared" si="28"/>
        <v>1.5233539062043693</v>
      </c>
      <c r="K177" s="3">
        <f t="shared" si="28"/>
        <v>1.3536173609298987</v>
      </c>
      <c r="L177" s="3" t="b">
        <f t="shared" si="29"/>
        <v>0</v>
      </c>
      <c r="M177" s="3" t="b">
        <f t="shared" si="30"/>
        <v>0</v>
      </c>
      <c r="N177" s="3">
        <f t="shared" si="31"/>
        <v>1.5233539062043693</v>
      </c>
      <c r="O177" s="3">
        <f t="shared" si="32"/>
        <v>1.3536173609298987</v>
      </c>
    </row>
    <row r="178" spans="1:15" x14ac:dyDescent="0.3">
      <c r="A178">
        <v>0.5467737790022511</v>
      </c>
      <c r="B178" s="3">
        <v>-8.6679028754588217</v>
      </c>
      <c r="C178">
        <v>6.79257937008515E-2</v>
      </c>
      <c r="D178" s="3">
        <f t="shared" si="22"/>
        <v>1.1740251465816982</v>
      </c>
      <c r="E178" s="3">
        <f t="shared" si="23"/>
        <v>0.13353864718112163</v>
      </c>
      <c r="F178" s="3" t="b">
        <f t="shared" si="24"/>
        <v>0</v>
      </c>
      <c r="G178" s="3" t="b">
        <f t="shared" si="25"/>
        <v>0</v>
      </c>
      <c r="H178" s="3">
        <f t="shared" si="26"/>
        <v>1.1740251465816982</v>
      </c>
      <c r="I178" s="3">
        <f t="shared" si="27"/>
        <v>0.13353864718112163</v>
      </c>
      <c r="J178" s="3">
        <f t="shared" si="28"/>
        <v>-0.66523512007874197</v>
      </c>
      <c r="K178" s="3">
        <f t="shared" si="28"/>
        <v>0.19184214330648203</v>
      </c>
      <c r="L178" s="3" t="b">
        <f t="shared" si="29"/>
        <v>0</v>
      </c>
      <c r="M178" s="3" t="b">
        <f t="shared" si="30"/>
        <v>0</v>
      </c>
      <c r="N178" s="3">
        <f t="shared" si="31"/>
        <v>-0.66523512007874197</v>
      </c>
      <c r="O178" s="3">
        <f t="shared" si="32"/>
        <v>0.19184214330648203</v>
      </c>
    </row>
    <row r="179" spans="1:15" x14ac:dyDescent="0.3">
      <c r="A179">
        <v>-2.137164503801614E-2</v>
      </c>
      <c r="B179" s="3">
        <v>6.7860401031794026</v>
      </c>
      <c r="C179">
        <v>3.501577339193318E-2</v>
      </c>
      <c r="D179" s="3">
        <f t="shared" si="22"/>
        <v>6.4013504924951121</v>
      </c>
      <c r="E179" s="3">
        <f t="shared" si="23"/>
        <v>3.2451175987371246E-2</v>
      </c>
      <c r="F179" s="3">
        <f t="shared" si="24"/>
        <v>6.4013504924951121</v>
      </c>
      <c r="G179" s="3">
        <f t="shared" si="25"/>
        <v>3.2451175987371246E-2</v>
      </c>
      <c r="H179" s="3" t="b">
        <f t="shared" si="26"/>
        <v>0</v>
      </c>
      <c r="I179" s="3" t="b">
        <f t="shared" si="27"/>
        <v>0</v>
      </c>
      <c r="J179" s="3">
        <f t="shared" si="28"/>
        <v>-0.45534276714470684</v>
      </c>
      <c r="K179" s="3">
        <f t="shared" si="28"/>
        <v>-1.3067426397053095</v>
      </c>
      <c r="L179" s="3">
        <f t="shared" si="29"/>
        <v>-0.45534276714470684</v>
      </c>
      <c r="M179" s="3">
        <f t="shared" si="30"/>
        <v>-1.3067426397053095</v>
      </c>
      <c r="N179" s="3" t="b">
        <f t="shared" si="31"/>
        <v>0</v>
      </c>
      <c r="O179" s="3" t="b">
        <f t="shared" si="32"/>
        <v>0</v>
      </c>
    </row>
    <row r="180" spans="1:15" x14ac:dyDescent="0.3">
      <c r="A180">
        <v>1.0767801111578592</v>
      </c>
      <c r="B180" s="3">
        <v>-19.106264517176896</v>
      </c>
      <c r="C180">
        <v>3.5276843846077099E-2</v>
      </c>
      <c r="D180" s="3">
        <f t="shared" si="22"/>
        <v>0.27577748366456944</v>
      </c>
      <c r="E180" s="3">
        <f t="shared" si="23"/>
        <v>0.1644904571850202</v>
      </c>
      <c r="F180" s="3" t="b">
        <f t="shared" si="24"/>
        <v>0</v>
      </c>
      <c r="G180" s="3" t="b">
        <f t="shared" si="25"/>
        <v>0</v>
      </c>
      <c r="H180" s="3">
        <f t="shared" si="26"/>
        <v>0.27577748366456944</v>
      </c>
      <c r="I180" s="3">
        <f t="shared" si="27"/>
        <v>0.1644904571850202</v>
      </c>
      <c r="J180" s="3">
        <f t="shared" si="28"/>
        <v>-0.70130238259083455</v>
      </c>
      <c r="K180" s="3">
        <f t="shared" si="28"/>
        <v>0.65069140455283692</v>
      </c>
      <c r="L180" s="3" t="b">
        <f t="shared" si="29"/>
        <v>0</v>
      </c>
      <c r="M180" s="3" t="b">
        <f t="shared" si="30"/>
        <v>0</v>
      </c>
      <c r="N180" s="3">
        <f t="shared" si="31"/>
        <v>-0.70130238259083455</v>
      </c>
      <c r="O180" s="3">
        <f t="shared" si="32"/>
        <v>0.65069140455283692</v>
      </c>
    </row>
    <row r="181" spans="1:15" x14ac:dyDescent="0.3">
      <c r="A181">
        <v>0.69663008414499927</v>
      </c>
      <c r="B181" s="3">
        <v>11.554448064998724</v>
      </c>
      <c r="C181">
        <v>4.2800365918083116E-2</v>
      </c>
      <c r="D181" s="3">
        <f t="shared" si="22"/>
        <v>24.09378957960871</v>
      </c>
      <c r="E181" s="3">
        <f t="shared" si="23"/>
        <v>0.12639597601548302</v>
      </c>
      <c r="F181" s="3" t="b">
        <f t="shared" si="24"/>
        <v>0</v>
      </c>
      <c r="G181" s="3" t="b">
        <f t="shared" si="25"/>
        <v>0</v>
      </c>
      <c r="H181" s="3">
        <f t="shared" si="26"/>
        <v>24.09378957960871</v>
      </c>
      <c r="I181" s="3">
        <f t="shared" si="27"/>
        <v>0.12639597601548302</v>
      </c>
      <c r="J181" s="3">
        <f t="shared" si="28"/>
        <v>0.25506024460574594</v>
      </c>
      <c r="K181" s="3">
        <f t="shared" si="28"/>
        <v>8.5954656039465852E-2</v>
      </c>
      <c r="L181" s="3" t="b">
        <f t="shared" si="29"/>
        <v>0</v>
      </c>
      <c r="M181" s="3" t="b">
        <f t="shared" si="30"/>
        <v>0</v>
      </c>
      <c r="N181" s="3">
        <f t="shared" si="31"/>
        <v>0.25506024460574594</v>
      </c>
      <c r="O181" s="3">
        <f t="shared" si="32"/>
        <v>8.5954656039465852E-2</v>
      </c>
    </row>
    <row r="182" spans="1:15" x14ac:dyDescent="0.3">
      <c r="A182">
        <v>0.48007598504773341</v>
      </c>
      <c r="B182" s="3">
        <v>28.115828172303736</v>
      </c>
      <c r="C182">
        <v>3.8347388908732682E-2</v>
      </c>
      <c r="D182" s="3">
        <f t="shared" si="22"/>
        <v>36.757195903162938</v>
      </c>
      <c r="E182" s="3">
        <f t="shared" si="23"/>
        <v>9.5956507114460687E-2</v>
      </c>
      <c r="F182" s="3">
        <f t="shared" si="24"/>
        <v>36.757195903162938</v>
      </c>
      <c r="G182" s="3">
        <f t="shared" si="25"/>
        <v>9.5956507114460687E-2</v>
      </c>
      <c r="H182" s="3" t="b">
        <f t="shared" si="26"/>
        <v>0</v>
      </c>
      <c r="I182" s="3" t="b">
        <f t="shared" si="27"/>
        <v>0</v>
      </c>
      <c r="J182" s="3">
        <f t="shared" si="28"/>
        <v>0.7635329287267858</v>
      </c>
      <c r="K182" s="3">
        <f t="shared" si="28"/>
        <v>-0.36529933576929258</v>
      </c>
      <c r="L182" s="3">
        <f t="shared" si="29"/>
        <v>0.7635329287267858</v>
      </c>
      <c r="M182" s="3">
        <f t="shared" si="30"/>
        <v>-0.36529933576929258</v>
      </c>
      <c r="N182" s="3" t="b">
        <f t="shared" si="31"/>
        <v>0</v>
      </c>
      <c r="O182" s="3" t="b">
        <f t="shared" si="32"/>
        <v>0</v>
      </c>
    </row>
    <row r="183" spans="1:15" x14ac:dyDescent="0.3">
      <c r="A183">
        <v>1.9069117368198931</v>
      </c>
      <c r="B183" s="3">
        <v>8.813058229861781</v>
      </c>
      <c r="C183">
        <v>-2.5248027668567374E-2</v>
      </c>
      <c r="D183" s="3">
        <f t="shared" si="22"/>
        <v>43.137469492619857</v>
      </c>
      <c r="E183" s="3">
        <f t="shared" si="23"/>
        <v>0.2035813807498198</v>
      </c>
      <c r="F183" s="3" t="b">
        <f t="shared" si="24"/>
        <v>0</v>
      </c>
      <c r="G183" s="3" t="b">
        <f t="shared" si="25"/>
        <v>0</v>
      </c>
      <c r="H183" s="3">
        <f t="shared" si="26"/>
        <v>43.137469492619857</v>
      </c>
      <c r="I183" s="3">
        <f t="shared" si="27"/>
        <v>0.2035813807498198</v>
      </c>
      <c r="J183" s="3">
        <f t="shared" si="28"/>
        <v>1.0197195150659972</v>
      </c>
      <c r="K183" s="3">
        <f t="shared" si="28"/>
        <v>1.2302000470809076</v>
      </c>
      <c r="L183" s="3" t="b">
        <f t="shared" si="29"/>
        <v>0</v>
      </c>
      <c r="M183" s="3" t="b">
        <f t="shared" si="30"/>
        <v>0</v>
      </c>
      <c r="N183" s="3">
        <f t="shared" si="31"/>
        <v>1.0197195150659972</v>
      </c>
      <c r="O183" s="3">
        <f t="shared" si="32"/>
        <v>1.2302000470809076</v>
      </c>
    </row>
    <row r="184" spans="1:15" x14ac:dyDescent="0.3">
      <c r="A184">
        <v>0.64807102514896542</v>
      </c>
      <c r="B184" s="3">
        <v>-14.114066289039329</v>
      </c>
      <c r="C184">
        <v>-1.7890670278575271E-2</v>
      </c>
      <c r="D184" s="3">
        <f t="shared" si="22"/>
        <v>-2.4487878363579512</v>
      </c>
      <c r="E184" s="3">
        <f t="shared" si="23"/>
        <v>5.9877852739300574E-2</v>
      </c>
      <c r="F184" s="3">
        <f t="shared" si="24"/>
        <v>-2.4487878363579512</v>
      </c>
      <c r="G184" s="3">
        <f t="shared" si="25"/>
        <v>5.9877852739300574E-2</v>
      </c>
      <c r="H184" s="3" t="b">
        <f t="shared" si="26"/>
        <v>0</v>
      </c>
      <c r="I184" s="3" t="b">
        <f t="shared" si="27"/>
        <v>0</v>
      </c>
      <c r="J184" s="3">
        <f t="shared" si="28"/>
        <v>-0.81070162367481813</v>
      </c>
      <c r="K184" s="3">
        <f t="shared" si="28"/>
        <v>-0.90015218943825814</v>
      </c>
      <c r="L184" s="3">
        <f t="shared" si="29"/>
        <v>-0.81070162367481813</v>
      </c>
      <c r="M184" s="3">
        <f t="shared" si="30"/>
        <v>-0.90015218943825814</v>
      </c>
      <c r="N184" s="3" t="b">
        <f t="shared" si="31"/>
        <v>0</v>
      </c>
      <c r="O184" s="3" t="b">
        <f t="shared" si="32"/>
        <v>0</v>
      </c>
    </row>
    <row r="185" spans="1:15" x14ac:dyDescent="0.3">
      <c r="A185">
        <v>1.0575198555452516</v>
      </c>
      <c r="B185" s="3">
        <v>-21.271971490932629</v>
      </c>
      <c r="C185">
        <v>-2.2440690372604877E-2</v>
      </c>
      <c r="D185" s="3">
        <f t="shared" si="22"/>
        <v>-2.2366140911180992</v>
      </c>
      <c r="E185" s="3">
        <f t="shared" si="23"/>
        <v>0.10446169229282531</v>
      </c>
      <c r="F185" s="3" t="b">
        <f t="shared" si="24"/>
        <v>0</v>
      </c>
      <c r="G185" s="3" t="b">
        <f t="shared" si="25"/>
        <v>0</v>
      </c>
      <c r="H185" s="3">
        <f t="shared" si="26"/>
        <v>-2.2366140911180992</v>
      </c>
      <c r="I185" s="3">
        <f t="shared" si="27"/>
        <v>0.10446169229282531</v>
      </c>
      <c r="J185" s="3">
        <f t="shared" si="28"/>
        <v>-0.80218222920972437</v>
      </c>
      <c r="K185" s="3">
        <f t="shared" si="28"/>
        <v>-0.23921307666636776</v>
      </c>
      <c r="L185" s="3" t="b">
        <f t="shared" si="29"/>
        <v>0</v>
      </c>
      <c r="M185" s="3" t="b">
        <f t="shared" si="30"/>
        <v>0</v>
      </c>
      <c r="N185" s="3">
        <f t="shared" si="31"/>
        <v>-0.80218222920972437</v>
      </c>
      <c r="O185" s="3">
        <f t="shared" si="32"/>
        <v>-0.23921307666636776</v>
      </c>
    </row>
    <row r="186" spans="1:15" x14ac:dyDescent="0.3">
      <c r="A186">
        <v>1.4738001280202297</v>
      </c>
      <c r="B186" s="3">
        <v>14.727647794643417</v>
      </c>
      <c r="C186">
        <v>2.6852012524614111E-2</v>
      </c>
      <c r="D186" s="3">
        <f t="shared" si="22"/>
        <v>41.256050099007552</v>
      </c>
      <c r="E186" s="3">
        <f t="shared" si="23"/>
        <v>0.20370802788704168</v>
      </c>
      <c r="F186" s="3" t="b">
        <f t="shared" si="24"/>
        <v>0</v>
      </c>
      <c r="G186" s="3" t="b">
        <f t="shared" si="25"/>
        <v>0</v>
      </c>
      <c r="H186" s="3">
        <f t="shared" si="26"/>
        <v>41.256050099007552</v>
      </c>
      <c r="I186" s="3">
        <f t="shared" si="27"/>
        <v>0.20370802788704168</v>
      </c>
      <c r="J186" s="3">
        <f t="shared" si="28"/>
        <v>0.9441750411239398</v>
      </c>
      <c r="K186" s="3">
        <f t="shared" si="28"/>
        <v>1.232077544563152</v>
      </c>
      <c r="L186" s="3" t="b">
        <f t="shared" si="29"/>
        <v>0</v>
      </c>
      <c r="M186" s="3" t="b">
        <f t="shared" si="30"/>
        <v>0</v>
      </c>
      <c r="N186" s="3">
        <f t="shared" si="31"/>
        <v>0.9441750411239398</v>
      </c>
      <c r="O186" s="3">
        <f t="shared" si="32"/>
        <v>1.232077544563152</v>
      </c>
    </row>
    <row r="187" spans="1:15" x14ac:dyDescent="0.3">
      <c r="A187">
        <v>0.38205291982740164</v>
      </c>
      <c r="B187" s="3">
        <v>9.0274897956987843</v>
      </c>
      <c r="C187">
        <v>-3.8753569242544472E-3</v>
      </c>
      <c r="D187" s="3">
        <f t="shared" si="22"/>
        <v>15.904442352592014</v>
      </c>
      <c r="E187" s="3">
        <f t="shared" si="23"/>
        <v>4.1970993455033745E-2</v>
      </c>
      <c r="F187" s="3">
        <f t="shared" si="24"/>
        <v>15.904442352592014</v>
      </c>
      <c r="G187" s="3">
        <f t="shared" si="25"/>
        <v>4.1970993455033745E-2</v>
      </c>
      <c r="H187" s="3" t="b">
        <f t="shared" si="26"/>
        <v>0</v>
      </c>
      <c r="I187" s="3" t="b">
        <f t="shared" si="27"/>
        <v>0</v>
      </c>
      <c r="J187" s="3">
        <f t="shared" si="28"/>
        <v>-7.3765922645566875E-2</v>
      </c>
      <c r="K187" s="3">
        <f t="shared" si="28"/>
        <v>-1.1656148280624079</v>
      </c>
      <c r="L187" s="3">
        <f t="shared" si="29"/>
        <v>-7.3765922645566875E-2</v>
      </c>
      <c r="M187" s="3">
        <f t="shared" si="30"/>
        <v>-1.1656148280624079</v>
      </c>
      <c r="N187" s="3" t="b">
        <f t="shared" si="31"/>
        <v>0</v>
      </c>
      <c r="O187" s="3" t="b">
        <f t="shared" si="32"/>
        <v>0</v>
      </c>
    </row>
    <row r="188" spans="1:15" x14ac:dyDescent="0.3">
      <c r="A188">
        <v>0.62246647555730306</v>
      </c>
      <c r="B188" s="3">
        <v>12.239543139003217</v>
      </c>
      <c r="C188">
        <v>-3.8962389226071537E-2</v>
      </c>
      <c r="D188" s="3">
        <f t="shared" si="22"/>
        <v>23.443939699034672</v>
      </c>
      <c r="E188" s="3">
        <f t="shared" si="23"/>
        <v>3.5733587840804826E-2</v>
      </c>
      <c r="F188" s="3">
        <f t="shared" si="24"/>
        <v>23.443939699034672</v>
      </c>
      <c r="G188" s="3">
        <f t="shared" si="25"/>
        <v>3.5733587840804826E-2</v>
      </c>
      <c r="H188" s="3" t="b">
        <f t="shared" si="26"/>
        <v>0</v>
      </c>
      <c r="I188" s="3" t="b">
        <f t="shared" si="27"/>
        <v>0</v>
      </c>
      <c r="J188" s="3">
        <f t="shared" si="28"/>
        <v>0.22896687725982026</v>
      </c>
      <c r="K188" s="3">
        <f t="shared" si="28"/>
        <v>-1.2580820846726777</v>
      </c>
      <c r="L188" s="3">
        <f t="shared" si="29"/>
        <v>0.22896687725982026</v>
      </c>
      <c r="M188" s="3">
        <f t="shared" si="30"/>
        <v>-1.2580820846726777</v>
      </c>
      <c r="N188" s="3" t="b">
        <f t="shared" si="31"/>
        <v>0</v>
      </c>
      <c r="O188" s="3" t="b">
        <f t="shared" si="32"/>
        <v>0</v>
      </c>
    </row>
    <row r="189" spans="1:15" x14ac:dyDescent="0.3">
      <c r="A189">
        <v>0.98307146142906277</v>
      </c>
      <c r="B189" s="3">
        <v>-7.9408164310734719</v>
      </c>
      <c r="C189">
        <v>1.3762655726168305E-2</v>
      </c>
      <c r="D189" s="3">
        <f t="shared" si="22"/>
        <v>9.7544698746496579</v>
      </c>
      <c r="E189" s="3">
        <f t="shared" si="23"/>
        <v>0.13173123109765583</v>
      </c>
      <c r="F189" s="3" t="b">
        <f t="shared" si="24"/>
        <v>0</v>
      </c>
      <c r="G189" s="3" t="b">
        <f t="shared" si="25"/>
        <v>0</v>
      </c>
      <c r="H189" s="3">
        <f t="shared" si="26"/>
        <v>9.7544698746496579</v>
      </c>
      <c r="I189" s="3">
        <f t="shared" si="27"/>
        <v>0.13173123109765583</v>
      </c>
      <c r="J189" s="3">
        <f t="shared" si="28"/>
        <v>-0.32070524791331945</v>
      </c>
      <c r="K189" s="3">
        <f t="shared" si="28"/>
        <v>0.16504786101544311</v>
      </c>
      <c r="L189" s="3" t="b">
        <f t="shared" si="29"/>
        <v>0</v>
      </c>
      <c r="M189" s="3" t="b">
        <f t="shared" si="30"/>
        <v>0</v>
      </c>
      <c r="N189" s="3">
        <f t="shared" si="31"/>
        <v>-0.32070524791331945</v>
      </c>
      <c r="O189" s="3">
        <f t="shared" si="32"/>
        <v>0.16504786101544311</v>
      </c>
    </row>
    <row r="190" spans="1:15" x14ac:dyDescent="0.3">
      <c r="A190">
        <v>1.7046310201985762</v>
      </c>
      <c r="B190" s="3">
        <v>15.824825823074207</v>
      </c>
      <c r="C190">
        <v>1.8205719243269414E-2</v>
      </c>
      <c r="D190" s="3">
        <f t="shared" si="22"/>
        <v>46.508184186648577</v>
      </c>
      <c r="E190" s="3">
        <f t="shared" si="23"/>
        <v>0.22276144166709855</v>
      </c>
      <c r="F190" s="3" t="b">
        <f t="shared" si="24"/>
        <v>0</v>
      </c>
      <c r="G190" s="3" t="b">
        <f t="shared" si="25"/>
        <v>0</v>
      </c>
      <c r="H190" s="3">
        <f t="shared" si="26"/>
        <v>46.508184186648577</v>
      </c>
      <c r="I190" s="3">
        <f t="shared" si="27"/>
        <v>0.22276144166709855</v>
      </c>
      <c r="J190" s="3">
        <f t="shared" si="28"/>
        <v>1.1550635373683606</v>
      </c>
      <c r="K190" s="3">
        <f t="shared" si="28"/>
        <v>1.5145374341818536</v>
      </c>
      <c r="L190" s="3" t="b">
        <f t="shared" si="29"/>
        <v>0</v>
      </c>
      <c r="M190" s="3" t="b">
        <f t="shared" si="30"/>
        <v>0</v>
      </c>
      <c r="N190" s="3">
        <f t="shared" si="31"/>
        <v>1.1550635373683606</v>
      </c>
      <c r="O190" s="3">
        <f t="shared" si="32"/>
        <v>1.5145374341818536</v>
      </c>
    </row>
    <row r="191" spans="1:15" x14ac:dyDescent="0.3">
      <c r="A191">
        <v>0.73893579863215564</v>
      </c>
      <c r="B191" s="3">
        <v>-10.604690032778308</v>
      </c>
      <c r="C191">
        <v>-4.4846819946542382E-2</v>
      </c>
      <c r="D191" s="3">
        <f t="shared" si="22"/>
        <v>2.6961543426004937</v>
      </c>
      <c r="E191" s="3">
        <f t="shared" si="23"/>
        <v>4.382547588931629E-2</v>
      </c>
      <c r="F191" s="3">
        <f t="shared" si="24"/>
        <v>2.6961543426004937</v>
      </c>
      <c r="G191" s="3">
        <f t="shared" si="25"/>
        <v>4.382547588931629E-2</v>
      </c>
      <c r="H191" s="3" t="b">
        <f t="shared" si="26"/>
        <v>0</v>
      </c>
      <c r="I191" s="3" t="b">
        <f t="shared" si="27"/>
        <v>0</v>
      </c>
      <c r="J191" s="3">
        <f t="shared" si="28"/>
        <v>-0.60411719508259842</v>
      </c>
      <c r="K191" s="3">
        <f t="shared" si="28"/>
        <v>-1.1381228043372134</v>
      </c>
      <c r="L191" s="3">
        <f t="shared" si="29"/>
        <v>-0.60411719508259842</v>
      </c>
      <c r="M191" s="3">
        <f t="shared" si="30"/>
        <v>-1.1381228043372134</v>
      </c>
      <c r="N191" s="3" t="b">
        <f t="shared" si="31"/>
        <v>0</v>
      </c>
      <c r="O191" s="3" t="b">
        <f t="shared" si="32"/>
        <v>0</v>
      </c>
    </row>
    <row r="192" spans="1:15" x14ac:dyDescent="0.3">
      <c r="A192">
        <v>1.1273372163268505</v>
      </c>
      <c r="B192" s="3">
        <v>-18.810278561431915</v>
      </c>
      <c r="C192">
        <v>2.6672114472603425E-2</v>
      </c>
      <c r="D192" s="3">
        <f t="shared" si="22"/>
        <v>1.4817913324513938</v>
      </c>
      <c r="E192" s="3">
        <f t="shared" si="23"/>
        <v>0.16195258043182548</v>
      </c>
      <c r="F192" s="3" t="b">
        <f t="shared" si="24"/>
        <v>0</v>
      </c>
      <c r="G192" s="3" t="b">
        <f t="shared" si="25"/>
        <v>0</v>
      </c>
      <c r="H192" s="3">
        <f t="shared" si="26"/>
        <v>1.4817913324513938</v>
      </c>
      <c r="I192" s="3">
        <f t="shared" si="27"/>
        <v>0.16195258043182548</v>
      </c>
      <c r="J192" s="3">
        <f t="shared" si="28"/>
        <v>-0.65287741042207692</v>
      </c>
      <c r="K192" s="3">
        <f t="shared" si="28"/>
        <v>0.61306831003296813</v>
      </c>
      <c r="L192" s="3" t="b">
        <f t="shared" si="29"/>
        <v>0</v>
      </c>
      <c r="M192" s="3" t="b">
        <f t="shared" si="30"/>
        <v>0</v>
      </c>
      <c r="N192" s="3">
        <f t="shared" si="31"/>
        <v>-0.65287741042207692</v>
      </c>
      <c r="O192" s="3">
        <f t="shared" si="32"/>
        <v>0.61306831003296813</v>
      </c>
    </row>
    <row r="193" spans="1:15" x14ac:dyDescent="0.3">
      <c r="A193">
        <v>0.89561047186725773</v>
      </c>
      <c r="B193" s="3">
        <v>23.893226170912385</v>
      </c>
      <c r="C193">
        <v>-2.171727828681469E-2</v>
      </c>
      <c r="D193" s="3">
        <f t="shared" si="22"/>
        <v>40.014214664523024</v>
      </c>
      <c r="E193" s="3">
        <f t="shared" si="23"/>
        <v>8.5755978337256233E-2</v>
      </c>
      <c r="F193" s="3">
        <f t="shared" si="24"/>
        <v>40.014214664523024</v>
      </c>
      <c r="G193" s="3">
        <f t="shared" si="25"/>
        <v>8.5755978337256233E-2</v>
      </c>
      <c r="H193" s="3" t="b">
        <f t="shared" si="26"/>
        <v>0</v>
      </c>
      <c r="I193" s="3" t="b">
        <f t="shared" si="27"/>
        <v>0</v>
      </c>
      <c r="J193" s="3">
        <f t="shared" si="28"/>
        <v>0.89431172785139046</v>
      </c>
      <c r="K193" s="3">
        <f t="shared" si="28"/>
        <v>-0.51651844357439058</v>
      </c>
      <c r="L193" s="3">
        <f t="shared" si="29"/>
        <v>0.89431172785139046</v>
      </c>
      <c r="M193" s="3">
        <f t="shared" si="30"/>
        <v>-0.51651844357439058</v>
      </c>
      <c r="N193" s="3" t="b">
        <f t="shared" si="31"/>
        <v>0</v>
      </c>
      <c r="O193" s="3" t="b">
        <f t="shared" si="32"/>
        <v>0</v>
      </c>
    </row>
    <row r="194" spans="1:15" x14ac:dyDescent="0.3">
      <c r="A194">
        <v>0.59540787131118122</v>
      </c>
      <c r="B194" s="3">
        <v>72.915572673082352</v>
      </c>
      <c r="C194">
        <v>6.0237289289943874E-2</v>
      </c>
      <c r="D194" s="3">
        <f t="shared" ref="D194:D201" si="33">R$3*A194+B194</f>
        <v>83.632914356683614</v>
      </c>
      <c r="E194" s="3">
        <f t="shared" ref="E194:E201" si="34">R$2*A194+C194</f>
        <v>0.13168623384728562</v>
      </c>
      <c r="F194" s="3" t="b">
        <f t="shared" si="24"/>
        <v>0</v>
      </c>
      <c r="G194" s="3" t="b">
        <f t="shared" si="25"/>
        <v>0</v>
      </c>
      <c r="H194" s="3">
        <f t="shared" si="26"/>
        <v>83.632914356683614</v>
      </c>
      <c r="I194" s="3">
        <f t="shared" si="27"/>
        <v>0.13168623384728562</v>
      </c>
      <c r="J194" s="3">
        <f t="shared" si="28"/>
        <v>2.6457296910489525</v>
      </c>
      <c r="K194" s="3">
        <f t="shared" si="28"/>
        <v>0.16438079323853799</v>
      </c>
      <c r="L194" s="3" t="b">
        <f t="shared" si="29"/>
        <v>0</v>
      </c>
      <c r="M194" s="3" t="b">
        <f t="shared" si="30"/>
        <v>0</v>
      </c>
      <c r="N194" s="3">
        <f t="shared" si="31"/>
        <v>2.6457296910489525</v>
      </c>
      <c r="O194" s="3">
        <f t="shared" si="32"/>
        <v>0.16438079323853799</v>
      </c>
    </row>
    <row r="195" spans="1:15" x14ac:dyDescent="0.3">
      <c r="A195">
        <v>0.9196188582573086</v>
      </c>
      <c r="B195" s="3">
        <v>-14.278102753451094</v>
      </c>
      <c r="C195">
        <v>-2.2821313905296847E-2</v>
      </c>
      <c r="D195" s="3">
        <f t="shared" si="33"/>
        <v>2.2750366951804608</v>
      </c>
      <c r="E195" s="3">
        <f t="shared" si="34"/>
        <v>8.7532949085580181E-2</v>
      </c>
      <c r="F195" s="3">
        <f t="shared" ref="F195:F201" si="35">IF(E195&lt;=0.1,D195)</f>
        <v>2.2750366951804608</v>
      </c>
      <c r="G195" s="3">
        <f t="shared" ref="G195:G201" si="36">IF(E195&lt;=0.1,E195)</f>
        <v>8.7532949085580181E-2</v>
      </c>
      <c r="H195" s="3" t="b">
        <f t="shared" ref="H195:H201" si="37">IF(E195&gt;0.1,D195)</f>
        <v>0</v>
      </c>
      <c r="I195" s="3" t="b">
        <f t="shared" ref="I195:I201" si="38">IF(E195&gt;0.1,E195)</f>
        <v>0</v>
      </c>
      <c r="J195" s="3">
        <f t="shared" ref="J195:K201" si="39">STANDARDIZE(D195,D$203,D$204)</f>
        <v>-0.6210262963973151</v>
      </c>
      <c r="K195" s="3">
        <f t="shared" si="39"/>
        <v>-0.49017550224003481</v>
      </c>
      <c r="L195" s="3">
        <f t="shared" ref="L195:L201" si="40">IF(E195&lt;=0.1,J195)</f>
        <v>-0.6210262963973151</v>
      </c>
      <c r="M195" s="3">
        <f t="shared" ref="M195:M201" si="41">IF(E195&lt;=0.1,K195)</f>
        <v>-0.49017550224003481</v>
      </c>
      <c r="N195" s="3" t="b">
        <f t="shared" ref="N195:N201" si="42">IF(E195&gt;0.1,J195)</f>
        <v>0</v>
      </c>
      <c r="O195" s="3" t="b">
        <f t="shared" ref="O195:O201" si="43">IF(E195&gt;0.1,K195)</f>
        <v>0</v>
      </c>
    </row>
    <row r="196" spans="1:15" x14ac:dyDescent="0.3">
      <c r="A196">
        <v>0.94821337168104947</v>
      </c>
      <c r="B196" s="3">
        <v>-23.641441657673568</v>
      </c>
      <c r="C196">
        <v>1.0019539331551641E-2</v>
      </c>
      <c r="D196" s="3">
        <f t="shared" si="33"/>
        <v>-6.5736009674146771</v>
      </c>
      <c r="E196" s="3">
        <f t="shared" si="34"/>
        <v>0.12380514393327757</v>
      </c>
      <c r="F196" s="3" t="b">
        <f t="shared" si="35"/>
        <v>0</v>
      </c>
      <c r="G196" s="3" t="b">
        <f t="shared" si="36"/>
        <v>0</v>
      </c>
      <c r="H196" s="3">
        <f t="shared" si="37"/>
        <v>-6.5736009674146771</v>
      </c>
      <c r="I196" s="3">
        <f t="shared" si="38"/>
        <v>0.12380514393327757</v>
      </c>
      <c r="J196" s="3">
        <f t="shared" si="39"/>
        <v>-0.97632489680196999</v>
      </c>
      <c r="K196" s="3">
        <f t="shared" si="39"/>
        <v>4.7546518137883034E-2</v>
      </c>
      <c r="L196" s="3" t="b">
        <f t="shared" si="40"/>
        <v>0</v>
      </c>
      <c r="M196" s="3" t="b">
        <f t="shared" si="41"/>
        <v>0</v>
      </c>
      <c r="N196" s="3">
        <f t="shared" si="42"/>
        <v>-0.97632489680196999</v>
      </c>
      <c r="O196" s="3">
        <f t="shared" si="43"/>
        <v>4.7546518137883034E-2</v>
      </c>
    </row>
    <row r="197" spans="1:15" x14ac:dyDescent="0.3">
      <c r="A197">
        <v>0.65775600685446989</v>
      </c>
      <c r="B197" s="3">
        <v>33.991673262789845</v>
      </c>
      <c r="C197">
        <v>2.1016148821217939E-3</v>
      </c>
      <c r="D197" s="3">
        <f t="shared" si="33"/>
        <v>45.831281386170303</v>
      </c>
      <c r="E197" s="3">
        <f t="shared" si="34"/>
        <v>8.1032335704658176E-2</v>
      </c>
      <c r="F197" s="3">
        <f t="shared" si="35"/>
        <v>45.831281386170303</v>
      </c>
      <c r="G197" s="3">
        <f t="shared" si="36"/>
        <v>8.1032335704658176E-2</v>
      </c>
      <c r="H197" s="3" t="b">
        <f t="shared" si="37"/>
        <v>0</v>
      </c>
      <c r="I197" s="3" t="b">
        <f t="shared" si="38"/>
        <v>0</v>
      </c>
      <c r="J197" s="3">
        <f t="shared" si="39"/>
        <v>1.127883916415344</v>
      </c>
      <c r="K197" s="3">
        <f t="shared" si="39"/>
        <v>-0.58654471771106953</v>
      </c>
      <c r="L197" s="3">
        <f t="shared" si="40"/>
        <v>1.127883916415344</v>
      </c>
      <c r="M197" s="3">
        <f t="shared" si="41"/>
        <v>-0.58654471771106953</v>
      </c>
      <c r="N197" s="3" t="b">
        <f t="shared" si="42"/>
        <v>0</v>
      </c>
      <c r="O197" s="3" t="b">
        <f t="shared" si="43"/>
        <v>0</v>
      </c>
    </row>
    <row r="198" spans="1:15" x14ac:dyDescent="0.3">
      <c r="A198">
        <v>1.6890752501931274</v>
      </c>
      <c r="B198" s="3">
        <v>-22.613294277107343</v>
      </c>
      <c r="C198">
        <v>2.9410966817522421E-2</v>
      </c>
      <c r="D198" s="3">
        <f t="shared" si="33"/>
        <v>7.7900602263689507</v>
      </c>
      <c r="E198" s="3">
        <f t="shared" si="34"/>
        <v>0.23209999684069771</v>
      </c>
      <c r="F198" s="3" t="b">
        <f t="shared" si="35"/>
        <v>0</v>
      </c>
      <c r="G198" s="3" t="b">
        <f t="shared" si="36"/>
        <v>0</v>
      </c>
      <c r="H198" s="3">
        <f t="shared" si="37"/>
        <v>7.7900602263689507</v>
      </c>
      <c r="I198" s="3">
        <f t="shared" si="38"/>
        <v>0.23209999684069771</v>
      </c>
      <c r="J198" s="3">
        <f t="shared" si="39"/>
        <v>-0.39958202253885428</v>
      </c>
      <c r="K198" s="3">
        <f t="shared" si="39"/>
        <v>1.6529780986203655</v>
      </c>
      <c r="L198" s="3" t="b">
        <f t="shared" si="40"/>
        <v>0</v>
      </c>
      <c r="M198" s="3" t="b">
        <f t="shared" si="41"/>
        <v>0</v>
      </c>
      <c r="N198" s="3">
        <f t="shared" si="42"/>
        <v>-0.39958202253885428</v>
      </c>
      <c r="O198" s="3">
        <f t="shared" si="43"/>
        <v>1.6529780986203655</v>
      </c>
    </row>
    <row r="199" spans="1:15" x14ac:dyDescent="0.3">
      <c r="A199">
        <v>1.0069042016548337</v>
      </c>
      <c r="B199" s="3">
        <v>47.684734454378486</v>
      </c>
      <c r="C199">
        <v>1.4809620552114211E-2</v>
      </c>
      <c r="D199" s="3">
        <f t="shared" si="33"/>
        <v>65.809010084165493</v>
      </c>
      <c r="E199" s="3">
        <f t="shared" si="34"/>
        <v>0.13563812475069426</v>
      </c>
      <c r="F199" s="3" t="b">
        <f t="shared" si="35"/>
        <v>0</v>
      </c>
      <c r="G199" s="3" t="b">
        <f t="shared" si="36"/>
        <v>0</v>
      </c>
      <c r="H199" s="3">
        <f t="shared" si="37"/>
        <v>65.809010084165493</v>
      </c>
      <c r="I199" s="3">
        <f t="shared" si="38"/>
        <v>0.13563812475069426</v>
      </c>
      <c r="J199" s="3">
        <f t="shared" si="39"/>
        <v>1.9300479688170415</v>
      </c>
      <c r="K199" s="3">
        <f t="shared" si="39"/>
        <v>0.22296613029400728</v>
      </c>
      <c r="L199" s="3" t="b">
        <f t="shared" si="40"/>
        <v>0</v>
      </c>
      <c r="M199" s="3" t="b">
        <f t="shared" si="41"/>
        <v>0</v>
      </c>
      <c r="N199" s="3">
        <f t="shared" si="42"/>
        <v>1.9300479688170415</v>
      </c>
      <c r="O199" s="3">
        <f t="shared" si="43"/>
        <v>0.22296613029400728</v>
      </c>
    </row>
    <row r="200" spans="1:15" x14ac:dyDescent="0.3">
      <c r="A200">
        <v>0.81561700224119704</v>
      </c>
      <c r="B200" s="3">
        <v>40.724480641074479</v>
      </c>
      <c r="C200">
        <v>1.8144646674045362E-2</v>
      </c>
      <c r="D200" s="3">
        <f t="shared" si="33"/>
        <v>55.405586681416025</v>
      </c>
      <c r="E200" s="3">
        <f t="shared" si="34"/>
        <v>0.116018686942989</v>
      </c>
      <c r="F200" s="3" t="b">
        <f t="shared" si="35"/>
        <v>0</v>
      </c>
      <c r="G200" s="3" t="b">
        <f t="shared" si="36"/>
        <v>0</v>
      </c>
      <c r="H200" s="3">
        <f t="shared" si="37"/>
        <v>55.405586681416025</v>
      </c>
      <c r="I200" s="3">
        <f t="shared" si="38"/>
        <v>0.116018686942989</v>
      </c>
      <c r="J200" s="3">
        <f t="shared" si="39"/>
        <v>1.5123201879588686</v>
      </c>
      <c r="K200" s="3">
        <f t="shared" si="39"/>
        <v>-6.7884858485015895E-2</v>
      </c>
      <c r="L200" s="3" t="b">
        <f t="shared" si="40"/>
        <v>0</v>
      </c>
      <c r="M200" s="3" t="b">
        <f t="shared" si="41"/>
        <v>0</v>
      </c>
      <c r="N200" s="3">
        <f t="shared" si="42"/>
        <v>1.5123201879588686</v>
      </c>
      <c r="O200" s="3">
        <f t="shared" si="43"/>
        <v>-6.7884858485015895E-2</v>
      </c>
    </row>
    <row r="201" spans="1:15" x14ac:dyDescent="0.3">
      <c r="A201">
        <v>0.60869104143057484</v>
      </c>
      <c r="B201" s="3">
        <v>-23.268512450158596</v>
      </c>
      <c r="C201">
        <v>6.7313521867617965E-3</v>
      </c>
      <c r="D201" s="3">
        <f t="shared" si="33"/>
        <v>-12.312073704408249</v>
      </c>
      <c r="E201" s="3">
        <f t="shared" si="34"/>
        <v>7.9774277158430773E-2</v>
      </c>
      <c r="F201" s="3">
        <f t="shared" si="35"/>
        <v>-12.312073704408249</v>
      </c>
      <c r="G201" s="3">
        <f t="shared" si="36"/>
        <v>7.9774277158430773E-2</v>
      </c>
      <c r="H201" s="3" t="b">
        <f t="shared" si="37"/>
        <v>0</v>
      </c>
      <c r="I201" s="3" t="b">
        <f t="shared" si="38"/>
        <v>0</v>
      </c>
      <c r="J201" s="3">
        <f t="shared" si="39"/>
        <v>-1.2067413077408855</v>
      </c>
      <c r="K201" s="3">
        <f t="shared" si="39"/>
        <v>-0.60519497546557244</v>
      </c>
      <c r="L201" s="3">
        <f t="shared" si="40"/>
        <v>-1.2067413077408855</v>
      </c>
      <c r="M201" s="3">
        <f t="shared" si="41"/>
        <v>-0.60519497546557244</v>
      </c>
      <c r="N201" s="3" t="b">
        <f t="shared" si="42"/>
        <v>0</v>
      </c>
      <c r="O201" s="3" t="b">
        <f t="shared" si="43"/>
        <v>0</v>
      </c>
    </row>
    <row r="202" spans="1:15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15" s="8" customFormat="1" x14ac:dyDescent="0.3">
      <c r="A203" s="1">
        <f>AVERAGE(A2:A201)</f>
        <v>0.98968414161026885</v>
      </c>
      <c r="B203" s="1">
        <f t="shared" ref="B203:O203" si="44">AVERAGE(B2:B201)</f>
        <v>-7.2747252488625236E-2</v>
      </c>
      <c r="C203" s="1">
        <f t="shared" si="44"/>
        <v>1.8357827684667427E-3</v>
      </c>
      <c r="D203" s="1">
        <f>AVERAGE(D2:D201)</f>
        <v>17.741567296496214</v>
      </c>
      <c r="E203" s="1">
        <f t="shared" si="44"/>
        <v>0.12059787976169913</v>
      </c>
      <c r="F203" s="1">
        <f t="shared" si="44"/>
        <v>10.857282568135666</v>
      </c>
      <c r="G203" s="1">
        <f t="shared" si="44"/>
        <v>5.192857403565674E-2</v>
      </c>
      <c r="H203" s="1">
        <f>AVERAGE(H2:H201)</f>
        <v>22.236265590219215</v>
      </c>
      <c r="I203" s="1">
        <f t="shared" si="44"/>
        <v>0.16543155870680093</v>
      </c>
      <c r="J203" s="1">
        <f t="shared" si="44"/>
        <v>-3.4416913763379853E-17</v>
      </c>
      <c r="K203" s="1">
        <f t="shared" si="44"/>
        <v>-1.8501866705378233E-15</v>
      </c>
      <c r="L203" s="1">
        <f t="shared" si="44"/>
        <v>-0.27642410301342168</v>
      </c>
      <c r="M203" s="1">
        <f t="shared" si="44"/>
        <v>-1.0179973384020491</v>
      </c>
      <c r="N203" s="1">
        <f t="shared" si="44"/>
        <v>0.18047524081041588</v>
      </c>
      <c r="O203" s="1">
        <f t="shared" si="44"/>
        <v>0.66464289036166557</v>
      </c>
    </row>
    <row r="204" spans="1:15" s="8" customFormat="1" x14ac:dyDescent="0.3">
      <c r="A204" s="1">
        <f>_xlfn.STDEV.S(A2:A201)</f>
        <v>0.47847681820295512</v>
      </c>
      <c r="B204" s="1">
        <f t="shared" ref="B204:O204" si="45">_xlfn.STDEV.S(B2:B201)</f>
        <v>23.098645249731963</v>
      </c>
      <c r="C204" s="1">
        <f t="shared" si="45"/>
        <v>3.5765188991784359E-2</v>
      </c>
      <c r="D204" s="1">
        <f t="shared" si="45"/>
        <v>24.904791779413966</v>
      </c>
      <c r="E204" s="1">
        <f t="shared" si="45"/>
        <v>6.7455290044110217E-2</v>
      </c>
      <c r="F204" s="1">
        <f t="shared" si="45"/>
        <v>22.683825300366752</v>
      </c>
      <c r="G204" s="1">
        <f t="shared" si="45"/>
        <v>3.2306888151603985E-2</v>
      </c>
      <c r="H204" s="1">
        <f t="shared" si="45"/>
        <v>25.348498137153744</v>
      </c>
      <c r="I204" s="1">
        <f t="shared" si="45"/>
        <v>4.1667549509185803E-2</v>
      </c>
      <c r="J204" s="1">
        <f t="shared" si="45"/>
        <v>0.99999999999999944</v>
      </c>
      <c r="K204" s="1">
        <f t="shared" si="45"/>
        <v>1.0000000000000031</v>
      </c>
      <c r="L204" s="1">
        <f t="shared" si="45"/>
        <v>0.91082172062634803</v>
      </c>
      <c r="M204" s="1">
        <f t="shared" si="45"/>
        <v>0.47893779910334888</v>
      </c>
      <c r="N204" s="1">
        <f t="shared" si="45"/>
        <v>1.0178161038915625</v>
      </c>
      <c r="O204" s="1">
        <f t="shared" si="45"/>
        <v>0.61770617963303165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ySplit="1" topLeftCell="A2" activePane="bottomLeft" state="frozen"/>
      <selection pane="bottomLeft" activeCell="S72" sqref="S72"/>
    </sheetView>
  </sheetViews>
  <sheetFormatPr defaultRowHeight="14.4" x14ac:dyDescent="0.3"/>
  <cols>
    <col min="2" max="2" width="26.44140625" customWidth="1"/>
    <col min="3" max="3" width="26.88671875" customWidth="1"/>
  </cols>
  <sheetData>
    <row r="1" spans="1:15" s="8" customFormat="1" x14ac:dyDescent="0.3">
      <c r="A1" s="8" t="s">
        <v>38</v>
      </c>
      <c r="B1" s="8" t="s">
        <v>39</v>
      </c>
      <c r="C1" s="8" t="s">
        <v>40</v>
      </c>
      <c r="D1" s="8" t="s">
        <v>41</v>
      </c>
      <c r="F1" s="8" t="s">
        <v>42</v>
      </c>
      <c r="G1" s="8" t="s">
        <v>43</v>
      </c>
      <c r="I1" s="8" t="s">
        <v>44</v>
      </c>
      <c r="J1" s="8" t="s">
        <v>45</v>
      </c>
      <c r="L1" s="1" t="s">
        <v>46</v>
      </c>
      <c r="M1" s="1" t="s">
        <v>47</v>
      </c>
      <c r="N1" s="1" t="s">
        <v>48</v>
      </c>
      <c r="O1" s="1" t="s">
        <v>49</v>
      </c>
    </row>
    <row r="2" spans="1:15" x14ac:dyDescent="0.3">
      <c r="A2">
        <v>1</v>
      </c>
      <c r="B2">
        <v>29.26</v>
      </c>
      <c r="C2">
        <v>0.03</v>
      </c>
      <c r="D2">
        <v>1</v>
      </c>
      <c r="F2">
        <f>IF(D2=1, B2)</f>
        <v>29.26</v>
      </c>
      <c r="G2">
        <f>IF(D2=1, C2)</f>
        <v>0.03</v>
      </c>
      <c r="L2" s="14">
        <f>STANDARDIZE(B2,B$68,B$69)</f>
        <v>0.776323849736545</v>
      </c>
      <c r="M2" s="14">
        <f>STANDARDIZE(C2,C$68,C$69)</f>
        <v>-0.73996038352890448</v>
      </c>
      <c r="N2" s="14">
        <f>IF(D2=1,L2)</f>
        <v>0.776323849736545</v>
      </c>
      <c r="O2" s="14">
        <f>IF(D2=1,M2)</f>
        <v>-0.73996038352890448</v>
      </c>
    </row>
    <row r="3" spans="1:15" x14ac:dyDescent="0.3">
      <c r="A3">
        <v>2</v>
      </c>
      <c r="B3">
        <v>35.1</v>
      </c>
      <c r="C3">
        <v>0.25</v>
      </c>
      <c r="D3">
        <v>0</v>
      </c>
      <c r="I3">
        <f t="shared" ref="I3:I64" si="0">IF(D3=0, B3)</f>
        <v>35.1</v>
      </c>
      <c r="J3">
        <f t="shared" ref="J3:J64" si="1">IF(D3=0, C3)</f>
        <v>0.25</v>
      </c>
      <c r="L3" s="14">
        <f t="shared" ref="L3:L66" si="2">STANDARDIZE(B3,B$68,B$69)</f>
        <v>0.9655847907090076</v>
      </c>
      <c r="M3" s="14">
        <f t="shared" ref="M3:M66" si="3">STANDARDIZE(C3,C$68,C$69)</f>
        <v>0.67846233556805791</v>
      </c>
      <c r="N3" s="14"/>
      <c r="O3" s="14"/>
    </row>
    <row r="4" spans="1:15" x14ac:dyDescent="0.3">
      <c r="A4">
        <v>3</v>
      </c>
      <c r="B4">
        <v>-5.14</v>
      </c>
      <c r="C4">
        <v>-0.03</v>
      </c>
      <c r="D4">
        <v>1</v>
      </c>
      <c r="F4">
        <f t="shared" ref="F4:F66" si="4">IF(D4=1, B4)</f>
        <v>-5.14</v>
      </c>
      <c r="G4">
        <f t="shared" ref="G4:G66" si="5">IF(D4=1, C4)</f>
        <v>-0.03</v>
      </c>
      <c r="L4" s="14">
        <f t="shared" si="2"/>
        <v>-0.33850087106015297</v>
      </c>
      <c r="M4" s="14">
        <f t="shared" si="3"/>
        <v>-1.1268029432826214</v>
      </c>
      <c r="N4" s="14">
        <f t="shared" ref="N4:N66" si="6">IF(D4=1,L4)</f>
        <v>-0.33850087106015297</v>
      </c>
      <c r="O4" s="14">
        <f t="shared" ref="O4:O66" si="7">IF(D4=1,M4)</f>
        <v>-1.1268029432826214</v>
      </c>
    </row>
    <row r="5" spans="1:15" x14ac:dyDescent="0.3">
      <c r="A5">
        <v>4</v>
      </c>
      <c r="B5">
        <v>-6.01</v>
      </c>
      <c r="C5">
        <v>0.13</v>
      </c>
      <c r="D5">
        <v>0</v>
      </c>
      <c r="I5">
        <f t="shared" si="0"/>
        <v>-6.01</v>
      </c>
      <c r="J5">
        <f t="shared" si="1"/>
        <v>0.13</v>
      </c>
      <c r="L5" s="14">
        <f t="shared" si="2"/>
        <v>-0.36669556603379039</v>
      </c>
      <c r="M5" s="14">
        <f t="shared" si="3"/>
        <v>-9.5222783939376054E-2</v>
      </c>
      <c r="N5" s="14"/>
      <c r="O5" s="14"/>
    </row>
    <row r="6" spans="1:15" x14ac:dyDescent="0.3">
      <c r="A6">
        <v>5</v>
      </c>
      <c r="B6">
        <v>31.19</v>
      </c>
      <c r="C6">
        <v>0.06</v>
      </c>
      <c r="D6">
        <v>1</v>
      </c>
      <c r="F6">
        <f t="shared" si="4"/>
        <v>31.19</v>
      </c>
      <c r="G6">
        <f t="shared" si="5"/>
        <v>0.06</v>
      </c>
      <c r="L6" s="14">
        <f t="shared" si="2"/>
        <v>0.8388707018044993</v>
      </c>
      <c r="M6" s="14">
        <f t="shared" si="3"/>
        <v>-0.54653910365204594</v>
      </c>
      <c r="N6" s="14">
        <f t="shared" si="6"/>
        <v>0.8388707018044993</v>
      </c>
      <c r="O6" s="14">
        <f t="shared" si="7"/>
        <v>-0.54653910365204594</v>
      </c>
    </row>
    <row r="7" spans="1:15" x14ac:dyDescent="0.3">
      <c r="A7">
        <v>6</v>
      </c>
      <c r="B7">
        <v>-28.08</v>
      </c>
      <c r="C7">
        <v>0.36</v>
      </c>
      <c r="D7">
        <v>0</v>
      </c>
      <c r="I7">
        <f t="shared" si="0"/>
        <v>-28.08</v>
      </c>
      <c r="J7">
        <f t="shared" si="1"/>
        <v>0.36</v>
      </c>
      <c r="L7" s="14">
        <f t="shared" si="2"/>
        <v>-1.0819334028937648</v>
      </c>
      <c r="M7" s="14">
        <f t="shared" si="3"/>
        <v>1.3876736951165392</v>
      </c>
      <c r="N7" s="14"/>
      <c r="O7" s="14"/>
    </row>
    <row r="8" spans="1:15" x14ac:dyDescent="0.3">
      <c r="A8">
        <v>7</v>
      </c>
      <c r="B8">
        <v>50.36</v>
      </c>
      <c r="C8">
        <v>0.47</v>
      </c>
      <c r="D8">
        <v>0</v>
      </c>
      <c r="I8">
        <f t="shared" si="0"/>
        <v>50.36</v>
      </c>
      <c r="J8">
        <f t="shared" si="1"/>
        <v>0.47</v>
      </c>
      <c r="L8" s="14">
        <f t="shared" si="2"/>
        <v>1.4601262220856821</v>
      </c>
      <c r="M8" s="14">
        <f t="shared" si="3"/>
        <v>2.09688505466502</v>
      </c>
      <c r="N8" s="14"/>
      <c r="O8" s="14"/>
    </row>
    <row r="9" spans="1:15" x14ac:dyDescent="0.3">
      <c r="A9">
        <v>8</v>
      </c>
      <c r="B9">
        <v>-3.1</v>
      </c>
      <c r="C9">
        <v>0.06</v>
      </c>
      <c r="D9">
        <v>1</v>
      </c>
      <c r="F9">
        <f t="shared" si="4"/>
        <v>-3.1</v>
      </c>
      <c r="G9">
        <f t="shared" si="5"/>
        <v>0.06</v>
      </c>
      <c r="L9" s="14">
        <f t="shared" si="2"/>
        <v>-0.27238917250127903</v>
      </c>
      <c r="M9" s="14">
        <f t="shared" si="3"/>
        <v>-0.54653910365204594</v>
      </c>
      <c r="N9" s="14">
        <f t="shared" si="6"/>
        <v>-0.27238917250127903</v>
      </c>
      <c r="O9" s="14">
        <f t="shared" si="7"/>
        <v>-0.54653910365204594</v>
      </c>
    </row>
    <row r="10" spans="1:15" x14ac:dyDescent="0.3">
      <c r="A10">
        <v>9</v>
      </c>
      <c r="B10">
        <v>2.71</v>
      </c>
      <c r="C10">
        <v>0.34</v>
      </c>
      <c r="D10">
        <v>0</v>
      </c>
      <c r="I10">
        <f t="shared" si="0"/>
        <v>2.71</v>
      </c>
      <c r="J10">
        <f t="shared" si="1"/>
        <v>0.34</v>
      </c>
      <c r="L10" s="14">
        <f t="shared" si="2"/>
        <v>-8.410046238997626E-2</v>
      </c>
      <c r="M10" s="14">
        <f t="shared" si="3"/>
        <v>1.2587261751986336</v>
      </c>
      <c r="N10" s="14"/>
      <c r="O10" s="14"/>
    </row>
    <row r="11" spans="1:15" x14ac:dyDescent="0.3">
      <c r="A11">
        <v>10</v>
      </c>
      <c r="B11">
        <v>-1.87</v>
      </c>
      <c r="C11">
        <v>0.14000000000000001</v>
      </c>
      <c r="D11">
        <v>0</v>
      </c>
      <c r="I11">
        <f t="shared" si="0"/>
        <v>-1.87</v>
      </c>
      <c r="J11">
        <f t="shared" si="1"/>
        <v>0.14000000000000001</v>
      </c>
      <c r="L11" s="14">
        <f t="shared" si="2"/>
        <v>-0.23252770719372268</v>
      </c>
      <c r="M11" s="14">
        <f t="shared" si="3"/>
        <v>-3.0749023980423163E-2</v>
      </c>
      <c r="N11" s="14"/>
      <c r="O11" s="14"/>
    </row>
    <row r="12" spans="1:15" x14ac:dyDescent="0.3">
      <c r="A12">
        <v>11</v>
      </c>
      <c r="B12">
        <v>-53.75</v>
      </c>
      <c r="C12">
        <v>0.44</v>
      </c>
      <c r="D12">
        <v>0</v>
      </c>
      <c r="I12">
        <f t="shared" si="0"/>
        <v>-53.75</v>
      </c>
      <c r="J12">
        <f t="shared" si="1"/>
        <v>0.44</v>
      </c>
      <c r="L12" s="14">
        <f t="shared" si="2"/>
        <v>-1.9138389430929288</v>
      </c>
      <c r="M12" s="14">
        <f t="shared" si="3"/>
        <v>1.9034637747881618</v>
      </c>
      <c r="N12" s="14"/>
      <c r="O12" s="14"/>
    </row>
    <row r="13" spans="1:15" x14ac:dyDescent="0.3">
      <c r="A13">
        <v>12</v>
      </c>
      <c r="B13">
        <v>12.83</v>
      </c>
      <c r="C13">
        <v>0.03</v>
      </c>
      <c r="D13">
        <v>1</v>
      </c>
      <c r="F13">
        <f t="shared" si="4"/>
        <v>12.83</v>
      </c>
      <c r="G13">
        <f t="shared" si="5"/>
        <v>0.03</v>
      </c>
      <c r="L13" s="14">
        <f t="shared" si="2"/>
        <v>0.24386541477463369</v>
      </c>
      <c r="M13" s="14">
        <f t="shared" si="3"/>
        <v>-0.73996038352890448</v>
      </c>
      <c r="N13" s="14">
        <f t="shared" si="6"/>
        <v>0.24386541477463369</v>
      </c>
      <c r="O13" s="14">
        <f t="shared" si="7"/>
        <v>-0.73996038352890448</v>
      </c>
    </row>
    <row r="14" spans="1:15" x14ac:dyDescent="0.3">
      <c r="A14">
        <v>14</v>
      </c>
      <c r="B14">
        <v>83.98</v>
      </c>
      <c r="C14">
        <v>-0.05</v>
      </c>
      <c r="D14">
        <v>1</v>
      </c>
      <c r="F14">
        <f t="shared" si="4"/>
        <v>83.98</v>
      </c>
      <c r="G14">
        <f t="shared" si="5"/>
        <v>-0.05</v>
      </c>
      <c r="L14" s="14">
        <f t="shared" si="2"/>
        <v>2.5496729404922225</v>
      </c>
      <c r="M14" s="14">
        <f t="shared" si="3"/>
        <v>-1.255750463200527</v>
      </c>
      <c r="N14" s="14">
        <f t="shared" si="6"/>
        <v>2.5496729404922225</v>
      </c>
      <c r="O14" s="14">
        <f t="shared" si="7"/>
        <v>-1.255750463200527</v>
      </c>
    </row>
    <row r="15" spans="1:15" x14ac:dyDescent="0.3">
      <c r="A15">
        <v>15</v>
      </c>
      <c r="B15">
        <v>-4.09</v>
      </c>
      <c r="C15">
        <v>0.16</v>
      </c>
      <c r="D15">
        <v>0</v>
      </c>
      <c r="I15">
        <f t="shared" si="0"/>
        <v>-4.09</v>
      </c>
      <c r="J15">
        <f t="shared" si="1"/>
        <v>0.16</v>
      </c>
      <c r="L15" s="14">
        <f t="shared" si="2"/>
        <v>-0.30447279091955604</v>
      </c>
      <c r="M15" s="14">
        <f t="shared" si="3"/>
        <v>9.819849593748245E-2</v>
      </c>
      <c r="N15" s="14"/>
      <c r="O15" s="14"/>
    </row>
    <row r="16" spans="1:15" x14ac:dyDescent="0.3">
      <c r="A16">
        <v>16</v>
      </c>
      <c r="B16">
        <v>-20.27</v>
      </c>
      <c r="C16">
        <v>0.03</v>
      </c>
      <c r="D16">
        <v>1</v>
      </c>
      <c r="F16">
        <f t="shared" si="4"/>
        <v>-20.27</v>
      </c>
      <c r="G16">
        <f t="shared" si="5"/>
        <v>0.03</v>
      </c>
      <c r="L16" s="14">
        <f t="shared" si="2"/>
        <v>-0.82882930203846794</v>
      </c>
      <c r="M16" s="14">
        <f t="shared" si="3"/>
        <v>-0.73996038352890448</v>
      </c>
      <c r="N16" s="14">
        <f t="shared" si="6"/>
        <v>-0.82882930203846794</v>
      </c>
      <c r="O16" s="14">
        <f t="shared" si="7"/>
        <v>-0.73996038352890448</v>
      </c>
    </row>
    <row r="17" spans="1:15" x14ac:dyDescent="0.3">
      <c r="A17">
        <v>17</v>
      </c>
      <c r="B17">
        <v>19.670000000000002</v>
      </c>
      <c r="C17">
        <v>0.16</v>
      </c>
      <c r="D17">
        <v>0</v>
      </c>
      <c r="I17">
        <f t="shared" si="0"/>
        <v>19.670000000000002</v>
      </c>
      <c r="J17">
        <f t="shared" si="1"/>
        <v>0.16</v>
      </c>
      <c r="L17" s="14">
        <f t="shared" si="2"/>
        <v>0.46553405111909346</v>
      </c>
      <c r="M17" s="14">
        <f t="shared" si="3"/>
        <v>9.819849593748245E-2</v>
      </c>
      <c r="N17" s="14"/>
      <c r="O17" s="14"/>
    </row>
    <row r="18" spans="1:15" x14ac:dyDescent="0.3">
      <c r="A18">
        <v>18</v>
      </c>
      <c r="B18">
        <v>10.41</v>
      </c>
      <c r="C18">
        <v>0.1</v>
      </c>
      <c r="D18">
        <v>0</v>
      </c>
      <c r="I18">
        <f t="shared" si="0"/>
        <v>10.41</v>
      </c>
      <c r="J18">
        <f t="shared" si="1"/>
        <v>0.1</v>
      </c>
      <c r="L18" s="14">
        <f t="shared" si="2"/>
        <v>0.16543879197440087</v>
      </c>
      <c r="M18" s="14">
        <f t="shared" si="3"/>
        <v>-0.28864406381623459</v>
      </c>
      <c r="N18" s="14"/>
      <c r="O18" s="14"/>
    </row>
    <row r="19" spans="1:15" x14ac:dyDescent="0.3">
      <c r="A19">
        <v>19</v>
      </c>
      <c r="B19">
        <v>-2.62</v>
      </c>
      <c r="C19">
        <v>0.02</v>
      </c>
      <c r="D19">
        <v>0</v>
      </c>
      <c r="I19">
        <f t="shared" si="0"/>
        <v>-2.62</v>
      </c>
      <c r="J19">
        <f t="shared" si="1"/>
        <v>0.02</v>
      </c>
      <c r="L19" s="14">
        <f t="shared" si="2"/>
        <v>-0.25683347872272044</v>
      </c>
      <c r="M19" s="14">
        <f t="shared" si="3"/>
        <v>-0.80443414348785724</v>
      </c>
      <c r="N19" s="14"/>
      <c r="O19" s="14"/>
    </row>
    <row r="20" spans="1:15" x14ac:dyDescent="0.3">
      <c r="A20">
        <v>20</v>
      </c>
      <c r="B20">
        <v>61.04</v>
      </c>
      <c r="C20">
        <v>-0.01</v>
      </c>
      <c r="D20">
        <v>1</v>
      </c>
      <c r="F20">
        <f t="shared" si="4"/>
        <v>61.04</v>
      </c>
      <c r="G20">
        <f t="shared" si="5"/>
        <v>-0.01</v>
      </c>
      <c r="L20" s="14">
        <f t="shared" si="2"/>
        <v>1.8062404086586104</v>
      </c>
      <c r="M20" s="14">
        <f t="shared" si="3"/>
        <v>-0.99785542336471589</v>
      </c>
      <c r="N20" s="14">
        <f t="shared" si="6"/>
        <v>1.8062404086586104</v>
      </c>
      <c r="O20" s="14">
        <f t="shared" si="7"/>
        <v>-0.99785542336471589</v>
      </c>
    </row>
    <row r="21" spans="1:15" x14ac:dyDescent="0.3">
      <c r="A21">
        <v>21</v>
      </c>
      <c r="B21">
        <v>-11.37</v>
      </c>
      <c r="C21">
        <v>0.06</v>
      </c>
      <c r="D21">
        <v>1</v>
      </c>
      <c r="F21">
        <f t="shared" si="4"/>
        <v>-11.37</v>
      </c>
      <c r="G21">
        <f t="shared" si="5"/>
        <v>0.06</v>
      </c>
      <c r="L21" s="14">
        <f t="shared" si="2"/>
        <v>-0.54040081322769451</v>
      </c>
      <c r="M21" s="14">
        <f t="shared" si="3"/>
        <v>-0.54653910365204594</v>
      </c>
      <c r="N21" s="14">
        <f t="shared" si="6"/>
        <v>-0.54040081322769451</v>
      </c>
      <c r="O21" s="14">
        <f t="shared" si="7"/>
        <v>-0.54653910365204594</v>
      </c>
    </row>
    <row r="22" spans="1:15" x14ac:dyDescent="0.3">
      <c r="A22">
        <v>23</v>
      </c>
      <c r="B22">
        <v>39.630000000000003</v>
      </c>
      <c r="C22">
        <v>0.05</v>
      </c>
      <c r="D22">
        <v>1</v>
      </c>
      <c r="F22">
        <f t="shared" si="4"/>
        <v>39.630000000000003</v>
      </c>
      <c r="G22">
        <f t="shared" si="5"/>
        <v>0.05</v>
      </c>
      <c r="L22" s="14">
        <f t="shared" si="2"/>
        <v>1.112391650744154</v>
      </c>
      <c r="M22" s="14">
        <f t="shared" si="3"/>
        <v>-0.61101286361099871</v>
      </c>
      <c r="N22" s="14">
        <f t="shared" si="6"/>
        <v>1.112391650744154</v>
      </c>
      <c r="O22" s="14">
        <f t="shared" si="7"/>
        <v>-0.61101286361099871</v>
      </c>
    </row>
    <row r="23" spans="1:15" x14ac:dyDescent="0.3">
      <c r="A23">
        <v>25</v>
      </c>
      <c r="B23">
        <v>-4.3899999999999997</v>
      </c>
      <c r="C23">
        <v>0.12</v>
      </c>
      <c r="D23">
        <v>0</v>
      </c>
      <c r="I23">
        <f t="shared" si="0"/>
        <v>-4.3899999999999997</v>
      </c>
      <c r="J23">
        <f t="shared" si="1"/>
        <v>0.12</v>
      </c>
      <c r="L23" s="14">
        <f t="shared" si="2"/>
        <v>-0.31419509953115515</v>
      </c>
      <c r="M23" s="14">
        <f t="shared" si="3"/>
        <v>-0.15969654389832896</v>
      </c>
      <c r="N23" s="14"/>
      <c r="O23" s="14"/>
    </row>
    <row r="24" spans="1:15" x14ac:dyDescent="0.3">
      <c r="A24">
        <v>26</v>
      </c>
      <c r="B24">
        <v>-15.01</v>
      </c>
      <c r="C24">
        <v>0.13</v>
      </c>
      <c r="D24">
        <v>0</v>
      </c>
      <c r="I24">
        <f t="shared" si="0"/>
        <v>-15.01</v>
      </c>
      <c r="J24">
        <f t="shared" si="1"/>
        <v>0.13</v>
      </c>
      <c r="L24" s="14">
        <f t="shared" si="2"/>
        <v>-0.65836482438176369</v>
      </c>
      <c r="M24" s="14">
        <f t="shared" si="3"/>
        <v>-9.5222783939376054E-2</v>
      </c>
      <c r="N24" s="14"/>
      <c r="O24" s="14"/>
    </row>
    <row r="25" spans="1:15" x14ac:dyDescent="0.3">
      <c r="A25">
        <v>29</v>
      </c>
      <c r="B25">
        <v>21.04</v>
      </c>
      <c r="C25">
        <v>0.09</v>
      </c>
      <c r="D25">
        <v>1</v>
      </c>
      <c r="F25">
        <f t="shared" si="4"/>
        <v>21.04</v>
      </c>
      <c r="G25">
        <f t="shared" si="5"/>
        <v>0.09</v>
      </c>
      <c r="L25" s="14">
        <f t="shared" si="2"/>
        <v>0.50993259377872935</v>
      </c>
      <c r="M25" s="14">
        <f t="shared" si="3"/>
        <v>-0.35311782377518747</v>
      </c>
      <c r="N25" s="14">
        <f t="shared" si="6"/>
        <v>0.50993259377872935</v>
      </c>
      <c r="O25" s="14">
        <f t="shared" si="7"/>
        <v>-0.35311782377518747</v>
      </c>
    </row>
    <row r="26" spans="1:15" x14ac:dyDescent="0.3">
      <c r="A26">
        <v>30</v>
      </c>
      <c r="B26">
        <v>-1.48</v>
      </c>
      <c r="C26">
        <v>0.27</v>
      </c>
      <c r="D26">
        <v>0</v>
      </c>
      <c r="I26">
        <f t="shared" si="0"/>
        <v>-1.48</v>
      </c>
      <c r="J26">
        <f t="shared" si="1"/>
        <v>0.27</v>
      </c>
      <c r="L26" s="14">
        <f t="shared" si="2"/>
        <v>-0.2198887059986438</v>
      </c>
      <c r="M26" s="14">
        <f t="shared" si="3"/>
        <v>0.80740985548596378</v>
      </c>
      <c r="N26" s="14"/>
      <c r="O26" s="14"/>
    </row>
    <row r="27" spans="1:15" x14ac:dyDescent="0.3">
      <c r="A27">
        <v>31</v>
      </c>
      <c r="B27">
        <v>-36.590000000000003</v>
      </c>
      <c r="C27">
        <v>0.3</v>
      </c>
      <c r="D27">
        <v>0</v>
      </c>
      <c r="I27">
        <f t="shared" si="0"/>
        <v>-36.590000000000003</v>
      </c>
      <c r="J27">
        <f t="shared" si="1"/>
        <v>0.3</v>
      </c>
      <c r="L27" s="14">
        <f t="shared" si="2"/>
        <v>-1.3577228905094598</v>
      </c>
      <c r="M27" s="14">
        <f t="shared" si="3"/>
        <v>1.0008311353628221</v>
      </c>
      <c r="N27" s="14"/>
      <c r="O27" s="14"/>
    </row>
    <row r="28" spans="1:15" x14ac:dyDescent="0.3">
      <c r="A28">
        <v>33</v>
      </c>
      <c r="B28">
        <v>47.38</v>
      </c>
      <c r="C28">
        <v>0.02</v>
      </c>
      <c r="D28">
        <v>1</v>
      </c>
      <c r="F28">
        <f t="shared" si="4"/>
        <v>47.38</v>
      </c>
      <c r="G28">
        <f t="shared" si="5"/>
        <v>0.02</v>
      </c>
      <c r="L28" s="14">
        <f t="shared" si="2"/>
        <v>1.3635512898771311</v>
      </c>
      <c r="M28" s="14">
        <f t="shared" si="3"/>
        <v>-0.80443414348785724</v>
      </c>
      <c r="N28" s="14">
        <f t="shared" si="6"/>
        <v>1.3635512898771311</v>
      </c>
      <c r="O28" s="14">
        <f t="shared" si="7"/>
        <v>-0.80443414348785724</v>
      </c>
    </row>
    <row r="29" spans="1:15" x14ac:dyDescent="0.3">
      <c r="A29">
        <v>34</v>
      </c>
      <c r="B29">
        <v>36.47</v>
      </c>
      <c r="C29">
        <v>-0.05</v>
      </c>
      <c r="D29">
        <v>1</v>
      </c>
      <c r="F29">
        <f t="shared" si="4"/>
        <v>36.47</v>
      </c>
      <c r="G29">
        <f t="shared" si="5"/>
        <v>-0.05</v>
      </c>
      <c r="L29" s="14">
        <f t="shared" si="2"/>
        <v>1.0099833333686434</v>
      </c>
      <c r="M29" s="14">
        <f t="shared" si="3"/>
        <v>-1.255750463200527</v>
      </c>
      <c r="N29" s="14">
        <f t="shared" si="6"/>
        <v>1.0099833333686434</v>
      </c>
      <c r="O29" s="14">
        <f t="shared" si="7"/>
        <v>-1.255750463200527</v>
      </c>
    </row>
    <row r="30" spans="1:15" x14ac:dyDescent="0.3">
      <c r="A30">
        <v>37</v>
      </c>
      <c r="B30">
        <v>-7.91</v>
      </c>
      <c r="C30">
        <v>0.28000000000000003</v>
      </c>
      <c r="D30">
        <v>0</v>
      </c>
      <c r="I30">
        <f t="shared" si="0"/>
        <v>-7.91</v>
      </c>
      <c r="J30">
        <f t="shared" si="1"/>
        <v>0.28000000000000003</v>
      </c>
      <c r="L30" s="14">
        <f t="shared" si="2"/>
        <v>-0.42827018724058469</v>
      </c>
      <c r="M30" s="14">
        <f t="shared" si="3"/>
        <v>0.87188361544491666</v>
      </c>
      <c r="N30" s="14"/>
      <c r="O30" s="14"/>
    </row>
    <row r="31" spans="1:15" x14ac:dyDescent="0.3">
      <c r="A31">
        <v>38</v>
      </c>
      <c r="B31">
        <v>-45.09</v>
      </c>
      <c r="C31">
        <v>0.45</v>
      </c>
      <c r="D31">
        <v>0</v>
      </c>
      <c r="I31">
        <f t="shared" si="0"/>
        <v>-45.09</v>
      </c>
      <c r="J31">
        <f t="shared" si="1"/>
        <v>0.45</v>
      </c>
      <c r="L31" s="14">
        <f t="shared" si="2"/>
        <v>-1.6331883011714345</v>
      </c>
      <c r="M31" s="14">
        <f t="shared" si="3"/>
        <v>1.9679375347471146</v>
      </c>
      <c r="N31" s="14"/>
      <c r="O31" s="14"/>
    </row>
    <row r="32" spans="1:15" x14ac:dyDescent="0.3">
      <c r="A32">
        <v>40</v>
      </c>
      <c r="B32">
        <v>-75.37</v>
      </c>
      <c r="C32">
        <v>0.17</v>
      </c>
      <c r="D32">
        <v>0</v>
      </c>
      <c r="I32">
        <f t="shared" si="0"/>
        <v>-75.37</v>
      </c>
      <c r="J32">
        <f t="shared" si="1"/>
        <v>0.17</v>
      </c>
      <c r="L32" s="14">
        <f t="shared" si="2"/>
        <v>-2.6144933170355045</v>
      </c>
      <c r="M32" s="14">
        <f t="shared" si="3"/>
        <v>0.16267225589643533</v>
      </c>
      <c r="N32" s="14"/>
      <c r="O32" s="14"/>
    </row>
    <row r="33" spans="1:15" x14ac:dyDescent="0.3">
      <c r="A33">
        <v>41</v>
      </c>
      <c r="B33">
        <v>2.67</v>
      </c>
      <c r="C33">
        <v>0.02</v>
      </c>
      <c r="D33">
        <v>0</v>
      </c>
      <c r="I33">
        <f t="shared" si="0"/>
        <v>2.67</v>
      </c>
      <c r="J33">
        <f t="shared" si="1"/>
        <v>0.02</v>
      </c>
      <c r="L33" s="14">
        <f t="shared" si="2"/>
        <v>-8.5396770204856143E-2</v>
      </c>
      <c r="M33" s="14">
        <f t="shared" si="3"/>
        <v>-0.80443414348785724</v>
      </c>
      <c r="N33" s="14"/>
      <c r="O33" s="14"/>
    </row>
    <row r="34" spans="1:15" x14ac:dyDescent="0.3">
      <c r="A34">
        <v>42</v>
      </c>
      <c r="B34">
        <v>43</v>
      </c>
      <c r="C34">
        <v>0</v>
      </c>
      <c r="D34">
        <v>1</v>
      </c>
      <c r="F34">
        <f t="shared" si="4"/>
        <v>43</v>
      </c>
      <c r="G34">
        <f t="shared" si="5"/>
        <v>0</v>
      </c>
      <c r="L34" s="14">
        <f t="shared" si="2"/>
        <v>1.221605584147784</v>
      </c>
      <c r="M34" s="14">
        <f t="shared" si="3"/>
        <v>-0.93338166340576301</v>
      </c>
      <c r="N34" s="14">
        <f t="shared" si="6"/>
        <v>1.221605584147784</v>
      </c>
      <c r="O34" s="14">
        <f t="shared" si="7"/>
        <v>-0.93338166340576301</v>
      </c>
    </row>
    <row r="35" spans="1:15" x14ac:dyDescent="0.3">
      <c r="A35">
        <v>43</v>
      </c>
      <c r="B35">
        <v>-33.49</v>
      </c>
      <c r="C35">
        <v>0.09</v>
      </c>
      <c r="D35">
        <v>1</v>
      </c>
      <c r="F35">
        <f t="shared" si="4"/>
        <v>-33.49</v>
      </c>
      <c r="G35">
        <f t="shared" si="5"/>
        <v>0.09</v>
      </c>
      <c r="L35" s="14">
        <f t="shared" si="2"/>
        <v>-1.2572590348562689</v>
      </c>
      <c r="M35" s="14">
        <f t="shared" si="3"/>
        <v>-0.35311782377518747</v>
      </c>
      <c r="N35" s="14">
        <f t="shared" si="6"/>
        <v>-1.2572590348562689</v>
      </c>
      <c r="O35" s="14">
        <f t="shared" si="7"/>
        <v>-0.35311782377518747</v>
      </c>
    </row>
    <row r="36" spans="1:15" x14ac:dyDescent="0.3">
      <c r="A36">
        <v>44</v>
      </c>
      <c r="B36">
        <v>6.96</v>
      </c>
      <c r="C36">
        <v>0.08</v>
      </c>
      <c r="D36">
        <v>1</v>
      </c>
      <c r="F36">
        <f t="shared" si="4"/>
        <v>6.96</v>
      </c>
      <c r="G36">
        <f t="shared" si="5"/>
        <v>0.08</v>
      </c>
      <c r="L36" s="14">
        <f t="shared" si="2"/>
        <v>5.3632242941011113E-2</v>
      </c>
      <c r="M36" s="14">
        <f t="shared" si="3"/>
        <v>-0.41759158373414024</v>
      </c>
      <c r="N36" s="14">
        <f t="shared" si="6"/>
        <v>5.3632242941011113E-2</v>
      </c>
      <c r="O36" s="14">
        <f t="shared" si="7"/>
        <v>-0.41759158373414024</v>
      </c>
    </row>
    <row r="37" spans="1:15" x14ac:dyDescent="0.3">
      <c r="A37">
        <v>47</v>
      </c>
      <c r="B37">
        <v>-7.76</v>
      </c>
      <c r="C37">
        <v>0</v>
      </c>
      <c r="D37">
        <v>1</v>
      </c>
      <c r="F37">
        <f t="shared" si="4"/>
        <v>-7.76</v>
      </c>
      <c r="G37">
        <f t="shared" si="5"/>
        <v>0</v>
      </c>
      <c r="L37" s="14">
        <f t="shared" si="2"/>
        <v>-0.42340903293478521</v>
      </c>
      <c r="M37" s="14">
        <f t="shared" si="3"/>
        <v>-0.93338166340576301</v>
      </c>
      <c r="N37" s="14">
        <f t="shared" si="6"/>
        <v>-0.42340903293478521</v>
      </c>
      <c r="O37" s="14">
        <f t="shared" si="7"/>
        <v>-0.93338166340576301</v>
      </c>
    </row>
    <row r="38" spans="1:15" x14ac:dyDescent="0.3">
      <c r="A38">
        <v>48</v>
      </c>
      <c r="B38">
        <v>14.38</v>
      </c>
      <c r="C38">
        <v>0.03</v>
      </c>
      <c r="D38">
        <v>1</v>
      </c>
      <c r="F38">
        <f t="shared" si="4"/>
        <v>14.38</v>
      </c>
      <c r="G38">
        <f t="shared" si="5"/>
        <v>0.03</v>
      </c>
      <c r="L38" s="14">
        <f t="shared" si="2"/>
        <v>0.29409734260122911</v>
      </c>
      <c r="M38" s="14">
        <f t="shared" si="3"/>
        <v>-0.73996038352890448</v>
      </c>
      <c r="N38" s="14">
        <f t="shared" si="6"/>
        <v>0.29409734260122911</v>
      </c>
      <c r="O38" s="14">
        <f t="shared" si="7"/>
        <v>-0.73996038352890448</v>
      </c>
    </row>
    <row r="39" spans="1:15" x14ac:dyDescent="0.3">
      <c r="A39">
        <v>49</v>
      </c>
      <c r="B39">
        <v>-43.26</v>
      </c>
      <c r="C39">
        <v>0.04</v>
      </c>
      <c r="D39">
        <v>1</v>
      </c>
      <c r="F39">
        <f t="shared" si="4"/>
        <v>-43.26</v>
      </c>
      <c r="G39">
        <f t="shared" si="5"/>
        <v>0.04</v>
      </c>
      <c r="L39" s="14">
        <f t="shared" si="2"/>
        <v>-1.5738822186406798</v>
      </c>
      <c r="M39" s="14">
        <f t="shared" si="3"/>
        <v>-0.67548662356995159</v>
      </c>
      <c r="N39" s="14">
        <f t="shared" si="6"/>
        <v>-1.5738822186406798</v>
      </c>
      <c r="O39" s="14">
        <f t="shared" si="7"/>
        <v>-0.67548662356995159</v>
      </c>
    </row>
    <row r="40" spans="1:15" x14ac:dyDescent="0.3">
      <c r="A40">
        <v>50</v>
      </c>
      <c r="B40">
        <v>46.08</v>
      </c>
      <c r="C40">
        <v>0.22</v>
      </c>
      <c r="D40">
        <v>0</v>
      </c>
      <c r="I40">
        <f t="shared" si="0"/>
        <v>46.08</v>
      </c>
      <c r="J40">
        <f t="shared" si="1"/>
        <v>0.22</v>
      </c>
      <c r="L40" s="14">
        <f t="shared" si="2"/>
        <v>1.3214212858935348</v>
      </c>
      <c r="M40" s="14">
        <f t="shared" si="3"/>
        <v>0.48504105569119943</v>
      </c>
      <c r="N40" s="14"/>
      <c r="O40" s="14"/>
    </row>
    <row r="41" spans="1:15" x14ac:dyDescent="0.3">
      <c r="A41">
        <v>51</v>
      </c>
      <c r="B41">
        <v>-13.52</v>
      </c>
      <c r="C41">
        <v>0.05</v>
      </c>
      <c r="D41">
        <v>1</v>
      </c>
      <c r="F41">
        <f t="shared" si="4"/>
        <v>-13.52</v>
      </c>
      <c r="G41">
        <f t="shared" si="5"/>
        <v>0.05</v>
      </c>
      <c r="L41" s="14">
        <f t="shared" si="2"/>
        <v>-0.61007735827748799</v>
      </c>
      <c r="M41" s="14">
        <f t="shared" si="3"/>
        <v>-0.61101286361099871</v>
      </c>
      <c r="N41" s="14">
        <f t="shared" si="6"/>
        <v>-0.61007735827748799</v>
      </c>
      <c r="O41" s="14">
        <f t="shared" si="7"/>
        <v>-0.61101286361099871</v>
      </c>
    </row>
    <row r="42" spans="1:15" x14ac:dyDescent="0.3">
      <c r="A42">
        <v>52</v>
      </c>
      <c r="B42">
        <v>12.63</v>
      </c>
      <c r="C42">
        <v>0.1</v>
      </c>
      <c r="D42">
        <v>0</v>
      </c>
      <c r="I42">
        <f t="shared" si="0"/>
        <v>12.63</v>
      </c>
      <c r="J42">
        <f t="shared" si="1"/>
        <v>0.1</v>
      </c>
      <c r="L42" s="14">
        <f t="shared" si="2"/>
        <v>0.23738387570023431</v>
      </c>
      <c r="M42" s="14">
        <f t="shared" si="3"/>
        <v>-0.28864406381623459</v>
      </c>
      <c r="N42" s="14"/>
      <c r="O42" s="14"/>
    </row>
    <row r="43" spans="1:15" x14ac:dyDescent="0.3">
      <c r="A43">
        <v>55</v>
      </c>
      <c r="B43">
        <v>16.87</v>
      </c>
      <c r="C43">
        <v>0.48</v>
      </c>
      <c r="D43">
        <v>0</v>
      </c>
      <c r="I43">
        <f t="shared" si="0"/>
        <v>16.87</v>
      </c>
      <c r="J43">
        <f t="shared" si="1"/>
        <v>0.48</v>
      </c>
      <c r="L43" s="14">
        <f t="shared" si="2"/>
        <v>0.37479250407750175</v>
      </c>
      <c r="M43" s="14">
        <f t="shared" si="3"/>
        <v>2.1613588146239731</v>
      </c>
      <c r="N43" s="14"/>
      <c r="O43" s="14"/>
    </row>
    <row r="44" spans="1:15" x14ac:dyDescent="0.3">
      <c r="A44">
        <v>58</v>
      </c>
      <c r="B44">
        <v>27.79</v>
      </c>
      <c r="C44">
        <v>0.45</v>
      </c>
      <c r="D44">
        <v>0</v>
      </c>
      <c r="I44">
        <f t="shared" si="0"/>
        <v>27.79</v>
      </c>
      <c r="J44">
        <f t="shared" si="1"/>
        <v>0.45</v>
      </c>
      <c r="L44" s="14">
        <f t="shared" si="2"/>
        <v>0.7286845375397093</v>
      </c>
      <c r="M44" s="14">
        <f t="shared" si="3"/>
        <v>1.9679375347471146</v>
      </c>
      <c r="N44" s="14"/>
      <c r="O44" s="14"/>
    </row>
    <row r="45" spans="1:15" x14ac:dyDescent="0.3">
      <c r="A45">
        <v>59</v>
      </c>
      <c r="B45">
        <v>63.7</v>
      </c>
      <c r="C45">
        <v>0</v>
      </c>
      <c r="D45">
        <v>1</v>
      </c>
      <c r="F45">
        <f t="shared" si="4"/>
        <v>63.7</v>
      </c>
      <c r="G45">
        <f t="shared" si="5"/>
        <v>0</v>
      </c>
      <c r="L45" s="14">
        <f t="shared" si="2"/>
        <v>1.8924448783481227</v>
      </c>
      <c r="M45" s="14">
        <f t="shared" si="3"/>
        <v>-0.93338166340576301</v>
      </c>
      <c r="N45" s="14">
        <f t="shared" si="6"/>
        <v>1.8924448783481227</v>
      </c>
      <c r="O45" s="14">
        <f t="shared" si="7"/>
        <v>-0.93338166340576301</v>
      </c>
    </row>
    <row r="46" spans="1:15" x14ac:dyDescent="0.3">
      <c r="A46">
        <v>62</v>
      </c>
      <c r="B46">
        <v>49.83</v>
      </c>
      <c r="C46">
        <v>0.31</v>
      </c>
      <c r="D46">
        <v>0</v>
      </c>
      <c r="I46">
        <f t="shared" si="0"/>
        <v>49.83</v>
      </c>
      <c r="J46">
        <f t="shared" si="1"/>
        <v>0.31</v>
      </c>
      <c r="L46" s="14">
        <f t="shared" si="2"/>
        <v>1.4429501435385237</v>
      </c>
      <c r="M46" s="14">
        <f t="shared" si="3"/>
        <v>1.065304895321775</v>
      </c>
      <c r="N46" s="14"/>
      <c r="O46" s="14"/>
    </row>
    <row r="47" spans="1:15" x14ac:dyDescent="0.3">
      <c r="A47">
        <v>63</v>
      </c>
      <c r="B47">
        <v>-29.14</v>
      </c>
      <c r="C47">
        <v>0.06</v>
      </c>
      <c r="D47">
        <v>1</v>
      </c>
      <c r="F47">
        <f t="shared" si="4"/>
        <v>-29.14</v>
      </c>
      <c r="G47">
        <f t="shared" si="5"/>
        <v>0.06</v>
      </c>
      <c r="L47" s="14">
        <f t="shared" si="2"/>
        <v>-1.1162855599880819</v>
      </c>
      <c r="M47" s="14">
        <f t="shared" si="3"/>
        <v>-0.54653910365204594</v>
      </c>
      <c r="N47" s="14">
        <f t="shared" si="6"/>
        <v>-1.1162855599880819</v>
      </c>
      <c r="O47" s="14">
        <f t="shared" si="7"/>
        <v>-0.54653910365204594</v>
      </c>
    </row>
    <row r="48" spans="1:15" x14ac:dyDescent="0.3">
      <c r="A48">
        <v>64</v>
      </c>
      <c r="B48">
        <v>-50.16</v>
      </c>
      <c r="C48">
        <v>0.08</v>
      </c>
      <c r="D48">
        <v>0</v>
      </c>
      <c r="I48">
        <f t="shared" si="0"/>
        <v>-50.16</v>
      </c>
      <c r="J48">
        <f t="shared" si="1"/>
        <v>0.08</v>
      </c>
      <c r="L48" s="14">
        <f t="shared" si="2"/>
        <v>-1.7974953167074592</v>
      </c>
      <c r="M48" s="14">
        <f t="shared" si="3"/>
        <v>-0.41759158373414024</v>
      </c>
      <c r="N48" s="14"/>
      <c r="O48" s="14"/>
    </row>
    <row r="49" spans="1:15" x14ac:dyDescent="0.3">
      <c r="A49">
        <v>65</v>
      </c>
      <c r="B49">
        <v>25.83</v>
      </c>
      <c r="C49">
        <v>0.06</v>
      </c>
      <c r="D49">
        <v>1</v>
      </c>
      <c r="F49">
        <f t="shared" si="4"/>
        <v>25.83</v>
      </c>
      <c r="G49">
        <f t="shared" si="5"/>
        <v>0.06</v>
      </c>
      <c r="L49" s="14">
        <f t="shared" si="2"/>
        <v>0.66516545461059506</v>
      </c>
      <c r="M49" s="14">
        <f t="shared" si="3"/>
        <v>-0.54653910365204594</v>
      </c>
      <c r="N49" s="14">
        <f t="shared" si="6"/>
        <v>0.66516545461059506</v>
      </c>
      <c r="O49" s="14">
        <f t="shared" si="7"/>
        <v>-0.54653910365204594</v>
      </c>
    </row>
    <row r="50" spans="1:15" x14ac:dyDescent="0.3">
      <c r="A50">
        <v>13</v>
      </c>
      <c r="B50">
        <v>5.2</v>
      </c>
      <c r="C50">
        <v>0.23</v>
      </c>
      <c r="D50">
        <v>0</v>
      </c>
      <c r="I50">
        <f t="shared" si="0"/>
        <v>5.2</v>
      </c>
      <c r="J50">
        <f t="shared" si="1"/>
        <v>0.23</v>
      </c>
      <c r="L50" s="14">
        <f t="shared" si="2"/>
        <v>-3.4053009137036518E-3</v>
      </c>
      <c r="M50" s="14">
        <f t="shared" si="3"/>
        <v>0.54951481565015237</v>
      </c>
      <c r="N50" s="14"/>
      <c r="O50" s="14"/>
    </row>
    <row r="51" spans="1:15" x14ac:dyDescent="0.3">
      <c r="A51">
        <v>22</v>
      </c>
      <c r="B51">
        <v>37.76</v>
      </c>
      <c r="C51">
        <v>0.02</v>
      </c>
      <c r="D51">
        <v>1</v>
      </c>
      <c r="F51">
        <f t="shared" si="4"/>
        <v>37.76</v>
      </c>
      <c r="G51">
        <f t="shared" si="5"/>
        <v>0.02</v>
      </c>
      <c r="L51" s="14">
        <f t="shared" si="2"/>
        <v>1.0517892603985195</v>
      </c>
      <c r="M51" s="14">
        <f t="shared" si="3"/>
        <v>-0.80443414348785724</v>
      </c>
      <c r="N51" s="14">
        <f t="shared" si="6"/>
        <v>1.0517892603985195</v>
      </c>
      <c r="O51" s="14">
        <f t="shared" si="7"/>
        <v>-0.80443414348785724</v>
      </c>
    </row>
    <row r="52" spans="1:15" x14ac:dyDescent="0.3">
      <c r="A52">
        <v>24</v>
      </c>
      <c r="B52">
        <v>-27.85</v>
      </c>
      <c r="C52">
        <v>0.08</v>
      </c>
      <c r="D52">
        <v>0</v>
      </c>
      <c r="I52">
        <f t="shared" si="0"/>
        <v>-27.85</v>
      </c>
      <c r="J52">
        <f t="shared" si="1"/>
        <v>0.08</v>
      </c>
      <c r="L52" s="14">
        <f t="shared" si="2"/>
        <v>-1.0744796329582056</v>
      </c>
      <c r="M52" s="14">
        <f t="shared" si="3"/>
        <v>-0.41759158373414024</v>
      </c>
      <c r="N52" s="14"/>
      <c r="O52" s="14"/>
    </row>
    <row r="53" spans="1:15" x14ac:dyDescent="0.3">
      <c r="A53">
        <v>27</v>
      </c>
      <c r="B53">
        <v>2.59</v>
      </c>
      <c r="C53">
        <v>-0.01</v>
      </c>
      <c r="D53">
        <v>1</v>
      </c>
      <c r="F53">
        <f t="shared" si="4"/>
        <v>2.59</v>
      </c>
      <c r="G53">
        <f t="shared" si="5"/>
        <v>-0.01</v>
      </c>
      <c r="L53" s="14">
        <f t="shared" si="2"/>
        <v>-8.7989385834615907E-2</v>
      </c>
      <c r="M53" s="14">
        <f t="shared" si="3"/>
        <v>-0.99785542336471589</v>
      </c>
      <c r="N53" s="14">
        <f t="shared" si="6"/>
        <v>-8.7989385834615907E-2</v>
      </c>
      <c r="O53" s="14">
        <f t="shared" si="7"/>
        <v>-0.99785542336471589</v>
      </c>
    </row>
    <row r="54" spans="1:15" x14ac:dyDescent="0.3">
      <c r="A54">
        <v>28</v>
      </c>
      <c r="B54">
        <v>21.31</v>
      </c>
      <c r="C54">
        <v>0.48</v>
      </c>
      <c r="D54">
        <v>0</v>
      </c>
      <c r="I54">
        <f t="shared" si="0"/>
        <v>21.31</v>
      </c>
      <c r="J54">
        <f t="shared" si="1"/>
        <v>0.48</v>
      </c>
      <c r="L54" s="14">
        <f t="shared" si="2"/>
        <v>0.51868267152916847</v>
      </c>
      <c r="M54" s="14">
        <f t="shared" si="3"/>
        <v>2.1613588146239731</v>
      </c>
      <c r="N54" s="14"/>
      <c r="O54" s="14"/>
    </row>
    <row r="55" spans="1:15" x14ac:dyDescent="0.3">
      <c r="A55">
        <v>32</v>
      </c>
      <c r="B55">
        <v>35.869999999999997</v>
      </c>
      <c r="C55">
        <v>0.38</v>
      </c>
      <c r="D55">
        <v>0</v>
      </c>
      <c r="I55">
        <f t="shared" si="0"/>
        <v>35.869999999999997</v>
      </c>
      <c r="J55">
        <f t="shared" si="1"/>
        <v>0.38</v>
      </c>
      <c r="L55" s="14">
        <f t="shared" si="2"/>
        <v>0.9905387161454452</v>
      </c>
      <c r="M55" s="14">
        <f t="shared" si="3"/>
        <v>1.5166212150344449</v>
      </c>
      <c r="N55" s="14"/>
      <c r="O55" s="14"/>
    </row>
    <row r="56" spans="1:15" x14ac:dyDescent="0.3">
      <c r="A56">
        <v>35</v>
      </c>
      <c r="B56">
        <v>-27.59</v>
      </c>
      <c r="C56">
        <v>0.41</v>
      </c>
      <c r="D56">
        <v>0</v>
      </c>
      <c r="I56">
        <f t="shared" si="0"/>
        <v>-27.59</v>
      </c>
      <c r="J56">
        <f t="shared" si="1"/>
        <v>0.41</v>
      </c>
      <c r="L56" s="14">
        <f t="shared" si="2"/>
        <v>-1.0660536321614862</v>
      </c>
      <c r="M56" s="14">
        <f t="shared" si="3"/>
        <v>1.7100424949113031</v>
      </c>
      <c r="N56" s="14"/>
      <c r="O56" s="14"/>
    </row>
    <row r="57" spans="1:15" x14ac:dyDescent="0.3">
      <c r="A57">
        <v>36</v>
      </c>
      <c r="B57">
        <v>-19.100000000000001</v>
      </c>
      <c r="C57">
        <v>0.37</v>
      </c>
      <c r="D57">
        <v>0</v>
      </c>
      <c r="I57">
        <f t="shared" si="0"/>
        <v>-19.100000000000001</v>
      </c>
      <c r="J57">
        <f t="shared" si="1"/>
        <v>0.37</v>
      </c>
      <c r="L57" s="14">
        <f t="shared" si="2"/>
        <v>-0.79091229845323152</v>
      </c>
      <c r="M57" s="14">
        <f t="shared" si="3"/>
        <v>1.452147455075492</v>
      </c>
      <c r="N57" s="14"/>
      <c r="O57" s="14"/>
    </row>
    <row r="58" spans="1:15" x14ac:dyDescent="0.3">
      <c r="A58">
        <v>39</v>
      </c>
      <c r="B58">
        <v>-10.3</v>
      </c>
      <c r="C58">
        <v>-0.06</v>
      </c>
      <c r="D58">
        <v>1</v>
      </c>
      <c r="F58">
        <f t="shared" si="4"/>
        <v>-10.3</v>
      </c>
      <c r="G58">
        <f t="shared" si="5"/>
        <v>-0.06</v>
      </c>
      <c r="L58" s="14">
        <f t="shared" si="2"/>
        <v>-0.50572457917965763</v>
      </c>
      <c r="M58" s="14">
        <f t="shared" si="3"/>
        <v>-1.3202242231594801</v>
      </c>
      <c r="N58" s="14">
        <f t="shared" si="6"/>
        <v>-0.50572457917965763</v>
      </c>
      <c r="O58" s="14">
        <f t="shared" si="7"/>
        <v>-1.3202242231594801</v>
      </c>
    </row>
    <row r="59" spans="1:15" x14ac:dyDescent="0.3">
      <c r="A59">
        <v>45</v>
      </c>
      <c r="B59">
        <v>12.49</v>
      </c>
      <c r="C59">
        <v>0.02</v>
      </c>
      <c r="D59">
        <v>1</v>
      </c>
      <c r="F59">
        <f t="shared" si="4"/>
        <v>12.49</v>
      </c>
      <c r="G59">
        <f t="shared" si="5"/>
        <v>0.02</v>
      </c>
      <c r="L59" s="14">
        <f t="shared" si="2"/>
        <v>0.23284679834815469</v>
      </c>
      <c r="M59" s="14">
        <f t="shared" si="3"/>
        <v>-0.80443414348785724</v>
      </c>
      <c r="N59" s="14">
        <f t="shared" si="6"/>
        <v>0.23284679834815469</v>
      </c>
      <c r="O59" s="14">
        <f t="shared" si="7"/>
        <v>-0.80443414348785724</v>
      </c>
    </row>
    <row r="60" spans="1:15" x14ac:dyDescent="0.3">
      <c r="A60">
        <v>46</v>
      </c>
      <c r="B60">
        <v>7.45</v>
      </c>
      <c r="C60">
        <v>0.23</v>
      </c>
      <c r="D60">
        <v>0</v>
      </c>
      <c r="I60">
        <f t="shared" si="0"/>
        <v>7.45</v>
      </c>
      <c r="J60">
        <f t="shared" si="1"/>
        <v>0.23</v>
      </c>
      <c r="L60" s="14">
        <f t="shared" si="2"/>
        <v>6.9512013673289672E-2</v>
      </c>
      <c r="M60" s="14">
        <f t="shared" si="3"/>
        <v>0.54951481565015237</v>
      </c>
      <c r="N60" s="14"/>
      <c r="O60" s="14"/>
    </row>
    <row r="61" spans="1:15" x14ac:dyDescent="0.3">
      <c r="A61">
        <v>53</v>
      </c>
      <c r="B61">
        <v>-4.34</v>
      </c>
      <c r="C61">
        <v>0.2</v>
      </c>
      <c r="D61">
        <v>0</v>
      </c>
      <c r="I61">
        <f t="shared" si="0"/>
        <v>-4.34</v>
      </c>
      <c r="J61">
        <f t="shared" si="1"/>
        <v>0.2</v>
      </c>
      <c r="L61" s="14">
        <f t="shared" si="2"/>
        <v>-0.31257471476255527</v>
      </c>
      <c r="M61" s="14">
        <f t="shared" si="3"/>
        <v>0.35609353577329383</v>
      </c>
      <c r="N61" s="14"/>
      <c r="O61" s="14"/>
    </row>
    <row r="62" spans="1:15" x14ac:dyDescent="0.3">
      <c r="A62">
        <v>54</v>
      </c>
      <c r="B62">
        <v>-9.9499999999999993</v>
      </c>
      <c r="C62">
        <v>0.28000000000000003</v>
      </c>
      <c r="D62">
        <v>0</v>
      </c>
      <c r="I62">
        <f t="shared" si="0"/>
        <v>-9.9499999999999993</v>
      </c>
      <c r="J62">
        <f t="shared" si="1"/>
        <v>0.28000000000000003</v>
      </c>
      <c r="L62" s="14">
        <f t="shared" si="2"/>
        <v>-0.49438188579945863</v>
      </c>
      <c r="M62" s="14">
        <f t="shared" si="3"/>
        <v>0.87188361544491666</v>
      </c>
      <c r="N62" s="14"/>
      <c r="O62" s="14"/>
    </row>
    <row r="63" spans="1:15" x14ac:dyDescent="0.3">
      <c r="A63">
        <v>56</v>
      </c>
      <c r="B63">
        <v>0</v>
      </c>
      <c r="C63">
        <v>0.02</v>
      </c>
      <c r="D63">
        <v>1</v>
      </c>
      <c r="F63">
        <f t="shared" si="4"/>
        <v>0</v>
      </c>
      <c r="G63">
        <f t="shared" si="5"/>
        <v>0.02</v>
      </c>
      <c r="L63" s="14">
        <f t="shared" si="2"/>
        <v>-0.17192531684808821</v>
      </c>
      <c r="M63" s="14">
        <f t="shared" si="3"/>
        <v>-0.80443414348785724</v>
      </c>
      <c r="N63" s="14">
        <f t="shared" si="6"/>
        <v>-0.17192531684808821</v>
      </c>
      <c r="O63" s="14">
        <f t="shared" si="7"/>
        <v>-0.80443414348785724</v>
      </c>
    </row>
    <row r="64" spans="1:15" x14ac:dyDescent="0.3">
      <c r="A64">
        <v>57</v>
      </c>
      <c r="B64">
        <v>24.07</v>
      </c>
      <c r="C64">
        <v>0.08</v>
      </c>
      <c r="D64">
        <v>0</v>
      </c>
      <c r="I64">
        <f t="shared" si="0"/>
        <v>24.07</v>
      </c>
      <c r="J64">
        <f t="shared" si="1"/>
        <v>0.08</v>
      </c>
      <c r="L64" s="14">
        <f t="shared" si="2"/>
        <v>0.60812791075588035</v>
      </c>
      <c r="M64" s="14">
        <f t="shared" si="3"/>
        <v>-0.41759158373414024</v>
      </c>
      <c r="N64" s="14"/>
      <c r="O64" s="14"/>
    </row>
    <row r="65" spans="1:15" x14ac:dyDescent="0.3">
      <c r="A65">
        <v>60</v>
      </c>
      <c r="B65">
        <v>-20.11</v>
      </c>
      <c r="C65">
        <v>0.06</v>
      </c>
      <c r="D65">
        <v>1</v>
      </c>
      <c r="F65">
        <f t="shared" si="4"/>
        <v>-20.11</v>
      </c>
      <c r="G65">
        <f t="shared" si="5"/>
        <v>0.06</v>
      </c>
      <c r="L65" s="14">
        <f t="shared" si="2"/>
        <v>-0.82364407077894841</v>
      </c>
      <c r="M65" s="14">
        <f t="shared" si="3"/>
        <v>-0.54653910365204594</v>
      </c>
      <c r="N65" s="14">
        <f t="shared" si="6"/>
        <v>-0.82364407077894841</v>
      </c>
      <c r="O65" s="14">
        <f t="shared" si="7"/>
        <v>-0.54653910365204594</v>
      </c>
    </row>
    <row r="66" spans="1:15" x14ac:dyDescent="0.3">
      <c r="A66">
        <v>61</v>
      </c>
      <c r="B66">
        <v>25.99</v>
      </c>
      <c r="C66">
        <v>-0.03</v>
      </c>
      <c r="D66">
        <v>1</v>
      </c>
      <c r="F66">
        <f t="shared" si="4"/>
        <v>25.99</v>
      </c>
      <c r="G66">
        <f t="shared" si="5"/>
        <v>-0.03</v>
      </c>
      <c r="L66" s="14">
        <f t="shared" si="2"/>
        <v>0.67035068587011459</v>
      </c>
      <c r="M66" s="14">
        <f t="shared" si="3"/>
        <v>-1.1268029432826214</v>
      </c>
      <c r="N66" s="14">
        <f t="shared" si="6"/>
        <v>0.67035068587011459</v>
      </c>
      <c r="O66" s="14">
        <f t="shared" si="7"/>
        <v>-1.1268029432826214</v>
      </c>
    </row>
    <row r="68" spans="1:15" x14ac:dyDescent="0.3">
      <c r="A68" s="3" t="s">
        <v>52</v>
      </c>
      <c r="B68" s="14">
        <f>AVERAGE(B2:B66)</f>
        <v>5.3050769230769221</v>
      </c>
      <c r="C68" s="14">
        <f>AVERAGE(C2:C66)</f>
        <v>0.14476923076923071</v>
      </c>
      <c r="F68" s="14">
        <f>AVERAGE(F2:F66)</f>
        <v>13.268666666666663</v>
      </c>
      <c r="G68" s="14">
        <f>AVERAGE(G2:G66)</f>
        <v>2.4000000000000007E-2</v>
      </c>
      <c r="I68" s="14"/>
      <c r="J68" s="14"/>
      <c r="L68" s="14"/>
      <c r="M68" s="14"/>
      <c r="N68" s="14">
        <f>AVERAGE(N2:N66)</f>
        <v>0.25808159047781642</v>
      </c>
      <c r="O68" s="14">
        <f>AVERAGE(O2:O66)</f>
        <v>-0.7786446395042762</v>
      </c>
    </row>
    <row r="69" spans="1:15" x14ac:dyDescent="0.3">
      <c r="A69" s="3" t="s">
        <v>53</v>
      </c>
      <c r="B69" s="14">
        <f>_xlfn.STDEV.S(B2:B66)</f>
        <v>30.856868670275269</v>
      </c>
      <c r="C69" s="14">
        <f>_xlfn.STDEV.S(C2:C66)</f>
        <v>0.15510185859125467</v>
      </c>
      <c r="L69" s="14"/>
      <c r="M69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Regression example</vt:lpstr>
      <vt:lpstr>Binary regression example_1</vt:lpstr>
      <vt:lpstr>Binary regression example_2</vt:lpstr>
      <vt:lpstr>Mixture model</vt:lpstr>
      <vt:lpstr>S&amp;S_08_Exp_1</vt:lpstr>
      <vt:lpstr>Height example</vt:lpstr>
      <vt:lpstr>Sklar Exp 6 data</vt:lpstr>
      <vt:lpstr>Sklar Exp 6 model</vt:lpstr>
      <vt:lpstr>Sklar Exp 7 data</vt:lpstr>
    </vt:vector>
  </TitlesOfParts>
  <Company>UCL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</dc:creator>
  <cp:lastModifiedBy>User</cp:lastModifiedBy>
  <dcterms:created xsi:type="dcterms:W3CDTF">2015-06-04T17:08:55Z</dcterms:created>
  <dcterms:modified xsi:type="dcterms:W3CDTF">2017-11-28T06:56:35Z</dcterms:modified>
</cp:coreProperties>
</file>