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tejpal singh\Desktop\DS360 COURSE\EXCEL\CASE STUDY (Excel)\1\"/>
    </mc:Choice>
  </mc:AlternateContent>
  <xr:revisionPtr revIDLastSave="0" documentId="13_ncr:1_{B8C95FBF-7EDB-4C47-ACFA-478391723EA0}" xr6:coauthVersionLast="47" xr6:coauthVersionMax="47" xr10:uidLastSave="{00000000-0000-0000-0000-000000000000}"/>
  <bookViews>
    <workbookView xWindow="-120" yWindow="-120" windowWidth="20730" windowHeight="11160" tabRatio="758" activeTab="4" xr2:uid="{79EB00AA-E363-4462-86A0-44CFA398920C}"/>
  </bookViews>
  <sheets>
    <sheet name="Question 1" sheetId="2" r:id="rId1"/>
    <sheet name="Question 2" sheetId="6" r:id="rId2"/>
    <sheet name="Question 3" sheetId="10" r:id="rId3"/>
    <sheet name="ANALYSIS" sheetId="7" r:id="rId4"/>
    <sheet name="REPORT" sheetId="11" r:id="rId5"/>
    <sheet name="SPORTSMEN" sheetId="1" r:id="rId6"/>
    <sheet name="SPORT" sheetId="5" r:id="rId7"/>
    <sheet name="LOCATION" sheetId="4" r:id="rId8"/>
  </sheets>
  <definedNames>
    <definedName name="Slicer_SPORT_LOCATION">#N/A</definedName>
  </definedNames>
  <calcPr calcId="181029"/>
  <pivotCaches>
    <pivotCache cacheId="0" r:id="rId9"/>
    <pivotCache cacheId="2"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Q16" i="1" l="1"/>
  <c r="F6" i="5"/>
  <c r="H15" i="7"/>
  <c r="I15" i="7"/>
  <c r="H16" i="7"/>
  <c r="I16" i="7"/>
  <c r="H17" i="7"/>
  <c r="I17" i="7"/>
  <c r="I7" i="7"/>
  <c r="I8" i="7"/>
  <c r="I9" i="7"/>
  <c r="I10" i="7"/>
  <c r="I11" i="7"/>
  <c r="I12" i="7"/>
  <c r="I13" i="7"/>
  <c r="I14" i="7"/>
  <c r="I6" i="7"/>
  <c r="H7" i="7"/>
  <c r="H8" i="7"/>
  <c r="H9" i="7"/>
  <c r="H10" i="7"/>
  <c r="H11" i="7"/>
  <c r="H12" i="7"/>
  <c r="H13" i="7"/>
  <c r="H14" i="7"/>
  <c r="H6" i="7"/>
  <c r="AC32" i="1" l="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2" i="1"/>
  <c r="Q50" i="1" l="1"/>
  <c r="Q51" i="1"/>
  <c r="Q44" i="1"/>
  <c r="Q45" i="1"/>
  <c r="Q46" i="1"/>
  <c r="Q47" i="1"/>
  <c r="Q48" i="1"/>
  <c r="Q49" i="1"/>
  <c r="Q18" i="1"/>
  <c r="Q19" i="1"/>
  <c r="Q20" i="1"/>
  <c r="Q21" i="1"/>
  <c r="Q22" i="1"/>
  <c r="Q23" i="1"/>
  <c r="Q24" i="1"/>
  <c r="Q25" i="1"/>
  <c r="Q26" i="1"/>
  <c r="Q27" i="1"/>
  <c r="Q28" i="1"/>
  <c r="Q29" i="1"/>
  <c r="Q30" i="1"/>
  <c r="Q31" i="1"/>
  <c r="Q32" i="1"/>
  <c r="Q33" i="1"/>
  <c r="Q34" i="1"/>
  <c r="Q35" i="1"/>
  <c r="Q36" i="1"/>
  <c r="Q37" i="1"/>
  <c r="Q38" i="1"/>
  <c r="Q39" i="1"/>
  <c r="Q40" i="1"/>
  <c r="Q41" i="1"/>
  <c r="Q42" i="1"/>
  <c r="Q43" i="1"/>
  <c r="Q3" i="1"/>
  <c r="Q4" i="1"/>
  <c r="Q5" i="1"/>
  <c r="Q6" i="1"/>
  <c r="Q7" i="1"/>
  <c r="Q8" i="1"/>
  <c r="Q9" i="1"/>
  <c r="Q10" i="1"/>
  <c r="Q11" i="1"/>
  <c r="Q12" i="1"/>
  <c r="Q13" i="1"/>
  <c r="Q14" i="1"/>
  <c r="Q15" i="1"/>
  <c r="Q17" i="1"/>
  <c r="Q2" i="1"/>
  <c r="K7" i="5" a="1"/>
  <c r="K7" i="5" s="1"/>
  <c r="K8" i="5" a="1"/>
  <c r="K8" i="5"/>
  <c r="K9" i="5" a="1"/>
  <c r="K9" i="5" s="1"/>
  <c r="K10" i="5" a="1"/>
  <c r="K10" i="5"/>
  <c r="K11" i="5" a="1"/>
  <c r="K11" i="5" s="1"/>
  <c r="K12" i="5" a="1"/>
  <c r="K12" i="5"/>
  <c r="K13" i="5" a="1"/>
  <c r="K13" i="5" s="1"/>
  <c r="K14" i="5" a="1"/>
  <c r="K14" i="5"/>
  <c r="K6" i="5" a="1"/>
  <c r="K6" i="5" s="1"/>
  <c r="I6" i="5" a="1"/>
  <c r="I6" i="5" s="1"/>
  <c r="G7" i="5"/>
  <c r="G8" i="5"/>
  <c r="G9" i="5"/>
  <c r="I9" i="5" s="1" a="1"/>
  <c r="I9" i="5" s="1"/>
  <c r="G10" i="5"/>
  <c r="G11" i="5"/>
  <c r="G12" i="5"/>
  <c r="G13" i="5"/>
  <c r="I13" i="5" s="1" a="1"/>
  <c r="I13" i="5" s="1"/>
  <c r="G14" i="5"/>
  <c r="I14" i="5" s="1" a="1"/>
  <c r="I14" i="5" s="1"/>
  <c r="G15" i="5"/>
  <c r="F39" i="5"/>
  <c r="F40" i="5"/>
  <c r="F41" i="5"/>
  <c r="F42" i="5"/>
  <c r="F43" i="5"/>
  <c r="F44" i="5"/>
  <c r="F45" i="5"/>
  <c r="F46" i="5"/>
  <c r="F47" i="5"/>
  <c r="F48" i="5"/>
  <c r="F49" i="5"/>
  <c r="F50" i="5"/>
  <c r="F51" i="5"/>
  <c r="F52" i="5"/>
  <c r="F53" i="5"/>
  <c r="F54" i="5"/>
  <c r="F55" i="5"/>
  <c r="F7" i="5"/>
  <c r="F8" i="5"/>
  <c r="F9" i="5"/>
  <c r="F10" i="5"/>
  <c r="F11" i="5"/>
  <c r="F12" i="5"/>
  <c r="F13" i="5"/>
  <c r="F14" i="5"/>
  <c r="F15" i="5"/>
  <c r="F16" i="5"/>
  <c r="F17" i="5"/>
  <c r="F18" i="5"/>
  <c r="F19" i="5"/>
  <c r="F20" i="5"/>
  <c r="F21" i="5"/>
  <c r="F22" i="5"/>
  <c r="F23" i="5"/>
  <c r="F24" i="5"/>
  <c r="F25" i="5"/>
  <c r="F26" i="5"/>
  <c r="I26" i="5" s="1" a="1"/>
  <c r="I26" i="5" s="1"/>
  <c r="F27" i="5"/>
  <c r="F28" i="5"/>
  <c r="F29" i="5"/>
  <c r="I29" i="5" s="1" a="1"/>
  <c r="I29" i="5" s="1"/>
  <c r="F30" i="5"/>
  <c r="I30" i="5" s="1" a="1"/>
  <c r="I30" i="5" s="1"/>
  <c r="F31" i="5"/>
  <c r="F32" i="5"/>
  <c r="F33" i="5"/>
  <c r="F34" i="5"/>
  <c r="I34" i="5" s="1" a="1"/>
  <c r="I34" i="5" s="1"/>
  <c r="F35" i="5"/>
  <c r="F36" i="5"/>
  <c r="F37" i="5"/>
  <c r="F38" i="5"/>
  <c r="I18" i="5" a="1"/>
  <c r="I18" i="5" s="1"/>
  <c r="I27" i="5" a="1"/>
  <c r="I27" i="5" s="1"/>
  <c r="I28" i="5" a="1"/>
  <c r="I28" i="5" s="1"/>
  <c r="I31" i="5" a="1"/>
  <c r="I31" i="5" s="1"/>
  <c r="I32" i="5" a="1"/>
  <c r="I32" i="5" s="1"/>
  <c r="I33" i="5" a="1"/>
  <c r="I33" i="5" s="1"/>
  <c r="I35" i="5" a="1"/>
  <c r="I35" i="5" s="1"/>
  <c r="I36" i="5" a="1"/>
  <c r="I36" i="5" s="1"/>
  <c r="I37" i="5" a="1"/>
  <c r="I37" i="5" s="1"/>
  <c r="I19" i="5" a="1"/>
  <c r="I19" i="5" s="1"/>
  <c r="I20" i="5" a="1"/>
  <c r="I20" i="5" s="1"/>
  <c r="I21" i="5" a="1"/>
  <c r="I21" i="5" s="1"/>
  <c r="I22" i="5" a="1"/>
  <c r="I22" i="5" s="1"/>
  <c r="I23" i="5" a="1"/>
  <c r="I23" i="5" s="1"/>
  <c r="I24" i="5" a="1"/>
  <c r="I24" i="5" s="1"/>
  <c r="I25" i="5" a="1"/>
  <c r="I25" i="5" s="1"/>
  <c r="I7" i="5" a="1"/>
  <c r="I7" i="5" s="1"/>
  <c r="I8" i="5" a="1"/>
  <c r="I8" i="5" s="1"/>
  <c r="I11" i="5" a="1"/>
  <c r="I11" i="5" s="1"/>
  <c r="I12" i="5" a="1"/>
  <c r="I12" i="5" s="1"/>
  <c r="I15" i="5" a="1"/>
  <c r="I15" i="5" s="1"/>
  <c r="I16" i="5" a="1"/>
  <c r="I16" i="5" s="1"/>
  <c r="I17" i="5" a="1"/>
  <c r="I17" i="5" s="1"/>
  <c r="G27" i="5"/>
  <c r="G28" i="5"/>
  <c r="G29" i="5"/>
  <c r="G30" i="5"/>
  <c r="G31" i="5"/>
  <c r="G32" i="5"/>
  <c r="G33" i="5"/>
  <c r="G34" i="5"/>
  <c r="G35" i="5"/>
  <c r="G36" i="5"/>
  <c r="G37" i="5"/>
  <c r="G21" i="5"/>
  <c r="G22" i="5"/>
  <c r="G23" i="5"/>
  <c r="G24" i="5"/>
  <c r="G25" i="5"/>
  <c r="G26" i="5"/>
  <c r="G16" i="5"/>
  <c r="G17" i="5"/>
  <c r="G18" i="5"/>
  <c r="G19" i="5"/>
  <c r="G20" i="5"/>
  <c r="M51" i="1"/>
  <c r="M38" i="1"/>
  <c r="M39" i="1"/>
  <c r="M40" i="1"/>
  <c r="M41" i="1"/>
  <c r="M42" i="1"/>
  <c r="M43" i="1"/>
  <c r="M44" i="1"/>
  <c r="M45" i="1"/>
  <c r="M46" i="1"/>
  <c r="M47" i="1"/>
  <c r="M48" i="1"/>
  <c r="M49" i="1"/>
  <c r="M50" i="1"/>
  <c r="M27" i="1"/>
  <c r="M28" i="1"/>
  <c r="M29" i="1"/>
  <c r="M30" i="1"/>
  <c r="M31" i="1"/>
  <c r="M32" i="1"/>
  <c r="M33" i="1"/>
  <c r="M34" i="1"/>
  <c r="M35" i="1"/>
  <c r="M36" i="1"/>
  <c r="M37" i="1"/>
  <c r="M18" i="1"/>
  <c r="M19" i="1"/>
  <c r="M20" i="1"/>
  <c r="M21" i="1"/>
  <c r="M22" i="1"/>
  <c r="M23" i="1"/>
  <c r="M24" i="1"/>
  <c r="M25" i="1"/>
  <c r="M26" i="1"/>
  <c r="M13" i="1"/>
  <c r="M14" i="1"/>
  <c r="M15" i="1"/>
  <c r="M16" i="1"/>
  <c r="M17" i="1"/>
  <c r="M3" i="1"/>
  <c r="M4" i="1"/>
  <c r="M5" i="1"/>
  <c r="M6" i="1"/>
  <c r="M7" i="1"/>
  <c r="M8" i="1"/>
  <c r="M9" i="1"/>
  <c r="M10" i="1"/>
  <c r="M11" i="1"/>
  <c r="M12" i="1"/>
  <c r="I10" i="5" l="1" a="1"/>
  <c r="I10" i="5" s="1"/>
  <c r="AB32" i="1"/>
  <c r="L2" i="1" a="1"/>
  <c r="L2" i="1" s="1"/>
  <c r="L14" i="1" a="1"/>
  <c r="L14" i="1" s="1"/>
  <c r="L15" i="1" a="1"/>
  <c r="L15" i="1"/>
  <c r="L16" i="1" a="1"/>
  <c r="L16" i="1" s="1"/>
  <c r="L17" i="1" a="1"/>
  <c r="L17" i="1"/>
  <c r="L18" i="1" a="1"/>
  <c r="L18" i="1" s="1"/>
  <c r="L19" i="1" a="1"/>
  <c r="L19" i="1"/>
  <c r="L20" i="1" a="1"/>
  <c r="L20" i="1" s="1"/>
  <c r="L21" i="1" a="1"/>
  <c r="L21" i="1"/>
  <c r="L22" i="1" a="1"/>
  <c r="L22" i="1" s="1"/>
  <c r="L23" i="1" a="1"/>
  <c r="L23" i="1"/>
  <c r="L24" i="1" a="1"/>
  <c r="L24" i="1" s="1"/>
  <c r="L25" i="1" a="1"/>
  <c r="L25" i="1"/>
  <c r="L26" i="1" a="1"/>
  <c r="L26" i="1" s="1"/>
  <c r="L27" i="1" a="1"/>
  <c r="L27" i="1"/>
  <c r="L28" i="1" a="1"/>
  <c r="L28" i="1" s="1"/>
  <c r="L29" i="1" a="1"/>
  <c r="L29" i="1"/>
  <c r="L30" i="1" a="1"/>
  <c r="L30" i="1" s="1"/>
  <c r="L31" i="1" a="1"/>
  <c r="L31" i="1"/>
  <c r="L32" i="1" a="1"/>
  <c r="L32" i="1" s="1"/>
  <c r="L33" i="1" a="1"/>
  <c r="L33" i="1"/>
  <c r="L34" i="1" a="1"/>
  <c r="L34" i="1" s="1"/>
  <c r="L35" i="1" a="1"/>
  <c r="L35" i="1"/>
  <c r="L36" i="1" a="1"/>
  <c r="L36" i="1" s="1"/>
  <c r="L37" i="1" a="1"/>
  <c r="L37" i="1"/>
  <c r="L38" i="1" a="1"/>
  <c r="L38" i="1" s="1"/>
  <c r="L39" i="1" a="1"/>
  <c r="L39" i="1"/>
  <c r="L40" i="1" a="1"/>
  <c r="L40" i="1" s="1"/>
  <c r="L41" i="1" a="1"/>
  <c r="L41" i="1"/>
  <c r="L42" i="1" a="1"/>
  <c r="L42" i="1" s="1"/>
  <c r="L43" i="1" a="1"/>
  <c r="L43" i="1"/>
  <c r="L44" i="1" a="1"/>
  <c r="L44" i="1" s="1"/>
  <c r="L45" i="1" a="1"/>
  <c r="L45" i="1"/>
  <c r="L46" i="1" a="1"/>
  <c r="L46" i="1" s="1"/>
  <c r="L47" i="1" a="1"/>
  <c r="L47" i="1"/>
  <c r="L48" i="1" a="1"/>
  <c r="L48" i="1" s="1"/>
  <c r="L49" i="1" a="1"/>
  <c r="L49" i="1"/>
  <c r="L50" i="1" a="1"/>
  <c r="L50" i="1" s="1"/>
  <c r="L51" i="1" a="1"/>
  <c r="L51" i="1"/>
  <c r="L3" i="1" a="1"/>
  <c r="L3" i="1" s="1"/>
  <c r="L4" i="1" a="1"/>
  <c r="L4" i="1"/>
  <c r="L5" i="1" a="1"/>
  <c r="L5" i="1" s="1"/>
  <c r="L6" i="1" a="1"/>
  <c r="L6" i="1"/>
  <c r="L7" i="1" a="1"/>
  <c r="L7" i="1" s="1"/>
  <c r="L8" i="1" a="1"/>
  <c r="L8" i="1"/>
  <c r="L9" i="1" a="1"/>
  <c r="L9" i="1" s="1"/>
  <c r="L10" i="1" a="1"/>
  <c r="L10" i="1"/>
  <c r="L11" i="1" a="1"/>
  <c r="L11" i="1" s="1"/>
  <c r="L12" i="1" a="1"/>
  <c r="L12" i="1"/>
  <c r="L13" i="1" a="1"/>
  <c r="L13" i="1" s="1"/>
  <c r="AG44" i="1" a="1"/>
  <c r="AG44" i="1" s="1"/>
  <c r="AG45" i="1" a="1"/>
  <c r="AG45" i="1"/>
  <c r="AG46" i="1" a="1"/>
  <c r="AG46" i="1" s="1"/>
  <c r="AG47" i="1" a="1"/>
  <c r="AG47" i="1"/>
  <c r="AG48" i="1" a="1"/>
  <c r="AG48" i="1" s="1"/>
  <c r="AG49" i="1" a="1"/>
  <c r="AG49" i="1"/>
  <c r="AG50" i="1" a="1"/>
  <c r="AG50" i="1" s="1"/>
  <c r="AG51" i="1" a="1"/>
  <c r="AG51" i="1"/>
  <c r="AG52" i="1" a="1"/>
  <c r="AG52" i="1" s="1"/>
  <c r="AG53" i="1" a="1"/>
  <c r="AG53" i="1"/>
  <c r="AG54" i="1" a="1"/>
  <c r="AG54" i="1" s="1"/>
  <c r="AG55" i="1" a="1"/>
  <c r="AG55" i="1"/>
  <c r="AG56" i="1" a="1"/>
  <c r="AG56" i="1" s="1"/>
  <c r="AG57" i="1" a="1"/>
  <c r="AG57" i="1"/>
  <c r="AG58" i="1" a="1"/>
  <c r="AG58" i="1" s="1"/>
  <c r="AG59" i="1" a="1"/>
  <c r="AG59" i="1"/>
  <c r="AG60" i="1" a="1"/>
  <c r="AG60" i="1" s="1"/>
  <c r="AG61" i="1" a="1"/>
  <c r="AG61" i="1"/>
  <c r="AG62" i="1" a="1"/>
  <c r="AG62" i="1" s="1"/>
  <c r="AG63" i="1" a="1"/>
  <c r="AG63" i="1"/>
  <c r="AG64" i="1" a="1"/>
  <c r="AG64" i="1" s="1"/>
  <c r="AG65" i="1" a="1"/>
  <c r="AG65" i="1"/>
  <c r="AG66" i="1" a="1"/>
  <c r="AG66" i="1" s="1"/>
  <c r="AG67" i="1" a="1"/>
  <c r="AG67" i="1"/>
  <c r="AG68" i="1" a="1"/>
  <c r="AG68" i="1" s="1"/>
  <c r="AG69" i="1" a="1"/>
  <c r="AG69" i="1"/>
  <c r="AG70" i="1" a="1"/>
  <c r="AG70" i="1" s="1"/>
  <c r="AG71" i="1" a="1"/>
  <c r="AG71" i="1"/>
  <c r="AG72" i="1" a="1"/>
  <c r="AG72" i="1" s="1"/>
  <c r="AG73" i="1" a="1"/>
  <c r="AG73" i="1"/>
  <c r="AG74" i="1" a="1"/>
  <c r="AG74" i="1" s="1"/>
  <c r="AG75" i="1" a="1"/>
  <c r="AG75" i="1"/>
  <c r="AG76" i="1" a="1"/>
  <c r="AG76" i="1" s="1"/>
  <c r="AG77" i="1" a="1"/>
  <c r="AG77" i="1"/>
  <c r="AG78" i="1" a="1"/>
  <c r="AG78" i="1" s="1"/>
  <c r="AG79" i="1" a="1"/>
  <c r="AG79" i="1"/>
  <c r="AG80" i="1" a="1"/>
  <c r="AG80" i="1" s="1"/>
  <c r="AG81" i="1" a="1"/>
  <c r="AG81" i="1"/>
  <c r="AG33" i="1" a="1"/>
  <c r="AG33" i="1"/>
  <c r="AG34" i="1" a="1"/>
  <c r="AG34" i="1"/>
  <c r="AG35" i="1" a="1"/>
  <c r="AG35" i="1"/>
  <c r="AG36" i="1" a="1"/>
  <c r="AG36" i="1"/>
  <c r="AG37" i="1" a="1"/>
  <c r="AG37" i="1"/>
  <c r="AG38" i="1" a="1"/>
  <c r="AG38" i="1"/>
  <c r="AG39" i="1" a="1"/>
  <c r="AG39" i="1"/>
  <c r="AG40" i="1" a="1"/>
  <c r="AG40" i="1"/>
  <c r="AG41" i="1" a="1"/>
  <c r="AG41" i="1"/>
  <c r="AG42" i="1" a="1"/>
  <c r="AG42" i="1"/>
  <c r="AG43" i="1" a="1"/>
  <c r="AG43" i="1"/>
  <c r="AB33" i="1"/>
  <c r="AB34" i="1"/>
  <c r="AB35" i="1"/>
  <c r="AB36" i="1"/>
  <c r="AB37" i="1"/>
  <c r="AB38" i="1"/>
  <c r="AB39" i="1"/>
  <c r="AB40" i="1"/>
  <c r="AB41" i="1"/>
  <c r="AB42" i="1"/>
  <c r="AB43" i="1"/>
  <c r="AE70" i="1" a="1"/>
  <c r="AE70" i="1" s="1"/>
  <c r="AE71" i="1" a="1"/>
  <c r="AE71" i="1"/>
  <c r="AE72" i="1" a="1"/>
  <c r="AE72" i="1" s="1"/>
  <c r="AE73" i="1" a="1"/>
  <c r="AE73" i="1"/>
  <c r="AE74" i="1" a="1"/>
  <c r="AE74" i="1" s="1"/>
  <c r="AE75" i="1" a="1"/>
  <c r="AE75" i="1"/>
  <c r="AE76" i="1" a="1"/>
  <c r="AE76" i="1" s="1"/>
  <c r="AE77" i="1" a="1"/>
  <c r="AE77" i="1"/>
  <c r="AE78" i="1" a="1"/>
  <c r="AE78" i="1" s="1"/>
  <c r="AE79" i="1" a="1"/>
  <c r="AE79" i="1"/>
  <c r="AE80" i="1" a="1"/>
  <c r="AE80" i="1" s="1"/>
  <c r="AE81" i="1" a="1"/>
  <c r="AE81" i="1"/>
  <c r="AC70" i="1"/>
  <c r="AC71" i="1"/>
  <c r="AC72" i="1"/>
  <c r="AC73" i="1"/>
  <c r="AC74" i="1"/>
  <c r="AC75" i="1"/>
  <c r="AC76" i="1"/>
  <c r="AC77" i="1"/>
  <c r="AC78" i="1"/>
  <c r="AC79" i="1"/>
  <c r="AC80" i="1"/>
  <c r="AC81" i="1"/>
  <c r="K3" i="1" a="1"/>
  <c r="K3" i="1" s="1"/>
  <c r="K4" i="1" a="1"/>
  <c r="K4" i="1"/>
  <c r="K5" i="1" a="1"/>
  <c r="K5" i="1" s="1"/>
  <c r="K6" i="1" a="1"/>
  <c r="K6" i="1"/>
  <c r="K7" i="1" a="1"/>
  <c r="K7" i="1" s="1"/>
  <c r="K8" i="1" a="1"/>
  <c r="K8" i="1"/>
  <c r="K9" i="1" a="1"/>
  <c r="K9" i="1" s="1"/>
  <c r="K10" i="1" a="1"/>
  <c r="K10" i="1"/>
  <c r="K11" i="1" a="1"/>
  <c r="K11" i="1" s="1"/>
  <c r="K12" i="1" a="1"/>
  <c r="K12" i="1"/>
  <c r="K13" i="1" a="1"/>
  <c r="K13" i="1" s="1"/>
  <c r="K14" i="1" a="1"/>
  <c r="K14" i="1"/>
  <c r="K15" i="1" a="1"/>
  <c r="K15" i="1" s="1"/>
  <c r="K16" i="1" a="1"/>
  <c r="K16" i="1"/>
  <c r="K17" i="1" a="1"/>
  <c r="K17" i="1" s="1"/>
  <c r="K18" i="1" a="1"/>
  <c r="K18" i="1"/>
  <c r="K19" i="1" a="1"/>
  <c r="K19" i="1" s="1"/>
  <c r="K20" i="1" a="1"/>
  <c r="K20" i="1"/>
  <c r="K21" i="1" a="1"/>
  <c r="K21" i="1" s="1"/>
  <c r="K22" i="1" a="1"/>
  <c r="K22" i="1"/>
  <c r="K23" i="1" a="1"/>
  <c r="K23" i="1" s="1"/>
  <c r="K24" i="1" a="1"/>
  <c r="K24" i="1"/>
  <c r="K25" i="1" a="1"/>
  <c r="K25" i="1" s="1"/>
  <c r="K26" i="1" a="1"/>
  <c r="K26" i="1"/>
  <c r="K27" i="1" a="1"/>
  <c r="K27" i="1" s="1"/>
  <c r="K28" i="1" a="1"/>
  <c r="K28" i="1"/>
  <c r="K29" i="1" a="1"/>
  <c r="K29" i="1" s="1"/>
  <c r="K30" i="1" a="1"/>
  <c r="K30" i="1"/>
  <c r="K31" i="1" a="1"/>
  <c r="K31" i="1" s="1"/>
  <c r="K32" i="1" a="1"/>
  <c r="K32" i="1"/>
  <c r="K33" i="1" a="1"/>
  <c r="K33" i="1" s="1"/>
  <c r="K34" i="1" a="1"/>
  <c r="K34" i="1"/>
  <c r="K35" i="1" a="1"/>
  <c r="K35" i="1" s="1"/>
  <c r="K36" i="1" a="1"/>
  <c r="K36" i="1"/>
  <c r="K37" i="1" a="1"/>
  <c r="K37" i="1" s="1"/>
  <c r="K38" i="1" a="1"/>
  <c r="K38" i="1"/>
  <c r="K39" i="1" a="1"/>
  <c r="K39" i="1" s="1"/>
  <c r="K40" i="1" a="1"/>
  <c r="K40" i="1" s="1"/>
  <c r="K41" i="1" a="1"/>
  <c r="K41" i="1" s="1"/>
  <c r="K42" i="1" a="1"/>
  <c r="K42" i="1" s="1"/>
  <c r="K43" i="1" a="1"/>
  <c r="K43" i="1" s="1"/>
  <c r="K44" i="1" a="1"/>
  <c r="K44" i="1" s="1"/>
  <c r="K45" i="1" a="1"/>
  <c r="K45" i="1" s="1"/>
  <c r="K46" i="1" a="1"/>
  <c r="K46" i="1" s="1"/>
  <c r="K47" i="1" a="1"/>
  <c r="K47" i="1" s="1"/>
  <c r="K48" i="1" a="1"/>
  <c r="K48" i="1" s="1"/>
  <c r="K49" i="1" a="1"/>
  <c r="K49" i="1" s="1"/>
  <c r="K50" i="1" a="1"/>
  <c r="K50" i="1" s="1"/>
  <c r="K51" i="1" a="1"/>
  <c r="K51" i="1" s="1"/>
  <c r="AE44" i="1" a="1"/>
  <c r="AE44" i="1"/>
  <c r="AE45" i="1" a="1"/>
  <c r="AE45" i="1"/>
  <c r="AE46" i="1" a="1"/>
  <c r="AE46" i="1"/>
  <c r="AE47" i="1" a="1"/>
  <c r="AE47" i="1"/>
  <c r="AE48" i="1" a="1"/>
  <c r="AE48" i="1"/>
  <c r="AE49" i="1" a="1"/>
  <c r="AE49" i="1"/>
  <c r="AE50" i="1" a="1"/>
  <c r="AE50" i="1"/>
  <c r="AE51" i="1" a="1"/>
  <c r="AE51" i="1"/>
  <c r="AE52" i="1" a="1"/>
  <c r="AE52" i="1"/>
  <c r="AE53" i="1" a="1"/>
  <c r="AE53" i="1"/>
  <c r="AE54" i="1" a="1"/>
  <c r="AE54" i="1"/>
  <c r="AE55" i="1" a="1"/>
  <c r="AE55" i="1"/>
  <c r="AE56" i="1" a="1"/>
  <c r="AE56" i="1"/>
  <c r="AE57" i="1" a="1"/>
  <c r="AE57" i="1"/>
  <c r="AE58" i="1" a="1"/>
  <c r="AE58" i="1"/>
  <c r="AE59" i="1" a="1"/>
  <c r="AE59" i="1"/>
  <c r="AE60" i="1" a="1"/>
  <c r="AE60" i="1"/>
  <c r="AE61" i="1" a="1"/>
  <c r="AE61" i="1"/>
  <c r="AE62" i="1" a="1"/>
  <c r="AE62" i="1"/>
  <c r="AE63" i="1" a="1"/>
  <c r="AE63" i="1"/>
  <c r="AE64" i="1" a="1"/>
  <c r="AE64" i="1"/>
  <c r="AE65" i="1" a="1"/>
  <c r="AE65" i="1"/>
  <c r="AE66" i="1" a="1"/>
  <c r="AE66" i="1"/>
  <c r="AE67" i="1" a="1"/>
  <c r="AE67" i="1"/>
  <c r="AE68" i="1" a="1"/>
  <c r="AE68" i="1"/>
  <c r="AE69" i="1" a="1"/>
  <c r="AE69" i="1"/>
  <c r="AD44" i="1"/>
  <c r="AD34" i="1"/>
  <c r="AD35" i="1"/>
  <c r="AD36" i="1"/>
  <c r="AD37" i="1"/>
  <c r="AE37" i="1" s="1" a="1"/>
  <c r="AE37" i="1" s="1"/>
  <c r="AD38" i="1"/>
  <c r="AD39" i="1"/>
  <c r="AD40" i="1"/>
  <c r="AD41" i="1"/>
  <c r="AD42" i="1"/>
  <c r="AD43" i="1"/>
  <c r="AD33" i="1"/>
  <c r="AE33" i="1" s="1" a="1"/>
  <c r="AE33" i="1" s="1"/>
  <c r="AD32" i="1"/>
  <c r="I12" i="4"/>
  <c r="J12" i="4"/>
  <c r="AC44" i="1"/>
  <c r="AC45" i="1"/>
  <c r="AC46" i="1"/>
  <c r="AC47" i="1"/>
  <c r="AC48" i="1"/>
  <c r="AC49" i="1"/>
  <c r="AC50" i="1"/>
  <c r="AC51" i="1"/>
  <c r="AC52" i="1"/>
  <c r="AC53" i="1"/>
  <c r="AC54" i="1"/>
  <c r="AC55" i="1"/>
  <c r="AC56" i="1"/>
  <c r="AC57" i="1"/>
  <c r="AC58" i="1"/>
  <c r="AC59" i="1"/>
  <c r="AC60" i="1"/>
  <c r="AC61" i="1"/>
  <c r="AC62" i="1"/>
  <c r="AC63" i="1"/>
  <c r="AC64" i="1"/>
  <c r="AC65" i="1"/>
  <c r="AC66" i="1"/>
  <c r="AC67" i="1"/>
  <c r="AC68" i="1"/>
  <c r="AC69" i="1"/>
  <c r="AC33" i="1"/>
  <c r="AC34" i="1"/>
  <c r="AC35" i="1"/>
  <c r="AC36" i="1"/>
  <c r="AC37" i="1"/>
  <c r="AC38" i="1"/>
  <c r="AC39" i="1"/>
  <c r="AC40" i="1"/>
  <c r="AC41" i="1"/>
  <c r="AC42" i="1"/>
  <c r="AC43" i="1"/>
  <c r="K13" i="4" a="1"/>
  <c r="K13" i="4"/>
  <c r="K12" i="4" a="1"/>
  <c r="K12" i="4" s="1"/>
  <c r="K14" i="4" a="1"/>
  <c r="K14" i="4"/>
  <c r="K15" i="4" a="1"/>
  <c r="K15" i="4" s="1"/>
  <c r="K16" i="4" a="1"/>
  <c r="K16" i="4"/>
  <c r="K17" i="4" a="1"/>
  <c r="K17" i="4" s="1"/>
  <c r="K18" i="4" a="1"/>
  <c r="K18" i="4"/>
  <c r="K19" i="4" a="1"/>
  <c r="K19" i="4" s="1"/>
  <c r="K20" i="4" a="1"/>
  <c r="K20" i="4" s="1"/>
  <c r="K21" i="4" a="1"/>
  <c r="K21" i="4" s="1"/>
  <c r="I15" i="4"/>
  <c r="J13" i="4"/>
  <c r="J14" i="4"/>
  <c r="J15" i="4"/>
  <c r="J16" i="4"/>
  <c r="J17" i="4"/>
  <c r="J18" i="4"/>
  <c r="J19" i="4"/>
  <c r="J20" i="4"/>
  <c r="I13" i="4"/>
  <c r="I14" i="4"/>
  <c r="I16" i="4"/>
  <c r="I17" i="4"/>
  <c r="I18" i="4"/>
  <c r="I19" i="4"/>
  <c r="M2" i="1" l="1"/>
  <c r="K2" i="1" a="1"/>
  <c r="K2" i="1" s="1"/>
  <c r="AG32" i="1" a="1"/>
  <c r="AG32" i="1" s="1"/>
  <c r="AE43" i="1" a="1"/>
  <c r="AE43" i="1" s="1"/>
  <c r="AE42" i="1" a="1"/>
  <c r="AE42" i="1" s="1"/>
  <c r="AE38" i="1" a="1"/>
  <c r="AE38" i="1" s="1"/>
  <c r="AE41" i="1" a="1"/>
  <c r="AE41" i="1" s="1"/>
  <c r="AE39" i="1" a="1"/>
  <c r="AE39" i="1" s="1"/>
  <c r="AE35" i="1" a="1"/>
  <c r="AE35" i="1" s="1"/>
  <c r="AE34" i="1" a="1"/>
  <c r="AE34" i="1" s="1"/>
  <c r="AE36" i="1" a="1"/>
  <c r="AE36" i="1" s="1"/>
  <c r="AE32" i="1" a="1"/>
  <c r="AE32" i="1" s="1"/>
  <c r="AE40" i="1" a="1"/>
  <c r="AE40" i="1" s="1"/>
  <c r="M33" i="4" l="1"/>
  <c r="L33" i="4"/>
  <c r="K33" i="4"/>
  <c r="M32" i="4"/>
  <c r="L32" i="4"/>
  <c r="K32" i="4"/>
  <c r="M31" i="4"/>
  <c r="L31" i="4"/>
  <c r="K31" i="4"/>
  <c r="M30" i="4"/>
  <c r="L30" i="4"/>
  <c r="K30" i="4"/>
  <c r="M29" i="4"/>
  <c r="L29" i="4"/>
  <c r="K29" i="4"/>
  <c r="M28" i="4"/>
  <c r="L28" i="4"/>
  <c r="K28" i="4"/>
  <c r="M27" i="4"/>
  <c r="L27" i="4"/>
  <c r="K27" i="4"/>
  <c r="M26" i="4"/>
  <c r="L26" i="4"/>
  <c r="K26" i="4"/>
  <c r="M25" i="4"/>
  <c r="L25" i="4"/>
  <c r="K25" i="4"/>
  <c r="M24" i="4"/>
  <c r="L24" i="4"/>
  <c r="K24" i="4"/>
  <c r="M23" i="4"/>
  <c r="L23" i="4"/>
  <c r="K23" i="4"/>
  <c r="M22" i="4"/>
  <c r="L22" i="4"/>
  <c r="K22" i="4"/>
  <c r="M21" i="4"/>
  <c r="L21" i="4"/>
</calcChain>
</file>

<file path=xl/metadata.xml><?xml version="1.0" encoding="utf-8"?>
<metadata xmlns="http://schemas.openxmlformats.org/spreadsheetml/2006/main" xmlns:xlrd="http://schemas.microsoft.com/office/spreadsheetml/2017/richdata">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xmlns:xda="http://schemas.microsoft.com/office/spreadsheetml/2017/dynamicarray"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<sst xmlns="http://schemas.openxmlformats.org/spreadsheetml/2006/main" count="1006" uniqueCount="347">
  <si>
    <t>PREFIX</t>
  </si>
  <si>
    <t>FIRSTNAME</t>
  </si>
  <si>
    <t>MIDDLENAME</t>
  </si>
  <si>
    <t>LASTNAME</t>
  </si>
  <si>
    <t>BIRTHDATE</t>
  </si>
  <si>
    <t>ZODIAC</t>
  </si>
  <si>
    <t>Ms.</t>
  </si>
  <si>
    <t>Annie</t>
  </si>
  <si>
    <t>Abbott</t>
  </si>
  <si>
    <t>Libra</t>
  </si>
  <si>
    <t>Aurelie</t>
  </si>
  <si>
    <t>Liesuchke</t>
  </si>
  <si>
    <t>Aquarius</t>
  </si>
  <si>
    <t>Sr.</t>
  </si>
  <si>
    <t>Tomas</t>
  </si>
  <si>
    <t>Ferreira</t>
  </si>
  <si>
    <t>Filho</t>
  </si>
  <si>
    <t>Cancer</t>
  </si>
  <si>
    <t>Darby</t>
  </si>
  <si>
    <t>Cruickshank</t>
  </si>
  <si>
    <t>Taurus</t>
  </si>
  <si>
    <t>Dr.</t>
  </si>
  <si>
    <t>Jaydon</t>
  </si>
  <si>
    <t>Borer</t>
  </si>
  <si>
    <t>Mr.</t>
  </si>
  <si>
    <t xml:space="preserve">Moriah </t>
  </si>
  <si>
    <t>Lynch</t>
  </si>
  <si>
    <t>Sagittarius</t>
  </si>
  <si>
    <t>Amiya</t>
  </si>
  <si>
    <t>Eichmann</t>
  </si>
  <si>
    <t>Leo</t>
  </si>
  <si>
    <t>Pierce</t>
  </si>
  <si>
    <t>Rau</t>
  </si>
  <si>
    <t>Amelia</t>
  </si>
  <si>
    <t>Stevens</t>
  </si>
  <si>
    <t>Toby</t>
  </si>
  <si>
    <t>Simpson</t>
  </si>
  <si>
    <t>Sir</t>
  </si>
  <si>
    <t>Ethan</t>
  </si>
  <si>
    <t>Murphy</t>
  </si>
  <si>
    <t>Scorpio</t>
  </si>
  <si>
    <t>Mrs.</t>
  </si>
  <si>
    <t>Ashley</t>
  </si>
  <si>
    <t>Wood</t>
  </si>
  <si>
    <t>Megan</t>
  </si>
  <si>
    <t>Scott</t>
  </si>
  <si>
    <t>Hr.</t>
  </si>
  <si>
    <t>Helmut</t>
  </si>
  <si>
    <t>Weinhae</t>
  </si>
  <si>
    <t>Virgo</t>
  </si>
  <si>
    <t>Prof.</t>
  </si>
  <si>
    <t>Milena</t>
  </si>
  <si>
    <t>Schotin</t>
  </si>
  <si>
    <t>Pisces</t>
  </si>
  <si>
    <t>Lothar</t>
  </si>
  <si>
    <t>Birnbaum</t>
  </si>
  <si>
    <t>Pietro</t>
  </si>
  <si>
    <t>Stolze</t>
  </si>
  <si>
    <t xml:space="preserve">Richard </t>
  </si>
  <si>
    <t>Tlustek</t>
  </si>
  <si>
    <t>Earnestine</t>
  </si>
  <si>
    <t>Raynor</t>
  </si>
  <si>
    <t>Jason</t>
  </si>
  <si>
    <t>Gaylord</t>
  </si>
  <si>
    <t>Capricorn</t>
  </si>
  <si>
    <t>Kendrick</t>
  </si>
  <si>
    <t>Sauer</t>
  </si>
  <si>
    <t>Annabell</t>
  </si>
  <si>
    <t>Olson</t>
  </si>
  <si>
    <t>Aries</t>
  </si>
  <si>
    <t>Jena</t>
  </si>
  <si>
    <t>Upton</t>
  </si>
  <si>
    <t>Shanny</t>
  </si>
  <si>
    <t>Bins</t>
  </si>
  <si>
    <t>Tia</t>
  </si>
  <si>
    <t>Abshire</t>
  </si>
  <si>
    <t>Isabel</t>
  </si>
  <si>
    <t>Runolfsdottir</t>
  </si>
  <si>
    <t>Barney</t>
  </si>
  <si>
    <t>Wesack</t>
  </si>
  <si>
    <t>Baruch</t>
  </si>
  <si>
    <t>Kade</t>
  </si>
  <si>
    <t>Liesbeth</t>
  </si>
  <si>
    <t>Rosemann</t>
  </si>
  <si>
    <t>Mme.</t>
  </si>
  <si>
    <t>Valentine</t>
  </si>
  <si>
    <t>Moreau</t>
  </si>
  <si>
    <t>Paulette</t>
  </si>
  <si>
    <t>Durand</t>
  </si>
  <si>
    <t>Laure-Alix</t>
  </si>
  <si>
    <t>Chevalier</t>
  </si>
  <si>
    <t>M.</t>
  </si>
  <si>
    <t>Claude</t>
  </si>
  <si>
    <t>Toussaint</t>
  </si>
  <si>
    <t>Victor</t>
  </si>
  <si>
    <t>Lenoir</t>
  </si>
  <si>
    <t>Arthur</t>
  </si>
  <si>
    <t>Benjamin</t>
  </si>
  <si>
    <t>Lebrun-Brun</t>
  </si>
  <si>
    <t>Antoine</t>
  </si>
  <si>
    <t>Maillard</t>
  </si>
  <si>
    <t>Bernard</t>
  </si>
  <si>
    <t>Hoarau-Guyon</t>
  </si>
  <si>
    <t>Hidalgo</t>
  </si>
  <si>
    <t>Cantu</t>
  </si>
  <si>
    <t>Tercero</t>
  </si>
  <si>
    <t>Hadalgo</t>
  </si>
  <si>
    <t>Polanco</t>
  </si>
  <si>
    <t>Gemini</t>
  </si>
  <si>
    <t>Sra.</t>
  </si>
  <si>
    <t>Laura</t>
  </si>
  <si>
    <t>Oliviera</t>
  </si>
  <si>
    <t>Ainhoa</t>
  </si>
  <si>
    <t>Garza</t>
  </si>
  <si>
    <t>Banda</t>
  </si>
  <si>
    <t>Carolota</t>
  </si>
  <si>
    <t>Mateos</t>
  </si>
  <si>
    <t>Mw.</t>
  </si>
  <si>
    <t>Elize</t>
  </si>
  <si>
    <t>Prins</t>
  </si>
  <si>
    <t>dhr.</t>
  </si>
  <si>
    <t>Ryan</t>
  </si>
  <si>
    <t>Pham</t>
  </si>
  <si>
    <t>Mw</t>
  </si>
  <si>
    <t>Elise</t>
  </si>
  <si>
    <t>Rotteveel</t>
  </si>
  <si>
    <t>Fru.</t>
  </si>
  <si>
    <t>Mirjam</t>
  </si>
  <si>
    <t>Soderberg</t>
  </si>
  <si>
    <t>H.</t>
  </si>
  <si>
    <t>Berndt</t>
  </si>
  <si>
    <t>Palsson</t>
  </si>
  <si>
    <t>Adriano</t>
  </si>
  <si>
    <t>Pontes</t>
  </si>
  <si>
    <t>Sobrinho</t>
  </si>
  <si>
    <t>S No</t>
  </si>
  <si>
    <t>LANGUAGE</t>
  </si>
  <si>
    <t>COUNTRYCODE</t>
  </si>
  <si>
    <t>Female</t>
  </si>
  <si>
    <t>English</t>
  </si>
  <si>
    <t>USA</t>
  </si>
  <si>
    <t>US</t>
  </si>
  <si>
    <t>Male</t>
  </si>
  <si>
    <t>Portuguese</t>
  </si>
  <si>
    <t>BRAZIL</t>
  </si>
  <si>
    <t>BR</t>
  </si>
  <si>
    <t>UK</t>
  </si>
  <si>
    <t>GB</t>
  </si>
  <si>
    <t>German</t>
  </si>
  <si>
    <t>GERMANY</t>
  </si>
  <si>
    <t>DE</t>
  </si>
  <si>
    <t>AUSTRALIA</t>
  </si>
  <si>
    <t>OZ</t>
  </si>
  <si>
    <t>AUSTRIA</t>
  </si>
  <si>
    <t>AU</t>
  </si>
  <si>
    <t>French</t>
  </si>
  <si>
    <t>FRANCE</t>
  </si>
  <si>
    <t>FR</t>
  </si>
  <si>
    <t>Spanish</t>
  </si>
  <si>
    <t>ARGENTINA</t>
  </si>
  <si>
    <t>AG</t>
  </si>
  <si>
    <t>SPAIN</t>
  </si>
  <si>
    <t>ES</t>
  </si>
  <si>
    <t>Dutch</t>
  </si>
  <si>
    <t>NETHERLANDS</t>
  </si>
  <si>
    <t>DU</t>
  </si>
  <si>
    <t>Swedish</t>
  </si>
  <si>
    <t>SWEDEN</t>
  </si>
  <si>
    <t>SV</t>
  </si>
  <si>
    <t>PR</t>
  </si>
  <si>
    <t>GENDER</t>
  </si>
  <si>
    <t>SPORTS LOCATION</t>
  </si>
  <si>
    <t>SPORTS</t>
  </si>
  <si>
    <t>INDOOR</t>
  </si>
  <si>
    <t>Cycling Track</t>
  </si>
  <si>
    <t>Boxing</t>
  </si>
  <si>
    <t>OUTDOOR</t>
  </si>
  <si>
    <t>Football</t>
  </si>
  <si>
    <t>Alpine Skiing</t>
  </si>
  <si>
    <t>Water Polo</t>
  </si>
  <si>
    <t>Fencing</t>
  </si>
  <si>
    <t>Cycling Road</t>
  </si>
  <si>
    <t>Curling</t>
  </si>
  <si>
    <t>Shooting</t>
  </si>
  <si>
    <t>Freestyle Skiing</t>
  </si>
  <si>
    <t>Archery</t>
  </si>
  <si>
    <t>Rugby</t>
  </si>
  <si>
    <t>Canoe Sprint</t>
  </si>
  <si>
    <t>Cycling BMX</t>
  </si>
  <si>
    <t>Handball</t>
  </si>
  <si>
    <t>Cycling Mountain Bike</t>
  </si>
  <si>
    <t>Short Track Speed Skating</t>
  </si>
  <si>
    <t>Basketball</t>
  </si>
  <si>
    <t>Triathlon</t>
  </si>
  <si>
    <t>Equestrian / Dressage</t>
  </si>
  <si>
    <t>Beach Volleyball</t>
  </si>
  <si>
    <t>Canoe Slalom</t>
  </si>
  <si>
    <t>Volleyball</t>
  </si>
  <si>
    <t>Golf</t>
  </si>
  <si>
    <t>Diving</t>
  </si>
  <si>
    <t>Hockey</t>
  </si>
  <si>
    <t>Sailing</t>
  </si>
  <si>
    <t>Athletics</t>
  </si>
  <si>
    <t>Gymnastics Artistic</t>
  </si>
  <si>
    <t>Judo</t>
  </si>
  <si>
    <t>Biathlon</t>
  </si>
  <si>
    <t>Swimming</t>
  </si>
  <si>
    <t>EYECOLOR</t>
  </si>
  <si>
    <t>BLOODTYPE</t>
  </si>
  <si>
    <t>Green</t>
  </si>
  <si>
    <t>A−</t>
  </si>
  <si>
    <t>Brown</t>
  </si>
  <si>
    <t>O−</t>
  </si>
  <si>
    <t>Amber</t>
  </si>
  <si>
    <t>Blue</t>
  </si>
  <si>
    <t>B−</t>
  </si>
  <si>
    <t>A+</t>
  </si>
  <si>
    <t>O+</t>
  </si>
  <si>
    <t>Gray</t>
  </si>
  <si>
    <t>B+</t>
  </si>
  <si>
    <t>Populate the FULLNAME consisting of the following fields ONLY, in the prescribed format: PREFIX FIRSTNAME LASTNAME. (Note: All UPPERCASE)</t>
  </si>
  <si>
    <t>FULL NAME</t>
  </si>
  <si>
    <t>MEMBER ID</t>
  </si>
  <si>
    <t>COLUMN</t>
  </si>
  <si>
    <t>TASK</t>
  </si>
  <si>
    <t>TASK 1: STANDARDIZING THE DATASET</t>
  </si>
  <si>
    <t>SHEET</t>
  </si>
  <si>
    <t>REPORT</t>
  </si>
  <si>
    <t>COUNTRY NAME</t>
  </si>
  <si>
    <t>Col B</t>
  </si>
  <si>
    <t>Col K</t>
  </si>
  <si>
    <t>Col L</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</si>
  <si>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</si>
  <si>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EMAIL</t>
  </si>
  <si>
    <t>SPORTSMEN</t>
  </si>
  <si>
    <t>Get the COUNTRY NAME to which these sportsmen belong to. Make use of LOCATION sheet to get the required data</t>
  </si>
  <si>
    <t>Populate the LANGUAGE spoken by the sportsmen.  Make use of LOCATION sheet to get the required data</t>
  </si>
  <si>
    <t>Col M</t>
  </si>
  <si>
    <t>SPORT LOCATION</t>
  </si>
  <si>
    <t>SALARY</t>
  </si>
  <si>
    <t>Col Q</t>
  </si>
  <si>
    <t>Populate the SPORT LOCATION of the sport played by each player.  Make use of SPORT sheet to get the required data</t>
  </si>
  <si>
    <t>TASK 2: DATA FORMATTING</t>
  </si>
  <si>
    <t>Col A</t>
  </si>
  <si>
    <t>Display MEMBER ID as always 3 digit number (Note: 001, 002…, 020,… etc)</t>
  </si>
  <si>
    <t>Col G</t>
  </si>
  <si>
    <t>WEIGHT</t>
  </si>
  <si>
    <t>Col N</t>
  </si>
  <si>
    <t>Display the units for the WEIGHT column (Prescribed format example: 80 kg)</t>
  </si>
  <si>
    <t>Format the BIRTHDATE as dd mmm' yyyy (Prescribed format example: 09 May' 1986)</t>
  </si>
  <si>
    <t>Col S</t>
  </si>
  <si>
    <r>
      <t xml:space="preserve">Format the SALARY to show the data in thousands. If SALARY is less than 100,000 then display data with 2 decimal places else display data with one decimal place. In both cases units should be thousands (k)
</t>
    </r>
    <r>
      <rPr>
        <u/>
        <sz val="10"/>
        <color theme="2" tint="-0.89999084444715716"/>
        <rFont val="Calibri"/>
        <family val="2"/>
      </rPr>
      <t>e.g.</t>
    </r>
    <r>
      <rPr>
        <sz val="10"/>
        <color theme="2" tint="-0.89999084444715716"/>
        <rFont val="Calibri"/>
        <family val="2"/>
      </rPr>
      <t xml:space="preserve">
87670 --&gt; </t>
    </r>
    <r>
      <rPr>
        <b/>
        <sz val="10"/>
        <color theme="2" tint="-0.89999084444715716"/>
        <rFont val="Calibri"/>
        <family val="2"/>
      </rPr>
      <t>87.67 k</t>
    </r>
    <r>
      <rPr>
        <sz val="10"/>
        <color theme="2" tint="-0.89999084444715716"/>
        <rFont val="Calibri"/>
        <family val="2"/>
      </rPr>
      <t xml:space="preserve"> and 123250 --&gt; </t>
    </r>
    <r>
      <rPr>
        <b/>
        <sz val="10"/>
        <color theme="2" tint="-0.89999084444715716"/>
        <rFont val="Calibri"/>
        <family val="2"/>
      </rPr>
      <t>123.2 k</t>
    </r>
  </si>
  <si>
    <t>STAGE 1
(Data Cleaning)</t>
  </si>
  <si>
    <t>STAGE 2
(Data Analysis)</t>
  </si>
  <si>
    <t>TASK 1: SUMMARIZE DATA - PIVOT TABLE</t>
  </si>
  <si>
    <t>TASK 2: SUMMARIZE DATA - EXCEL FUNCTIONS</t>
  </si>
  <si>
    <t>ANALYSIS</t>
  </si>
  <si>
    <t>RANGE</t>
  </si>
  <si>
    <t>Range B3</t>
  </si>
  <si>
    <t xml:space="preserve">Create a PIVOT table in the worksheet ANALYSIS, starting at cell B3, with the following details: </t>
  </si>
  <si>
    <t>Instructions: Make use of data from SPORTSMEN worksheet after attempting Question 1</t>
  </si>
  <si>
    <t>In COLUMNS; Group : GENDER.</t>
  </si>
  <si>
    <t>In ROWS; Group : COUNTRY (Note: use COUNTRY NAMES)</t>
  </si>
  <si>
    <t>In VALUES; Calculate the count of candidates from each COUNTRY and GENDER type</t>
  </si>
  <si>
    <t>Remove GRAND TOTALs</t>
  </si>
  <si>
    <t>Range G4</t>
  </si>
  <si>
    <t>Range H4:I4</t>
  </si>
  <si>
    <t>Range G5:G16</t>
  </si>
  <si>
    <t>Starting from range RANGE H4; get the distinct GENDER. Use remove duplicates option and transpose the data</t>
  </si>
  <si>
    <t>Starting from range RANGE G5; get the distinct COUNTRY (Note: use COUNTRY NAMES)</t>
  </si>
  <si>
    <t>In the cross table, get the count of candidates from each COUNTRY and GENDER type</t>
  </si>
  <si>
    <t>Range H5:I16</t>
  </si>
  <si>
    <t>STAGE 3
(Generate Report)</t>
  </si>
  <si>
    <t>Create a SUMMARY table in the worksheet ANALYSIS, starting at cell G4, with the following details.</t>
  </si>
  <si>
    <t>Range A3</t>
  </si>
  <si>
    <t>Create a PIVOT table report in the worksheet REPORT, starting at cell A3, with the following information.</t>
  </si>
  <si>
    <t>Change the report layout to TABULAR form</t>
  </si>
  <si>
    <t>Remove expand and collapse buttons</t>
  </si>
  <si>
    <t>Allow user to filter the data by SPORT LOCATION</t>
  </si>
  <si>
    <t>Report should contain MEMBER ID, FULL NAME, EMAIL, GENDER, YEAR OF BIRTH (Note: don't display quarters, months and dates), COUNTRY NAME, LANGUAGE and SPORT played by them</t>
  </si>
  <si>
    <t>Range A1</t>
  </si>
  <si>
    <t>GENERATE REPORT - PIVOT TABLE</t>
  </si>
  <si>
    <r>
      <t xml:space="preserve">Generate the EMAIL ADDRESS for those members, who speak English, in the prescribed format : </t>
    </r>
    <r>
      <rPr>
        <b/>
        <sz val="10"/>
        <color theme="2" tint="-0.89999084444715716"/>
        <rFont val="Calibri"/>
        <family val="2"/>
      </rPr>
      <t>lastname.firstname@xyz.org</t>
    </r>
    <r>
      <rPr>
        <sz val="10"/>
        <color theme="2" tint="-0.89999084444715716"/>
        <rFont val="Calibri"/>
        <family val="2"/>
      </rPr>
      <t xml:space="preserve"> (Note: All lowercase) and for all other members, format should be </t>
    </r>
    <r>
      <rPr>
        <b/>
        <sz val="10"/>
        <color theme="2" tint="-0.89999084444715716"/>
        <rFont val="Calibri"/>
        <family val="2"/>
      </rPr>
      <t xml:space="preserve">lastname.firstname@xyz.com </t>
    </r>
    <r>
      <rPr>
        <sz val="10"/>
        <color theme="2" tint="-0.89999084444715716"/>
        <rFont val="Calibri"/>
        <family val="2"/>
      </rPr>
      <t>(Note: All lowercase)</t>
    </r>
  </si>
  <si>
    <t>row</t>
  </si>
  <si>
    <t>column</t>
  </si>
  <si>
    <t>=IFS(X29=English,D1&amp;"."&amp;F1&amp;.org,(Port</t>
  </si>
  <si>
    <t>Grand Total</t>
  </si>
  <si>
    <t>Years</t>
  </si>
  <si>
    <t>1977</t>
  </si>
  <si>
    <t>1970</t>
  </si>
  <si>
    <t>1965</t>
  </si>
  <si>
    <t>1960</t>
  </si>
  <si>
    <t>1997</t>
  </si>
  <si>
    <t>Sr.Tomas Filho</t>
  </si>
  <si>
    <t>1969</t>
  </si>
  <si>
    <t>Ms.Darby Cruickshank</t>
  </si>
  <si>
    <t>1975</t>
  </si>
  <si>
    <t>Ms.Amiya Eichmann</t>
  </si>
  <si>
    <t>1999</t>
  </si>
  <si>
    <t>Mr.Toby Simpson</t>
  </si>
  <si>
    <t>1964</t>
  </si>
  <si>
    <t>SirEthan Murphy</t>
  </si>
  <si>
    <t>1986</t>
  </si>
  <si>
    <t>Mrs.Ashley Wood</t>
  </si>
  <si>
    <t>Ms.Megan Scott</t>
  </si>
  <si>
    <t>Hr.Helmut Weinhae</t>
  </si>
  <si>
    <t>1959</t>
  </si>
  <si>
    <t>Hr.Lothar Birnbaum</t>
  </si>
  <si>
    <t>Hr.Richard  Tlustek</t>
  </si>
  <si>
    <t>Mr.Kendrick Sauer</t>
  </si>
  <si>
    <t>1996</t>
  </si>
  <si>
    <t>Dr.Annabell Olson</t>
  </si>
  <si>
    <t>Dr.Jena Upton</t>
  </si>
  <si>
    <t>1955</t>
  </si>
  <si>
    <t>Dr.Shanny Bins</t>
  </si>
  <si>
    <t>Dr.Tia Abshire</t>
  </si>
  <si>
    <t>1966</t>
  </si>
  <si>
    <t>Hr.Baruch Kade</t>
  </si>
  <si>
    <t>1982</t>
  </si>
  <si>
    <t>Prof.Liesbeth Rosemann</t>
  </si>
  <si>
    <t>1994</t>
  </si>
  <si>
    <t>Mme.Valentine Moreau</t>
  </si>
  <si>
    <t>1979</t>
  </si>
  <si>
    <t>Mme.Laure-Alix Chevalier</t>
  </si>
  <si>
    <t>M.Victor Lenoir</t>
  </si>
  <si>
    <t>1981</t>
  </si>
  <si>
    <t>M.Arthur Lenoir</t>
  </si>
  <si>
    <t>M.Benjamin Lebrun-Brun</t>
  </si>
  <si>
    <t>M.Antoine Maillard</t>
  </si>
  <si>
    <t>Sr.Hidalgo Tercero</t>
  </si>
  <si>
    <t>1984</t>
  </si>
  <si>
    <t>Sr.Hadalgo Polanco</t>
  </si>
  <si>
    <t>1988</t>
  </si>
  <si>
    <t>Sra.Laura Oliviera</t>
  </si>
  <si>
    <t>1974</t>
  </si>
  <si>
    <t>Sra.Isabel Banda</t>
  </si>
  <si>
    <t>Sra.Carolota Mateos</t>
  </si>
  <si>
    <t>dhr.Ryan Pham</t>
  </si>
  <si>
    <t>1973</t>
  </si>
  <si>
    <t>MwElise Rotteveel</t>
  </si>
  <si>
    <t>1968</t>
  </si>
  <si>
    <t>Fru.Mirjam Soderberg</t>
  </si>
  <si>
    <t>H.Berndt Palsson</t>
  </si>
  <si>
    <t>1987</t>
  </si>
  <si>
    <t>Column Labels</t>
  </si>
  <si>
    <t>Row Labels</t>
  </si>
  <si>
    <t>Count of MEMBER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</si>
</sst>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
    <numFmt numFmtId="166" formatCode="dd\ mmm\'\ yyyy"/>
    <numFmt numFmtId="167" formatCode="00.0\ &quot;kg&quot;"/>
    <numFmt numFmtId="168" formatCode="0.0\ &quot;kg&quot;"/>
    <numFmt numFmtId="169" formatCode="[&lt;100000]\ ##&quot;.&quot;##\ \k;[&gt;100000]##\ &quot;.&quot;0\ \k"/>
  </numFmts>
  <fonts count="12" x14ac:knownFonts="1">
    <font>
      <sz val="11"/>
      <color theme="1"/>
      <name val="Calibri"/>
      <family val="2"/>
      <scheme val="minor"/>
    </font>
    <font>
      <b/>
      <sz val="10"/>
      <color theme="1"/>
      <name val="Calibri"/>
      <family val="2"/>
    </font>
    <font>
      <b/>
      <sz val="10"/>
      <color theme="9" tint="-0.499984740745262"/>
      <name val="Calibri"/>
      <family val="2"/>
    </font>
    <font>
      <b/>
      <sz val="12"/>
      <color theme="1" tint="0.249977111117893"/>
      <name val="Calibri"/>
      <family val="2"/>
    </font>
    <font>
      <b/>
      <sz val="10"/>
      <color theme="1"/>
      <name val="Calibri"/>
      <family val="2"/>
      <scheme val="minor"/>
    </font>
    <font>
      <b/>
      <i/>
      <sz val="12"/>
      <color theme="1"/>
      <name val="Calibri"/>
      <family val="2"/>
      <scheme val="minor"/>
    </font>
    <font>
      <sz val="10"/>
      <color theme="2" tint="-0.89999084444715716"/>
      <name val="Calibri"/>
      <family val="2"/>
      <scheme val="minor"/>
    </font>
    <font>
      <sz val="10"/>
      <color theme="2" tint="-0.89999084444715716"/>
      <name val="Calibri"/>
      <family val="2"/>
    </font>
    <font>
      <u/>
      <sz val="10"/>
      <color theme="2" tint="-0.89999084444715716"/>
      <name val="Calibri"/>
      <family val="2"/>
    </font>
    <font>
      <b/>
      <sz val="10"/>
      <color theme="2" tint="-0.89999084444715716"/>
      <name val="Calibri"/>
      <family val="2"/>
    </font>
    <font>
      <b/>
      <sz val="12"/>
      <color theme="2" tint="-0.89999084444715716"/>
      <name val="Calibri"/>
      <family val="2"/>
      <scheme val="minor"/>
    </font>
    <font>
      <b/>
      <sz val="16"/>
      <color theme="0"/>
      <name val="Calibri"/>
      <family val="2"/>
      <scheme val="minor"/>
    </font>
  </fonts>
  <fills count="15">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3" tint="0.59999389629810485"/>
        <bgColor indexed="64"/>
      </patternFill>
    </fill>
    <fill>
      <patternFill patternType="solid">
        <fgColor rgb="FFFFFF00"/>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rgb="FFE8FBFC"/>
        <bgColor indexed="64"/>
      </patternFill>
    </fill>
    <fill>
      <patternFill patternType="solid">
        <fgColor rgb="FF00FF99"/>
        <bgColor indexed="64"/>
      </patternFill>
    </fill>
    <fill>
      <patternFill patternType="solid">
        <fgColor rgb="FF99CCFF"/>
        <bgColor indexed="64"/>
      </patternFill>
    </fill>
    <fill>
      <patternFill patternType="solid">
        <fgColor rgb="FFFFC00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right style="medium">
        <color theme="0" tint="-0.34998626667073579"/>
      </right>
      <top/>
      <bottom style="medium">
        <color theme="0" tint="-0.34998626667073579"/>
      </bottom>
      <diagonal/>
    </border>
    <border>
      <left/>
      <right style="medium">
        <color theme="1"/>
      </right>
      <top/>
      <bottom/>
      <diagonal/>
    </border>
    <border>
      <left style="medium">
        <color theme="0" tint="-0.34998626667073579"/>
      </left>
      <right style="thin">
        <color theme="0" tint="-0.34998626667073579"/>
      </right>
      <top style="thin">
        <color theme="0" tint="-0.34998626667073579"/>
      </top>
      <bottom/>
      <diagonal/>
    </border>
    <border>
      <left style="medium">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medium">
        <color theme="0" tint="-0.34998626667073579"/>
      </right>
      <top style="thin">
        <color theme="0" tint="-0.34998626667073579"/>
      </top>
      <bottom style="double">
        <color theme="0" tint="-0.34998626667073579"/>
      </bottom>
      <diagonal/>
    </border>
    <border>
      <left/>
      <right/>
      <top/>
      <bottom style="medium">
        <color theme="0" tint="-0.34998626667073579"/>
      </bottom>
      <diagonal/>
    </border>
    <border>
      <left style="medium">
        <color theme="0" tint="-0.34998626667073579"/>
      </left>
      <right/>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s>
  <cellStyleXfs count="1">
    <xf numFmtId="0" fontId="0" fillId="0" borderId="0"/>
  </cellStyleXfs>
  <cellXfs count="73">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0" fontId="0" fillId="0" borderId="1" xfId="0" applyBorder="1" applyAlignment="1">
      <alignment horizontal="right"/>
    </xf>
    <xf numFmtId="0" fontId="1" fillId="2" borderId="1" xfId="0" applyFont="1" applyFill="1" applyBorder="1" applyAlignment="1">
      <alignment horizontal="left"/>
    </xf>
    <xf numFmtId="0" fontId="0" fillId="0" borderId="1" xfId="0" applyFill="1" applyBorder="1" applyAlignment="1">
      <alignment horizontal="left"/>
    </xf>
    <xf numFmtId="0" fontId="1" fillId="2" borderId="2" xfId="0" applyFont="1" applyFill="1" applyBorder="1" applyAlignment="1">
      <alignment horizontal="left"/>
    </xf>
    <xf numFmtId="164" fontId="1" fillId="2" borderId="1" xfId="0" applyNumberFormat="1" applyFont="1" applyFill="1" applyBorder="1" applyAlignment="1">
      <alignment horizontal="left"/>
    </xf>
    <xf numFmtId="0" fontId="4" fillId="0" borderId="19" xfId="0" applyFont="1" applyBorder="1"/>
    <xf numFmtId="0" fontId="2" fillId="0" borderId="19" xfId="0" applyFont="1" applyBorder="1" applyAlignment="1"/>
    <xf numFmtId="0" fontId="6" fillId="0" borderId="11" xfId="0" applyFont="1" applyBorder="1"/>
    <xf numFmtId="0" fontId="6" fillId="0" borderId="6" xfId="0" applyFont="1" applyBorder="1"/>
    <xf numFmtId="0" fontId="7" fillId="0" borderId="12" xfId="0" applyFont="1" applyBorder="1" applyAlignment="1"/>
    <xf numFmtId="0" fontId="6" fillId="0" borderId="16" xfId="0" applyFont="1" applyFill="1" applyBorder="1"/>
    <xf numFmtId="0" fontId="6" fillId="0" borderId="17" xfId="0" applyFont="1" applyFill="1" applyBorder="1"/>
    <xf numFmtId="0" fontId="7" fillId="0" borderId="18" xfId="0" applyFont="1" applyBorder="1" applyAlignment="1"/>
    <xf numFmtId="0" fontId="7" fillId="0" borderId="6" xfId="0" applyFont="1" applyBorder="1" applyAlignment="1"/>
    <xf numFmtId="0" fontId="7" fillId="0" borderId="17" xfId="0" applyFont="1" applyBorder="1" applyAlignment="1">
      <alignment horizontal="left" vertical="center" wrapText="1"/>
    </xf>
    <xf numFmtId="0" fontId="6" fillId="0" borderId="21" xfId="0" applyFont="1" applyBorder="1"/>
    <xf numFmtId="0" fontId="10" fillId="6" borderId="7" xfId="0" applyFont="1" applyFill="1" applyBorder="1"/>
    <xf numFmtId="0" fontId="0" fillId="3" borderId="0" xfId="0" applyFill="1"/>
    <xf numFmtId="0" fontId="0" fillId="3" borderId="0" xfId="0" applyFill="1" applyAlignment="1">
      <alignment horizontal="left"/>
    </xf>
    <xf numFmtId="0" fontId="5" fillId="3" borderId="0" xfId="0" applyFont="1" applyFill="1" applyAlignment="1">
      <alignment horizontal="left" vertical="center" indent="1"/>
    </xf>
    <xf numFmtId="14" fontId="1" fillId="2" borderId="1" xfId="0" applyNumberFormat="1" applyFont="1" applyFill="1" applyBorder="1" applyAlignment="1">
      <alignment horizontal="left"/>
    </xf>
    <xf numFmtId="14" fontId="0" fillId="0" borderId="0" xfId="0" applyNumberFormat="1"/>
    <xf numFmtId="0" fontId="7" fillId="0" borderId="6" xfId="0" applyFont="1" applyBorder="1" applyAlignment="1">
      <alignment wrapText="1"/>
    </xf>
    <xf numFmtId="0" fontId="6" fillId="0" borderId="5" xfId="0" applyFont="1" applyBorder="1"/>
    <xf numFmtId="0" fontId="6" fillId="0" borderId="15" xfId="0" applyFont="1" applyBorder="1"/>
    <xf numFmtId="0" fontId="7" fillId="0" borderId="5" xfId="0" applyFont="1" applyBorder="1" applyAlignment="1"/>
    <xf numFmtId="0" fontId="7" fillId="0" borderId="12" xfId="0" applyFont="1" applyBorder="1" applyAlignment="1">
      <alignment vertical="center" wrapText="1"/>
    </xf>
    <xf numFmtId="0" fontId="1" fillId="2" borderId="6" xfId="0" applyFont="1" applyFill="1" applyBorder="1" applyAlignment="1"/>
    <xf numFmtId="0" fontId="0" fillId="0" borderId="6" xfId="0" applyBorder="1" applyAlignment="1">
      <alignment horizontal="left"/>
    </xf>
    <xf numFmtId="0" fontId="0" fillId="0" borderId="6" xfId="0" applyBorder="1"/>
    <xf numFmtId="0" fontId="0" fillId="7" borderId="1" xfId="0" applyFill="1" applyBorder="1" applyAlignment="1">
      <alignment horizontal="left"/>
    </xf>
    <xf numFmtId="0" fontId="1" fillId="7" borderId="1" xfId="0" applyFont="1" applyFill="1" applyBorder="1" applyAlignment="1">
      <alignment horizontal="left"/>
    </xf>
    <xf numFmtId="0" fontId="0" fillId="0" borderId="0" xfId="0" applyFill="1" applyBorder="1" applyAlignment="1">
      <alignment horizontal="left"/>
    </xf>
    <xf numFmtId="0" fontId="0" fillId="0" borderId="0" xfId="0" applyFill="1"/>
    <xf numFmtId="0" fontId="0" fillId="0" borderId="0" xfId="0" applyFill="1" applyAlignment="1">
      <alignment horizontal="left"/>
    </xf>
    <xf numFmtId="0" fontId="0" fillId="0" borderId="0" xfId="0" quotePrefix="1"/>
    <xf numFmtId="0" fontId="0" fillId="0" borderId="0" xfId="0" pivotButton="1"/>
    <xf numFmtId="0" fontId="1" fillId="0" borderId="0" xfId="0" applyFont="1" applyFill="1" applyBorder="1" applyAlignment="1">
      <alignment horizontal="left"/>
    </xf>
    <xf numFmtId="2" fontId="0" fillId="8" borderId="1" xfId="0" applyNumberFormat="1" applyFill="1" applyBorder="1" applyAlignment="1">
      <alignment horizontal="right"/>
    </xf>
    <xf numFmtId="0" fontId="0" fillId="8" borderId="1" xfId="0" applyFill="1" applyBorder="1" applyAlignment="1">
      <alignment horizontal="right"/>
    </xf>
    <xf numFmtId="2" fontId="0" fillId="9" borderId="1" xfId="0" applyNumberFormat="1" applyFill="1" applyBorder="1" applyAlignment="1">
      <alignment horizontal="right"/>
    </xf>
    <xf numFmtId="0" fontId="0" fillId="9" borderId="1" xfId="0" applyNumberFormat="1" applyFill="1" applyBorder="1" applyAlignment="1">
      <alignment horizontal="right"/>
    </xf>
    <xf numFmtId="0" fontId="0" fillId="10" borderId="1" xfId="0" applyFill="1" applyBorder="1" applyAlignment="1">
      <alignment horizontal="left"/>
    </xf>
    <xf numFmtId="0" fontId="0" fillId="11" borderId="1" xfId="0" applyFill="1" applyBorder="1" applyAlignment="1">
      <alignment horizontal="right"/>
    </xf>
    <xf numFmtId="165" fontId="0" fillId="0" borderId="1" xfId="0" applyNumberFormat="1" applyBorder="1"/>
    <xf numFmtId="166" fontId="0" fillId="0" borderId="1" xfId="0" applyNumberFormat="1" applyBorder="1" applyAlignment="1">
      <alignment horizontal="right"/>
    </xf>
    <xf numFmtId="168" fontId="0" fillId="12" borderId="1" xfId="0" applyNumberFormat="1" applyFill="1" applyBorder="1"/>
    <xf numFmtId="167" fontId="0" fillId="12" borderId="1" xfId="0" applyNumberFormat="1" applyFill="1" applyBorder="1"/>
    <xf numFmtId="165" fontId="0" fillId="13" borderId="1" xfId="0" applyNumberFormat="1" applyFill="1" applyBorder="1"/>
    <xf numFmtId="169" fontId="0" fillId="0" borderId="1" xfId="0" applyNumberFormat="1" applyBorder="1"/>
    <xf numFmtId="0" fontId="0" fillId="0" borderId="0" xfId="0" pivotButton="1" applyAlignment="1">
      <alignment horizontal="center"/>
    </xf>
    <xf numFmtId="165" fontId="0" fillId="0" borderId="0" xfId="0" applyNumberFormat="1" applyAlignment="1">
      <alignment horizontal="center"/>
    </xf>
    <xf numFmtId="0" fontId="0" fillId="0" borderId="0" xfId="0" applyAlignment="1">
      <alignment horizontal="center"/>
    </xf>
    <xf numFmtId="0" fontId="0" fillId="0" borderId="1" xfId="0" applyFill="1" applyBorder="1" applyAlignment="1">
      <alignment horizontal="center"/>
    </xf>
    <xf numFmtId="0" fontId="1" fillId="14" borderId="1" xfId="0" applyFont="1" applyFill="1" applyBorder="1" applyAlignment="1">
      <alignment horizontal="left"/>
    </xf>
    <xf numFmtId="0" fontId="0" fillId="14" borderId="1" xfId="0" applyFill="1" applyBorder="1" applyAlignment="1">
      <alignment horizontal="left"/>
    </xf>
    <xf numFmtId="0" fontId="0" fillId="14" borderId="1" xfId="0" applyFill="1" applyBorder="1"/>
    <xf numFmtId="0" fontId="0" fillId="0" borderId="0" xfId="0" applyFill="1" applyBorder="1"/>
    <xf numFmtId="0" fontId="3" fillId="6" borderId="0" xfId="0" applyFont="1" applyFill="1" applyBorder="1" applyAlignment="1">
      <alignment horizontal="left"/>
    </xf>
    <xf numFmtId="0" fontId="3" fillId="6" borderId="14" xfId="0" applyFont="1" applyFill="1" applyBorder="1" applyAlignment="1">
      <alignment horizontal="left"/>
    </xf>
    <xf numFmtId="0" fontId="11" fillId="5" borderId="8"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20"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5" fillId="4" borderId="3" xfId="0" applyFont="1" applyFill="1" applyBorder="1" applyAlignment="1">
      <alignment horizontal="left" vertical="center" wrapText="1" indent="1"/>
    </xf>
    <xf numFmtId="0" fontId="5" fillId="4" borderId="4" xfId="0" applyFont="1" applyFill="1" applyBorder="1" applyAlignment="1">
      <alignment horizontal="left" vertical="center" wrapText="1" indent="1"/>
    </xf>
    <xf numFmtId="0" fontId="0" fillId="0" borderId="0" xfId="0" applyNumberFormat="1"/>
  </cellXfs>
  <cellStyles count="1">
    <cellStyle name="Normal" xfId="0" builtinId="0"/>
  </cellStyles>
  <dxfs count="204">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s>
  <tableStyles count="0" defaultTableStyle="TableStyleMedium2" defaultPivotStyle="PivotStyleLight16"/>
  <colors>
    <mruColors>
      <color rgb="FF99CCFF"/>
      <color rgb="FF00FF99"/>
      <color rgb="FFE8FB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06/relationships/rdRichValueStructure" Target="richData/rdrichvaluestructure.xml"/><Relationship Id="rId2" Type="http://schemas.openxmlformats.org/officeDocument/2006/relationships/worksheet" Target="worksheets/sheet2.xml"/><Relationship Id="rId16" Type="http://schemas.microsoft.com/office/2017/06/relationships/rdRichValue" Target="richData/rdrichvalue.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pivotCacheDefinition" Target="pivotCache/pivotCacheDefinition2.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8</xdr:col>
      <xdr:colOff>285750</xdr:colOff>
      <xdr:row>2</xdr:row>
      <xdr:rowOff>123825</xdr:rowOff>
    </xdr:from>
    <xdr:to>
      <xdr:col>9</xdr:col>
      <xdr:colOff>514350</xdr:colOff>
      <xdr:row>7</xdr:row>
      <xdr:rowOff>114300</xdr:rowOff>
    </xdr:to>
    <mc:AlternateContent xmlns:mc="http://schemas.openxmlformats.org/markup-compatibility/2006" xmlns:a14="http://schemas.microsoft.com/office/drawing/2010/main">
      <mc:Choice Requires="a14">
        <xdr:graphicFrame macro="">
          <xdr:nvGraphicFramePr>
            <xdr:cNvPr id="2" name="SPORT LOCATION">
              <a:extLst>
                <a:ext uri="{FF2B5EF4-FFF2-40B4-BE49-F238E27FC236}">
                  <a16:creationId xmlns:a16="http://schemas.microsoft.com/office/drawing/2014/main" id="{74D59607-5A41-45B0-BFF6-C26DA378C8B0}"/>
                </a:ext>
              </a:extLst>
            </xdr:cNvPr>
            <xdr:cNvGraphicFramePr/>
          </xdr:nvGraphicFramePr>
          <xdr:xfrm>
            <a:off x="0" y="0"/>
            <a:ext cx="0" cy="0"/>
          </xdr:xfrm>
          <a:graphic>
            <a:graphicData uri="http://schemas.microsoft.com/office/drawing/2010/slicer">
              <sle:slicer xmlns:sle="http://schemas.microsoft.com/office/drawing/2010/slicer" name="SPORT LOCATION"/>
            </a:graphicData>
          </a:graphic>
        </xdr:graphicFrame>
      </mc:Choice>
      <mc:Fallback xmlns="">
        <xdr:sp macro="" textlink="">
          <xdr:nvSpPr>
            <xdr:cNvPr id="0" name=""/>
            <xdr:cNvSpPr>
              <a:spLocks noTextEdit="1"/>
            </xdr:cNvSpPr>
          </xdr:nvSpPr>
          <xdr:spPr>
            <a:xfrm>
              <a:off x="8439150" y="504825"/>
              <a:ext cx="1828800" cy="942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ejpal singh" refreshedDate="44536.88564270833" createdVersion="7" refreshedVersion="7" minRefreshableVersion="3" recordCount="12" xr:uid="{623B947E-B34B-4698-AB3D-5485628BB685}">
  <cacheSource type="worksheet">
    <worksheetSource ref="X29:Z41" sheet="SPORTSMEN"/>
  </cacheSource>
  <cacheFields count="3">
    <cacheField name="LANGUAGE" numFmtId="0">
      <sharedItems count="7">
        <s v="English"/>
        <s v="Portuguese"/>
        <s v="German"/>
        <s v="French"/>
        <s v="Spanish"/>
        <s v="Dutch"/>
        <s v="Swedish"/>
      </sharedItems>
    </cacheField>
    <cacheField name="COUNTRYCODE" numFmtId="0">
      <sharedItems count="12">
        <s v="US"/>
        <s v="BR"/>
        <s v="GB"/>
        <s v="DE"/>
        <s v="OZ"/>
        <s v="AU"/>
        <s v="FR"/>
        <s v="AG"/>
        <s v="ES"/>
        <s v="DU"/>
        <s v="SV"/>
        <s v="PR"/>
      </sharedItems>
    </cacheField>
    <cacheField name="COUNTRY NAME"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ejpal singh" refreshedDate="44537.793601736113" createdVersion="7" refreshedVersion="7" minRefreshableVersion="3" recordCount="50" xr:uid="{A748B044-8225-4961-A16C-7900DEE508F7}">
  <cacheSource type="worksheet">
    <worksheetSource ref="A1:S51" sheet="SPORTSMEN"/>
  </cacheSource>
  <cacheFields count="21">
    <cacheField name="MEMBER ID" numFmtId="165">
      <sharedItems containsSemiMixedTypes="0" containsString="0" containsNumber="1" containsInteger="1" minValue="1" maxValue="50" count="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sharedItems>
    </cacheField>
    <cacheField name="FULL NAME" numFmtId="0">
      <sharedItems count="50">
        <s v="Ms.Annie Abbott"/>
        <s v="Ms.Aurelie Liesuchke"/>
        <s v="Sr.Tomas Filho"/>
        <s v="Ms.Darby Cruickshank"/>
        <s v="Dr.Jaydon Borer"/>
        <s v="Mr.Moriah  Lynch"/>
        <s v="Ms.Amiya Eichmann"/>
        <s v="Mr.Pierce Rau"/>
        <s v="Ms.Amelia Stevens"/>
        <s v="Mr.Toby Simpson"/>
        <s v="SirEthan Murphy"/>
        <s v="Mrs.Ashley Wood"/>
        <s v="Ms.Megan Scott"/>
        <s v="Hr.Helmut Weinhae"/>
        <s v="Prof.Milena Schotin"/>
        <s v="Hr.Lothar Birnbaum"/>
        <s v="Hr.Pietro Stolze"/>
        <s v="Hr.Richard  Tlustek"/>
        <s v="Dr.Earnestine Raynor"/>
        <s v="Mr.Jason Gaylord"/>
        <s v="Mr.Kendrick Sauer"/>
        <s v="Dr.Annabell Olson"/>
        <s v="Dr.Jena Upton"/>
        <s v="Dr.Shanny Bins"/>
        <s v="Dr.Tia Abshire"/>
        <s v="Ms.Isabel Runolfsdottir"/>
        <s v="Hr.Barney Wesack"/>
        <s v="Hr.Baruch Kade"/>
        <s v="Prof.Liesbeth Rosemann"/>
        <s v="Mme.Valentine Moreau"/>
        <s v="Mme.Paulette Durand"/>
        <s v="Mme.Laure-Alix Chevalier"/>
        <s v="M.Claude Toussaint"/>
        <s v="M.Victor Lenoir"/>
        <s v="M.Arthur Lenoir"/>
        <s v="M.Benjamin Lebrun-Brun"/>
        <s v="M.Antoine Maillard"/>
        <s v="M.Bernard Hoarau-Guyon"/>
        <s v="Sr.Hidalgo Tercero"/>
        <s v="Sr.Hadalgo Polanco"/>
        <s v="Sra.Laura Oliviera"/>
        <s v="Sra.Ainhoa Garza"/>
        <s v="Sra.Isabel Banda"/>
        <s v="Sra.Carolota Mateos"/>
        <s v="Mw.Elize Prins"/>
        <s v="dhr.Ryan Pham"/>
        <s v="MwElise Rotteveel"/>
        <s v="Fru.Mirjam Soderberg"/>
        <s v="H.Berndt Palsson"/>
        <s v="Sr.Adriano Sobrinho"/>
      </sharedItems>
    </cacheField>
    <cacheField name="PREFIX" numFmtId="0">
      <sharedItems/>
    </cacheField>
    <cacheField name="FIRSTNAME" numFmtId="0">
      <sharedItems/>
    </cacheField>
    <cacheField name="MIDDLENAME" numFmtId="0">
      <sharedItems containsBlank="1"/>
    </cacheField>
    <cacheField name="LASTNAME" numFmtId="0">
      <sharedItems/>
    </cacheField>
    <cacheField name="BIRTHDATE" numFmtId="166">
      <sharedItems containsSemiMixedTypes="0" containsNonDate="0" containsDate="1" containsString="0" minDate="1955-07-30T00:00:00" maxDate="1999-08-29T00:00:00" count="50">
        <d v="1997-09-26T00:00:00"/>
        <d v="1992-02-07T00:00:00"/>
        <d v="1969-07-10T00:00:00"/>
        <d v="1975-05-18T00:00:00"/>
        <d v="1970-05-18T00:00:00"/>
        <d v="1992-12-06T00:00:00"/>
        <d v="1999-07-29T00:00:00"/>
        <d v="1963-05-10T00:00:00"/>
        <d v="1971-02-01T00:00:00"/>
        <d v="1964-12-21T00:00:00"/>
        <d v="1986-11-17T00:00:00"/>
        <d v="1977-10-14T00:00:00"/>
        <d v="1977-02-12T00:00:00"/>
        <d v="1959-08-26T00:00:00"/>
        <d v="1965-03-03T00:00:00"/>
        <d v="1969-07-21T00:00:00"/>
        <d v="1972-10-10T00:00:00"/>
        <d v="1959-08-31T00:00:00"/>
        <d v="1977-05-17T00:00:00"/>
        <d v="1976-01-08T00:00:00"/>
        <d v="1996-07-22T00:00:00"/>
        <d v="1964-04-16T00:00:00"/>
        <d v="1955-12-14T00:00:00"/>
        <d v="1999-08-28T00:00:00"/>
        <d v="1966-07-21T00:00:00"/>
        <d v="1978-03-21T00:00:00"/>
        <d v="1970-07-18T00:00:00"/>
        <d v="1982-03-10T00:00:00"/>
        <d v="1994-01-27T00:00:00"/>
        <d v="1979-10-09T00:00:00"/>
        <d v="1989-12-25T00:00:00"/>
        <d v="1970-12-23T00:00:00"/>
        <d v="1980-11-04T00:00:00"/>
        <d v="1981-10-16T00:00:00"/>
        <d v="1955-07-30T00:00:00"/>
        <d v="1975-02-03T00:00:00"/>
        <d v="1986-06-22T00:00:00"/>
        <d v="1983-01-11T00:00:00"/>
        <d v="1984-11-30T00:00:00"/>
        <d v="1988-06-20T00:00:00"/>
        <d v="1974-02-16T00:00:00"/>
        <d v="1990-03-09T00:00:00"/>
        <d v="1960-01-12T00:00:00"/>
        <d v="1965-07-29T00:00:00"/>
        <d v="1960-05-08T00:00:00"/>
        <d v="1973-10-03T00:00:00"/>
        <d v="1968-04-08T00:00:00"/>
        <d v="1997-05-17T00:00:00"/>
        <d v="1987-02-24T00:00:00"/>
        <d v="1993-07-28T00:00:00"/>
      </sharedItems>
      <fieldGroup par="20" base="6">
        <rangePr groupBy="months" startDate="1955-07-30T00:00:00" endDate="1999-08-29T00:00:00"/>
        <groupItems count="14">
          <s v="&lt;30/07/1955"/>
          <s v="Jan"/>
          <s v="Feb"/>
          <s v="Mar"/>
          <s v="Apr"/>
          <s v="May"/>
          <s v="Jun"/>
          <s v="Jul"/>
          <s v="Aug"/>
          <s v="Sep"/>
          <s v="Oct"/>
          <s v="Nov"/>
          <s v="Dec"/>
          <s v="&gt;29/08/1999"/>
        </groupItems>
      </fieldGroup>
    </cacheField>
    <cacheField name="ZODIAC" numFmtId="0">
      <sharedItems/>
    </cacheField>
    <cacheField name="GENDER" numFmtId="0">
      <sharedItems count="2">
        <s v="Female"/>
        <s v="Male"/>
      </sharedItems>
    </cacheField>
    <cacheField name="COUNTRYCODE" numFmtId="0">
      <sharedItems/>
    </cacheField>
    <cacheField name="COUNTRY NAME" numFmtId="0">
      <sharedItems count="11">
        <s v="USA"/>
        <s v="BRAZIL"/>
        <s v="UK"/>
        <s v="GERMANY"/>
        <s v="AUSTRALIA"/>
        <s v="AUSTRIA"/>
        <s v="FRANCE"/>
        <s v="ARGENTINA"/>
        <s v="SPAIN"/>
        <s v="NETHERLANDS"/>
        <s v="SWEDEN"/>
      </sharedItems>
    </cacheField>
    <cacheField name="LANGUAGE" numFmtId="0">
      <sharedItems count="7">
        <s v="English"/>
        <s v="Portuguese"/>
        <s v="German"/>
        <s v="French"/>
        <s v="Spanish"/>
        <s v="Dutch"/>
        <s v="Swedish"/>
      </sharedItems>
    </cacheField>
    <cacheField name="EMAIL" numFmtId="0">
      <sharedItems count="50">
        <s v="annie.abbott.org"/>
        <s v="aurelie.liesuchke.org"/>
        <s v="tomas.filho.com"/>
        <s v="darby.cruickshank.org"/>
        <s v="jaydon.borer.org"/>
        <s v="moriah .lynch.org"/>
        <s v="amiya.eichmann.org"/>
        <s v="pierce.rau.org"/>
        <s v="amelia.stevens.org"/>
        <s v="toby.simpson.org"/>
        <s v="ethan.murphy.org"/>
        <s v="ashley.wood.org"/>
        <s v="megan.scott.org"/>
        <s v="helmut.weinhae.com"/>
        <s v="milena.schotin.com"/>
        <s v="lothar.birnbaum.com"/>
        <s v="pietro.stolze.com"/>
        <s v="richard .tlustek.com"/>
        <s v="earnestine.raynor.org"/>
        <s v="jason.gaylord.org"/>
        <s v="kendrick.sauer.org"/>
        <s v="annabell.olson.org"/>
        <s v="jena.upton.org"/>
        <s v="shanny.bins.org"/>
        <s v="tia.abshire.org"/>
        <s v="isabel.runolfsdottir.org"/>
        <s v="barney.wesack.com"/>
        <s v="baruch.kade.com"/>
        <s v="liesbeth.rosemann.com"/>
        <s v="valentine.moreau.com"/>
        <s v="paulette.durand.com"/>
        <s v="laure-alix.chevalier.com"/>
        <s v="claude.toussaint.com"/>
        <s v="victor.lenoir.com"/>
        <s v="arthur.lenoir.com"/>
        <s v="benjamin.lebrun-brun.com"/>
        <s v="antoine.maillard.com"/>
        <s v="bernard.hoarau-guyon.com"/>
        <s v="hidalgo.tercero.com"/>
        <s v="hadalgo.polanco.com"/>
        <s v="laura.oliviera.com"/>
        <s v="ainhoa.garza.com"/>
        <s v="isabel.banda.com"/>
        <s v="carolota.mateos.com"/>
        <s v="elize.prins.com"/>
        <s v="ryan.pham.com"/>
        <s v="elise.rotteveel.com"/>
        <s v="mirjam.soderberg.com"/>
        <s v="berndt.palsson.com"/>
        <s v="adriano.sobrinho.com"/>
      </sharedItems>
    </cacheField>
    <cacheField name="WEIGHT" numFmtId="0">
      <sharedItems containsSemiMixedTypes="0" containsString="0" containsNumber="1" minValue="45.9" maxValue="105.9"/>
    </cacheField>
    <cacheField name="EYECOLOR" numFmtId="0">
      <sharedItems/>
    </cacheField>
    <cacheField name="BLOODTYPE" numFmtId="0">
      <sharedItems/>
    </cacheField>
    <cacheField name="SPORT LOCATION" numFmtId="0">
      <sharedItems count="2">
        <s v="INDOOR"/>
        <s v="OUTDOOR"/>
      </sharedItems>
    </cacheField>
    <cacheField name="SPORTS" numFmtId="0">
      <sharedItems count="32">
        <s v="Cycling Track"/>
        <s v="Boxing"/>
        <s v="Football"/>
        <s v="Alpine Skiing"/>
        <s v="Water Polo"/>
        <s v="Fencing"/>
        <s v="Cycling Road"/>
        <s v="Curling"/>
        <s v="Shooting"/>
        <s v="Freestyle Skiing"/>
        <s v="Archery"/>
        <s v="Rugby"/>
        <s v="Canoe Sprint"/>
        <s v="Cycling BMX"/>
        <s v="Handball"/>
        <s v="Cycling Mountain Bike"/>
        <s v="Short Track Speed Skating"/>
        <s v="Basketball"/>
        <s v="Triathlon"/>
        <s v="Equestrian / Dressage"/>
        <s v="Beach Volleyball"/>
        <s v="Canoe Slalom"/>
        <s v="Volleyball"/>
        <s v="Golf"/>
        <s v="Diving"/>
        <s v="Hockey"/>
        <s v="Sailing"/>
        <s v="Athletics"/>
        <s v="Gymnastics Artistic"/>
        <s v="Judo"/>
        <s v="Biathlon"/>
        <s v="Swimming"/>
      </sharedItems>
    </cacheField>
    <cacheField name="SALARY" numFmtId="169">
      <sharedItems containsSemiMixedTypes="0" containsString="0" containsNumber="1" containsInteger="1" minValue="10241" maxValue="117408"/>
    </cacheField>
    <cacheField name="Quarters" numFmtId="0" databaseField="0">
      <fieldGroup base="6">
        <rangePr groupBy="quarters" startDate="1955-07-30T00:00:00" endDate="1999-08-29T00:00:00"/>
        <groupItems count="6">
          <s v="&lt;30/07/1955"/>
          <s v="Qtr1"/>
          <s v="Qtr2"/>
          <s v="Qtr3"/>
          <s v="Qtr4"/>
          <s v="&gt;29/08/1999"/>
        </groupItems>
      </fieldGroup>
    </cacheField>
    <cacheField name="Years" numFmtId="0" databaseField="0">
      <fieldGroup base="6">
        <rangePr groupBy="years" startDate="1955-07-30T00:00:00" endDate="1999-08-29T00:00:00"/>
        <groupItems count="47">
          <s v="&lt;30/07/1955"/>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gt;29/08/1999"/>
        </groupItems>
      </fieldGroup>
    </cacheField>
  </cacheFields>
  <extLst>
    <ext xmlns:x14="http://schemas.microsoft.com/office/spreadsheetml/2009/9/main" uri="{725AE2AE-9491-48be-B2B4-4EB974FC3084}">
      <x14:pivotCacheDefinition pivotCacheId="131431069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x v="0"/>
    <s v="USA"/>
  </r>
  <r>
    <x v="1"/>
    <x v="1"/>
    <s v="BRAZIL"/>
  </r>
  <r>
    <x v="0"/>
    <x v="2"/>
    <s v="UK"/>
  </r>
  <r>
    <x v="2"/>
    <x v="3"/>
    <s v="GERMANY"/>
  </r>
  <r>
    <x v="0"/>
    <x v="4"/>
    <s v="AUSTRALIA"/>
  </r>
  <r>
    <x v="2"/>
    <x v="5"/>
    <s v="AUSTRIA"/>
  </r>
  <r>
    <x v="3"/>
    <x v="6"/>
    <s v="FRANCE"/>
  </r>
  <r>
    <x v="4"/>
    <x v="7"/>
    <s v="ARGENTINA"/>
  </r>
  <r>
    <x v="4"/>
    <x v="8"/>
    <s v="SPAIN"/>
  </r>
  <r>
    <x v="5"/>
    <x v="9"/>
    <s v="NETHERLANDS"/>
  </r>
  <r>
    <x v="6"/>
    <x v="10"/>
    <s v="SWEDEN"/>
  </r>
  <r>
    <x v="1"/>
    <x v="11"/>
    <s v="BRAZIL"/>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s v="Ms."/>
    <s v="Annie"/>
    <m/>
    <s v="Abbott"/>
    <x v="0"/>
    <s v="Libra"/>
    <x v="0"/>
    <s v="US"/>
    <x v="0"/>
    <x v="0"/>
    <x v="0"/>
    <n v="94"/>
    <s v="Green"/>
    <s v="A−"/>
    <x v="0"/>
    <x v="0"/>
    <n v="80727"/>
  </r>
  <r>
    <x v="1"/>
    <x v="1"/>
    <s v="Ms."/>
    <s v="Aurelie"/>
    <m/>
    <s v="Liesuchke"/>
    <x v="1"/>
    <s v="Aquarius"/>
    <x v="0"/>
    <s v="US"/>
    <x v="0"/>
    <x v="0"/>
    <x v="1"/>
    <n v="84.2"/>
    <s v="Brown"/>
    <s v="O−"/>
    <x v="0"/>
    <x v="1"/>
    <n v="87471"/>
  </r>
  <r>
    <x v="2"/>
    <x v="2"/>
    <s v="Sr."/>
    <s v="Tomas"/>
    <s v="Ferreira"/>
    <s v="Filho"/>
    <x v="2"/>
    <s v="Cancer"/>
    <x v="1"/>
    <s v="BR"/>
    <x v="1"/>
    <x v="1"/>
    <x v="2"/>
    <n v="52.9"/>
    <s v="Amber"/>
    <s v="A−"/>
    <x v="1"/>
    <x v="2"/>
    <n v="64724"/>
  </r>
  <r>
    <x v="3"/>
    <x v="3"/>
    <s v="Ms."/>
    <s v="Darby"/>
    <m/>
    <s v="Cruickshank"/>
    <x v="3"/>
    <s v="Taurus"/>
    <x v="0"/>
    <s v="US"/>
    <x v="0"/>
    <x v="0"/>
    <x v="3"/>
    <n v="48.9"/>
    <s v="Green"/>
    <s v="O−"/>
    <x v="1"/>
    <x v="3"/>
    <n v="110823"/>
  </r>
  <r>
    <x v="4"/>
    <x v="4"/>
    <s v="Dr."/>
    <s v="Jaydon"/>
    <m/>
    <s v="Borer"/>
    <x v="4"/>
    <s v="Taurus"/>
    <x v="1"/>
    <s v="US"/>
    <x v="0"/>
    <x v="0"/>
    <x v="4"/>
    <n v="84.8"/>
    <s v="Blue"/>
    <s v="B−"/>
    <x v="0"/>
    <x v="4"/>
    <n v="56916"/>
  </r>
  <r>
    <x v="5"/>
    <x v="5"/>
    <s v="Mr."/>
    <s v="Moriah "/>
    <m/>
    <s v="Lynch"/>
    <x v="5"/>
    <s v="Sagittarius"/>
    <x v="1"/>
    <s v="US"/>
    <x v="0"/>
    <x v="0"/>
    <x v="5"/>
    <n v="83.2"/>
    <s v="Blue"/>
    <s v="O−"/>
    <x v="0"/>
    <x v="5"/>
    <n v="51133"/>
  </r>
  <r>
    <x v="6"/>
    <x v="6"/>
    <s v="Ms."/>
    <s v="Amiya"/>
    <m/>
    <s v="Eichmann"/>
    <x v="6"/>
    <s v="Leo"/>
    <x v="0"/>
    <s v="US"/>
    <x v="0"/>
    <x v="0"/>
    <x v="6"/>
    <n v="61.1"/>
    <s v="Blue"/>
    <s v="B−"/>
    <x v="1"/>
    <x v="6"/>
    <n v="65465"/>
  </r>
  <r>
    <x v="7"/>
    <x v="7"/>
    <s v="Mr."/>
    <s v="Pierce"/>
    <m/>
    <s v="Rau"/>
    <x v="7"/>
    <s v="Taurus"/>
    <x v="1"/>
    <s v="US"/>
    <x v="0"/>
    <x v="0"/>
    <x v="7"/>
    <n v="105.7"/>
    <s v="Amber"/>
    <s v="A+"/>
    <x v="0"/>
    <x v="7"/>
    <n v="109885"/>
  </r>
  <r>
    <x v="8"/>
    <x v="8"/>
    <s v="Ms."/>
    <s v="Amelia"/>
    <m/>
    <s v="Stevens"/>
    <x v="8"/>
    <s v="Aquarius"/>
    <x v="0"/>
    <s v="GB"/>
    <x v="2"/>
    <x v="0"/>
    <x v="8"/>
    <n v="65.3"/>
    <s v="Blue"/>
    <s v="A+"/>
    <x v="0"/>
    <x v="8"/>
    <n v="60061"/>
  </r>
  <r>
    <x v="9"/>
    <x v="9"/>
    <s v="Mr."/>
    <s v="Toby"/>
    <m/>
    <s v="Simpson"/>
    <x v="9"/>
    <s v="Sagittarius"/>
    <x v="1"/>
    <s v="GB"/>
    <x v="2"/>
    <x v="0"/>
    <x v="9"/>
    <n v="62.9"/>
    <s v="Amber"/>
    <s v="O+"/>
    <x v="1"/>
    <x v="6"/>
    <n v="32758"/>
  </r>
  <r>
    <x v="10"/>
    <x v="10"/>
    <s v="Sir"/>
    <s v="Ethan"/>
    <m/>
    <s v="Murphy"/>
    <x v="10"/>
    <s v="Scorpio"/>
    <x v="1"/>
    <s v="GB"/>
    <x v="2"/>
    <x v="0"/>
    <x v="10"/>
    <n v="104.3"/>
    <s v="Brown"/>
    <s v="O+"/>
    <x v="1"/>
    <x v="9"/>
    <n v="99613"/>
  </r>
  <r>
    <x v="11"/>
    <x v="11"/>
    <s v="Mrs."/>
    <s v="Ashley"/>
    <m/>
    <s v="Wood"/>
    <x v="11"/>
    <s v="Libra"/>
    <x v="0"/>
    <s v="GB"/>
    <x v="2"/>
    <x v="0"/>
    <x v="11"/>
    <n v="100.7"/>
    <s v="Brown"/>
    <s v="O+"/>
    <x v="1"/>
    <x v="10"/>
    <n v="56595"/>
  </r>
  <r>
    <x v="12"/>
    <x v="12"/>
    <s v="Ms."/>
    <s v="Megan"/>
    <m/>
    <s v="Scott"/>
    <x v="12"/>
    <s v="Aquarius"/>
    <x v="0"/>
    <s v="GB"/>
    <x v="2"/>
    <x v="0"/>
    <x v="12"/>
    <n v="70.900000000000006"/>
    <s v="Green"/>
    <s v="A−"/>
    <x v="1"/>
    <x v="11"/>
    <n v="117408"/>
  </r>
  <r>
    <x v="13"/>
    <x v="13"/>
    <s v="Hr."/>
    <s v="Helmut"/>
    <m/>
    <s v="Weinhae"/>
    <x v="13"/>
    <s v="Virgo"/>
    <x v="1"/>
    <s v="DE"/>
    <x v="3"/>
    <x v="2"/>
    <x v="13"/>
    <n v="68.3"/>
    <s v="Gray"/>
    <s v="A+"/>
    <x v="1"/>
    <x v="12"/>
    <n v="64862"/>
  </r>
  <r>
    <x v="14"/>
    <x v="14"/>
    <s v="Prof."/>
    <s v="Milena"/>
    <m/>
    <s v="Schotin"/>
    <x v="14"/>
    <s v="Pisces"/>
    <x v="0"/>
    <s v="DE"/>
    <x v="3"/>
    <x v="2"/>
    <x v="14"/>
    <n v="105.3"/>
    <s v="Gray"/>
    <s v="O+"/>
    <x v="0"/>
    <x v="13"/>
    <n v="10241"/>
  </r>
  <r>
    <x v="15"/>
    <x v="15"/>
    <s v="Hr."/>
    <s v="Lothar"/>
    <m/>
    <s v="Birnbaum"/>
    <x v="15"/>
    <s v="Cancer"/>
    <x v="1"/>
    <s v="DE"/>
    <x v="3"/>
    <x v="2"/>
    <x v="15"/>
    <n v="48.6"/>
    <s v="Blue"/>
    <s v="O+"/>
    <x v="1"/>
    <x v="3"/>
    <n v="88762"/>
  </r>
  <r>
    <x v="16"/>
    <x v="16"/>
    <s v="Hr."/>
    <s v="Pietro"/>
    <m/>
    <s v="Stolze"/>
    <x v="16"/>
    <s v="Libra"/>
    <x v="1"/>
    <s v="DE"/>
    <x v="3"/>
    <x v="2"/>
    <x v="16"/>
    <n v="105.9"/>
    <s v="Blue"/>
    <s v="A−"/>
    <x v="0"/>
    <x v="14"/>
    <n v="80757"/>
  </r>
  <r>
    <x v="17"/>
    <x v="17"/>
    <s v="Hr."/>
    <s v="Richard "/>
    <m/>
    <s v="Tlustek"/>
    <x v="17"/>
    <s v="Virgo"/>
    <x v="1"/>
    <s v="DE"/>
    <x v="3"/>
    <x v="2"/>
    <x v="17"/>
    <n v="71.099999999999994"/>
    <s v="Blue"/>
    <s v="A−"/>
    <x v="1"/>
    <x v="15"/>
    <n v="88794"/>
  </r>
  <r>
    <x v="18"/>
    <x v="18"/>
    <s v="Dr."/>
    <s v="Earnestine"/>
    <m/>
    <s v="Raynor"/>
    <x v="18"/>
    <s v="Taurus"/>
    <x v="0"/>
    <s v="OZ"/>
    <x v="4"/>
    <x v="0"/>
    <x v="18"/>
    <n v="70.3"/>
    <s v="Blue"/>
    <s v="A+"/>
    <x v="0"/>
    <x v="16"/>
    <n v="63526"/>
  </r>
  <r>
    <x v="19"/>
    <x v="19"/>
    <s v="Mr."/>
    <s v="Jason"/>
    <m/>
    <s v="Gaylord"/>
    <x v="19"/>
    <s v="Capricorn"/>
    <x v="1"/>
    <s v="OZ"/>
    <x v="4"/>
    <x v="0"/>
    <x v="19"/>
    <n v="54.7"/>
    <s v="Brown"/>
    <s v="O−"/>
    <x v="0"/>
    <x v="17"/>
    <n v="46352"/>
  </r>
  <r>
    <x v="20"/>
    <x v="20"/>
    <s v="Mr."/>
    <s v="Kendrick"/>
    <m/>
    <s v="Sauer"/>
    <x v="20"/>
    <s v="Cancer"/>
    <x v="1"/>
    <s v="OZ"/>
    <x v="4"/>
    <x v="0"/>
    <x v="20"/>
    <n v="100.9"/>
    <s v="Blue"/>
    <s v="B−"/>
    <x v="1"/>
    <x v="18"/>
    <n v="106808"/>
  </r>
  <r>
    <x v="21"/>
    <x v="21"/>
    <s v="Dr."/>
    <s v="Annabell"/>
    <m/>
    <s v="Olson"/>
    <x v="21"/>
    <s v="Aries"/>
    <x v="0"/>
    <s v="OZ"/>
    <x v="4"/>
    <x v="0"/>
    <x v="21"/>
    <n v="84.3"/>
    <s v="Green"/>
    <s v="A+"/>
    <x v="1"/>
    <x v="19"/>
    <n v="96468"/>
  </r>
  <r>
    <x v="22"/>
    <x v="22"/>
    <s v="Dr."/>
    <s v="Jena"/>
    <m/>
    <s v="Upton"/>
    <x v="22"/>
    <s v="Sagittarius"/>
    <x v="0"/>
    <s v="OZ"/>
    <x v="4"/>
    <x v="0"/>
    <x v="22"/>
    <n v="66.8"/>
    <s v="Blue"/>
    <s v="O+"/>
    <x v="1"/>
    <x v="20"/>
    <n v="16526"/>
  </r>
  <r>
    <x v="23"/>
    <x v="23"/>
    <s v="Dr."/>
    <s v="Shanny"/>
    <m/>
    <s v="Bins"/>
    <x v="23"/>
    <s v="Virgo"/>
    <x v="0"/>
    <s v="OZ"/>
    <x v="4"/>
    <x v="0"/>
    <x v="23"/>
    <n v="59.4"/>
    <s v="Amber"/>
    <s v="B−"/>
    <x v="1"/>
    <x v="21"/>
    <n v="21891"/>
  </r>
  <r>
    <x v="24"/>
    <x v="24"/>
    <s v="Dr."/>
    <s v="Tia"/>
    <m/>
    <s v="Abshire"/>
    <x v="24"/>
    <s v="Cancer"/>
    <x v="0"/>
    <s v="OZ"/>
    <x v="4"/>
    <x v="0"/>
    <x v="24"/>
    <n v="77.8"/>
    <s v="Amber"/>
    <s v="A+"/>
    <x v="1"/>
    <x v="6"/>
    <n v="62037"/>
  </r>
  <r>
    <x v="25"/>
    <x v="25"/>
    <s v="Ms."/>
    <s v="Isabel"/>
    <m/>
    <s v="Runolfsdottir"/>
    <x v="25"/>
    <s v="Aries"/>
    <x v="0"/>
    <s v="OZ"/>
    <x v="4"/>
    <x v="0"/>
    <x v="25"/>
    <n v="85.9"/>
    <s v="Blue"/>
    <s v="B+"/>
    <x v="0"/>
    <x v="0"/>
    <n v="89737"/>
  </r>
  <r>
    <x v="26"/>
    <x v="26"/>
    <s v="Hr."/>
    <s v="Barney"/>
    <m/>
    <s v="Wesack"/>
    <x v="26"/>
    <s v="Cancer"/>
    <x v="1"/>
    <s v="AU"/>
    <x v="5"/>
    <x v="2"/>
    <x v="26"/>
    <n v="93.4"/>
    <s v="Amber"/>
    <s v="B+"/>
    <x v="0"/>
    <x v="22"/>
    <n v="41039"/>
  </r>
  <r>
    <x v="27"/>
    <x v="27"/>
    <s v="Hr."/>
    <s v="Baruch"/>
    <m/>
    <s v="Kade"/>
    <x v="27"/>
    <s v="Pisces"/>
    <x v="1"/>
    <s v="AU"/>
    <x v="5"/>
    <x v="2"/>
    <x v="27"/>
    <n v="95.5"/>
    <s v="Gray"/>
    <s v="O−"/>
    <x v="1"/>
    <x v="11"/>
    <n v="28458"/>
  </r>
  <r>
    <x v="28"/>
    <x v="28"/>
    <s v="Prof."/>
    <s v="Liesbeth"/>
    <m/>
    <s v="Rosemann"/>
    <x v="28"/>
    <s v="Aquarius"/>
    <x v="0"/>
    <s v="AU"/>
    <x v="5"/>
    <x v="2"/>
    <x v="28"/>
    <n v="52.2"/>
    <s v="Blue"/>
    <s v="O+"/>
    <x v="1"/>
    <x v="6"/>
    <n v="55007"/>
  </r>
  <r>
    <x v="29"/>
    <x v="29"/>
    <s v="Mme."/>
    <s v="Valentine"/>
    <m/>
    <s v="Moreau"/>
    <x v="29"/>
    <s v="Libra"/>
    <x v="0"/>
    <s v="FR"/>
    <x v="6"/>
    <x v="3"/>
    <x v="29"/>
    <n v="74.599999999999994"/>
    <s v="Blue"/>
    <s v="B+"/>
    <x v="1"/>
    <x v="23"/>
    <n v="69041"/>
  </r>
  <r>
    <x v="30"/>
    <x v="30"/>
    <s v="Mme."/>
    <s v="Paulette"/>
    <m/>
    <s v="Durand"/>
    <x v="30"/>
    <s v="Capricorn"/>
    <x v="0"/>
    <s v="FR"/>
    <x v="6"/>
    <x v="3"/>
    <x v="30"/>
    <n v="81.7"/>
    <s v="Amber"/>
    <s v="O−"/>
    <x v="0"/>
    <x v="22"/>
    <n v="86262"/>
  </r>
  <r>
    <x v="31"/>
    <x v="31"/>
    <s v="Mme."/>
    <s v="Laure-Alix"/>
    <m/>
    <s v="Chevalier"/>
    <x v="31"/>
    <s v="Capricorn"/>
    <x v="0"/>
    <s v="FR"/>
    <x v="6"/>
    <x v="3"/>
    <x v="31"/>
    <n v="78.099999999999994"/>
    <s v="Blue"/>
    <s v="O+"/>
    <x v="1"/>
    <x v="20"/>
    <n v="19234"/>
  </r>
  <r>
    <x v="32"/>
    <x v="32"/>
    <s v="M."/>
    <s v="Claude"/>
    <m/>
    <s v="Toussaint"/>
    <x v="32"/>
    <s v="Scorpio"/>
    <x v="1"/>
    <s v="FR"/>
    <x v="6"/>
    <x v="3"/>
    <x v="32"/>
    <n v="57.1"/>
    <s v="Green"/>
    <s v="O+"/>
    <x v="0"/>
    <x v="24"/>
    <n v="95123"/>
  </r>
  <r>
    <x v="33"/>
    <x v="33"/>
    <s v="M."/>
    <s v="Victor"/>
    <m/>
    <s v="Lenoir"/>
    <x v="33"/>
    <s v="Libra"/>
    <x v="1"/>
    <s v="FR"/>
    <x v="6"/>
    <x v="3"/>
    <x v="33"/>
    <n v="56"/>
    <s v="Blue"/>
    <s v="B+"/>
    <x v="1"/>
    <x v="18"/>
    <n v="62761"/>
  </r>
  <r>
    <x v="34"/>
    <x v="34"/>
    <s v="M."/>
    <s v="Arthur"/>
    <m/>
    <s v="Lenoir"/>
    <x v="34"/>
    <s v="Leo"/>
    <x v="1"/>
    <s v="FR"/>
    <x v="6"/>
    <x v="3"/>
    <x v="34"/>
    <n v="88.6"/>
    <s v="Amber"/>
    <s v="O+"/>
    <x v="1"/>
    <x v="25"/>
    <n v="108431"/>
  </r>
  <r>
    <x v="35"/>
    <x v="35"/>
    <s v="M."/>
    <s v="Benjamin"/>
    <m/>
    <s v="Lebrun-Brun"/>
    <x v="35"/>
    <s v="Aquarius"/>
    <x v="1"/>
    <s v="FR"/>
    <x v="6"/>
    <x v="3"/>
    <x v="35"/>
    <n v="78.2"/>
    <s v="Brown"/>
    <s v="O−"/>
    <x v="1"/>
    <x v="18"/>
    <n v="66268"/>
  </r>
  <r>
    <x v="36"/>
    <x v="36"/>
    <s v="M."/>
    <s v="Antoine"/>
    <m/>
    <s v="Maillard"/>
    <x v="36"/>
    <s v="Cancer"/>
    <x v="1"/>
    <s v="FR"/>
    <x v="6"/>
    <x v="3"/>
    <x v="36"/>
    <n v="95.8"/>
    <s v="Blue"/>
    <s v="B−"/>
    <x v="1"/>
    <x v="26"/>
    <n v="33970"/>
  </r>
  <r>
    <x v="37"/>
    <x v="37"/>
    <s v="M."/>
    <s v="Bernard"/>
    <m/>
    <s v="Hoarau-Guyon"/>
    <x v="37"/>
    <s v="Capricorn"/>
    <x v="1"/>
    <s v="FR"/>
    <x v="6"/>
    <x v="3"/>
    <x v="37"/>
    <n v="59.7"/>
    <s v="Gray"/>
    <s v="O−"/>
    <x v="0"/>
    <x v="0"/>
    <n v="71352"/>
  </r>
  <r>
    <x v="38"/>
    <x v="38"/>
    <s v="Sr."/>
    <s v="Hidalgo"/>
    <s v="Cantu"/>
    <s v="Tercero"/>
    <x v="38"/>
    <s v="Sagittarius"/>
    <x v="1"/>
    <s v="AG"/>
    <x v="7"/>
    <x v="4"/>
    <x v="38"/>
    <n v="77.7"/>
    <s v="Gray"/>
    <s v="B−"/>
    <x v="1"/>
    <x v="21"/>
    <n v="116376"/>
  </r>
  <r>
    <x v="39"/>
    <x v="39"/>
    <s v="Sr."/>
    <s v="Hadalgo"/>
    <m/>
    <s v="Polanco"/>
    <x v="39"/>
    <s v="Gemini"/>
    <x v="1"/>
    <s v="AG"/>
    <x v="7"/>
    <x v="4"/>
    <x v="39"/>
    <n v="98"/>
    <s v="Blue"/>
    <s v="A−"/>
    <x v="1"/>
    <x v="20"/>
    <n v="114144"/>
  </r>
  <r>
    <x v="40"/>
    <x v="40"/>
    <s v="Sra."/>
    <s v="Laura"/>
    <m/>
    <s v="Oliviera"/>
    <x v="40"/>
    <s v="Aquarius"/>
    <x v="0"/>
    <s v="AG"/>
    <x v="7"/>
    <x v="4"/>
    <x v="40"/>
    <n v="51.9"/>
    <s v="Amber"/>
    <s v="O−"/>
    <x v="1"/>
    <x v="27"/>
    <n v="79872"/>
  </r>
  <r>
    <x v="41"/>
    <x v="41"/>
    <s v="Sra."/>
    <s v="Ainhoa"/>
    <m/>
    <s v="Garza"/>
    <x v="41"/>
    <s v="Pisces"/>
    <x v="0"/>
    <s v="ES"/>
    <x v="8"/>
    <x v="4"/>
    <x v="41"/>
    <n v="55.6"/>
    <s v="Brown"/>
    <s v="O+"/>
    <x v="0"/>
    <x v="28"/>
    <n v="101969"/>
  </r>
  <r>
    <x v="42"/>
    <x v="42"/>
    <s v="Sra."/>
    <s v="Isabel"/>
    <m/>
    <s v="Banda"/>
    <x v="42"/>
    <s v="Capricorn"/>
    <x v="0"/>
    <s v="ES"/>
    <x v="8"/>
    <x v="4"/>
    <x v="42"/>
    <n v="102.3"/>
    <s v="Amber"/>
    <s v="O+"/>
    <x v="1"/>
    <x v="21"/>
    <n v="50659"/>
  </r>
  <r>
    <x v="43"/>
    <x v="43"/>
    <s v="Sra."/>
    <s v="Carolota"/>
    <m/>
    <s v="Mateos"/>
    <x v="43"/>
    <s v="Leo"/>
    <x v="0"/>
    <s v="ES"/>
    <x v="8"/>
    <x v="4"/>
    <x v="43"/>
    <n v="58.8"/>
    <s v="Gray"/>
    <s v="O−"/>
    <x v="1"/>
    <x v="27"/>
    <n v="58215"/>
  </r>
  <r>
    <x v="44"/>
    <x v="44"/>
    <s v="Mw."/>
    <s v="Elize"/>
    <m/>
    <s v="Prins"/>
    <x v="44"/>
    <s v="Taurus"/>
    <x v="0"/>
    <s v="DU"/>
    <x v="9"/>
    <x v="5"/>
    <x v="44"/>
    <n v="63.8"/>
    <s v="Blue"/>
    <s v="O+"/>
    <x v="0"/>
    <x v="29"/>
    <n v="39935"/>
  </r>
  <r>
    <x v="45"/>
    <x v="45"/>
    <s v="dhr."/>
    <s v="Ryan"/>
    <m/>
    <s v="Pham"/>
    <x v="45"/>
    <s v="Libra"/>
    <x v="1"/>
    <s v="DU"/>
    <x v="9"/>
    <x v="5"/>
    <x v="45"/>
    <n v="98.6"/>
    <s v="Amber"/>
    <s v="B+"/>
    <x v="1"/>
    <x v="20"/>
    <n v="44865"/>
  </r>
  <r>
    <x v="46"/>
    <x v="46"/>
    <s v="Mw"/>
    <s v="Elise"/>
    <m/>
    <s v="Rotteveel"/>
    <x v="46"/>
    <s v="Aries"/>
    <x v="0"/>
    <s v="DU"/>
    <x v="9"/>
    <x v="5"/>
    <x v="46"/>
    <n v="61.8"/>
    <s v="Gray"/>
    <s v="O−"/>
    <x v="1"/>
    <x v="20"/>
    <n v="90478"/>
  </r>
  <r>
    <x v="47"/>
    <x v="47"/>
    <s v="Fru."/>
    <s v="Mirjam"/>
    <m/>
    <s v="Soderberg"/>
    <x v="47"/>
    <s v="Taurus"/>
    <x v="0"/>
    <s v="SV"/>
    <x v="10"/>
    <x v="6"/>
    <x v="47"/>
    <n v="50"/>
    <s v="Amber"/>
    <s v="O+"/>
    <x v="1"/>
    <x v="2"/>
    <n v="38965"/>
  </r>
  <r>
    <x v="48"/>
    <x v="48"/>
    <s v="H."/>
    <s v="Berndt"/>
    <m/>
    <s v="Palsson"/>
    <x v="48"/>
    <s v="Pisces"/>
    <x v="1"/>
    <s v="SV"/>
    <x v="10"/>
    <x v="6"/>
    <x v="48"/>
    <n v="45.9"/>
    <s v="Blue"/>
    <s v="A−"/>
    <x v="1"/>
    <x v="30"/>
    <n v="35387"/>
  </r>
  <r>
    <x v="49"/>
    <x v="49"/>
    <s v="Sr."/>
    <s v="Adriano"/>
    <s v="Pontes"/>
    <s v="Sobrinho"/>
    <x v="49"/>
    <s v="Leo"/>
    <x v="1"/>
    <s v="PR"/>
    <x v="1"/>
    <x v="1"/>
    <x v="49"/>
    <n v="92.5"/>
    <s v="Green"/>
    <s v="A+"/>
    <x v="0"/>
    <x v="31"/>
    <n v="205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F933297-89CB-489A-B737-D92F060FBEEA}" name="PivotTable1" cacheId="2" applyNumberFormats="0" applyBorderFormats="0" applyFontFormats="0" applyPatternFormats="0" applyAlignmentFormats="0" applyWidthHeightFormats="1" dataCaption="Values" updatedVersion="7" minRefreshableVersion="3" showDrill="0" useAutoFormatting="1" rowGrandTotals="0" colGrandTotals="0" itemPrintTitles="1" createdVersion="7" indent="0" outline="1" outlineData="1" multipleFieldFilters="0">
  <location ref="M4:O16" firstHeaderRow="1" firstDataRow="2" firstDataCol="1"/>
  <pivotFields count="21">
    <pivotField dataField="1" numFmtId="165" showAll="0"/>
    <pivotField showAll="0"/>
    <pivotField showAll="0"/>
    <pivotField showAll="0"/>
    <pivotField showAll="0"/>
    <pivotField showAll="0"/>
    <pivotField numFmtId="166" showAll="0"/>
    <pivotField showAll="0"/>
    <pivotField axis="axisCol" showAll="0">
      <items count="3">
        <item x="0"/>
        <item x="1"/>
        <item t="default"/>
      </items>
    </pivotField>
    <pivotField showAll="0"/>
    <pivotField axis="axisRow" showAll="0">
      <items count="12">
        <item x="7"/>
        <item x="4"/>
        <item x="5"/>
        <item x="1"/>
        <item x="6"/>
        <item x="3"/>
        <item x="9"/>
        <item x="8"/>
        <item x="10"/>
        <item x="2"/>
        <item x="0"/>
        <item t="default"/>
      </items>
    </pivotField>
    <pivotField showAll="0"/>
    <pivotField showAll="0"/>
    <pivotField showAll="0"/>
    <pivotField showAll="0"/>
    <pivotField showAll="0"/>
    <pivotField showAll="0"/>
    <pivotField showAll="0"/>
    <pivotField numFmtId="169" showAll="0"/>
    <pivotField showAll="0" defaultSubtotal="0"/>
    <pivotField showAll="0" defaultSubtotal="0"/>
  </pivotFields>
  <rowFields count="1">
    <field x="10"/>
  </rowFields>
  <rowItems count="11">
    <i>
      <x/>
    </i>
    <i>
      <x v="1"/>
    </i>
    <i>
      <x v="2"/>
    </i>
    <i>
      <x v="3"/>
    </i>
    <i>
      <x v="4"/>
    </i>
    <i>
      <x v="5"/>
    </i>
    <i>
      <x v="6"/>
    </i>
    <i>
      <x v="7"/>
    </i>
    <i>
      <x v="8"/>
    </i>
    <i>
      <x v="9"/>
    </i>
    <i>
      <x v="10"/>
    </i>
  </rowItems>
  <colFields count="1">
    <field x="8"/>
  </colFields>
  <colItems count="2">
    <i>
      <x/>
    </i>
    <i>
      <x v="1"/>
    </i>
  </colItems>
  <dataFields count="1">
    <dataField name="Count of MEMBER ID" fld="0" subtotal="count" baseField="10" baseItem="0"/>
  </dataFields>
  <pivotTableStyleInfo name="PivotStyleDark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850881-6249-451E-961E-C3813BFB6DFE}" name="PivotTable3" cacheId="2" applyNumberFormats="0" applyBorderFormats="0" applyFontFormats="0" applyPatternFormats="0" applyAlignmentFormats="0" applyWidthHeightFormats="1" dataCaption="Values" updatedVersion="7" minRefreshableVersion="3" showDrill="0" rowGrandTotals="0" colGrandTotals="0" itemPrintTitles="1" createdVersion="7" indent="0" compact="0" compactData="0" multipleFieldFilters="0">
  <location ref="B3:H35" firstHeaderRow="1" firstDataRow="1" firstDataCol="7"/>
  <pivotFields count="21">
    <pivotField axis="axisRow" compact="0" numFmtId="165" outline="0" showAll="0" defaultSubtota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axis="axisRow" compact="0" outline="0" showAll="0" defaultSubtotal="0">
      <items count="50">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4"/>
        <item x="46"/>
        <item x="28"/>
        <item x="14"/>
        <item x="10"/>
        <item x="49"/>
        <item x="39"/>
        <item x="38"/>
        <item x="2"/>
        <item x="41"/>
        <item x="43"/>
        <item x="42"/>
        <item x="40"/>
      </items>
    </pivotField>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14">
        <item x="0"/>
        <item x="1"/>
        <item x="2"/>
        <item x="3"/>
        <item x="4"/>
        <item x="5"/>
        <item x="6"/>
        <item x="7"/>
        <item x="8"/>
        <item x="9"/>
        <item x="10"/>
        <item x="11"/>
        <item x="12"/>
        <item x="13"/>
      </items>
    </pivotField>
    <pivotField compact="0" outline="0" showAll="0" defaultSubtotal="0"/>
    <pivotField axis="axisRow" compact="0" outline="0" showAll="0" defaultSubtotal="0">
      <items count="2">
        <item x="0"/>
        <item x="1"/>
      </items>
    </pivotField>
    <pivotField compact="0" outline="0" showAll="0" defaultSubtotal="0"/>
    <pivotField axis="axisRow" compact="0" outline="0" showAll="0" defaultSubtotal="0">
      <items count="11">
        <item x="7"/>
        <item x="4"/>
        <item x="5"/>
        <item x="1"/>
        <item x="6"/>
        <item x="3"/>
        <item x="9"/>
        <item x="8"/>
        <item x="10"/>
        <item x="2"/>
        <item x="0"/>
      </items>
    </pivotField>
    <pivotField axis="axisRow" compact="0" outline="0" showAll="0" defaultSubtotal="0">
      <items count="7">
        <item x="5"/>
        <item x="0"/>
        <item x="3"/>
        <item x="2"/>
        <item x="1"/>
        <item x="4"/>
        <item x="6"/>
      </items>
    </pivotField>
    <pivotField compact="0" outline="0" showAll="0" defaultSubtotal="0">
      <items count="50">
        <item x="49"/>
        <item x="41"/>
        <item x="8"/>
        <item x="6"/>
        <item x="21"/>
        <item x="0"/>
        <item x="36"/>
        <item x="34"/>
        <item x="11"/>
        <item x="1"/>
        <item x="26"/>
        <item x="27"/>
        <item x="35"/>
        <item x="37"/>
        <item x="48"/>
        <item x="43"/>
        <item x="32"/>
        <item x="3"/>
        <item x="18"/>
        <item x="46"/>
        <item x="44"/>
        <item x="10"/>
        <item x="39"/>
        <item x="13"/>
        <item x="38"/>
        <item x="42"/>
        <item x="25"/>
        <item x="19"/>
        <item x="4"/>
        <item x="22"/>
        <item x="20"/>
        <item x="40"/>
        <item x="31"/>
        <item x="28"/>
        <item x="15"/>
        <item x="12"/>
        <item x="14"/>
        <item x="47"/>
        <item x="5"/>
        <item x="30"/>
        <item x="7"/>
        <item x="16"/>
        <item x="17"/>
        <item x="45"/>
        <item x="23"/>
        <item x="24"/>
        <item x="9"/>
        <item x="2"/>
        <item x="29"/>
        <item x="33"/>
      </items>
    </pivotField>
    <pivotField compact="0" outline="0" showAll="0" defaultSubtotal="0"/>
    <pivotField compact="0" outline="0" showAll="0" defaultSubtotal="0"/>
    <pivotField compact="0" outline="0" showAll="0" defaultSubtotal="0"/>
    <pivotField compact="0" outline="0" showAll="0" defaultSubtotal="0">
      <items count="2">
        <item h="1" x="0"/>
        <item x="1"/>
      </items>
    </pivotField>
    <pivotField axis="axisRow" compact="0" outline="0" showAll="0" defaultSubtotal="0">
      <items count="32">
        <item x="3"/>
        <item x="10"/>
        <item x="27"/>
        <item x="17"/>
        <item x="20"/>
        <item x="30"/>
        <item x="1"/>
        <item x="21"/>
        <item x="12"/>
        <item x="7"/>
        <item x="13"/>
        <item x="15"/>
        <item x="6"/>
        <item x="0"/>
        <item x="24"/>
        <item x="19"/>
        <item x="5"/>
        <item x="2"/>
        <item x="9"/>
        <item x="23"/>
        <item x="28"/>
        <item x="14"/>
        <item x="25"/>
        <item x="29"/>
        <item x="11"/>
        <item x="26"/>
        <item x="8"/>
        <item x="16"/>
        <item x="31"/>
        <item x="18"/>
        <item x="22"/>
        <item x="4"/>
      </items>
    </pivotField>
    <pivotField compact="0" numFmtId="169" outline="0" showAll="0" defaultSubtotal="0"/>
    <pivotField compact="0" outline="0" subtotalTop="0" showAll="0" defaultSubtotal="0">
      <items count="6">
        <item sd="0" x="0"/>
        <item sd="0" x="1"/>
        <item sd="0" x="2"/>
        <item sd="0" x="3"/>
        <item sd="0" x="4"/>
        <item sd="0" x="5"/>
      </items>
    </pivotField>
    <pivotField axis="axisRow" compact="0" outline="0" subtotalTop="0" showAll="0" defaultSubtota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s>
    </pivotField>
  </pivotFields>
  <rowFields count="7">
    <field x="0"/>
    <field x="1"/>
    <field x="8"/>
    <field x="20"/>
    <field x="10"/>
    <field x="11"/>
    <field x="17"/>
  </rowFields>
  <rowItems count="32">
    <i>
      <x v="2"/>
      <x v="45"/>
      <x v="1"/>
      <x v="15"/>
      <x v="3"/>
      <x v="4"/>
      <x v="17"/>
    </i>
    <i>
      <x v="3"/>
      <x v="34"/>
      <x/>
      <x v="21"/>
      <x v="10"/>
      <x v="1"/>
      <x/>
    </i>
    <i>
      <x v="6"/>
      <x v="31"/>
      <x/>
      <x v="45"/>
      <x v="10"/>
      <x v="1"/>
      <x v="12"/>
    </i>
    <i>
      <x v="9"/>
      <x v="28"/>
      <x v="1"/>
      <x v="10"/>
      <x v="9"/>
      <x v="1"/>
      <x v="12"/>
    </i>
    <i>
      <x v="10"/>
      <x v="41"/>
      <x v="1"/>
      <x v="32"/>
      <x v="9"/>
      <x v="1"/>
      <x v="18"/>
    </i>
    <i>
      <x v="11"/>
      <x v="29"/>
      <x/>
      <x v="23"/>
      <x v="9"/>
      <x v="1"/>
      <x v="1"/>
    </i>
    <i>
      <x v="12"/>
      <x v="36"/>
      <x/>
      <x v="23"/>
      <x v="9"/>
      <x v="1"/>
      <x v="24"/>
    </i>
    <i>
      <x v="13"/>
      <x v="11"/>
      <x v="1"/>
      <x v="5"/>
      <x v="5"/>
      <x v="3"/>
      <x v="8"/>
    </i>
    <i>
      <x v="15"/>
      <x v="12"/>
      <x v="1"/>
      <x v="15"/>
      <x v="5"/>
      <x v="3"/>
      <x/>
    </i>
    <i>
      <x v="17"/>
      <x v="14"/>
      <x v="1"/>
      <x v="5"/>
      <x v="5"/>
      <x v="3"/>
      <x v="11"/>
    </i>
    <i>
      <x v="20"/>
      <x v="25"/>
      <x v="1"/>
      <x v="42"/>
      <x v="1"/>
      <x v="1"/>
      <x v="29"/>
    </i>
    <i>
      <x v="21"/>
      <x v="1"/>
      <x/>
      <x v="10"/>
      <x v="1"/>
      <x v="1"/>
      <x v="15"/>
    </i>
    <i>
      <x v="22"/>
      <x v="4"/>
      <x/>
      <x v="1"/>
      <x v="1"/>
      <x v="1"/>
      <x v="4"/>
    </i>
    <i>
      <x v="23"/>
      <x v="5"/>
      <x/>
      <x v="45"/>
      <x v="1"/>
      <x v="1"/>
      <x v="7"/>
    </i>
    <i>
      <x v="24"/>
      <x v="6"/>
      <x/>
      <x v="12"/>
      <x v="1"/>
      <x v="1"/>
      <x v="12"/>
    </i>
    <i>
      <x v="27"/>
      <x v="10"/>
      <x v="1"/>
      <x v="28"/>
      <x v="2"/>
      <x v="3"/>
      <x v="24"/>
    </i>
    <i>
      <x v="28"/>
      <x v="39"/>
      <x/>
      <x v="40"/>
      <x v="2"/>
      <x v="3"/>
      <x v="12"/>
    </i>
    <i>
      <x v="29"/>
      <x v="23"/>
      <x/>
      <x v="25"/>
      <x v="4"/>
      <x v="2"/>
      <x v="19"/>
    </i>
    <i>
      <x v="31"/>
      <x v="21"/>
      <x/>
      <x v="16"/>
      <x v="4"/>
      <x v="2"/>
      <x v="4"/>
    </i>
    <i>
      <x v="33"/>
      <x v="20"/>
      <x v="1"/>
      <x v="27"/>
      <x v="4"/>
      <x v="2"/>
      <x v="29"/>
    </i>
    <i>
      <x v="34"/>
      <x v="16"/>
      <x v="1"/>
      <x v="1"/>
      <x v="4"/>
      <x v="2"/>
      <x v="22"/>
    </i>
    <i>
      <x v="35"/>
      <x v="17"/>
      <x v="1"/>
      <x v="21"/>
      <x v="4"/>
      <x v="2"/>
      <x v="29"/>
    </i>
    <i>
      <x v="36"/>
      <x v="15"/>
      <x v="1"/>
      <x v="32"/>
      <x v="4"/>
      <x v="2"/>
      <x v="25"/>
    </i>
    <i>
      <x v="38"/>
      <x v="44"/>
      <x v="1"/>
      <x v="30"/>
      <x/>
      <x v="5"/>
      <x v="7"/>
    </i>
    <i>
      <x v="39"/>
      <x v="43"/>
      <x v="1"/>
      <x v="34"/>
      <x/>
      <x v="5"/>
      <x v="4"/>
    </i>
    <i>
      <x v="40"/>
      <x v="49"/>
      <x/>
      <x v="20"/>
      <x/>
      <x v="5"/>
      <x v="2"/>
    </i>
    <i>
      <x v="42"/>
      <x v="48"/>
      <x/>
      <x v="6"/>
      <x v="7"/>
      <x v="5"/>
      <x v="7"/>
    </i>
    <i>
      <x v="43"/>
      <x v="47"/>
      <x/>
      <x v="11"/>
      <x v="7"/>
      <x v="5"/>
      <x v="2"/>
    </i>
    <i>
      <x v="45"/>
      <x/>
      <x v="1"/>
      <x v="19"/>
      <x v="6"/>
      <x/>
      <x v="4"/>
    </i>
    <i>
      <x v="46"/>
      <x v="38"/>
      <x/>
      <x v="14"/>
      <x v="6"/>
      <x/>
      <x v="4"/>
    </i>
    <i>
      <x v="47"/>
      <x v="7"/>
      <x/>
      <x v="43"/>
      <x v="8"/>
      <x v="6"/>
      <x v="17"/>
    </i>
    <i>
      <x v="48"/>
      <x v="8"/>
      <x v="1"/>
      <x v="33"/>
      <x v="8"/>
      <x v="6"/>
      <x v="5"/>
    </i>
  </rowItems>
  <colItems count="1">
    <i/>
  </colItems>
  <formats count="204">
    <format dxfId="203">
      <pivotArea type="all" dataOnly="0" outline="0" fieldPosition="0"/>
    </format>
    <format dxfId="202">
      <pivotArea dataOnly="0" labelOnly="1" outline="0" fieldPosition="0">
        <references count="1">
          <reference field="0" count="0"/>
        </references>
      </pivotArea>
    </format>
    <format dxfId="201">
      <pivotArea dataOnly="0" labelOnly="1" outline="0" fieldPosition="0">
        <references count="2">
          <reference field="0" count="1" selected="0">
            <x v="0"/>
          </reference>
          <reference field="1" count="1">
            <x v="32"/>
          </reference>
        </references>
      </pivotArea>
    </format>
    <format dxfId="200">
      <pivotArea dataOnly="0" labelOnly="1" outline="0" fieldPosition="0">
        <references count="2">
          <reference field="0" count="1" selected="0">
            <x v="1"/>
          </reference>
          <reference field="1" count="1">
            <x v="33"/>
          </reference>
        </references>
      </pivotArea>
    </format>
    <format dxfId="199">
      <pivotArea dataOnly="0" labelOnly="1" outline="0" fieldPosition="0">
        <references count="2">
          <reference field="0" count="1" selected="0">
            <x v="2"/>
          </reference>
          <reference field="1" count="1">
            <x v="45"/>
          </reference>
        </references>
      </pivotArea>
    </format>
    <format dxfId="198">
      <pivotArea dataOnly="0" labelOnly="1" outline="0" fieldPosition="0">
        <references count="2">
          <reference field="0" count="1" selected="0">
            <x v="3"/>
          </reference>
          <reference field="1" count="1">
            <x v="34"/>
          </reference>
        </references>
      </pivotArea>
    </format>
    <format dxfId="197">
      <pivotArea dataOnly="0" labelOnly="1" outline="0" fieldPosition="0">
        <references count="2">
          <reference field="0" count="1" selected="0">
            <x v="4"/>
          </reference>
          <reference field="1" count="1">
            <x v="3"/>
          </reference>
        </references>
      </pivotArea>
    </format>
    <format dxfId="196">
      <pivotArea dataOnly="0" labelOnly="1" outline="0" fieldPosition="0">
        <references count="2">
          <reference field="0" count="1" selected="0">
            <x v="5"/>
          </reference>
          <reference field="1" count="1">
            <x v="26"/>
          </reference>
        </references>
      </pivotArea>
    </format>
    <format dxfId="195">
      <pivotArea dataOnly="0" labelOnly="1" outline="0" fieldPosition="0">
        <references count="2">
          <reference field="0" count="1" selected="0">
            <x v="6"/>
          </reference>
          <reference field="1" count="1">
            <x v="31"/>
          </reference>
        </references>
      </pivotArea>
    </format>
    <format dxfId="194">
      <pivotArea dataOnly="0" labelOnly="1" outline="0" fieldPosition="0">
        <references count="2">
          <reference field="0" count="1" selected="0">
            <x v="7"/>
          </reference>
          <reference field="1" count="1">
            <x v="27"/>
          </reference>
        </references>
      </pivotArea>
    </format>
    <format dxfId="193">
      <pivotArea dataOnly="0" labelOnly="1" outline="0" fieldPosition="0">
        <references count="2">
          <reference field="0" count="1" selected="0">
            <x v="8"/>
          </reference>
          <reference field="1" count="1">
            <x v="30"/>
          </reference>
        </references>
      </pivotArea>
    </format>
    <format dxfId="192">
      <pivotArea dataOnly="0" labelOnly="1" outline="0" fieldPosition="0">
        <references count="2">
          <reference field="0" count="1" selected="0">
            <x v="9"/>
          </reference>
          <reference field="1" count="1">
            <x v="28"/>
          </reference>
        </references>
      </pivotArea>
    </format>
    <format dxfId="191">
      <pivotArea dataOnly="0" labelOnly="1" outline="0" fieldPosition="0">
        <references count="2">
          <reference field="0" count="1" selected="0">
            <x v="10"/>
          </reference>
          <reference field="1" count="1">
            <x v="41"/>
          </reference>
        </references>
      </pivotArea>
    </format>
    <format dxfId="190">
      <pivotArea dataOnly="0" labelOnly="1" outline="0" fieldPosition="0">
        <references count="2">
          <reference field="0" count="1" selected="0">
            <x v="11"/>
          </reference>
          <reference field="1" count="1">
            <x v="29"/>
          </reference>
        </references>
      </pivotArea>
    </format>
    <format dxfId="189">
      <pivotArea dataOnly="0" labelOnly="1" outline="0" fieldPosition="0">
        <references count="2">
          <reference field="0" count="1" selected="0">
            <x v="12"/>
          </reference>
          <reference field="1" count="1">
            <x v="36"/>
          </reference>
        </references>
      </pivotArea>
    </format>
    <format dxfId="188">
      <pivotArea dataOnly="0" labelOnly="1" outline="0" fieldPosition="0">
        <references count="2">
          <reference field="0" count="1" selected="0">
            <x v="13"/>
          </reference>
          <reference field="1" count="1">
            <x v="11"/>
          </reference>
        </references>
      </pivotArea>
    </format>
    <format dxfId="187">
      <pivotArea dataOnly="0" labelOnly="1" outline="0" fieldPosition="0">
        <references count="2">
          <reference field="0" count="1" selected="0">
            <x v="14"/>
          </reference>
          <reference field="1" count="1">
            <x v="40"/>
          </reference>
        </references>
      </pivotArea>
    </format>
    <format dxfId="186">
      <pivotArea dataOnly="0" labelOnly="1" outline="0" fieldPosition="0">
        <references count="2">
          <reference field="0" count="1" selected="0">
            <x v="15"/>
          </reference>
          <reference field="1" count="1">
            <x v="12"/>
          </reference>
        </references>
      </pivotArea>
    </format>
    <format dxfId="185">
      <pivotArea dataOnly="0" labelOnly="1" outline="0" fieldPosition="0">
        <references count="2">
          <reference field="0" count="1" selected="0">
            <x v="16"/>
          </reference>
          <reference field="1" count="1">
            <x v="13"/>
          </reference>
        </references>
      </pivotArea>
    </format>
    <format dxfId="184">
      <pivotArea dataOnly="0" labelOnly="1" outline="0" fieldPosition="0">
        <references count="2">
          <reference field="0" count="1" selected="0">
            <x v="17"/>
          </reference>
          <reference field="1" count="1">
            <x v="14"/>
          </reference>
        </references>
      </pivotArea>
    </format>
    <format dxfId="183">
      <pivotArea dataOnly="0" labelOnly="1" outline="0" fieldPosition="0">
        <references count="2">
          <reference field="0" count="1" selected="0">
            <x v="18"/>
          </reference>
          <reference field="1" count="1">
            <x v="2"/>
          </reference>
        </references>
      </pivotArea>
    </format>
    <format dxfId="182">
      <pivotArea dataOnly="0" labelOnly="1" outline="0" fieldPosition="0">
        <references count="2">
          <reference field="0" count="1" selected="0">
            <x v="19"/>
          </reference>
          <reference field="1" count="1">
            <x v="24"/>
          </reference>
        </references>
      </pivotArea>
    </format>
    <format dxfId="181">
      <pivotArea dataOnly="0" labelOnly="1" outline="0" fieldPosition="0">
        <references count="2">
          <reference field="0" count="1" selected="0">
            <x v="20"/>
          </reference>
          <reference field="1" count="1">
            <x v="25"/>
          </reference>
        </references>
      </pivotArea>
    </format>
    <format dxfId="180">
      <pivotArea dataOnly="0" labelOnly="1" outline="0" fieldPosition="0">
        <references count="2">
          <reference field="0" count="1" selected="0">
            <x v="21"/>
          </reference>
          <reference field="1" count="1">
            <x v="1"/>
          </reference>
        </references>
      </pivotArea>
    </format>
    <format dxfId="179">
      <pivotArea dataOnly="0" labelOnly="1" outline="0" fieldPosition="0">
        <references count="2">
          <reference field="0" count="1" selected="0">
            <x v="22"/>
          </reference>
          <reference field="1" count="1">
            <x v="4"/>
          </reference>
        </references>
      </pivotArea>
    </format>
    <format dxfId="178">
      <pivotArea dataOnly="0" labelOnly="1" outline="0" fieldPosition="0">
        <references count="2">
          <reference field="0" count="1" selected="0">
            <x v="23"/>
          </reference>
          <reference field="1" count="1">
            <x v="5"/>
          </reference>
        </references>
      </pivotArea>
    </format>
    <format dxfId="177">
      <pivotArea dataOnly="0" labelOnly="1" outline="0" fieldPosition="0">
        <references count="2">
          <reference field="0" count="1" selected="0">
            <x v="24"/>
          </reference>
          <reference field="1" count="1">
            <x v="6"/>
          </reference>
        </references>
      </pivotArea>
    </format>
    <format dxfId="176">
      <pivotArea dataOnly="0" labelOnly="1" outline="0" fieldPosition="0">
        <references count="2">
          <reference field="0" count="1" selected="0">
            <x v="25"/>
          </reference>
          <reference field="1" count="1">
            <x v="35"/>
          </reference>
        </references>
      </pivotArea>
    </format>
    <format dxfId="175">
      <pivotArea dataOnly="0" labelOnly="1" outline="0" fieldPosition="0">
        <references count="2">
          <reference field="0" count="1" selected="0">
            <x v="26"/>
          </reference>
          <reference field="1" count="1">
            <x v="9"/>
          </reference>
        </references>
      </pivotArea>
    </format>
    <format dxfId="174">
      <pivotArea dataOnly="0" labelOnly="1" outline="0" fieldPosition="0">
        <references count="2">
          <reference field="0" count="1" selected="0">
            <x v="27"/>
          </reference>
          <reference field="1" count="1">
            <x v="10"/>
          </reference>
        </references>
      </pivotArea>
    </format>
    <format dxfId="173">
      <pivotArea dataOnly="0" labelOnly="1" outline="0" fieldPosition="0">
        <references count="2">
          <reference field="0" count="1" selected="0">
            <x v="28"/>
          </reference>
          <reference field="1" count="1">
            <x v="39"/>
          </reference>
        </references>
      </pivotArea>
    </format>
    <format dxfId="172">
      <pivotArea dataOnly="0" labelOnly="1" outline="0" fieldPosition="0">
        <references count="2">
          <reference field="0" count="1" selected="0">
            <x v="29"/>
          </reference>
          <reference field="1" count="1">
            <x v="23"/>
          </reference>
        </references>
      </pivotArea>
    </format>
    <format dxfId="171">
      <pivotArea dataOnly="0" labelOnly="1" outline="0" fieldPosition="0">
        <references count="2">
          <reference field="0" count="1" selected="0">
            <x v="30"/>
          </reference>
          <reference field="1" count="1">
            <x v="22"/>
          </reference>
        </references>
      </pivotArea>
    </format>
    <format dxfId="170">
      <pivotArea dataOnly="0" labelOnly="1" outline="0" fieldPosition="0">
        <references count="2">
          <reference field="0" count="1" selected="0">
            <x v="31"/>
          </reference>
          <reference field="1" count="1">
            <x v="21"/>
          </reference>
        </references>
      </pivotArea>
    </format>
    <format dxfId="169">
      <pivotArea dataOnly="0" labelOnly="1" outline="0" fieldPosition="0">
        <references count="2">
          <reference field="0" count="1" selected="0">
            <x v="32"/>
          </reference>
          <reference field="1" count="1">
            <x v="19"/>
          </reference>
        </references>
      </pivotArea>
    </format>
    <format dxfId="168">
      <pivotArea dataOnly="0" labelOnly="1" outline="0" fieldPosition="0">
        <references count="2">
          <reference field="0" count="1" selected="0">
            <x v="33"/>
          </reference>
          <reference field="1" count="1">
            <x v="20"/>
          </reference>
        </references>
      </pivotArea>
    </format>
    <format dxfId="167">
      <pivotArea dataOnly="0" labelOnly="1" outline="0" fieldPosition="0">
        <references count="2">
          <reference field="0" count="1" selected="0">
            <x v="34"/>
          </reference>
          <reference field="1" count="1">
            <x v="16"/>
          </reference>
        </references>
      </pivotArea>
    </format>
    <format dxfId="166">
      <pivotArea dataOnly="0" labelOnly="1" outline="0" fieldPosition="0">
        <references count="2">
          <reference field="0" count="1" selected="0">
            <x v="35"/>
          </reference>
          <reference field="1" count="1">
            <x v="17"/>
          </reference>
        </references>
      </pivotArea>
    </format>
    <format dxfId="165">
      <pivotArea dataOnly="0" labelOnly="1" outline="0" fieldPosition="0">
        <references count="2">
          <reference field="0" count="1" selected="0">
            <x v="36"/>
          </reference>
          <reference field="1" count="1">
            <x v="15"/>
          </reference>
        </references>
      </pivotArea>
    </format>
    <format dxfId="164">
      <pivotArea dataOnly="0" labelOnly="1" outline="0" fieldPosition="0">
        <references count="2">
          <reference field="0" count="1" selected="0">
            <x v="37"/>
          </reference>
          <reference field="1" count="1">
            <x v="18"/>
          </reference>
        </references>
      </pivotArea>
    </format>
    <format dxfId="163">
      <pivotArea dataOnly="0" labelOnly="1" outline="0" fieldPosition="0">
        <references count="2">
          <reference field="0" count="1" selected="0">
            <x v="38"/>
          </reference>
          <reference field="1" count="1">
            <x v="44"/>
          </reference>
        </references>
      </pivotArea>
    </format>
    <format dxfId="162">
      <pivotArea dataOnly="0" labelOnly="1" outline="0" fieldPosition="0">
        <references count="2">
          <reference field="0" count="1" selected="0">
            <x v="39"/>
          </reference>
          <reference field="1" count="1">
            <x v="43"/>
          </reference>
        </references>
      </pivotArea>
    </format>
    <format dxfId="161">
      <pivotArea dataOnly="0" labelOnly="1" outline="0" fieldPosition="0">
        <references count="2">
          <reference field="0" count="1" selected="0">
            <x v="40"/>
          </reference>
          <reference field="1" count="1">
            <x v="49"/>
          </reference>
        </references>
      </pivotArea>
    </format>
    <format dxfId="160">
      <pivotArea dataOnly="0" labelOnly="1" outline="0" fieldPosition="0">
        <references count="2">
          <reference field="0" count="1" selected="0">
            <x v="41"/>
          </reference>
          <reference field="1" count="1">
            <x v="46"/>
          </reference>
        </references>
      </pivotArea>
    </format>
    <format dxfId="159">
      <pivotArea dataOnly="0" labelOnly="1" outline="0" fieldPosition="0">
        <references count="2">
          <reference field="0" count="1" selected="0">
            <x v="42"/>
          </reference>
          <reference field="1" count="1">
            <x v="48"/>
          </reference>
        </references>
      </pivotArea>
    </format>
    <format dxfId="158">
      <pivotArea dataOnly="0" labelOnly="1" outline="0" fieldPosition="0">
        <references count="2">
          <reference field="0" count="1" selected="0">
            <x v="43"/>
          </reference>
          <reference field="1" count="1">
            <x v="47"/>
          </reference>
        </references>
      </pivotArea>
    </format>
    <format dxfId="157">
      <pivotArea dataOnly="0" labelOnly="1" outline="0" fieldPosition="0">
        <references count="2">
          <reference field="0" count="1" selected="0">
            <x v="44"/>
          </reference>
          <reference field="1" count="1">
            <x v="37"/>
          </reference>
        </references>
      </pivotArea>
    </format>
    <format dxfId="156">
      <pivotArea dataOnly="0" labelOnly="1" outline="0" fieldPosition="0">
        <references count="2">
          <reference field="0" count="1" selected="0">
            <x v="45"/>
          </reference>
          <reference field="1" count="1">
            <x v="0"/>
          </reference>
        </references>
      </pivotArea>
    </format>
    <format dxfId="155">
      <pivotArea dataOnly="0" labelOnly="1" outline="0" fieldPosition="0">
        <references count="2">
          <reference field="0" count="1" selected="0">
            <x v="46"/>
          </reference>
          <reference field="1" count="1">
            <x v="38"/>
          </reference>
        </references>
      </pivotArea>
    </format>
    <format dxfId="154">
      <pivotArea dataOnly="0" labelOnly="1" outline="0" fieldPosition="0">
        <references count="2">
          <reference field="0" count="1" selected="0">
            <x v="47"/>
          </reference>
          <reference field="1" count="1">
            <x v="7"/>
          </reference>
        </references>
      </pivotArea>
    </format>
    <format dxfId="153">
      <pivotArea dataOnly="0" labelOnly="1" outline="0" fieldPosition="0">
        <references count="2">
          <reference field="0" count="1" selected="0">
            <x v="48"/>
          </reference>
          <reference field="1" count="1">
            <x v="8"/>
          </reference>
        </references>
      </pivotArea>
    </format>
    <format dxfId="152">
      <pivotArea dataOnly="0" labelOnly="1" outline="0" fieldPosition="0">
        <references count="2">
          <reference field="0" count="1" selected="0">
            <x v="49"/>
          </reference>
          <reference field="1" count="1">
            <x v="42"/>
          </reference>
        </references>
      </pivotArea>
    </format>
    <format dxfId="151">
      <pivotArea dataOnly="0" labelOnly="1" outline="0" fieldPosition="0">
        <references count="3">
          <reference field="0" count="1" selected="0">
            <x v="0"/>
          </reference>
          <reference field="1" count="1" selected="0">
            <x v="32"/>
          </reference>
          <reference field="8" count="1">
            <x v="0"/>
          </reference>
        </references>
      </pivotArea>
    </format>
    <format dxfId="150">
      <pivotArea dataOnly="0" labelOnly="1" outline="0" fieldPosition="0">
        <references count="3">
          <reference field="0" count="1" selected="0">
            <x v="2"/>
          </reference>
          <reference field="1" count="1" selected="0">
            <x v="45"/>
          </reference>
          <reference field="8" count="1">
            <x v="1"/>
          </reference>
        </references>
      </pivotArea>
    </format>
    <format dxfId="149">
      <pivotArea dataOnly="0" labelOnly="1" outline="0" fieldPosition="0">
        <references count="3">
          <reference field="0" count="1" selected="0">
            <x v="3"/>
          </reference>
          <reference field="1" count="1" selected="0">
            <x v="34"/>
          </reference>
          <reference field="8" count="1">
            <x v="0"/>
          </reference>
        </references>
      </pivotArea>
    </format>
    <format dxfId="148">
      <pivotArea dataOnly="0" labelOnly="1" outline="0" fieldPosition="0">
        <references count="3">
          <reference field="0" count="1" selected="0">
            <x v="4"/>
          </reference>
          <reference field="1" count="1" selected="0">
            <x v="3"/>
          </reference>
          <reference field="8" count="1">
            <x v="1"/>
          </reference>
        </references>
      </pivotArea>
    </format>
    <format dxfId="147">
      <pivotArea dataOnly="0" labelOnly="1" outline="0" fieldPosition="0">
        <references count="3">
          <reference field="0" count="1" selected="0">
            <x v="6"/>
          </reference>
          <reference field="1" count="1" selected="0">
            <x v="31"/>
          </reference>
          <reference field="8" count="1">
            <x v="0"/>
          </reference>
        </references>
      </pivotArea>
    </format>
    <format dxfId="146">
      <pivotArea dataOnly="0" labelOnly="1" outline="0" fieldPosition="0">
        <references count="3">
          <reference field="0" count="1" selected="0">
            <x v="7"/>
          </reference>
          <reference field="1" count="1" selected="0">
            <x v="27"/>
          </reference>
          <reference field="8" count="1">
            <x v="1"/>
          </reference>
        </references>
      </pivotArea>
    </format>
    <format dxfId="145">
      <pivotArea dataOnly="0" labelOnly="1" outline="0" fieldPosition="0">
        <references count="3">
          <reference field="0" count="1" selected="0">
            <x v="8"/>
          </reference>
          <reference field="1" count="1" selected="0">
            <x v="30"/>
          </reference>
          <reference field="8" count="1">
            <x v="0"/>
          </reference>
        </references>
      </pivotArea>
    </format>
    <format dxfId="144">
      <pivotArea dataOnly="0" labelOnly="1" outline="0" fieldPosition="0">
        <references count="3">
          <reference field="0" count="1" selected="0">
            <x v="9"/>
          </reference>
          <reference field="1" count="1" selected="0">
            <x v="28"/>
          </reference>
          <reference field="8" count="1">
            <x v="1"/>
          </reference>
        </references>
      </pivotArea>
    </format>
    <format dxfId="143">
      <pivotArea dataOnly="0" labelOnly="1" outline="0" fieldPosition="0">
        <references count="3">
          <reference field="0" count="1" selected="0">
            <x v="11"/>
          </reference>
          <reference field="1" count="1" selected="0">
            <x v="29"/>
          </reference>
          <reference field="8" count="1">
            <x v="0"/>
          </reference>
        </references>
      </pivotArea>
    </format>
    <format dxfId="142">
      <pivotArea dataOnly="0" labelOnly="1" outline="0" fieldPosition="0">
        <references count="3">
          <reference field="0" count="1" selected="0">
            <x v="13"/>
          </reference>
          <reference field="1" count="1" selected="0">
            <x v="11"/>
          </reference>
          <reference field="8" count="1">
            <x v="1"/>
          </reference>
        </references>
      </pivotArea>
    </format>
    <format dxfId="141">
      <pivotArea dataOnly="0" labelOnly="1" outline="0" fieldPosition="0">
        <references count="3">
          <reference field="0" count="1" selected="0">
            <x v="14"/>
          </reference>
          <reference field="1" count="1" selected="0">
            <x v="40"/>
          </reference>
          <reference field="8" count="1">
            <x v="0"/>
          </reference>
        </references>
      </pivotArea>
    </format>
    <format dxfId="140">
      <pivotArea dataOnly="0" labelOnly="1" outline="0" fieldPosition="0">
        <references count="3">
          <reference field="0" count="1" selected="0">
            <x v="15"/>
          </reference>
          <reference field="1" count="1" selected="0">
            <x v="12"/>
          </reference>
          <reference field="8" count="1">
            <x v="1"/>
          </reference>
        </references>
      </pivotArea>
    </format>
    <format dxfId="139">
      <pivotArea dataOnly="0" labelOnly="1" outline="0" fieldPosition="0">
        <references count="3">
          <reference field="0" count="1" selected="0">
            <x v="18"/>
          </reference>
          <reference field="1" count="1" selected="0">
            <x v="2"/>
          </reference>
          <reference field="8" count="1">
            <x v="0"/>
          </reference>
        </references>
      </pivotArea>
    </format>
    <format dxfId="138">
      <pivotArea dataOnly="0" labelOnly="1" outline="0" fieldPosition="0">
        <references count="3">
          <reference field="0" count="1" selected="0">
            <x v="19"/>
          </reference>
          <reference field="1" count="1" selected="0">
            <x v="24"/>
          </reference>
          <reference field="8" count="1">
            <x v="1"/>
          </reference>
        </references>
      </pivotArea>
    </format>
    <format dxfId="137">
      <pivotArea dataOnly="0" labelOnly="1" outline="0" fieldPosition="0">
        <references count="3">
          <reference field="0" count="1" selected="0">
            <x v="21"/>
          </reference>
          <reference field="1" count="1" selected="0">
            <x v="1"/>
          </reference>
          <reference field="8" count="1">
            <x v="0"/>
          </reference>
        </references>
      </pivotArea>
    </format>
    <format dxfId="136">
      <pivotArea dataOnly="0" labelOnly="1" outline="0" fieldPosition="0">
        <references count="3">
          <reference field="0" count="1" selected="0">
            <x v="26"/>
          </reference>
          <reference field="1" count="1" selected="0">
            <x v="9"/>
          </reference>
          <reference field="8" count="1">
            <x v="1"/>
          </reference>
        </references>
      </pivotArea>
    </format>
    <format dxfId="135">
      <pivotArea dataOnly="0" labelOnly="1" outline="0" fieldPosition="0">
        <references count="3">
          <reference field="0" count="1" selected="0">
            <x v="28"/>
          </reference>
          <reference field="1" count="1" selected="0">
            <x v="39"/>
          </reference>
          <reference field="8" count="1">
            <x v="0"/>
          </reference>
        </references>
      </pivotArea>
    </format>
    <format dxfId="134">
      <pivotArea dataOnly="0" labelOnly="1" outline="0" fieldPosition="0">
        <references count="3">
          <reference field="0" count="1" selected="0">
            <x v="32"/>
          </reference>
          <reference field="1" count="1" selected="0">
            <x v="19"/>
          </reference>
          <reference field="8" count="1">
            <x v="1"/>
          </reference>
        </references>
      </pivotArea>
    </format>
    <format dxfId="133">
      <pivotArea dataOnly="0" labelOnly="1" outline="0" fieldPosition="0">
        <references count="3">
          <reference field="0" count="1" selected="0">
            <x v="40"/>
          </reference>
          <reference field="1" count="1" selected="0">
            <x v="49"/>
          </reference>
          <reference field="8" count="1">
            <x v="0"/>
          </reference>
        </references>
      </pivotArea>
    </format>
    <format dxfId="132">
      <pivotArea dataOnly="0" labelOnly="1" outline="0" fieldPosition="0">
        <references count="3">
          <reference field="0" count="1" selected="0">
            <x v="45"/>
          </reference>
          <reference field="1" count="1" selected="0">
            <x v="0"/>
          </reference>
          <reference field="8" count="1">
            <x v="1"/>
          </reference>
        </references>
      </pivotArea>
    </format>
    <format dxfId="131">
      <pivotArea dataOnly="0" labelOnly="1" outline="0" fieldPosition="0">
        <references count="3">
          <reference field="0" count="1" selected="0">
            <x v="46"/>
          </reference>
          <reference field="1" count="1" selected="0">
            <x v="38"/>
          </reference>
          <reference field="8" count="1">
            <x v="0"/>
          </reference>
        </references>
      </pivotArea>
    </format>
    <format dxfId="130">
      <pivotArea dataOnly="0" labelOnly="1" outline="0" fieldPosition="0">
        <references count="3">
          <reference field="0" count="1" selected="0">
            <x v="48"/>
          </reference>
          <reference field="1" count="1" selected="0">
            <x v="8"/>
          </reference>
          <reference field="8" count="1">
            <x v="1"/>
          </reference>
        </references>
      </pivotArea>
    </format>
    <format dxfId="129">
      <pivotArea dataOnly="0" labelOnly="1" outline="0" fieldPosition="0">
        <references count="4">
          <reference field="0" count="1" selected="0">
            <x v="0"/>
          </reference>
          <reference field="1" count="1" selected="0">
            <x v="32"/>
          </reference>
          <reference field="8" count="1" selected="0">
            <x v="0"/>
          </reference>
          <reference field="20" count="1">
            <x v="43"/>
          </reference>
        </references>
      </pivotArea>
    </format>
    <format dxfId="128">
      <pivotArea dataOnly="0" labelOnly="1" outline="0" fieldPosition="0">
        <references count="4">
          <reference field="0" count="1" selected="0">
            <x v="1"/>
          </reference>
          <reference field="1" count="1" selected="0">
            <x v="33"/>
          </reference>
          <reference field="8" count="1" selected="0">
            <x v="0"/>
          </reference>
          <reference field="20" count="1">
            <x v="38"/>
          </reference>
        </references>
      </pivotArea>
    </format>
    <format dxfId="127">
      <pivotArea dataOnly="0" labelOnly="1" outline="0" fieldPosition="0">
        <references count="4">
          <reference field="0" count="1" selected="0">
            <x v="2"/>
          </reference>
          <reference field="1" count="1" selected="0">
            <x v="45"/>
          </reference>
          <reference field="8" count="1" selected="0">
            <x v="1"/>
          </reference>
          <reference field="20" count="1">
            <x v="15"/>
          </reference>
        </references>
      </pivotArea>
    </format>
    <format dxfId="126">
      <pivotArea dataOnly="0" labelOnly="1" outline="0" fieldPosition="0">
        <references count="4">
          <reference field="0" count="1" selected="0">
            <x v="3"/>
          </reference>
          <reference field="1" count="1" selected="0">
            <x v="34"/>
          </reference>
          <reference field="8" count="1" selected="0">
            <x v="0"/>
          </reference>
          <reference field="20" count="1">
            <x v="21"/>
          </reference>
        </references>
      </pivotArea>
    </format>
    <format dxfId="125">
      <pivotArea dataOnly="0" labelOnly="1" outline="0" fieldPosition="0">
        <references count="4">
          <reference field="0" count="1" selected="0">
            <x v="4"/>
          </reference>
          <reference field="1" count="1" selected="0">
            <x v="3"/>
          </reference>
          <reference field="8" count="1" selected="0">
            <x v="1"/>
          </reference>
          <reference field="20" count="1">
            <x v="16"/>
          </reference>
        </references>
      </pivotArea>
    </format>
    <format dxfId="124">
      <pivotArea dataOnly="0" labelOnly="1" outline="0" fieldPosition="0">
        <references count="4">
          <reference field="0" count="1" selected="0">
            <x v="5"/>
          </reference>
          <reference field="1" count="1" selected="0">
            <x v="26"/>
          </reference>
          <reference field="8" count="1" selected="0">
            <x v="1"/>
          </reference>
          <reference field="20" count="1">
            <x v="38"/>
          </reference>
        </references>
      </pivotArea>
    </format>
    <format dxfId="123">
      <pivotArea dataOnly="0" labelOnly="1" outline="0" fieldPosition="0">
        <references count="4">
          <reference field="0" count="1" selected="0">
            <x v="6"/>
          </reference>
          <reference field="1" count="1" selected="0">
            <x v="31"/>
          </reference>
          <reference field="8" count="1" selected="0">
            <x v="0"/>
          </reference>
          <reference field="20" count="1">
            <x v="45"/>
          </reference>
        </references>
      </pivotArea>
    </format>
    <format dxfId="122">
      <pivotArea dataOnly="0" labelOnly="1" outline="0" fieldPosition="0">
        <references count="4">
          <reference field="0" count="1" selected="0">
            <x v="7"/>
          </reference>
          <reference field="1" count="1" selected="0">
            <x v="27"/>
          </reference>
          <reference field="8" count="1" selected="0">
            <x v="1"/>
          </reference>
          <reference field="20" count="1">
            <x v="9"/>
          </reference>
        </references>
      </pivotArea>
    </format>
    <format dxfId="121">
      <pivotArea dataOnly="0" labelOnly="1" outline="0" fieldPosition="0">
        <references count="4">
          <reference field="0" count="1" selected="0">
            <x v="8"/>
          </reference>
          <reference field="1" count="1" selected="0">
            <x v="30"/>
          </reference>
          <reference field="8" count="1" selected="0">
            <x v="0"/>
          </reference>
          <reference field="20" count="1">
            <x v="17"/>
          </reference>
        </references>
      </pivotArea>
    </format>
    <format dxfId="120">
      <pivotArea dataOnly="0" labelOnly="1" outline="0" fieldPosition="0">
        <references count="4">
          <reference field="0" count="1" selected="0">
            <x v="9"/>
          </reference>
          <reference field="1" count="1" selected="0">
            <x v="28"/>
          </reference>
          <reference field="8" count="1" selected="0">
            <x v="1"/>
          </reference>
          <reference field="20" count="1">
            <x v="10"/>
          </reference>
        </references>
      </pivotArea>
    </format>
    <format dxfId="119">
      <pivotArea dataOnly="0" labelOnly="1" outline="0" fieldPosition="0">
        <references count="4">
          <reference field="0" count="1" selected="0">
            <x v="10"/>
          </reference>
          <reference field="1" count="1" selected="0">
            <x v="41"/>
          </reference>
          <reference field="8" count="1" selected="0">
            <x v="1"/>
          </reference>
          <reference field="20" count="1">
            <x v="32"/>
          </reference>
        </references>
      </pivotArea>
    </format>
    <format dxfId="118">
      <pivotArea dataOnly="0" labelOnly="1" outline="0" fieldPosition="0">
        <references count="4">
          <reference field="0" count="1" selected="0">
            <x v="11"/>
          </reference>
          <reference field="1" count="1" selected="0">
            <x v="29"/>
          </reference>
          <reference field="8" count="1" selected="0">
            <x v="0"/>
          </reference>
          <reference field="20" count="1">
            <x v="23"/>
          </reference>
        </references>
      </pivotArea>
    </format>
    <format dxfId="117">
      <pivotArea dataOnly="0" labelOnly="1" outline="0" fieldPosition="0">
        <references count="4">
          <reference field="0" count="1" selected="0">
            <x v="13"/>
          </reference>
          <reference field="1" count="1" selected="0">
            <x v="11"/>
          </reference>
          <reference field="8" count="1" selected="0">
            <x v="1"/>
          </reference>
          <reference field="20" count="1">
            <x v="5"/>
          </reference>
        </references>
      </pivotArea>
    </format>
    <format dxfId="116">
      <pivotArea dataOnly="0" labelOnly="1" outline="0" fieldPosition="0">
        <references count="4">
          <reference field="0" count="1" selected="0">
            <x v="14"/>
          </reference>
          <reference field="1" count="1" selected="0">
            <x v="40"/>
          </reference>
          <reference field="8" count="1" selected="0">
            <x v="0"/>
          </reference>
          <reference field="20" count="1">
            <x v="11"/>
          </reference>
        </references>
      </pivotArea>
    </format>
    <format dxfId="115">
      <pivotArea dataOnly="0" labelOnly="1" outline="0" fieldPosition="0">
        <references count="4">
          <reference field="0" count="1" selected="0">
            <x v="15"/>
          </reference>
          <reference field="1" count="1" selected="0">
            <x v="12"/>
          </reference>
          <reference field="8" count="1" selected="0">
            <x v="1"/>
          </reference>
          <reference field="20" count="1">
            <x v="15"/>
          </reference>
        </references>
      </pivotArea>
    </format>
    <format dxfId="114">
      <pivotArea dataOnly="0" labelOnly="1" outline="0" fieldPosition="0">
        <references count="4">
          <reference field="0" count="1" selected="0">
            <x v="16"/>
          </reference>
          <reference field="1" count="1" selected="0">
            <x v="13"/>
          </reference>
          <reference field="8" count="1" selected="0">
            <x v="1"/>
          </reference>
          <reference field="20" count="1">
            <x v="18"/>
          </reference>
        </references>
      </pivotArea>
    </format>
    <format dxfId="113">
      <pivotArea dataOnly="0" labelOnly="1" outline="0" fieldPosition="0">
        <references count="4">
          <reference field="0" count="1" selected="0">
            <x v="17"/>
          </reference>
          <reference field="1" count="1" selected="0">
            <x v="14"/>
          </reference>
          <reference field="8" count="1" selected="0">
            <x v="1"/>
          </reference>
          <reference field="20" count="1">
            <x v="5"/>
          </reference>
        </references>
      </pivotArea>
    </format>
    <format dxfId="112">
      <pivotArea dataOnly="0" labelOnly="1" outline="0" fieldPosition="0">
        <references count="4">
          <reference field="0" count="1" selected="0">
            <x v="18"/>
          </reference>
          <reference field="1" count="1" selected="0">
            <x v="2"/>
          </reference>
          <reference field="8" count="1" selected="0">
            <x v="0"/>
          </reference>
          <reference field="20" count="1">
            <x v="23"/>
          </reference>
        </references>
      </pivotArea>
    </format>
    <format dxfId="111">
      <pivotArea dataOnly="0" labelOnly="1" outline="0" fieldPosition="0">
        <references count="4">
          <reference field="0" count="1" selected="0">
            <x v="19"/>
          </reference>
          <reference field="1" count="1" selected="0">
            <x v="24"/>
          </reference>
          <reference field="8" count="1" selected="0">
            <x v="1"/>
          </reference>
          <reference field="20" count="1">
            <x v="22"/>
          </reference>
        </references>
      </pivotArea>
    </format>
    <format dxfId="110">
      <pivotArea dataOnly="0" labelOnly="1" outline="0" fieldPosition="0">
        <references count="4">
          <reference field="0" count="1" selected="0">
            <x v="20"/>
          </reference>
          <reference field="1" count="1" selected="0">
            <x v="25"/>
          </reference>
          <reference field="8" count="1" selected="0">
            <x v="1"/>
          </reference>
          <reference field="20" count="1">
            <x v="42"/>
          </reference>
        </references>
      </pivotArea>
    </format>
    <format dxfId="109">
      <pivotArea dataOnly="0" labelOnly="1" outline="0" fieldPosition="0">
        <references count="4">
          <reference field="0" count="1" selected="0">
            <x v="21"/>
          </reference>
          <reference field="1" count="1" selected="0">
            <x v="1"/>
          </reference>
          <reference field="8" count="1" selected="0">
            <x v="0"/>
          </reference>
          <reference field="20" count="1">
            <x v="10"/>
          </reference>
        </references>
      </pivotArea>
    </format>
    <format dxfId="108">
      <pivotArea dataOnly="0" labelOnly="1" outline="0" fieldPosition="0">
        <references count="4">
          <reference field="0" count="1" selected="0">
            <x v="22"/>
          </reference>
          <reference field="1" count="1" selected="0">
            <x v="4"/>
          </reference>
          <reference field="8" count="1" selected="0">
            <x v="0"/>
          </reference>
          <reference field="20" count="1">
            <x v="1"/>
          </reference>
        </references>
      </pivotArea>
    </format>
    <format dxfId="107">
      <pivotArea dataOnly="0" labelOnly="1" outline="0" fieldPosition="0">
        <references count="4">
          <reference field="0" count="1" selected="0">
            <x v="23"/>
          </reference>
          <reference field="1" count="1" selected="0">
            <x v="5"/>
          </reference>
          <reference field="8" count="1" selected="0">
            <x v="0"/>
          </reference>
          <reference field="20" count="1">
            <x v="45"/>
          </reference>
        </references>
      </pivotArea>
    </format>
    <format dxfId="106">
      <pivotArea dataOnly="0" labelOnly="1" outline="0" fieldPosition="0">
        <references count="4">
          <reference field="0" count="1" selected="0">
            <x v="24"/>
          </reference>
          <reference field="1" count="1" selected="0">
            <x v="6"/>
          </reference>
          <reference field="8" count="1" selected="0">
            <x v="0"/>
          </reference>
          <reference field="20" count="1">
            <x v="12"/>
          </reference>
        </references>
      </pivotArea>
    </format>
    <format dxfId="105">
      <pivotArea dataOnly="0" labelOnly="1" outline="0" fieldPosition="0">
        <references count="4">
          <reference field="0" count="1" selected="0">
            <x v="25"/>
          </reference>
          <reference field="1" count="1" selected="0">
            <x v="35"/>
          </reference>
          <reference field="8" count="1" selected="0">
            <x v="0"/>
          </reference>
          <reference field="20" count="1">
            <x v="24"/>
          </reference>
        </references>
      </pivotArea>
    </format>
    <format dxfId="104">
      <pivotArea dataOnly="0" labelOnly="1" outline="0" fieldPosition="0">
        <references count="4">
          <reference field="0" count="1" selected="0">
            <x v="26"/>
          </reference>
          <reference field="1" count="1" selected="0">
            <x v="9"/>
          </reference>
          <reference field="8" count="1" selected="0">
            <x v="1"/>
          </reference>
          <reference field="20" count="1">
            <x v="16"/>
          </reference>
        </references>
      </pivotArea>
    </format>
    <format dxfId="103">
      <pivotArea dataOnly="0" labelOnly="1" outline="0" fieldPosition="0">
        <references count="4">
          <reference field="0" count="1" selected="0">
            <x v="27"/>
          </reference>
          <reference field="1" count="1" selected="0">
            <x v="10"/>
          </reference>
          <reference field="8" count="1" selected="0">
            <x v="1"/>
          </reference>
          <reference field="20" count="1">
            <x v="28"/>
          </reference>
        </references>
      </pivotArea>
    </format>
    <format dxfId="102">
      <pivotArea dataOnly="0" labelOnly="1" outline="0" fieldPosition="0">
        <references count="4">
          <reference field="0" count="1" selected="0">
            <x v="28"/>
          </reference>
          <reference field="1" count="1" selected="0">
            <x v="39"/>
          </reference>
          <reference field="8" count="1" selected="0">
            <x v="0"/>
          </reference>
          <reference field="20" count="1">
            <x v="40"/>
          </reference>
        </references>
      </pivotArea>
    </format>
    <format dxfId="101">
      <pivotArea dataOnly="0" labelOnly="1" outline="0" fieldPosition="0">
        <references count="4">
          <reference field="0" count="1" selected="0">
            <x v="29"/>
          </reference>
          <reference field="1" count="1" selected="0">
            <x v="23"/>
          </reference>
          <reference field="8" count="1" selected="0">
            <x v="0"/>
          </reference>
          <reference field="20" count="1">
            <x v="25"/>
          </reference>
        </references>
      </pivotArea>
    </format>
    <format dxfId="100">
      <pivotArea dataOnly="0" labelOnly="1" outline="0" fieldPosition="0">
        <references count="4">
          <reference field="0" count="1" selected="0">
            <x v="30"/>
          </reference>
          <reference field="1" count="1" selected="0">
            <x v="22"/>
          </reference>
          <reference field="8" count="1" selected="0">
            <x v="0"/>
          </reference>
          <reference field="20" count="1">
            <x v="35"/>
          </reference>
        </references>
      </pivotArea>
    </format>
    <format dxfId="99">
      <pivotArea dataOnly="0" labelOnly="1" outline="0" fieldPosition="0">
        <references count="4">
          <reference field="0" count="1" selected="0">
            <x v="31"/>
          </reference>
          <reference field="1" count="1" selected="0">
            <x v="21"/>
          </reference>
          <reference field="8" count="1" selected="0">
            <x v="0"/>
          </reference>
          <reference field="20" count="1">
            <x v="16"/>
          </reference>
        </references>
      </pivotArea>
    </format>
    <format dxfId="98">
      <pivotArea dataOnly="0" labelOnly="1" outline="0" fieldPosition="0">
        <references count="4">
          <reference field="0" count="1" selected="0">
            <x v="32"/>
          </reference>
          <reference field="1" count="1" selected="0">
            <x v="19"/>
          </reference>
          <reference field="8" count="1" selected="0">
            <x v="1"/>
          </reference>
          <reference field="20" count="1">
            <x v="26"/>
          </reference>
        </references>
      </pivotArea>
    </format>
    <format dxfId="97">
      <pivotArea dataOnly="0" labelOnly="1" outline="0" fieldPosition="0">
        <references count="4">
          <reference field="0" count="1" selected="0">
            <x v="33"/>
          </reference>
          <reference field="1" count="1" selected="0">
            <x v="20"/>
          </reference>
          <reference field="8" count="1" selected="0">
            <x v="1"/>
          </reference>
          <reference field="20" count="1">
            <x v="27"/>
          </reference>
        </references>
      </pivotArea>
    </format>
    <format dxfId="96">
      <pivotArea dataOnly="0" labelOnly="1" outline="0" fieldPosition="0">
        <references count="4">
          <reference field="0" count="1" selected="0">
            <x v="34"/>
          </reference>
          <reference field="1" count="1" selected="0">
            <x v="16"/>
          </reference>
          <reference field="8" count="1" selected="0">
            <x v="1"/>
          </reference>
          <reference field="20" count="1">
            <x v="1"/>
          </reference>
        </references>
      </pivotArea>
    </format>
    <format dxfId="95">
      <pivotArea dataOnly="0" labelOnly="1" outline="0" fieldPosition="0">
        <references count="4">
          <reference field="0" count="1" selected="0">
            <x v="35"/>
          </reference>
          <reference field="1" count="1" selected="0">
            <x v="17"/>
          </reference>
          <reference field="8" count="1" selected="0">
            <x v="1"/>
          </reference>
          <reference field="20" count="1">
            <x v="21"/>
          </reference>
        </references>
      </pivotArea>
    </format>
    <format dxfId="94">
      <pivotArea dataOnly="0" labelOnly="1" outline="0" fieldPosition="0">
        <references count="4">
          <reference field="0" count="1" selected="0">
            <x v="36"/>
          </reference>
          <reference field="1" count="1" selected="0">
            <x v="15"/>
          </reference>
          <reference field="8" count="1" selected="0">
            <x v="1"/>
          </reference>
          <reference field="20" count="1">
            <x v="32"/>
          </reference>
        </references>
      </pivotArea>
    </format>
    <format dxfId="93">
      <pivotArea dataOnly="0" labelOnly="1" outline="0" fieldPosition="0">
        <references count="4">
          <reference field="0" count="1" selected="0">
            <x v="37"/>
          </reference>
          <reference field="1" count="1" selected="0">
            <x v="18"/>
          </reference>
          <reference field="8" count="1" selected="0">
            <x v="1"/>
          </reference>
          <reference field="20" count="1">
            <x v="29"/>
          </reference>
        </references>
      </pivotArea>
    </format>
    <format dxfId="92">
      <pivotArea dataOnly="0" labelOnly="1" outline="0" fieldPosition="0">
        <references count="4">
          <reference field="0" count="1" selected="0">
            <x v="38"/>
          </reference>
          <reference field="1" count="1" selected="0">
            <x v="44"/>
          </reference>
          <reference field="8" count="1" selected="0">
            <x v="1"/>
          </reference>
          <reference field="20" count="1">
            <x v="30"/>
          </reference>
        </references>
      </pivotArea>
    </format>
    <format dxfId="91">
      <pivotArea dataOnly="0" labelOnly="1" outline="0" fieldPosition="0">
        <references count="4">
          <reference field="0" count="1" selected="0">
            <x v="39"/>
          </reference>
          <reference field="1" count="1" selected="0">
            <x v="43"/>
          </reference>
          <reference field="8" count="1" selected="0">
            <x v="1"/>
          </reference>
          <reference field="20" count="1">
            <x v="34"/>
          </reference>
        </references>
      </pivotArea>
    </format>
    <format dxfId="90">
      <pivotArea dataOnly="0" labelOnly="1" outline="0" fieldPosition="0">
        <references count="4">
          <reference field="0" count="1" selected="0">
            <x v="40"/>
          </reference>
          <reference field="1" count="1" selected="0">
            <x v="49"/>
          </reference>
          <reference field="8" count="1" selected="0">
            <x v="0"/>
          </reference>
          <reference field="20" count="1">
            <x v="20"/>
          </reference>
        </references>
      </pivotArea>
    </format>
    <format dxfId="89">
      <pivotArea dataOnly="0" labelOnly="1" outline="0" fieldPosition="0">
        <references count="4">
          <reference field="0" count="1" selected="0">
            <x v="41"/>
          </reference>
          <reference field="1" count="1" selected="0">
            <x v="46"/>
          </reference>
          <reference field="8" count="1" selected="0">
            <x v="0"/>
          </reference>
          <reference field="20" count="1">
            <x v="36"/>
          </reference>
        </references>
      </pivotArea>
    </format>
    <format dxfId="88">
      <pivotArea dataOnly="0" labelOnly="1" outline="0" fieldPosition="0">
        <references count="4">
          <reference field="0" count="1" selected="0">
            <x v="42"/>
          </reference>
          <reference field="1" count="1" selected="0">
            <x v="48"/>
          </reference>
          <reference field="8" count="1" selected="0">
            <x v="0"/>
          </reference>
          <reference field="20" count="1">
            <x v="6"/>
          </reference>
        </references>
      </pivotArea>
    </format>
    <format dxfId="87">
      <pivotArea dataOnly="0" labelOnly="1" outline="0" fieldPosition="0">
        <references count="4">
          <reference field="0" count="1" selected="0">
            <x v="43"/>
          </reference>
          <reference field="1" count="1" selected="0">
            <x v="47"/>
          </reference>
          <reference field="8" count="1" selected="0">
            <x v="0"/>
          </reference>
          <reference field="20" count="1">
            <x v="11"/>
          </reference>
        </references>
      </pivotArea>
    </format>
    <format dxfId="86">
      <pivotArea dataOnly="0" labelOnly="1" outline="0" fieldPosition="0">
        <references count="4">
          <reference field="0" count="1" selected="0">
            <x v="44"/>
          </reference>
          <reference field="1" count="1" selected="0">
            <x v="37"/>
          </reference>
          <reference field="8" count="1" selected="0">
            <x v="0"/>
          </reference>
          <reference field="20" count="1">
            <x v="6"/>
          </reference>
        </references>
      </pivotArea>
    </format>
    <format dxfId="85">
      <pivotArea dataOnly="0" labelOnly="1" outline="0" fieldPosition="0">
        <references count="4">
          <reference field="0" count="1" selected="0">
            <x v="45"/>
          </reference>
          <reference field="1" count="1" selected="0">
            <x v="0"/>
          </reference>
          <reference field="8" count="1" selected="0">
            <x v="1"/>
          </reference>
          <reference field="20" count="1">
            <x v="19"/>
          </reference>
        </references>
      </pivotArea>
    </format>
    <format dxfId="84">
      <pivotArea dataOnly="0" labelOnly="1" outline="0" fieldPosition="0">
        <references count="4">
          <reference field="0" count="1" selected="0">
            <x v="46"/>
          </reference>
          <reference field="1" count="1" selected="0">
            <x v="38"/>
          </reference>
          <reference field="8" count="1" selected="0">
            <x v="0"/>
          </reference>
          <reference field="20" count="1">
            <x v="14"/>
          </reference>
        </references>
      </pivotArea>
    </format>
    <format dxfId="83">
      <pivotArea dataOnly="0" labelOnly="1" outline="0" fieldPosition="0">
        <references count="4">
          <reference field="0" count="1" selected="0">
            <x v="47"/>
          </reference>
          <reference field="1" count="1" selected="0">
            <x v="7"/>
          </reference>
          <reference field="8" count="1" selected="0">
            <x v="0"/>
          </reference>
          <reference field="20" count="1">
            <x v="43"/>
          </reference>
        </references>
      </pivotArea>
    </format>
    <format dxfId="82">
      <pivotArea dataOnly="0" labelOnly="1" outline="0" fieldPosition="0">
        <references count="4">
          <reference field="0" count="1" selected="0">
            <x v="48"/>
          </reference>
          <reference field="1" count="1" selected="0">
            <x v="8"/>
          </reference>
          <reference field="8" count="1" selected="0">
            <x v="1"/>
          </reference>
          <reference field="20" count="1">
            <x v="33"/>
          </reference>
        </references>
      </pivotArea>
    </format>
    <format dxfId="81">
      <pivotArea dataOnly="0" labelOnly="1" outline="0" fieldPosition="0">
        <references count="4">
          <reference field="0" count="1" selected="0">
            <x v="49"/>
          </reference>
          <reference field="1" count="1" selected="0">
            <x v="42"/>
          </reference>
          <reference field="8" count="1" selected="0">
            <x v="1"/>
          </reference>
          <reference field="20" count="1">
            <x v="39"/>
          </reference>
        </references>
      </pivotArea>
    </format>
    <format dxfId="80">
      <pivotArea dataOnly="0" labelOnly="1" outline="0" fieldPosition="0">
        <references count="5">
          <reference field="0" count="1" selected="0">
            <x v="0"/>
          </reference>
          <reference field="1" count="1" selected="0">
            <x v="32"/>
          </reference>
          <reference field="8" count="1" selected="0">
            <x v="0"/>
          </reference>
          <reference field="10" count="1">
            <x v="10"/>
          </reference>
          <reference field="20" count="1" selected="0">
            <x v="43"/>
          </reference>
        </references>
      </pivotArea>
    </format>
    <format dxfId="79">
      <pivotArea dataOnly="0" labelOnly="1" outline="0" fieldPosition="0">
        <references count="5">
          <reference field="0" count="1" selected="0">
            <x v="2"/>
          </reference>
          <reference field="1" count="1" selected="0">
            <x v="45"/>
          </reference>
          <reference field="8" count="1" selected="0">
            <x v="1"/>
          </reference>
          <reference field="10" count="1">
            <x v="3"/>
          </reference>
          <reference field="20" count="1" selected="0">
            <x v="15"/>
          </reference>
        </references>
      </pivotArea>
    </format>
    <format dxfId="78">
      <pivotArea dataOnly="0" labelOnly="1" outline="0" fieldPosition="0">
        <references count="5">
          <reference field="0" count="1" selected="0">
            <x v="3"/>
          </reference>
          <reference field="1" count="1" selected="0">
            <x v="34"/>
          </reference>
          <reference field="8" count="1" selected="0">
            <x v="0"/>
          </reference>
          <reference field="10" count="1">
            <x v="10"/>
          </reference>
          <reference field="20" count="1" selected="0">
            <x v="21"/>
          </reference>
        </references>
      </pivotArea>
    </format>
    <format dxfId="77">
      <pivotArea dataOnly="0" labelOnly="1" outline="0" fieldPosition="0">
        <references count="5">
          <reference field="0" count="1" selected="0">
            <x v="8"/>
          </reference>
          <reference field="1" count="1" selected="0">
            <x v="30"/>
          </reference>
          <reference field="8" count="1" selected="0">
            <x v="0"/>
          </reference>
          <reference field="10" count="1">
            <x v="9"/>
          </reference>
          <reference field="20" count="1" selected="0">
            <x v="17"/>
          </reference>
        </references>
      </pivotArea>
    </format>
    <format dxfId="76">
      <pivotArea dataOnly="0" labelOnly="1" outline="0" fieldPosition="0">
        <references count="5">
          <reference field="0" count="1" selected="0">
            <x v="13"/>
          </reference>
          <reference field="1" count="1" selected="0">
            <x v="11"/>
          </reference>
          <reference field="8" count="1" selected="0">
            <x v="1"/>
          </reference>
          <reference field="10" count="1">
            <x v="5"/>
          </reference>
          <reference field="20" count="1" selected="0">
            <x v="5"/>
          </reference>
        </references>
      </pivotArea>
    </format>
    <format dxfId="75">
      <pivotArea dataOnly="0" labelOnly="1" outline="0" fieldPosition="0">
        <references count="5">
          <reference field="0" count="1" selected="0">
            <x v="18"/>
          </reference>
          <reference field="1" count="1" selected="0">
            <x v="2"/>
          </reference>
          <reference field="8" count="1" selected="0">
            <x v="0"/>
          </reference>
          <reference field="10" count="1">
            <x v="1"/>
          </reference>
          <reference field="20" count="1" selected="0">
            <x v="23"/>
          </reference>
        </references>
      </pivotArea>
    </format>
    <format dxfId="74">
      <pivotArea dataOnly="0" labelOnly="1" outline="0" fieldPosition="0">
        <references count="5">
          <reference field="0" count="1" selected="0">
            <x v="26"/>
          </reference>
          <reference field="1" count="1" selected="0">
            <x v="9"/>
          </reference>
          <reference field="8" count="1" selected="0">
            <x v="1"/>
          </reference>
          <reference field="10" count="1">
            <x v="2"/>
          </reference>
          <reference field="20" count="1" selected="0">
            <x v="16"/>
          </reference>
        </references>
      </pivotArea>
    </format>
    <format dxfId="73">
      <pivotArea dataOnly="0" labelOnly="1" outline="0" fieldPosition="0">
        <references count="5">
          <reference field="0" count="1" selected="0">
            <x v="29"/>
          </reference>
          <reference field="1" count="1" selected="0">
            <x v="23"/>
          </reference>
          <reference field="8" count="1" selected="0">
            <x v="0"/>
          </reference>
          <reference field="10" count="1">
            <x v="4"/>
          </reference>
          <reference field="20" count="1" selected="0">
            <x v="25"/>
          </reference>
        </references>
      </pivotArea>
    </format>
    <format dxfId="72">
      <pivotArea dataOnly="0" labelOnly="1" outline="0" fieldPosition="0">
        <references count="5">
          <reference field="0" count="1" selected="0">
            <x v="38"/>
          </reference>
          <reference field="1" count="1" selected="0">
            <x v="44"/>
          </reference>
          <reference field="8" count="1" selected="0">
            <x v="1"/>
          </reference>
          <reference field="10" count="1">
            <x v="0"/>
          </reference>
          <reference field="20" count="1" selected="0">
            <x v="30"/>
          </reference>
        </references>
      </pivotArea>
    </format>
    <format dxfId="71">
      <pivotArea dataOnly="0" labelOnly="1" outline="0" fieldPosition="0">
        <references count="5">
          <reference field="0" count="1" selected="0">
            <x v="41"/>
          </reference>
          <reference field="1" count="1" selected="0">
            <x v="46"/>
          </reference>
          <reference field="8" count="1" selected="0">
            <x v="0"/>
          </reference>
          <reference field="10" count="1">
            <x v="7"/>
          </reference>
          <reference field="20" count="1" selected="0">
            <x v="36"/>
          </reference>
        </references>
      </pivotArea>
    </format>
    <format dxfId="70">
      <pivotArea dataOnly="0" labelOnly="1" outline="0" fieldPosition="0">
        <references count="5">
          <reference field="0" count="1" selected="0">
            <x v="44"/>
          </reference>
          <reference field="1" count="1" selected="0">
            <x v="37"/>
          </reference>
          <reference field="8" count="1" selected="0">
            <x v="0"/>
          </reference>
          <reference field="10" count="1">
            <x v="6"/>
          </reference>
          <reference field="20" count="1" selected="0">
            <x v="6"/>
          </reference>
        </references>
      </pivotArea>
    </format>
    <format dxfId="69">
      <pivotArea dataOnly="0" labelOnly="1" outline="0" fieldPosition="0">
        <references count="5">
          <reference field="0" count="1" selected="0">
            <x v="47"/>
          </reference>
          <reference field="1" count="1" selected="0">
            <x v="7"/>
          </reference>
          <reference field="8" count="1" selected="0">
            <x v="0"/>
          </reference>
          <reference field="10" count="1">
            <x v="8"/>
          </reference>
          <reference field="20" count="1" selected="0">
            <x v="43"/>
          </reference>
        </references>
      </pivotArea>
    </format>
    <format dxfId="68">
      <pivotArea dataOnly="0" labelOnly="1" outline="0" fieldPosition="0">
        <references count="5">
          <reference field="0" count="1" selected="0">
            <x v="49"/>
          </reference>
          <reference field="1" count="1" selected="0">
            <x v="42"/>
          </reference>
          <reference field="8" count="1" selected="0">
            <x v="1"/>
          </reference>
          <reference field="10" count="1">
            <x v="3"/>
          </reference>
          <reference field="20" count="1" selected="0">
            <x v="39"/>
          </reference>
        </references>
      </pivotArea>
    </format>
    <format dxfId="67">
      <pivotArea dataOnly="0" labelOnly="1" outline="0" fieldPosition="0">
        <references count="6">
          <reference field="0" count="1" selected="0">
            <x v="0"/>
          </reference>
          <reference field="1" count="1" selected="0">
            <x v="32"/>
          </reference>
          <reference field="8" count="1" selected="0">
            <x v="0"/>
          </reference>
          <reference field="10" count="1" selected="0">
            <x v="10"/>
          </reference>
          <reference field="11" count="1">
            <x v="1"/>
          </reference>
          <reference field="20" count="1" selected="0">
            <x v="43"/>
          </reference>
        </references>
      </pivotArea>
    </format>
    <format dxfId="66">
      <pivotArea dataOnly="0" labelOnly="1" outline="0" fieldPosition="0">
        <references count="6">
          <reference field="0" count="1" selected="0">
            <x v="2"/>
          </reference>
          <reference field="1" count="1" selected="0">
            <x v="45"/>
          </reference>
          <reference field="8" count="1" selected="0">
            <x v="1"/>
          </reference>
          <reference field="10" count="1" selected="0">
            <x v="3"/>
          </reference>
          <reference field="11" count="1">
            <x v="4"/>
          </reference>
          <reference field="20" count="1" selected="0">
            <x v="15"/>
          </reference>
        </references>
      </pivotArea>
    </format>
    <format dxfId="65">
      <pivotArea dataOnly="0" labelOnly="1" outline="0" fieldPosition="0">
        <references count="6">
          <reference field="0" count="1" selected="0">
            <x v="3"/>
          </reference>
          <reference field="1" count="1" selected="0">
            <x v="34"/>
          </reference>
          <reference field="8" count="1" selected="0">
            <x v="0"/>
          </reference>
          <reference field="10" count="1" selected="0">
            <x v="10"/>
          </reference>
          <reference field="11" count="1">
            <x v="1"/>
          </reference>
          <reference field="20" count="1" selected="0">
            <x v="21"/>
          </reference>
        </references>
      </pivotArea>
    </format>
    <format dxfId="64">
      <pivotArea dataOnly="0" labelOnly="1" outline="0" fieldPosition="0">
        <references count="6">
          <reference field="0" count="1" selected="0">
            <x v="13"/>
          </reference>
          <reference field="1" count="1" selected="0">
            <x v="11"/>
          </reference>
          <reference field="8" count="1" selected="0">
            <x v="1"/>
          </reference>
          <reference field="10" count="1" selected="0">
            <x v="5"/>
          </reference>
          <reference field="11" count="1">
            <x v="3"/>
          </reference>
          <reference field="20" count="1" selected="0">
            <x v="5"/>
          </reference>
        </references>
      </pivotArea>
    </format>
    <format dxfId="63">
      <pivotArea dataOnly="0" labelOnly="1" outline="0" fieldPosition="0">
        <references count="6">
          <reference field="0" count="1" selected="0">
            <x v="18"/>
          </reference>
          <reference field="1" count="1" selected="0">
            <x v="2"/>
          </reference>
          <reference field="8" count="1" selected="0">
            <x v="0"/>
          </reference>
          <reference field="10" count="1" selected="0">
            <x v="1"/>
          </reference>
          <reference field="11" count="1">
            <x v="1"/>
          </reference>
          <reference field="20" count="1" selected="0">
            <x v="23"/>
          </reference>
        </references>
      </pivotArea>
    </format>
    <format dxfId="62">
      <pivotArea dataOnly="0" labelOnly="1" outline="0" fieldPosition="0">
        <references count="6">
          <reference field="0" count="1" selected="0">
            <x v="26"/>
          </reference>
          <reference field="1" count="1" selected="0">
            <x v="9"/>
          </reference>
          <reference field="8" count="1" selected="0">
            <x v="1"/>
          </reference>
          <reference field="10" count="1" selected="0">
            <x v="2"/>
          </reference>
          <reference field="11" count="1">
            <x v="3"/>
          </reference>
          <reference field="20" count="1" selected="0">
            <x v="16"/>
          </reference>
        </references>
      </pivotArea>
    </format>
    <format dxfId="61">
      <pivotArea dataOnly="0" labelOnly="1" outline="0" fieldPosition="0">
        <references count="6">
          <reference field="0" count="1" selected="0">
            <x v="29"/>
          </reference>
          <reference field="1" count="1" selected="0">
            <x v="23"/>
          </reference>
          <reference field="8" count="1" selected="0">
            <x v="0"/>
          </reference>
          <reference field="10" count="1" selected="0">
            <x v="4"/>
          </reference>
          <reference field="11" count="1">
            <x v="2"/>
          </reference>
          <reference field="20" count="1" selected="0">
            <x v="25"/>
          </reference>
        </references>
      </pivotArea>
    </format>
    <format dxfId="60">
      <pivotArea dataOnly="0" labelOnly="1" outline="0" fieldPosition="0">
        <references count="6">
          <reference field="0" count="1" selected="0">
            <x v="38"/>
          </reference>
          <reference field="1" count="1" selected="0">
            <x v="44"/>
          </reference>
          <reference field="8" count="1" selected="0">
            <x v="1"/>
          </reference>
          <reference field="10" count="1" selected="0">
            <x v="0"/>
          </reference>
          <reference field="11" count="1">
            <x v="5"/>
          </reference>
          <reference field="20" count="1" selected="0">
            <x v="30"/>
          </reference>
        </references>
      </pivotArea>
    </format>
    <format dxfId="59">
      <pivotArea dataOnly="0" labelOnly="1" outline="0" fieldPosition="0">
        <references count="6">
          <reference field="0" count="1" selected="0">
            <x v="44"/>
          </reference>
          <reference field="1" count="1" selected="0">
            <x v="37"/>
          </reference>
          <reference field="8" count="1" selected="0">
            <x v="0"/>
          </reference>
          <reference field="10" count="1" selected="0">
            <x v="6"/>
          </reference>
          <reference field="11" count="1">
            <x v="0"/>
          </reference>
          <reference field="20" count="1" selected="0">
            <x v="6"/>
          </reference>
        </references>
      </pivotArea>
    </format>
    <format dxfId="58">
      <pivotArea dataOnly="0" labelOnly="1" outline="0" fieldPosition="0">
        <references count="6">
          <reference field="0" count="1" selected="0">
            <x v="47"/>
          </reference>
          <reference field="1" count="1" selected="0">
            <x v="7"/>
          </reference>
          <reference field="8" count="1" selected="0">
            <x v="0"/>
          </reference>
          <reference field="10" count="1" selected="0">
            <x v="8"/>
          </reference>
          <reference field="11" count="1">
            <x v="6"/>
          </reference>
          <reference field="20" count="1" selected="0">
            <x v="43"/>
          </reference>
        </references>
      </pivotArea>
    </format>
    <format dxfId="57">
      <pivotArea dataOnly="0" labelOnly="1" outline="0" fieldPosition="0">
        <references count="6">
          <reference field="0" count="1" selected="0">
            <x v="49"/>
          </reference>
          <reference field="1" count="1" selected="0">
            <x v="42"/>
          </reference>
          <reference field="8" count="1" selected="0">
            <x v="1"/>
          </reference>
          <reference field="10" count="1" selected="0">
            <x v="3"/>
          </reference>
          <reference field="11" count="1">
            <x v="4"/>
          </reference>
          <reference field="20" count="1" selected="0">
            <x v="39"/>
          </reference>
        </references>
      </pivotArea>
    </format>
    <format dxfId="56">
      <pivotArea dataOnly="0" labelOnly="1" outline="0" fieldPosition="0">
        <references count="7">
          <reference field="0" count="1" selected="0">
            <x v="0"/>
          </reference>
          <reference field="1" count="1" selected="0">
            <x v="32"/>
          </reference>
          <reference field="8" count="1" selected="0">
            <x v="0"/>
          </reference>
          <reference field="10" count="1" selected="0">
            <x v="10"/>
          </reference>
          <reference field="11" count="1" selected="0">
            <x v="1"/>
          </reference>
          <reference field="17" count="1">
            <x v="13"/>
          </reference>
          <reference field="20" count="1" selected="0">
            <x v="43"/>
          </reference>
        </references>
      </pivotArea>
    </format>
    <format dxfId="55">
      <pivotArea dataOnly="0" labelOnly="1" outline="0" fieldPosition="0">
        <references count="7">
          <reference field="0" count="1" selected="0">
            <x v="1"/>
          </reference>
          <reference field="1" count="1" selected="0">
            <x v="33"/>
          </reference>
          <reference field="8" count="1" selected="0">
            <x v="0"/>
          </reference>
          <reference field="10" count="1" selected="0">
            <x v="10"/>
          </reference>
          <reference field="11" count="1" selected="0">
            <x v="1"/>
          </reference>
          <reference field="17" count="1">
            <x v="6"/>
          </reference>
          <reference field="20" count="1" selected="0">
            <x v="38"/>
          </reference>
        </references>
      </pivotArea>
    </format>
    <format dxfId="54">
      <pivotArea dataOnly="0" labelOnly="1" outline="0" fieldPosition="0">
        <references count="7">
          <reference field="0" count="1" selected="0">
            <x v="2"/>
          </reference>
          <reference field="1" count="1" selected="0">
            <x v="45"/>
          </reference>
          <reference field="8" count="1" selected="0">
            <x v="1"/>
          </reference>
          <reference field="10" count="1" selected="0">
            <x v="3"/>
          </reference>
          <reference field="11" count="1" selected="0">
            <x v="4"/>
          </reference>
          <reference field="17" count="1">
            <x v="17"/>
          </reference>
          <reference field="20" count="1" selected="0">
            <x v="15"/>
          </reference>
        </references>
      </pivotArea>
    </format>
    <format dxfId="53">
      <pivotArea dataOnly="0" labelOnly="1" outline="0" fieldPosition="0">
        <references count="7">
          <reference field="0" count="1" selected="0">
            <x v="3"/>
          </reference>
          <reference field="1" count="1" selected="0">
            <x v="34"/>
          </reference>
          <reference field="8" count="1" selected="0">
            <x v="0"/>
          </reference>
          <reference field="10" count="1" selected="0">
            <x v="10"/>
          </reference>
          <reference field="11" count="1" selected="0">
            <x v="1"/>
          </reference>
          <reference field="17" count="1">
            <x v="0"/>
          </reference>
          <reference field="20" count="1" selected="0">
            <x v="21"/>
          </reference>
        </references>
      </pivotArea>
    </format>
    <format dxfId="52">
      <pivotArea dataOnly="0" labelOnly="1" outline="0" fieldPosition="0">
        <references count="7">
          <reference field="0" count="1" selected="0">
            <x v="4"/>
          </reference>
          <reference field="1" count="1" selected="0">
            <x v="3"/>
          </reference>
          <reference field="8" count="1" selected="0">
            <x v="1"/>
          </reference>
          <reference field="10" count="1" selected="0">
            <x v="10"/>
          </reference>
          <reference field="11" count="1" selected="0">
            <x v="1"/>
          </reference>
          <reference field="17" count="1">
            <x v="31"/>
          </reference>
          <reference field="20" count="1" selected="0">
            <x v="16"/>
          </reference>
        </references>
      </pivotArea>
    </format>
    <format dxfId="51">
      <pivotArea dataOnly="0" labelOnly="1" outline="0" fieldPosition="0">
        <references count="7">
          <reference field="0" count="1" selected="0">
            <x v="5"/>
          </reference>
          <reference field="1" count="1" selected="0">
            <x v="26"/>
          </reference>
          <reference field="8" count="1" selected="0">
            <x v="1"/>
          </reference>
          <reference field="10" count="1" selected="0">
            <x v="10"/>
          </reference>
          <reference field="11" count="1" selected="0">
            <x v="1"/>
          </reference>
          <reference field="17" count="1">
            <x v="16"/>
          </reference>
          <reference field="20" count="1" selected="0">
            <x v="38"/>
          </reference>
        </references>
      </pivotArea>
    </format>
    <format dxfId="50">
      <pivotArea dataOnly="0" labelOnly="1" outline="0" fieldPosition="0">
        <references count="7">
          <reference field="0" count="1" selected="0">
            <x v="6"/>
          </reference>
          <reference field="1" count="1" selected="0">
            <x v="31"/>
          </reference>
          <reference field="8" count="1" selected="0">
            <x v="0"/>
          </reference>
          <reference field="10" count="1" selected="0">
            <x v="10"/>
          </reference>
          <reference field="11" count="1" selected="0">
            <x v="1"/>
          </reference>
          <reference field="17" count="1">
            <x v="12"/>
          </reference>
          <reference field="20" count="1" selected="0">
            <x v="45"/>
          </reference>
        </references>
      </pivotArea>
    </format>
    <format dxfId="49">
      <pivotArea dataOnly="0" labelOnly="1" outline="0" fieldPosition="0">
        <references count="7">
          <reference field="0" count="1" selected="0">
            <x v="7"/>
          </reference>
          <reference field="1" count="1" selected="0">
            <x v="27"/>
          </reference>
          <reference field="8" count="1" selected="0">
            <x v="1"/>
          </reference>
          <reference field="10" count="1" selected="0">
            <x v="10"/>
          </reference>
          <reference field="11" count="1" selected="0">
            <x v="1"/>
          </reference>
          <reference field="17" count="1">
            <x v="9"/>
          </reference>
          <reference field="20" count="1" selected="0">
            <x v="9"/>
          </reference>
        </references>
      </pivotArea>
    </format>
    <format dxfId="48">
      <pivotArea dataOnly="0" labelOnly="1" outline="0" fieldPosition="0">
        <references count="7">
          <reference field="0" count="1" selected="0">
            <x v="8"/>
          </reference>
          <reference field="1" count="1" selected="0">
            <x v="30"/>
          </reference>
          <reference field="8" count="1" selected="0">
            <x v="0"/>
          </reference>
          <reference field="10" count="1" selected="0">
            <x v="9"/>
          </reference>
          <reference field="11" count="1" selected="0">
            <x v="1"/>
          </reference>
          <reference field="17" count="1">
            <x v="26"/>
          </reference>
          <reference field="20" count="1" selected="0">
            <x v="17"/>
          </reference>
        </references>
      </pivotArea>
    </format>
    <format dxfId="47">
      <pivotArea dataOnly="0" labelOnly="1" outline="0" fieldPosition="0">
        <references count="7">
          <reference field="0" count="1" selected="0">
            <x v="9"/>
          </reference>
          <reference field="1" count="1" selected="0">
            <x v="28"/>
          </reference>
          <reference field="8" count="1" selected="0">
            <x v="1"/>
          </reference>
          <reference field="10" count="1" selected="0">
            <x v="9"/>
          </reference>
          <reference field="11" count="1" selected="0">
            <x v="1"/>
          </reference>
          <reference field="17" count="1">
            <x v="12"/>
          </reference>
          <reference field="20" count="1" selected="0">
            <x v="10"/>
          </reference>
        </references>
      </pivotArea>
    </format>
    <format dxfId="46">
      <pivotArea dataOnly="0" labelOnly="1" outline="0" fieldPosition="0">
        <references count="7">
          <reference field="0" count="1" selected="0">
            <x v="10"/>
          </reference>
          <reference field="1" count="1" selected="0">
            <x v="41"/>
          </reference>
          <reference field="8" count="1" selected="0">
            <x v="1"/>
          </reference>
          <reference field="10" count="1" selected="0">
            <x v="9"/>
          </reference>
          <reference field="11" count="1" selected="0">
            <x v="1"/>
          </reference>
          <reference field="17" count="1">
            <x v="18"/>
          </reference>
          <reference field="20" count="1" selected="0">
            <x v="32"/>
          </reference>
        </references>
      </pivotArea>
    </format>
    <format dxfId="45">
      <pivotArea dataOnly="0" labelOnly="1" outline="0" fieldPosition="0">
        <references count="7">
          <reference field="0" count="1" selected="0">
            <x v="11"/>
          </reference>
          <reference field="1" count="1" selected="0">
            <x v="29"/>
          </reference>
          <reference field="8" count="1" selected="0">
            <x v="0"/>
          </reference>
          <reference field="10" count="1" selected="0">
            <x v="9"/>
          </reference>
          <reference field="11" count="1" selected="0">
            <x v="1"/>
          </reference>
          <reference field="17" count="1">
            <x v="1"/>
          </reference>
          <reference field="20" count="1" selected="0">
            <x v="23"/>
          </reference>
        </references>
      </pivotArea>
    </format>
    <format dxfId="44">
      <pivotArea dataOnly="0" labelOnly="1" outline="0" fieldPosition="0">
        <references count="7">
          <reference field="0" count="1" selected="0">
            <x v="12"/>
          </reference>
          <reference field="1" count="1" selected="0">
            <x v="36"/>
          </reference>
          <reference field="8" count="1" selected="0">
            <x v="0"/>
          </reference>
          <reference field="10" count="1" selected="0">
            <x v="9"/>
          </reference>
          <reference field="11" count="1" selected="0">
            <x v="1"/>
          </reference>
          <reference field="17" count="1">
            <x v="24"/>
          </reference>
          <reference field="20" count="1" selected="0">
            <x v="23"/>
          </reference>
        </references>
      </pivotArea>
    </format>
    <format dxfId="43">
      <pivotArea dataOnly="0" labelOnly="1" outline="0" fieldPosition="0">
        <references count="7">
          <reference field="0" count="1" selected="0">
            <x v="13"/>
          </reference>
          <reference field="1" count="1" selected="0">
            <x v="11"/>
          </reference>
          <reference field="8" count="1" selected="0">
            <x v="1"/>
          </reference>
          <reference field="10" count="1" selected="0">
            <x v="5"/>
          </reference>
          <reference field="11" count="1" selected="0">
            <x v="3"/>
          </reference>
          <reference field="17" count="1">
            <x v="8"/>
          </reference>
          <reference field="20" count="1" selected="0">
            <x v="5"/>
          </reference>
        </references>
      </pivotArea>
    </format>
    <format dxfId="42">
      <pivotArea dataOnly="0" labelOnly="1" outline="0" fieldPosition="0">
        <references count="7">
          <reference field="0" count="1" selected="0">
            <x v="14"/>
          </reference>
          <reference field="1" count="1" selected="0">
            <x v="40"/>
          </reference>
          <reference field="8" count="1" selected="0">
            <x v="0"/>
          </reference>
          <reference field="10" count="1" selected="0">
            <x v="5"/>
          </reference>
          <reference field="11" count="1" selected="0">
            <x v="3"/>
          </reference>
          <reference field="17" count="1">
            <x v="10"/>
          </reference>
          <reference field="20" count="1" selected="0">
            <x v="11"/>
          </reference>
        </references>
      </pivotArea>
    </format>
    <format dxfId="41">
      <pivotArea dataOnly="0" labelOnly="1" outline="0" fieldPosition="0">
        <references count="7">
          <reference field="0" count="1" selected="0">
            <x v="15"/>
          </reference>
          <reference field="1" count="1" selected="0">
            <x v="12"/>
          </reference>
          <reference field="8" count="1" selected="0">
            <x v="1"/>
          </reference>
          <reference field="10" count="1" selected="0">
            <x v="5"/>
          </reference>
          <reference field="11" count="1" selected="0">
            <x v="3"/>
          </reference>
          <reference field="17" count="1">
            <x v="0"/>
          </reference>
          <reference field="20" count="1" selected="0">
            <x v="15"/>
          </reference>
        </references>
      </pivotArea>
    </format>
    <format dxfId="40">
      <pivotArea dataOnly="0" labelOnly="1" outline="0" fieldPosition="0">
        <references count="7">
          <reference field="0" count="1" selected="0">
            <x v="16"/>
          </reference>
          <reference field="1" count="1" selected="0">
            <x v="13"/>
          </reference>
          <reference field="8" count="1" selected="0">
            <x v="1"/>
          </reference>
          <reference field="10" count="1" selected="0">
            <x v="5"/>
          </reference>
          <reference field="11" count="1" selected="0">
            <x v="3"/>
          </reference>
          <reference field="17" count="1">
            <x v="21"/>
          </reference>
          <reference field="20" count="1" selected="0">
            <x v="18"/>
          </reference>
        </references>
      </pivotArea>
    </format>
    <format dxfId="39">
      <pivotArea dataOnly="0" labelOnly="1" outline="0" fieldPosition="0">
        <references count="7">
          <reference field="0" count="1" selected="0">
            <x v="17"/>
          </reference>
          <reference field="1" count="1" selected="0">
            <x v="14"/>
          </reference>
          <reference field="8" count="1" selected="0">
            <x v="1"/>
          </reference>
          <reference field="10" count="1" selected="0">
            <x v="5"/>
          </reference>
          <reference field="11" count="1" selected="0">
            <x v="3"/>
          </reference>
          <reference field="17" count="1">
            <x v="11"/>
          </reference>
          <reference field="20" count="1" selected="0">
            <x v="5"/>
          </reference>
        </references>
      </pivotArea>
    </format>
    <format dxfId="38">
      <pivotArea dataOnly="0" labelOnly="1" outline="0" fieldPosition="0">
        <references count="7">
          <reference field="0" count="1" selected="0">
            <x v="18"/>
          </reference>
          <reference field="1" count="1" selected="0">
            <x v="2"/>
          </reference>
          <reference field="8" count="1" selected="0">
            <x v="0"/>
          </reference>
          <reference field="10" count="1" selected="0">
            <x v="1"/>
          </reference>
          <reference field="11" count="1" selected="0">
            <x v="1"/>
          </reference>
          <reference field="17" count="1">
            <x v="27"/>
          </reference>
          <reference field="20" count="1" selected="0">
            <x v="23"/>
          </reference>
        </references>
      </pivotArea>
    </format>
    <format dxfId="37">
      <pivotArea dataOnly="0" labelOnly="1" outline="0" fieldPosition="0">
        <references count="7">
          <reference field="0" count="1" selected="0">
            <x v="19"/>
          </reference>
          <reference field="1" count="1" selected="0">
            <x v="24"/>
          </reference>
          <reference field="8" count="1" selected="0">
            <x v="1"/>
          </reference>
          <reference field="10" count="1" selected="0">
            <x v="1"/>
          </reference>
          <reference field="11" count="1" selected="0">
            <x v="1"/>
          </reference>
          <reference field="17" count="1">
            <x v="3"/>
          </reference>
          <reference field="20" count="1" selected="0">
            <x v="22"/>
          </reference>
        </references>
      </pivotArea>
    </format>
    <format dxfId="36">
      <pivotArea dataOnly="0" labelOnly="1" outline="0" fieldPosition="0">
        <references count="7">
          <reference field="0" count="1" selected="0">
            <x v="20"/>
          </reference>
          <reference field="1" count="1" selected="0">
            <x v="25"/>
          </reference>
          <reference field="8" count="1" selected="0">
            <x v="1"/>
          </reference>
          <reference field="10" count="1" selected="0">
            <x v="1"/>
          </reference>
          <reference field="11" count="1" selected="0">
            <x v="1"/>
          </reference>
          <reference field="17" count="1">
            <x v="29"/>
          </reference>
          <reference field="20" count="1" selected="0">
            <x v="42"/>
          </reference>
        </references>
      </pivotArea>
    </format>
    <format dxfId="35">
      <pivotArea dataOnly="0" labelOnly="1" outline="0" fieldPosition="0">
        <references count="7">
          <reference field="0" count="1" selected="0">
            <x v="21"/>
          </reference>
          <reference field="1" count="1" selected="0">
            <x v="1"/>
          </reference>
          <reference field="8" count="1" selected="0">
            <x v="0"/>
          </reference>
          <reference field="10" count="1" selected="0">
            <x v="1"/>
          </reference>
          <reference field="11" count="1" selected="0">
            <x v="1"/>
          </reference>
          <reference field="17" count="1">
            <x v="15"/>
          </reference>
          <reference field="20" count="1" selected="0">
            <x v="10"/>
          </reference>
        </references>
      </pivotArea>
    </format>
    <format dxfId="34">
      <pivotArea dataOnly="0" labelOnly="1" outline="0" fieldPosition="0">
        <references count="7">
          <reference field="0" count="1" selected="0">
            <x v="22"/>
          </reference>
          <reference field="1" count="1" selected="0">
            <x v="4"/>
          </reference>
          <reference field="8" count="1" selected="0">
            <x v="0"/>
          </reference>
          <reference field="10" count="1" selected="0">
            <x v="1"/>
          </reference>
          <reference field="11" count="1" selected="0">
            <x v="1"/>
          </reference>
          <reference field="17" count="1">
            <x v="4"/>
          </reference>
          <reference field="20" count="1" selected="0">
            <x v="1"/>
          </reference>
        </references>
      </pivotArea>
    </format>
    <format dxfId="33">
      <pivotArea dataOnly="0" labelOnly="1" outline="0" fieldPosition="0">
        <references count="7">
          <reference field="0" count="1" selected="0">
            <x v="23"/>
          </reference>
          <reference field="1" count="1" selected="0">
            <x v="5"/>
          </reference>
          <reference field="8" count="1" selected="0">
            <x v="0"/>
          </reference>
          <reference field="10" count="1" selected="0">
            <x v="1"/>
          </reference>
          <reference field="11" count="1" selected="0">
            <x v="1"/>
          </reference>
          <reference field="17" count="1">
            <x v="7"/>
          </reference>
          <reference field="20" count="1" selected="0">
            <x v="45"/>
          </reference>
        </references>
      </pivotArea>
    </format>
    <format dxfId="32">
      <pivotArea dataOnly="0" labelOnly="1" outline="0" fieldPosition="0">
        <references count="7">
          <reference field="0" count="1" selected="0">
            <x v="24"/>
          </reference>
          <reference field="1" count="1" selected="0">
            <x v="6"/>
          </reference>
          <reference field="8" count="1" selected="0">
            <x v="0"/>
          </reference>
          <reference field="10" count="1" selected="0">
            <x v="1"/>
          </reference>
          <reference field="11" count="1" selected="0">
            <x v="1"/>
          </reference>
          <reference field="17" count="1">
            <x v="12"/>
          </reference>
          <reference field="20" count="1" selected="0">
            <x v="12"/>
          </reference>
        </references>
      </pivotArea>
    </format>
    <format dxfId="31">
      <pivotArea dataOnly="0" labelOnly="1" outline="0" fieldPosition="0">
        <references count="7">
          <reference field="0" count="1" selected="0">
            <x v="25"/>
          </reference>
          <reference field="1" count="1" selected="0">
            <x v="35"/>
          </reference>
          <reference field="8" count="1" selected="0">
            <x v="0"/>
          </reference>
          <reference field="10" count="1" selected="0">
            <x v="1"/>
          </reference>
          <reference field="11" count="1" selected="0">
            <x v="1"/>
          </reference>
          <reference field="17" count="1">
            <x v="13"/>
          </reference>
          <reference field="20" count="1" selected="0">
            <x v="24"/>
          </reference>
        </references>
      </pivotArea>
    </format>
    <format dxfId="30">
      <pivotArea dataOnly="0" labelOnly="1" outline="0" fieldPosition="0">
        <references count="7">
          <reference field="0" count="1" selected="0">
            <x v="26"/>
          </reference>
          <reference field="1" count="1" selected="0">
            <x v="9"/>
          </reference>
          <reference field="8" count="1" selected="0">
            <x v="1"/>
          </reference>
          <reference field="10" count="1" selected="0">
            <x v="2"/>
          </reference>
          <reference field="11" count="1" selected="0">
            <x v="3"/>
          </reference>
          <reference field="17" count="1">
            <x v="30"/>
          </reference>
          <reference field="20" count="1" selected="0">
            <x v="16"/>
          </reference>
        </references>
      </pivotArea>
    </format>
    <format dxfId="29">
      <pivotArea dataOnly="0" labelOnly="1" outline="0" fieldPosition="0">
        <references count="7">
          <reference field="0" count="1" selected="0">
            <x v="27"/>
          </reference>
          <reference field="1" count="1" selected="0">
            <x v="10"/>
          </reference>
          <reference field="8" count="1" selected="0">
            <x v="1"/>
          </reference>
          <reference field="10" count="1" selected="0">
            <x v="2"/>
          </reference>
          <reference field="11" count="1" selected="0">
            <x v="3"/>
          </reference>
          <reference field="17" count="1">
            <x v="24"/>
          </reference>
          <reference field="20" count="1" selected="0">
            <x v="28"/>
          </reference>
        </references>
      </pivotArea>
    </format>
    <format dxfId="28">
      <pivotArea dataOnly="0" labelOnly="1" outline="0" fieldPosition="0">
        <references count="7">
          <reference field="0" count="1" selected="0">
            <x v="28"/>
          </reference>
          <reference field="1" count="1" selected="0">
            <x v="39"/>
          </reference>
          <reference field="8" count="1" selected="0">
            <x v="0"/>
          </reference>
          <reference field="10" count="1" selected="0">
            <x v="2"/>
          </reference>
          <reference field="11" count="1" selected="0">
            <x v="3"/>
          </reference>
          <reference field="17" count="1">
            <x v="12"/>
          </reference>
          <reference field="20" count="1" selected="0">
            <x v="40"/>
          </reference>
        </references>
      </pivotArea>
    </format>
    <format dxfId="27">
      <pivotArea dataOnly="0" labelOnly="1" outline="0" fieldPosition="0">
        <references count="7">
          <reference field="0" count="1" selected="0">
            <x v="29"/>
          </reference>
          <reference field="1" count="1" selected="0">
            <x v="23"/>
          </reference>
          <reference field="8" count="1" selected="0">
            <x v="0"/>
          </reference>
          <reference field="10" count="1" selected="0">
            <x v="4"/>
          </reference>
          <reference field="11" count="1" selected="0">
            <x v="2"/>
          </reference>
          <reference field="17" count="1">
            <x v="19"/>
          </reference>
          <reference field="20" count="1" selected="0">
            <x v="25"/>
          </reference>
        </references>
      </pivotArea>
    </format>
    <format dxfId="26">
      <pivotArea dataOnly="0" labelOnly="1" outline="0" fieldPosition="0">
        <references count="7">
          <reference field="0" count="1" selected="0">
            <x v="30"/>
          </reference>
          <reference field="1" count="1" selected="0">
            <x v="22"/>
          </reference>
          <reference field="8" count="1" selected="0">
            <x v="0"/>
          </reference>
          <reference field="10" count="1" selected="0">
            <x v="4"/>
          </reference>
          <reference field="11" count="1" selected="0">
            <x v="2"/>
          </reference>
          <reference field="17" count="1">
            <x v="30"/>
          </reference>
          <reference field="20" count="1" selected="0">
            <x v="35"/>
          </reference>
        </references>
      </pivotArea>
    </format>
    <format dxfId="25">
      <pivotArea dataOnly="0" labelOnly="1" outline="0" fieldPosition="0">
        <references count="7">
          <reference field="0" count="1" selected="0">
            <x v="31"/>
          </reference>
          <reference field="1" count="1" selected="0">
            <x v="21"/>
          </reference>
          <reference field="8" count="1" selected="0">
            <x v="0"/>
          </reference>
          <reference field="10" count="1" selected="0">
            <x v="4"/>
          </reference>
          <reference field="11" count="1" selected="0">
            <x v="2"/>
          </reference>
          <reference field="17" count="1">
            <x v="4"/>
          </reference>
          <reference field="20" count="1" selected="0">
            <x v="16"/>
          </reference>
        </references>
      </pivotArea>
    </format>
    <format dxfId="24">
      <pivotArea dataOnly="0" labelOnly="1" outline="0" fieldPosition="0">
        <references count="7">
          <reference field="0" count="1" selected="0">
            <x v="32"/>
          </reference>
          <reference field="1" count="1" selected="0">
            <x v="19"/>
          </reference>
          <reference field="8" count="1" selected="0">
            <x v="1"/>
          </reference>
          <reference field="10" count="1" selected="0">
            <x v="4"/>
          </reference>
          <reference field="11" count="1" selected="0">
            <x v="2"/>
          </reference>
          <reference field="17" count="1">
            <x v="14"/>
          </reference>
          <reference field="20" count="1" selected="0">
            <x v="26"/>
          </reference>
        </references>
      </pivotArea>
    </format>
    <format dxfId="23">
      <pivotArea dataOnly="0" labelOnly="1" outline="0" fieldPosition="0">
        <references count="7">
          <reference field="0" count="1" selected="0">
            <x v="33"/>
          </reference>
          <reference field="1" count="1" selected="0">
            <x v="20"/>
          </reference>
          <reference field="8" count="1" selected="0">
            <x v="1"/>
          </reference>
          <reference field="10" count="1" selected="0">
            <x v="4"/>
          </reference>
          <reference field="11" count="1" selected="0">
            <x v="2"/>
          </reference>
          <reference field="17" count="1">
            <x v="29"/>
          </reference>
          <reference field="20" count="1" selected="0">
            <x v="27"/>
          </reference>
        </references>
      </pivotArea>
    </format>
    <format dxfId="22">
      <pivotArea dataOnly="0" labelOnly="1" outline="0" fieldPosition="0">
        <references count="7">
          <reference field="0" count="1" selected="0">
            <x v="34"/>
          </reference>
          <reference field="1" count="1" selected="0">
            <x v="16"/>
          </reference>
          <reference field="8" count="1" selected="0">
            <x v="1"/>
          </reference>
          <reference field="10" count="1" selected="0">
            <x v="4"/>
          </reference>
          <reference field="11" count="1" selected="0">
            <x v="2"/>
          </reference>
          <reference field="17" count="1">
            <x v="22"/>
          </reference>
          <reference field="20" count="1" selected="0">
            <x v="1"/>
          </reference>
        </references>
      </pivotArea>
    </format>
    <format dxfId="21">
      <pivotArea dataOnly="0" labelOnly="1" outline="0" fieldPosition="0">
        <references count="7">
          <reference field="0" count="1" selected="0">
            <x v="35"/>
          </reference>
          <reference field="1" count="1" selected="0">
            <x v="17"/>
          </reference>
          <reference field="8" count="1" selected="0">
            <x v="1"/>
          </reference>
          <reference field="10" count="1" selected="0">
            <x v="4"/>
          </reference>
          <reference field="11" count="1" selected="0">
            <x v="2"/>
          </reference>
          <reference field="17" count="1">
            <x v="29"/>
          </reference>
          <reference field="20" count="1" selected="0">
            <x v="21"/>
          </reference>
        </references>
      </pivotArea>
    </format>
    <format dxfId="20">
      <pivotArea dataOnly="0" labelOnly="1" outline="0" fieldPosition="0">
        <references count="7">
          <reference field="0" count="1" selected="0">
            <x v="36"/>
          </reference>
          <reference field="1" count="1" selected="0">
            <x v="15"/>
          </reference>
          <reference field="8" count="1" selected="0">
            <x v="1"/>
          </reference>
          <reference field="10" count="1" selected="0">
            <x v="4"/>
          </reference>
          <reference field="11" count="1" selected="0">
            <x v="2"/>
          </reference>
          <reference field="17" count="1">
            <x v="25"/>
          </reference>
          <reference field="20" count="1" selected="0">
            <x v="32"/>
          </reference>
        </references>
      </pivotArea>
    </format>
    <format dxfId="19">
      <pivotArea dataOnly="0" labelOnly="1" outline="0" fieldPosition="0">
        <references count="7">
          <reference field="0" count="1" selected="0">
            <x v="37"/>
          </reference>
          <reference field="1" count="1" selected="0">
            <x v="18"/>
          </reference>
          <reference field="8" count="1" selected="0">
            <x v="1"/>
          </reference>
          <reference field="10" count="1" selected="0">
            <x v="4"/>
          </reference>
          <reference field="11" count="1" selected="0">
            <x v="2"/>
          </reference>
          <reference field="17" count="1">
            <x v="13"/>
          </reference>
          <reference field="20" count="1" selected="0">
            <x v="29"/>
          </reference>
        </references>
      </pivotArea>
    </format>
    <format dxfId="18">
      <pivotArea dataOnly="0" labelOnly="1" outline="0" fieldPosition="0">
        <references count="7">
          <reference field="0" count="1" selected="0">
            <x v="38"/>
          </reference>
          <reference field="1" count="1" selected="0">
            <x v="44"/>
          </reference>
          <reference field="8" count="1" selected="0">
            <x v="1"/>
          </reference>
          <reference field="10" count="1" selected="0">
            <x v="0"/>
          </reference>
          <reference field="11" count="1" selected="0">
            <x v="5"/>
          </reference>
          <reference field="17" count="1">
            <x v="7"/>
          </reference>
          <reference field="20" count="1" selected="0">
            <x v="30"/>
          </reference>
        </references>
      </pivotArea>
    </format>
    <format dxfId="17">
      <pivotArea dataOnly="0" labelOnly="1" outline="0" fieldPosition="0">
        <references count="7">
          <reference field="0" count="1" selected="0">
            <x v="39"/>
          </reference>
          <reference field="1" count="1" selected="0">
            <x v="43"/>
          </reference>
          <reference field="8" count="1" selected="0">
            <x v="1"/>
          </reference>
          <reference field="10" count="1" selected="0">
            <x v="0"/>
          </reference>
          <reference field="11" count="1" selected="0">
            <x v="5"/>
          </reference>
          <reference field="17" count="1">
            <x v="4"/>
          </reference>
          <reference field="20" count="1" selected="0">
            <x v="34"/>
          </reference>
        </references>
      </pivotArea>
    </format>
    <format dxfId="16">
      <pivotArea dataOnly="0" labelOnly="1" outline="0" fieldPosition="0">
        <references count="7">
          <reference field="0" count="1" selected="0">
            <x v="40"/>
          </reference>
          <reference field="1" count="1" selected="0">
            <x v="49"/>
          </reference>
          <reference field="8" count="1" selected="0">
            <x v="0"/>
          </reference>
          <reference field="10" count="1" selected="0">
            <x v="0"/>
          </reference>
          <reference field="11" count="1" selected="0">
            <x v="5"/>
          </reference>
          <reference field="17" count="1">
            <x v="2"/>
          </reference>
          <reference field="20" count="1" selected="0">
            <x v="20"/>
          </reference>
        </references>
      </pivotArea>
    </format>
    <format dxfId="15">
      <pivotArea dataOnly="0" labelOnly="1" outline="0" fieldPosition="0">
        <references count="7">
          <reference field="0" count="1" selected="0">
            <x v="41"/>
          </reference>
          <reference field="1" count="1" selected="0">
            <x v="46"/>
          </reference>
          <reference field="8" count="1" selected="0">
            <x v="0"/>
          </reference>
          <reference field="10" count="1" selected="0">
            <x v="7"/>
          </reference>
          <reference field="11" count="1" selected="0">
            <x v="5"/>
          </reference>
          <reference field="17" count="1">
            <x v="20"/>
          </reference>
          <reference field="20" count="1" selected="0">
            <x v="36"/>
          </reference>
        </references>
      </pivotArea>
    </format>
    <format dxfId="14">
      <pivotArea dataOnly="0" labelOnly="1" outline="0" fieldPosition="0">
        <references count="7">
          <reference field="0" count="1" selected="0">
            <x v="42"/>
          </reference>
          <reference field="1" count="1" selected="0">
            <x v="48"/>
          </reference>
          <reference field="8" count="1" selected="0">
            <x v="0"/>
          </reference>
          <reference field="10" count="1" selected="0">
            <x v="7"/>
          </reference>
          <reference field="11" count="1" selected="0">
            <x v="5"/>
          </reference>
          <reference field="17" count="1">
            <x v="7"/>
          </reference>
          <reference field="20" count="1" selected="0">
            <x v="6"/>
          </reference>
        </references>
      </pivotArea>
    </format>
    <format dxfId="13">
      <pivotArea dataOnly="0" labelOnly="1" outline="0" fieldPosition="0">
        <references count="7">
          <reference field="0" count="1" selected="0">
            <x v="43"/>
          </reference>
          <reference field="1" count="1" selected="0">
            <x v="47"/>
          </reference>
          <reference field="8" count="1" selected="0">
            <x v="0"/>
          </reference>
          <reference field="10" count="1" selected="0">
            <x v="7"/>
          </reference>
          <reference field="11" count="1" selected="0">
            <x v="5"/>
          </reference>
          <reference field="17" count="1">
            <x v="2"/>
          </reference>
          <reference field="20" count="1" selected="0">
            <x v="11"/>
          </reference>
        </references>
      </pivotArea>
    </format>
    <format dxfId="12">
      <pivotArea dataOnly="0" labelOnly="1" outline="0" fieldPosition="0">
        <references count="7">
          <reference field="0" count="1" selected="0">
            <x v="44"/>
          </reference>
          <reference field="1" count="1" selected="0">
            <x v="37"/>
          </reference>
          <reference field="8" count="1" selected="0">
            <x v="0"/>
          </reference>
          <reference field="10" count="1" selected="0">
            <x v="6"/>
          </reference>
          <reference field="11" count="1" selected="0">
            <x v="0"/>
          </reference>
          <reference field="17" count="1">
            <x v="23"/>
          </reference>
          <reference field="20" count="1" selected="0">
            <x v="6"/>
          </reference>
        </references>
      </pivotArea>
    </format>
    <format dxfId="11">
      <pivotArea dataOnly="0" labelOnly="1" outline="0" fieldPosition="0">
        <references count="7">
          <reference field="0" count="1" selected="0">
            <x v="45"/>
          </reference>
          <reference field="1" count="1" selected="0">
            <x v="0"/>
          </reference>
          <reference field="8" count="1" selected="0">
            <x v="1"/>
          </reference>
          <reference field="10" count="1" selected="0">
            <x v="6"/>
          </reference>
          <reference field="11" count="1" selected="0">
            <x v="0"/>
          </reference>
          <reference field="17" count="1">
            <x v="4"/>
          </reference>
          <reference field="20" count="1" selected="0">
            <x v="19"/>
          </reference>
        </references>
      </pivotArea>
    </format>
    <format dxfId="10">
      <pivotArea dataOnly="0" labelOnly="1" outline="0" fieldPosition="0">
        <references count="7">
          <reference field="0" count="1" selected="0">
            <x v="46"/>
          </reference>
          <reference field="1" count="1" selected="0">
            <x v="38"/>
          </reference>
          <reference field="8" count="1" selected="0">
            <x v="0"/>
          </reference>
          <reference field="10" count="1" selected="0">
            <x v="6"/>
          </reference>
          <reference field="11" count="1" selected="0">
            <x v="0"/>
          </reference>
          <reference field="17" count="1">
            <x v="4"/>
          </reference>
          <reference field="20" count="1" selected="0">
            <x v="14"/>
          </reference>
        </references>
      </pivotArea>
    </format>
    <format dxfId="9">
      <pivotArea dataOnly="0" labelOnly="1" outline="0" fieldPosition="0">
        <references count="7">
          <reference field="0" count="1" selected="0">
            <x v="47"/>
          </reference>
          <reference field="1" count="1" selected="0">
            <x v="7"/>
          </reference>
          <reference field="8" count="1" selected="0">
            <x v="0"/>
          </reference>
          <reference field="10" count="1" selected="0">
            <x v="8"/>
          </reference>
          <reference field="11" count="1" selected="0">
            <x v="6"/>
          </reference>
          <reference field="17" count="1">
            <x v="17"/>
          </reference>
          <reference field="20" count="1" selected="0">
            <x v="43"/>
          </reference>
        </references>
      </pivotArea>
    </format>
    <format dxfId="8">
      <pivotArea dataOnly="0" labelOnly="1" outline="0" fieldPosition="0">
        <references count="7">
          <reference field="0" count="1" selected="0">
            <x v="48"/>
          </reference>
          <reference field="1" count="1" selected="0">
            <x v="8"/>
          </reference>
          <reference field="8" count="1" selected="0">
            <x v="1"/>
          </reference>
          <reference field="10" count="1" selected="0">
            <x v="8"/>
          </reference>
          <reference field="11" count="1" selected="0">
            <x v="6"/>
          </reference>
          <reference field="17" count="1">
            <x v="5"/>
          </reference>
          <reference field="20" count="1" selected="0">
            <x v="33"/>
          </reference>
        </references>
      </pivotArea>
    </format>
    <format dxfId="7">
      <pivotArea dataOnly="0" labelOnly="1" outline="0" fieldPosition="0">
        <references count="7">
          <reference field="0" count="1" selected="0">
            <x v="49"/>
          </reference>
          <reference field="1" count="1" selected="0">
            <x v="42"/>
          </reference>
          <reference field="8" count="1" selected="0">
            <x v="1"/>
          </reference>
          <reference field="10" count="1" selected="0">
            <x v="3"/>
          </reference>
          <reference field="11" count="1" selected="0">
            <x v="4"/>
          </reference>
          <reference field="17" count="1">
            <x v="28"/>
          </reference>
          <reference field="20" count="1" selected="0">
            <x v="39"/>
          </reference>
        </references>
      </pivotArea>
    </format>
    <format dxfId="6">
      <pivotArea field="0" type="button" dataOnly="0" labelOnly="1" outline="0" axis="axisRow" fieldPosition="0"/>
    </format>
    <format dxfId="5">
      <pivotArea field="1" type="button" dataOnly="0" labelOnly="1" outline="0" axis="axisRow" fieldPosition="1"/>
    </format>
    <format dxfId="4">
      <pivotArea field="8" type="button" dataOnly="0" labelOnly="1" outline="0" axis="axisRow" fieldPosition="2"/>
    </format>
    <format dxfId="3">
      <pivotArea field="20" type="button" dataOnly="0" labelOnly="1" outline="0" axis="axisRow" fieldPosition="3"/>
    </format>
    <format dxfId="2">
      <pivotArea field="10" type="button" dataOnly="0" labelOnly="1" outline="0" axis="axisRow" fieldPosition="4"/>
    </format>
    <format dxfId="1">
      <pivotArea field="11" type="button" dataOnly="0" labelOnly="1" outline="0" axis="axisRow" fieldPosition="5"/>
    </format>
    <format dxfId="0">
      <pivotArea field="17" type="button" dataOnly="0" labelOnly="1" outline="0" axis="axisRow" fieldPosition="6"/>
    </format>
  </formats>
  <pivotTableStyleInfo name="PivotStyleDark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69DDCFF-405B-4D2B-A62A-9B3E97ED0BBC}" name="PivotTable1"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location ref="X48:Y61" firstHeaderRow="1" firstDataRow="1" firstDataCol="2"/>
  <pivotFields count="3">
    <pivotField axis="axisRow" compact="0" outline="0" showAll="0" defaultSubtotal="0">
      <items count="7">
        <item x="5"/>
        <item x="0"/>
        <item x="3"/>
        <item x="2"/>
        <item x="1"/>
        <item x="4"/>
        <item x="6"/>
      </items>
    </pivotField>
    <pivotField axis="axisRow" compact="0" outline="0" showAll="0" defaultSubtotal="0">
      <items count="12">
        <item x="7"/>
        <item x="5"/>
        <item x="1"/>
        <item x="3"/>
        <item x="9"/>
        <item x="8"/>
        <item x="6"/>
        <item x="2"/>
        <item x="4"/>
        <item x="11"/>
        <item x="10"/>
        <item x="0"/>
      </items>
    </pivotField>
    <pivotField compact="0" outline="0" showAll="0" defaultSubtotal="0"/>
  </pivotFields>
  <rowFields count="2">
    <field x="0"/>
    <field x="1"/>
  </rowFields>
  <rowItems count="13">
    <i>
      <x/>
      <x v="4"/>
    </i>
    <i>
      <x v="1"/>
      <x v="7"/>
    </i>
    <i r="1">
      <x v="8"/>
    </i>
    <i r="1">
      <x v="11"/>
    </i>
    <i>
      <x v="2"/>
      <x v="6"/>
    </i>
    <i>
      <x v="3"/>
      <x v="1"/>
    </i>
    <i r="1">
      <x v="3"/>
    </i>
    <i>
      <x v="4"/>
      <x v="2"/>
    </i>
    <i r="1">
      <x v="9"/>
    </i>
    <i>
      <x v="5"/>
      <x/>
    </i>
    <i r="1">
      <x v="5"/>
    </i>
    <i>
      <x v="6"/>
      <x v="10"/>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fb t="e">#NAME?</fb>
    <v>4</v>
    <v>1</v>
  </rv>
</rvData>
</file>

<file path=xl/richData/rdrichvaluestructure.xml><?xml version="1.0" encoding="utf-8"?>
<rvStructures xmlns="http://schemas.microsoft.com/office/spreadsheetml/2017/richdata" count="1">
  <s t="_error">
    <k n="errorType"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PORT_LOCATION" xr10:uid="{9D2615F5-3009-4825-A71C-79DBDE2A230E}" sourceName="SPORT LOCATION">
  <pivotTables>
    <pivotTable tabId="11" name="PivotTable3"/>
  </pivotTables>
  <data>
    <tabular pivotCacheId="1314310697">
      <items count="2">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PORT LOCATION" xr10:uid="{580028CB-AE1B-4E6F-A41D-A565F9AF53DA}" cache="Slicer_SPORT_LOCATION" caption="SPORT LOCAT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C0014-F7B1-460D-B1E9-9CA83663BBBB}">
  <dimension ref="B1:E18"/>
  <sheetViews>
    <sheetView showGridLines="0" topLeftCell="A4" workbookViewId="0"/>
  </sheetViews>
  <sheetFormatPr defaultRowHeight="15" x14ac:dyDescent="0.25"/>
  <cols>
    <col min="1" max="1" width="1" customWidth="1"/>
    <col min="2" max="2" width="5.5703125" bestFit="1" customWidth="1"/>
    <col min="3" max="3" width="13.42578125" bestFit="1" customWidth="1"/>
    <col min="4" max="4" width="14.42578125" customWidth="1"/>
    <col min="5" max="5" width="145.140625" bestFit="1" customWidth="1"/>
  </cols>
  <sheetData>
    <row r="1" spans="2:5" ht="5.25" customHeight="1" thickBot="1" x14ac:dyDescent="0.3"/>
    <row r="2" spans="2:5" ht="16.5" customHeight="1" x14ac:dyDescent="0.25">
      <c r="B2" s="64" t="s">
        <v>252</v>
      </c>
      <c r="C2" s="65"/>
      <c r="D2" s="66"/>
      <c r="E2" s="70" t="s">
        <v>232</v>
      </c>
    </row>
    <row r="3" spans="2:5" ht="42" customHeight="1" thickBot="1" x14ac:dyDescent="0.3">
      <c r="B3" s="67"/>
      <c r="C3" s="68"/>
      <c r="D3" s="69"/>
      <c r="E3" s="71"/>
    </row>
    <row r="4" spans="2:5" ht="8.25" customHeight="1" x14ac:dyDescent="0.25"/>
    <row r="5" spans="2:5" ht="19.5" customHeight="1" thickBot="1" x14ac:dyDescent="0.3">
      <c r="C5" s="9" t="s">
        <v>226</v>
      </c>
      <c r="D5" s="9" t="s">
        <v>223</v>
      </c>
      <c r="E5" s="10" t="s">
        <v>224</v>
      </c>
    </row>
    <row r="6" spans="2:5" ht="19.5" customHeight="1" thickBot="1" x14ac:dyDescent="0.3">
      <c r="B6" s="20" t="s">
        <v>135</v>
      </c>
      <c r="C6" s="62" t="s">
        <v>225</v>
      </c>
      <c r="D6" s="62"/>
      <c r="E6" s="63"/>
    </row>
    <row r="7" spans="2:5" x14ac:dyDescent="0.25">
      <c r="B7" s="19">
        <v>1</v>
      </c>
      <c r="C7" s="11" t="s">
        <v>234</v>
      </c>
      <c r="D7" s="12" t="s">
        <v>229</v>
      </c>
      <c r="E7" s="13" t="s">
        <v>220</v>
      </c>
    </row>
    <row r="8" spans="2:5" x14ac:dyDescent="0.25">
      <c r="B8" s="12">
        <v>2</v>
      </c>
      <c r="C8" s="11" t="s">
        <v>234</v>
      </c>
      <c r="D8" s="12" t="s">
        <v>230</v>
      </c>
      <c r="E8" s="13" t="s">
        <v>235</v>
      </c>
    </row>
    <row r="9" spans="2:5" x14ac:dyDescent="0.25">
      <c r="B9" s="12">
        <v>3</v>
      </c>
      <c r="C9" s="11" t="s">
        <v>234</v>
      </c>
      <c r="D9" s="12" t="s">
        <v>231</v>
      </c>
      <c r="E9" s="13" t="s">
        <v>236</v>
      </c>
    </row>
    <row r="10" spans="2:5" ht="25.5" x14ac:dyDescent="0.25">
      <c r="B10" s="12">
        <v>4</v>
      </c>
      <c r="C10" s="11" t="s">
        <v>234</v>
      </c>
      <c r="D10" s="12" t="s">
        <v>237</v>
      </c>
      <c r="E10" s="30" t="s">
        <v>282</v>
      </c>
    </row>
    <row r="11" spans="2:5" ht="15.75" thickBot="1" x14ac:dyDescent="0.3">
      <c r="B11" s="15">
        <v>5</v>
      </c>
      <c r="C11" s="14" t="s">
        <v>234</v>
      </c>
      <c r="D11" s="15" t="s">
        <v>240</v>
      </c>
      <c r="E11" s="16" t="s">
        <v>241</v>
      </c>
    </row>
    <row r="12" spans="2:5" ht="16.5" thickTop="1" thickBot="1" x14ac:dyDescent="0.3"/>
    <row r="13" spans="2:5" ht="19.5" customHeight="1" thickBot="1" x14ac:dyDescent="0.3">
      <c r="B13" s="20" t="s">
        <v>135</v>
      </c>
      <c r="C13" s="62" t="s">
        <v>242</v>
      </c>
      <c r="D13" s="62"/>
      <c r="E13" s="63"/>
    </row>
    <row r="14" spans="2:5" x14ac:dyDescent="0.25">
      <c r="B14" s="19">
        <v>1</v>
      </c>
      <c r="C14" s="12" t="s">
        <v>234</v>
      </c>
      <c r="D14" s="12" t="s">
        <v>243</v>
      </c>
      <c r="E14" s="17" t="s">
        <v>244</v>
      </c>
    </row>
    <row r="15" spans="2:5" x14ac:dyDescent="0.25">
      <c r="B15" s="12">
        <v>2</v>
      </c>
      <c r="C15" s="12" t="s">
        <v>234</v>
      </c>
      <c r="D15" s="12" t="s">
        <v>245</v>
      </c>
      <c r="E15" s="17" t="s">
        <v>249</v>
      </c>
    </row>
    <row r="16" spans="2:5" x14ac:dyDescent="0.25">
      <c r="B16" s="12">
        <v>3</v>
      </c>
      <c r="C16" s="12" t="s">
        <v>234</v>
      </c>
      <c r="D16" s="12" t="s">
        <v>247</v>
      </c>
      <c r="E16" s="17" t="s">
        <v>248</v>
      </c>
    </row>
    <row r="17" spans="2:5" ht="51.75" thickBot="1" x14ac:dyDescent="0.3">
      <c r="B17" s="15">
        <v>4</v>
      </c>
      <c r="C17" s="15" t="s">
        <v>234</v>
      </c>
      <c r="D17" s="15" t="s">
        <v>250</v>
      </c>
      <c r="E17" s="18" t="s">
        <v>251</v>
      </c>
    </row>
    <row r="18" spans="2:5" ht="15.75" thickTop="1" x14ac:dyDescent="0.25"/>
  </sheetData>
  <sheetProtection sheet="1" objects="1" scenarios="1" selectLockedCells="1" selectUnlockedCells="1"/>
  <mergeCells count="4">
    <mergeCell ref="C13:E13"/>
    <mergeCell ref="B2:D3"/>
    <mergeCell ref="C6:E6"/>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2AC1E-DB3A-47CC-B4CD-38E29C26859B}">
  <dimension ref="B1:E19"/>
  <sheetViews>
    <sheetView showGridLines="0" topLeftCell="A4" zoomScaleNormal="100" workbookViewId="0"/>
  </sheetViews>
  <sheetFormatPr defaultRowHeight="15" x14ac:dyDescent="0.25"/>
  <cols>
    <col min="1" max="1" width="1" customWidth="1"/>
    <col min="2" max="2" width="5.5703125" bestFit="1" customWidth="1"/>
    <col min="3" max="3" width="13.42578125" bestFit="1" customWidth="1"/>
    <col min="4" max="4" width="14.42578125" customWidth="1"/>
    <col min="5" max="5" width="145.140625" bestFit="1" customWidth="1"/>
  </cols>
  <sheetData>
    <row r="1" spans="2:5" ht="5.25" customHeight="1" thickBot="1" x14ac:dyDescent="0.3"/>
    <row r="2" spans="2:5" ht="16.5" customHeight="1" x14ac:dyDescent="0.25">
      <c r="B2" s="64" t="s">
        <v>253</v>
      </c>
      <c r="C2" s="65"/>
      <c r="D2" s="66"/>
      <c r="E2" s="70" t="s">
        <v>232</v>
      </c>
    </row>
    <row r="3" spans="2:5" ht="42" customHeight="1" thickBot="1" x14ac:dyDescent="0.3">
      <c r="B3" s="67"/>
      <c r="C3" s="68"/>
      <c r="D3" s="69"/>
      <c r="E3" s="71"/>
    </row>
    <row r="4" spans="2:5" ht="8.25" customHeight="1" x14ac:dyDescent="0.25"/>
    <row r="5" spans="2:5" ht="27" customHeight="1" x14ac:dyDescent="0.25">
      <c r="B5" s="23" t="s">
        <v>260</v>
      </c>
      <c r="C5" s="22"/>
      <c r="D5" s="21"/>
      <c r="E5" s="21"/>
    </row>
    <row r="6" spans="2:5" ht="19.5" customHeight="1" thickBot="1" x14ac:dyDescent="0.3">
      <c r="C6" s="9" t="s">
        <v>226</v>
      </c>
      <c r="D6" s="9" t="s">
        <v>257</v>
      </c>
      <c r="E6" s="10" t="s">
        <v>224</v>
      </c>
    </row>
    <row r="7" spans="2:5" ht="19.5" customHeight="1" thickBot="1" x14ac:dyDescent="0.3">
      <c r="B7" s="20" t="s">
        <v>135</v>
      </c>
      <c r="C7" s="62" t="s">
        <v>254</v>
      </c>
      <c r="D7" s="62"/>
      <c r="E7" s="63"/>
    </row>
    <row r="8" spans="2:5" x14ac:dyDescent="0.25">
      <c r="B8" s="19">
        <v>1</v>
      </c>
      <c r="C8" s="11" t="s">
        <v>256</v>
      </c>
      <c r="D8" s="12" t="s">
        <v>258</v>
      </c>
      <c r="E8" s="17" t="s">
        <v>259</v>
      </c>
    </row>
    <row r="9" spans="2:5" x14ac:dyDescent="0.25">
      <c r="B9" s="12">
        <v>2</v>
      </c>
      <c r="C9" s="11" t="s">
        <v>256</v>
      </c>
      <c r="D9" s="12"/>
      <c r="E9" s="17" t="s">
        <v>261</v>
      </c>
    </row>
    <row r="10" spans="2:5" x14ac:dyDescent="0.25">
      <c r="B10" s="12">
        <v>3</v>
      </c>
      <c r="C10" s="11" t="s">
        <v>256</v>
      </c>
      <c r="D10" s="12"/>
      <c r="E10" s="17" t="s">
        <v>262</v>
      </c>
    </row>
    <row r="11" spans="2:5" x14ac:dyDescent="0.25">
      <c r="B11" s="12">
        <v>4</v>
      </c>
      <c r="C11" s="11" t="s">
        <v>256</v>
      </c>
      <c r="D11" s="12"/>
      <c r="E11" s="17" t="s">
        <v>263</v>
      </c>
    </row>
    <row r="12" spans="2:5" ht="15.75" thickBot="1" x14ac:dyDescent="0.3">
      <c r="B12" s="15">
        <v>5</v>
      </c>
      <c r="C12" s="14" t="s">
        <v>256</v>
      </c>
      <c r="D12" s="15"/>
      <c r="E12" s="18" t="s">
        <v>264</v>
      </c>
    </row>
    <row r="13" spans="2:5" ht="16.5" thickTop="1" thickBot="1" x14ac:dyDescent="0.3"/>
    <row r="14" spans="2:5" ht="19.5" customHeight="1" thickBot="1" x14ac:dyDescent="0.3">
      <c r="B14" s="20" t="s">
        <v>135</v>
      </c>
      <c r="C14" s="62" t="s">
        <v>255</v>
      </c>
      <c r="D14" s="62"/>
      <c r="E14" s="63"/>
    </row>
    <row r="15" spans="2:5" x14ac:dyDescent="0.25">
      <c r="B15" s="19">
        <v>1</v>
      </c>
      <c r="C15" s="11" t="s">
        <v>256</v>
      </c>
      <c r="D15" s="12" t="s">
        <v>265</v>
      </c>
      <c r="E15" s="17" t="s">
        <v>273</v>
      </c>
    </row>
    <row r="16" spans="2:5" x14ac:dyDescent="0.25">
      <c r="B16" s="12">
        <v>2</v>
      </c>
      <c r="C16" s="11" t="s">
        <v>256</v>
      </c>
      <c r="D16" s="12" t="s">
        <v>266</v>
      </c>
      <c r="E16" s="17" t="s">
        <v>268</v>
      </c>
    </row>
    <row r="17" spans="2:5" x14ac:dyDescent="0.25">
      <c r="B17" s="12">
        <v>3</v>
      </c>
      <c r="C17" s="11" t="s">
        <v>256</v>
      </c>
      <c r="D17" s="12" t="s">
        <v>267</v>
      </c>
      <c r="E17" s="17" t="s">
        <v>269</v>
      </c>
    </row>
    <row r="18" spans="2:5" ht="15.75" thickBot="1" x14ac:dyDescent="0.3">
      <c r="B18" s="15">
        <v>4</v>
      </c>
      <c r="C18" s="14" t="s">
        <v>256</v>
      </c>
      <c r="D18" s="15" t="s">
        <v>271</v>
      </c>
      <c r="E18" s="18" t="s">
        <v>270</v>
      </c>
    </row>
    <row r="19" spans="2:5" ht="15.75" thickTop="1" x14ac:dyDescent="0.25"/>
  </sheetData>
  <sheetProtection sheet="1" objects="1" scenarios="1" selectLockedCells="1" selectUnlockedCells="1"/>
  <mergeCells count="4">
    <mergeCell ref="B2:D3"/>
    <mergeCell ref="E2:E3"/>
    <mergeCell ref="C7:E7"/>
    <mergeCell ref="C14: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140BB-DC47-4500-BD2F-DAD1FD744BAF}">
  <dimension ref="B1:E14"/>
  <sheetViews>
    <sheetView showGridLines="0" zoomScaleNormal="100" workbookViewId="0"/>
  </sheetViews>
  <sheetFormatPr defaultRowHeight="15" x14ac:dyDescent="0.25"/>
  <cols>
    <col min="1" max="1" width="1" customWidth="1"/>
    <col min="2" max="2" width="5.5703125" bestFit="1" customWidth="1"/>
    <col min="3" max="3" width="13.42578125" bestFit="1" customWidth="1"/>
    <col min="4" max="4" width="14.42578125" customWidth="1"/>
    <col min="5" max="5" width="145.140625" bestFit="1" customWidth="1"/>
  </cols>
  <sheetData>
    <row r="1" spans="2:5" ht="5.25" customHeight="1" thickBot="1" x14ac:dyDescent="0.3"/>
    <row r="2" spans="2:5" ht="16.5" customHeight="1" x14ac:dyDescent="0.25">
      <c r="B2" s="64" t="s">
        <v>272</v>
      </c>
      <c r="C2" s="65"/>
      <c r="D2" s="66"/>
      <c r="E2" s="70" t="s">
        <v>232</v>
      </c>
    </row>
    <row r="3" spans="2:5" ht="42" customHeight="1" thickBot="1" x14ac:dyDescent="0.3">
      <c r="B3" s="67"/>
      <c r="C3" s="68"/>
      <c r="D3" s="69"/>
      <c r="E3" s="71"/>
    </row>
    <row r="4" spans="2:5" ht="8.25" customHeight="1" x14ac:dyDescent="0.25"/>
    <row r="5" spans="2:5" ht="27" customHeight="1" x14ac:dyDescent="0.25">
      <c r="B5" s="23" t="s">
        <v>260</v>
      </c>
      <c r="C5" s="22"/>
      <c r="D5" s="21"/>
      <c r="E5" s="21"/>
    </row>
    <row r="6" spans="2:5" ht="19.5" customHeight="1" thickBot="1" x14ac:dyDescent="0.3">
      <c r="C6" s="9" t="s">
        <v>226</v>
      </c>
      <c r="D6" s="9" t="s">
        <v>257</v>
      </c>
      <c r="E6" s="10" t="s">
        <v>224</v>
      </c>
    </row>
    <row r="7" spans="2:5" ht="19.5" customHeight="1" thickBot="1" x14ac:dyDescent="0.3">
      <c r="B7" s="20" t="s">
        <v>135</v>
      </c>
      <c r="C7" s="62" t="s">
        <v>281</v>
      </c>
      <c r="D7" s="62"/>
      <c r="E7" s="63"/>
    </row>
    <row r="8" spans="2:5" x14ac:dyDescent="0.25">
      <c r="B8" s="19">
        <v>1</v>
      </c>
      <c r="C8" s="11" t="s">
        <v>227</v>
      </c>
      <c r="D8" s="12" t="s">
        <v>274</v>
      </c>
      <c r="E8" s="17" t="s">
        <v>275</v>
      </c>
    </row>
    <row r="9" spans="2:5" ht="15" customHeight="1" x14ac:dyDescent="0.25">
      <c r="B9" s="12">
        <v>2</v>
      </c>
      <c r="C9" s="11" t="s">
        <v>227</v>
      </c>
      <c r="D9" s="12"/>
      <c r="E9" s="26" t="s">
        <v>279</v>
      </c>
    </row>
    <row r="10" spans="2:5" x14ac:dyDescent="0.25">
      <c r="B10" s="12">
        <v>3</v>
      </c>
      <c r="C10" s="11" t="s">
        <v>227</v>
      </c>
      <c r="D10" s="12"/>
      <c r="E10" s="17" t="s">
        <v>276</v>
      </c>
    </row>
    <row r="11" spans="2:5" x14ac:dyDescent="0.25">
      <c r="B11" s="12">
        <v>4</v>
      </c>
      <c r="C11" s="11" t="s">
        <v>227</v>
      </c>
      <c r="D11" s="12"/>
      <c r="E11" s="17" t="s">
        <v>277</v>
      </c>
    </row>
    <row r="12" spans="2:5" x14ac:dyDescent="0.25">
      <c r="B12" s="27">
        <v>5</v>
      </c>
      <c r="C12" s="28" t="s">
        <v>227</v>
      </c>
      <c r="D12" s="27"/>
      <c r="E12" s="29" t="s">
        <v>264</v>
      </c>
    </row>
    <row r="13" spans="2:5" ht="15.75" thickBot="1" x14ac:dyDescent="0.3">
      <c r="B13" s="15">
        <v>5</v>
      </c>
      <c r="C13" s="14" t="s">
        <v>227</v>
      </c>
      <c r="D13" s="15" t="s">
        <v>280</v>
      </c>
      <c r="E13" s="18" t="s">
        <v>278</v>
      </c>
    </row>
    <row r="14" spans="2:5" ht="15.75" thickTop="1" x14ac:dyDescent="0.25"/>
  </sheetData>
  <sheetProtection sheet="1" objects="1" scenarios="1" selectLockedCells="1" selectUnlockedCells="1"/>
  <mergeCells count="3">
    <mergeCell ref="B2:D3"/>
    <mergeCell ref="E2:E3"/>
    <mergeCell ref="C7: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62301-3CA7-4FA4-8709-6467A585528B}">
  <sheetPr>
    <tabColor rgb="FFFF0000"/>
  </sheetPr>
  <dimension ref="G1:O17"/>
  <sheetViews>
    <sheetView topLeftCell="G1" workbookViewId="0">
      <selection activeCell="M16" sqref="M16"/>
    </sheetView>
  </sheetViews>
  <sheetFormatPr defaultRowHeight="15" x14ac:dyDescent="0.25"/>
  <cols>
    <col min="2" max="2" width="19.140625" bestFit="1" customWidth="1"/>
    <col min="3" max="3" width="10.5703125" bestFit="1" customWidth="1"/>
    <col min="4" max="4" width="5.5703125" bestFit="1" customWidth="1"/>
    <col min="5" max="5" width="11.85546875" customWidth="1"/>
    <col min="6" max="6" width="10.5703125" customWidth="1"/>
    <col min="7" max="7" width="8.42578125" customWidth="1"/>
    <col min="8" max="10" width="13.140625" bestFit="1" customWidth="1"/>
    <col min="11" max="11" width="19.140625" customWidth="1"/>
    <col min="13" max="13" width="19.5703125" bestFit="1" customWidth="1"/>
    <col min="14" max="14" width="16.28515625" bestFit="1" customWidth="1"/>
    <col min="15" max="15" width="5.5703125" bestFit="1" customWidth="1"/>
    <col min="16" max="16" width="11.28515625" bestFit="1" customWidth="1"/>
  </cols>
  <sheetData>
    <row r="1" spans="7:15" x14ac:dyDescent="0.25">
      <c r="L1" s="41"/>
    </row>
    <row r="2" spans="7:15" x14ac:dyDescent="0.25">
      <c r="L2" s="41"/>
    </row>
    <row r="3" spans="7:15" x14ac:dyDescent="0.25">
      <c r="L3" s="41"/>
    </row>
    <row r="4" spans="7:15" x14ac:dyDescent="0.25">
      <c r="G4" s="58" t="s">
        <v>170</v>
      </c>
      <c r="H4" s="59" t="s">
        <v>138</v>
      </c>
      <c r="I4" s="60" t="s">
        <v>142</v>
      </c>
      <c r="K4" s="5" t="s">
        <v>170</v>
      </c>
      <c r="L4" s="36"/>
      <c r="M4" s="40" t="s">
        <v>346</v>
      </c>
      <c r="N4" s="40" t="s">
        <v>344</v>
      </c>
    </row>
    <row r="5" spans="7:15" x14ac:dyDescent="0.25">
      <c r="G5" s="35" t="s">
        <v>228</v>
      </c>
      <c r="H5" s="57"/>
      <c r="I5" s="57"/>
      <c r="K5" s="3" t="s">
        <v>138</v>
      </c>
      <c r="L5" s="61"/>
      <c r="M5" s="40" t="s">
        <v>345</v>
      </c>
      <c r="N5" t="s">
        <v>138</v>
      </c>
      <c r="O5" t="s">
        <v>142</v>
      </c>
    </row>
    <row r="6" spans="7:15" x14ac:dyDescent="0.25">
      <c r="G6" s="6" t="s">
        <v>140</v>
      </c>
      <c r="H6" s="2">
        <f>COUNTIFS(SPORTSMEN!$K$1:$K$51,ANALYSIS!$G6,SPORTSMEN!$I$1:$I$51,ANALYSIS!H$4)</f>
        <v>4</v>
      </c>
      <c r="I6" s="2">
        <f>COUNTIFS(SPORTSMEN!$K$1:$K$51,ANALYSIS!$G6,SPORTSMEN!$I$1:$I$51,ANALYSIS!I$4)</f>
        <v>3</v>
      </c>
      <c r="K6" s="2" t="s">
        <v>142</v>
      </c>
      <c r="M6" s="1" t="s">
        <v>159</v>
      </c>
      <c r="N6" s="72">
        <v>1</v>
      </c>
      <c r="O6" s="72">
        <v>2</v>
      </c>
    </row>
    <row r="7" spans="7:15" x14ac:dyDescent="0.25">
      <c r="G7" s="6" t="s">
        <v>144</v>
      </c>
      <c r="H7" s="2">
        <f>COUNTIFS(SPORTSMEN!$K$1:$K$51,ANALYSIS!$G7,SPORTSMEN!$I$1:$I$51,ANALYSIS!H$4)</f>
        <v>0</v>
      </c>
      <c r="I7" s="2">
        <f>COUNTIFS(SPORTSMEN!$K$1:$K$51,ANALYSIS!$G7,SPORTSMEN!$I$1:$I$51,ANALYSIS!I$4)</f>
        <v>2</v>
      </c>
      <c r="M7" s="1" t="s">
        <v>151</v>
      </c>
      <c r="N7" s="72">
        <v>6</v>
      </c>
      <c r="O7" s="72">
        <v>2</v>
      </c>
    </row>
    <row r="8" spans="7:15" x14ac:dyDescent="0.25">
      <c r="G8" s="6" t="s">
        <v>146</v>
      </c>
      <c r="H8" s="2">
        <f>COUNTIFS(SPORTSMEN!$K$1:$K$51,ANALYSIS!$G8,SPORTSMEN!$I$1:$I$51,ANALYSIS!H$4)</f>
        <v>3</v>
      </c>
      <c r="I8" s="2">
        <f>COUNTIFS(SPORTSMEN!$K$1:$K$51,ANALYSIS!$G8,SPORTSMEN!$I$1:$I$51,ANALYSIS!I$4)</f>
        <v>2</v>
      </c>
      <c r="M8" s="1" t="s">
        <v>153</v>
      </c>
      <c r="N8" s="72">
        <v>1</v>
      </c>
      <c r="O8" s="72">
        <v>2</v>
      </c>
    </row>
    <row r="9" spans="7:15" x14ac:dyDescent="0.25">
      <c r="G9" s="6" t="s">
        <v>149</v>
      </c>
      <c r="H9" s="2">
        <f>COUNTIFS(SPORTSMEN!$K$1:$K$51,ANALYSIS!$G9,SPORTSMEN!$I$1:$I$51,ANALYSIS!H$4)</f>
        <v>1</v>
      </c>
      <c r="I9" s="2">
        <f>COUNTIFS(SPORTSMEN!$K$1:$K$51,ANALYSIS!$G9,SPORTSMEN!$I$1:$I$51,ANALYSIS!I$4)</f>
        <v>4</v>
      </c>
      <c r="M9" s="1" t="s">
        <v>144</v>
      </c>
      <c r="N9" s="72"/>
      <c r="O9" s="72">
        <v>2</v>
      </c>
    </row>
    <row r="10" spans="7:15" x14ac:dyDescent="0.25">
      <c r="G10" s="6" t="s">
        <v>151</v>
      </c>
      <c r="H10" s="2">
        <f>COUNTIFS(SPORTSMEN!$K$1:$K$51,ANALYSIS!$G10,SPORTSMEN!$I$1:$I$51,ANALYSIS!H$4)</f>
        <v>6</v>
      </c>
      <c r="I10" s="2">
        <f>COUNTIFS(SPORTSMEN!$K$1:$K$51,ANALYSIS!$G10,SPORTSMEN!$I$1:$I$51,ANALYSIS!I$4)</f>
        <v>2</v>
      </c>
      <c r="M10" s="1" t="s">
        <v>156</v>
      </c>
      <c r="N10" s="72">
        <v>3</v>
      </c>
      <c r="O10" s="72">
        <v>6</v>
      </c>
    </row>
    <row r="11" spans="7:15" x14ac:dyDescent="0.25">
      <c r="G11" s="6" t="s">
        <v>153</v>
      </c>
      <c r="H11" s="2">
        <f>COUNTIFS(SPORTSMEN!$K$1:$K$51,ANALYSIS!$G11,SPORTSMEN!$I$1:$I$51,ANALYSIS!H$4)</f>
        <v>1</v>
      </c>
      <c r="I11" s="2">
        <f>COUNTIFS(SPORTSMEN!$K$1:$K$51,ANALYSIS!$G11,SPORTSMEN!$I$1:$I$51,ANALYSIS!I$4)</f>
        <v>2</v>
      </c>
      <c r="M11" s="1" t="s">
        <v>149</v>
      </c>
      <c r="N11" s="72">
        <v>1</v>
      </c>
      <c r="O11" s="72">
        <v>4</v>
      </c>
    </row>
    <row r="12" spans="7:15" x14ac:dyDescent="0.25">
      <c r="G12" s="6" t="s">
        <v>156</v>
      </c>
      <c r="H12" s="2">
        <f>COUNTIFS(SPORTSMEN!$K$1:$K$51,ANALYSIS!$G12,SPORTSMEN!$I$1:$I$51,ANALYSIS!H$4)</f>
        <v>3</v>
      </c>
      <c r="I12" s="2">
        <f>COUNTIFS(SPORTSMEN!$K$1:$K$51,ANALYSIS!$G12,SPORTSMEN!$I$1:$I$51,ANALYSIS!I$4)</f>
        <v>6</v>
      </c>
      <c r="M12" s="1" t="s">
        <v>164</v>
      </c>
      <c r="N12" s="72">
        <v>2</v>
      </c>
      <c r="O12" s="72">
        <v>1</v>
      </c>
    </row>
    <row r="13" spans="7:15" x14ac:dyDescent="0.25">
      <c r="G13" s="6" t="s">
        <v>159</v>
      </c>
      <c r="H13" s="2">
        <f>COUNTIFS(SPORTSMEN!$K$1:$K$51,ANALYSIS!$G13,SPORTSMEN!$I$1:$I$51,ANALYSIS!H$4)</f>
        <v>1</v>
      </c>
      <c r="I13" s="2">
        <f>COUNTIFS(SPORTSMEN!$K$1:$K$51,ANALYSIS!$G13,SPORTSMEN!$I$1:$I$51,ANALYSIS!I$4)</f>
        <v>2</v>
      </c>
      <c r="M13" s="1" t="s">
        <v>161</v>
      </c>
      <c r="N13" s="72">
        <v>3</v>
      </c>
      <c r="O13" s="72"/>
    </row>
    <row r="14" spans="7:15" x14ac:dyDescent="0.25">
      <c r="G14" s="6" t="s">
        <v>161</v>
      </c>
      <c r="H14" s="2">
        <f>COUNTIFS(SPORTSMEN!$K$1:$K$51,ANALYSIS!$G14,SPORTSMEN!$I$1:$I$51,ANALYSIS!H$4)</f>
        <v>3</v>
      </c>
      <c r="I14" s="2">
        <f>COUNTIFS(SPORTSMEN!$K$1:$K$51,ANALYSIS!$G14,SPORTSMEN!$I$1:$I$51,ANALYSIS!I$4)</f>
        <v>0</v>
      </c>
      <c r="M14" s="1" t="s">
        <v>167</v>
      </c>
      <c r="N14" s="72">
        <v>1</v>
      </c>
      <c r="O14" s="72">
        <v>1</v>
      </c>
    </row>
    <row r="15" spans="7:15" x14ac:dyDescent="0.25">
      <c r="G15" s="6" t="s">
        <v>164</v>
      </c>
      <c r="H15" s="2">
        <f>COUNTIFS(SPORTSMEN!$K$1:$K$51,ANALYSIS!$G15,SPORTSMEN!$I$1:$I$51,ANALYSIS!H$4)</f>
        <v>2</v>
      </c>
      <c r="I15" s="2">
        <f>COUNTIFS(SPORTSMEN!$K$1:$K$51,ANALYSIS!$G15,SPORTSMEN!$I$1:$I$51,ANALYSIS!I$4)</f>
        <v>1</v>
      </c>
      <c r="M15" s="1" t="s">
        <v>146</v>
      </c>
      <c r="N15" s="72">
        <v>3</v>
      </c>
      <c r="O15" s="72">
        <v>2</v>
      </c>
    </row>
    <row r="16" spans="7:15" x14ac:dyDescent="0.25">
      <c r="G16" s="6" t="s">
        <v>167</v>
      </c>
      <c r="H16" s="2">
        <f>COUNTIFS(SPORTSMEN!$K$1:$K$51,ANALYSIS!$G16,SPORTSMEN!$I$1:$I$51,ANALYSIS!H$4)</f>
        <v>1</v>
      </c>
      <c r="I16" s="2">
        <f>COUNTIFS(SPORTSMEN!$K$1:$K$51,ANALYSIS!$G16,SPORTSMEN!$I$1:$I$51,ANALYSIS!I$4)</f>
        <v>1</v>
      </c>
      <c r="M16" s="1" t="s">
        <v>140</v>
      </c>
      <c r="N16" s="72">
        <v>4</v>
      </c>
      <c r="O16" s="72">
        <v>3</v>
      </c>
    </row>
    <row r="17" spans="7:9" x14ac:dyDescent="0.25">
      <c r="G17" s="6" t="s">
        <v>144</v>
      </c>
      <c r="H17" s="2">
        <f>COUNTIFS(SPORTSMEN!$K$1:$K$51,ANALYSIS!$G17,SPORTSMEN!$I$1:$I$51,ANALYSIS!H$4)</f>
        <v>0</v>
      </c>
      <c r="I17" s="2">
        <f>COUNTIFS(SPORTSMEN!$K$1:$K$51,ANALYSIS!$G17,SPORTSMEN!$I$1:$I$51,ANALYSIS!I$4)</f>
        <v>2</v>
      </c>
    </row>
  </sheetData>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A2D23-E1C4-424A-ADA0-F63085CC6705}">
  <sheetPr>
    <tabColor rgb="FFFF0000"/>
  </sheetPr>
  <dimension ref="B3:H35"/>
  <sheetViews>
    <sheetView tabSelected="1" topLeftCell="A3" workbookViewId="0">
      <selection activeCell="J10" sqref="J10"/>
    </sheetView>
  </sheetViews>
  <sheetFormatPr defaultRowHeight="15" x14ac:dyDescent="0.25"/>
  <cols>
    <col min="2" max="2" width="12.140625" customWidth="1"/>
    <col min="3" max="3" width="26.28515625" customWidth="1"/>
    <col min="4" max="4" width="10.5703125" bestFit="1" customWidth="1"/>
    <col min="5" max="5" width="8.140625" bestFit="1" customWidth="1"/>
    <col min="6" max="6" width="18.140625" bestFit="1" customWidth="1"/>
    <col min="7" max="7" width="14" customWidth="1"/>
    <col min="8" max="8" width="23.85546875" customWidth="1"/>
    <col min="9" max="11" width="24" bestFit="1" customWidth="1"/>
    <col min="12" max="51" width="16.28515625" bestFit="1" customWidth="1"/>
    <col min="52" max="52" width="11.28515625" bestFit="1" customWidth="1"/>
  </cols>
  <sheetData>
    <row r="3" spans="2:8" x14ac:dyDescent="0.25">
      <c r="B3" s="54" t="s">
        <v>222</v>
      </c>
      <c r="C3" s="54" t="s">
        <v>221</v>
      </c>
      <c r="D3" s="54" t="s">
        <v>170</v>
      </c>
      <c r="E3" s="54" t="s">
        <v>287</v>
      </c>
      <c r="F3" s="54" t="s">
        <v>228</v>
      </c>
      <c r="G3" s="54" t="s">
        <v>136</v>
      </c>
      <c r="H3" s="54" t="s">
        <v>172</v>
      </c>
    </row>
    <row r="4" spans="2:8" x14ac:dyDescent="0.25">
      <c r="B4" s="55">
        <v>3</v>
      </c>
      <c r="C4" s="56" t="s">
        <v>293</v>
      </c>
      <c r="D4" s="56" t="s">
        <v>142</v>
      </c>
      <c r="E4" s="56" t="s">
        <v>294</v>
      </c>
      <c r="F4" s="56" t="s">
        <v>144</v>
      </c>
      <c r="G4" s="56" t="s">
        <v>143</v>
      </c>
      <c r="H4" s="56" t="s">
        <v>177</v>
      </c>
    </row>
    <row r="5" spans="2:8" x14ac:dyDescent="0.25">
      <c r="B5" s="55">
        <v>4</v>
      </c>
      <c r="C5" s="56" t="s">
        <v>295</v>
      </c>
      <c r="D5" s="56" t="s">
        <v>138</v>
      </c>
      <c r="E5" s="56" t="s">
        <v>296</v>
      </c>
      <c r="F5" s="56" t="s">
        <v>140</v>
      </c>
      <c r="G5" s="56" t="s">
        <v>139</v>
      </c>
      <c r="H5" s="56" t="s">
        <v>178</v>
      </c>
    </row>
    <row r="6" spans="2:8" x14ac:dyDescent="0.25">
      <c r="B6" s="55">
        <v>7</v>
      </c>
      <c r="C6" s="56" t="s">
        <v>297</v>
      </c>
      <c r="D6" s="56" t="s">
        <v>138</v>
      </c>
      <c r="E6" s="56" t="s">
        <v>298</v>
      </c>
      <c r="F6" s="56" t="s">
        <v>140</v>
      </c>
      <c r="G6" s="56" t="s">
        <v>139</v>
      </c>
      <c r="H6" s="56" t="s">
        <v>181</v>
      </c>
    </row>
    <row r="7" spans="2:8" x14ac:dyDescent="0.25">
      <c r="B7" s="55">
        <v>10</v>
      </c>
      <c r="C7" s="56" t="s">
        <v>299</v>
      </c>
      <c r="D7" s="56" t="s">
        <v>142</v>
      </c>
      <c r="E7" s="56" t="s">
        <v>300</v>
      </c>
      <c r="F7" s="56" t="s">
        <v>146</v>
      </c>
      <c r="G7" s="56" t="s">
        <v>139</v>
      </c>
      <c r="H7" s="56" t="s">
        <v>181</v>
      </c>
    </row>
    <row r="8" spans="2:8" x14ac:dyDescent="0.25">
      <c r="B8" s="55">
        <v>11</v>
      </c>
      <c r="C8" s="56" t="s">
        <v>301</v>
      </c>
      <c r="D8" s="56" t="s">
        <v>142</v>
      </c>
      <c r="E8" s="56" t="s">
        <v>302</v>
      </c>
      <c r="F8" s="56" t="s">
        <v>146</v>
      </c>
      <c r="G8" s="56" t="s">
        <v>139</v>
      </c>
      <c r="H8" s="56" t="s">
        <v>184</v>
      </c>
    </row>
    <row r="9" spans="2:8" x14ac:dyDescent="0.25">
      <c r="B9" s="55">
        <v>12</v>
      </c>
      <c r="C9" s="56" t="s">
        <v>303</v>
      </c>
      <c r="D9" s="56" t="s">
        <v>138</v>
      </c>
      <c r="E9" s="56" t="s">
        <v>288</v>
      </c>
      <c r="F9" s="56" t="s">
        <v>146</v>
      </c>
      <c r="G9" s="56" t="s">
        <v>139</v>
      </c>
      <c r="H9" s="56" t="s">
        <v>185</v>
      </c>
    </row>
    <row r="10" spans="2:8" x14ac:dyDescent="0.25">
      <c r="B10" s="55">
        <v>13</v>
      </c>
      <c r="C10" s="56" t="s">
        <v>304</v>
      </c>
      <c r="D10" s="56" t="s">
        <v>138</v>
      </c>
      <c r="E10" s="56" t="s">
        <v>288</v>
      </c>
      <c r="F10" s="56" t="s">
        <v>146</v>
      </c>
      <c r="G10" s="56" t="s">
        <v>139</v>
      </c>
      <c r="H10" s="56" t="s">
        <v>186</v>
      </c>
    </row>
    <row r="11" spans="2:8" x14ac:dyDescent="0.25">
      <c r="B11" s="55">
        <v>14</v>
      </c>
      <c r="C11" s="56" t="s">
        <v>305</v>
      </c>
      <c r="D11" s="56" t="s">
        <v>142</v>
      </c>
      <c r="E11" s="56" t="s">
        <v>306</v>
      </c>
      <c r="F11" s="56" t="s">
        <v>149</v>
      </c>
      <c r="G11" s="56" t="s">
        <v>148</v>
      </c>
      <c r="H11" s="56" t="s">
        <v>187</v>
      </c>
    </row>
    <row r="12" spans="2:8" x14ac:dyDescent="0.25">
      <c r="B12" s="55">
        <v>16</v>
      </c>
      <c r="C12" s="56" t="s">
        <v>307</v>
      </c>
      <c r="D12" s="56" t="s">
        <v>142</v>
      </c>
      <c r="E12" s="56" t="s">
        <v>294</v>
      </c>
      <c r="F12" s="56" t="s">
        <v>149</v>
      </c>
      <c r="G12" s="56" t="s">
        <v>148</v>
      </c>
      <c r="H12" s="56" t="s">
        <v>178</v>
      </c>
    </row>
    <row r="13" spans="2:8" x14ac:dyDescent="0.25">
      <c r="B13" s="55">
        <v>18</v>
      </c>
      <c r="C13" s="56" t="s">
        <v>308</v>
      </c>
      <c r="D13" s="56" t="s">
        <v>142</v>
      </c>
      <c r="E13" s="56" t="s">
        <v>306</v>
      </c>
      <c r="F13" s="56" t="s">
        <v>149</v>
      </c>
      <c r="G13" s="56" t="s">
        <v>148</v>
      </c>
      <c r="H13" s="56" t="s">
        <v>190</v>
      </c>
    </row>
    <row r="14" spans="2:8" x14ac:dyDescent="0.25">
      <c r="B14" s="55">
        <v>21</v>
      </c>
      <c r="C14" s="56" t="s">
        <v>309</v>
      </c>
      <c r="D14" s="56" t="s">
        <v>142</v>
      </c>
      <c r="E14" s="56" t="s">
        <v>310</v>
      </c>
      <c r="F14" s="56" t="s">
        <v>151</v>
      </c>
      <c r="G14" s="56" t="s">
        <v>139</v>
      </c>
      <c r="H14" s="56" t="s">
        <v>193</v>
      </c>
    </row>
    <row r="15" spans="2:8" x14ac:dyDescent="0.25">
      <c r="B15" s="55">
        <v>22</v>
      </c>
      <c r="C15" s="56" t="s">
        <v>311</v>
      </c>
      <c r="D15" s="56" t="s">
        <v>138</v>
      </c>
      <c r="E15" s="56" t="s">
        <v>300</v>
      </c>
      <c r="F15" s="56" t="s">
        <v>151</v>
      </c>
      <c r="G15" s="56" t="s">
        <v>139</v>
      </c>
      <c r="H15" s="56" t="s">
        <v>194</v>
      </c>
    </row>
    <row r="16" spans="2:8" x14ac:dyDescent="0.25">
      <c r="B16" s="55">
        <v>23</v>
      </c>
      <c r="C16" s="56" t="s">
        <v>312</v>
      </c>
      <c r="D16" s="56" t="s">
        <v>138</v>
      </c>
      <c r="E16" s="56" t="s">
        <v>313</v>
      </c>
      <c r="F16" s="56" t="s">
        <v>151</v>
      </c>
      <c r="G16" s="56" t="s">
        <v>139</v>
      </c>
      <c r="H16" s="56" t="s">
        <v>195</v>
      </c>
    </row>
    <row r="17" spans="2:8" x14ac:dyDescent="0.25">
      <c r="B17" s="55">
        <v>24</v>
      </c>
      <c r="C17" s="56" t="s">
        <v>314</v>
      </c>
      <c r="D17" s="56" t="s">
        <v>138</v>
      </c>
      <c r="E17" s="56" t="s">
        <v>298</v>
      </c>
      <c r="F17" s="56" t="s">
        <v>151</v>
      </c>
      <c r="G17" s="56" t="s">
        <v>139</v>
      </c>
      <c r="H17" s="56" t="s">
        <v>196</v>
      </c>
    </row>
    <row r="18" spans="2:8" x14ac:dyDescent="0.25">
      <c r="B18" s="55">
        <v>25</v>
      </c>
      <c r="C18" s="56" t="s">
        <v>315</v>
      </c>
      <c r="D18" s="56" t="s">
        <v>138</v>
      </c>
      <c r="E18" s="56" t="s">
        <v>316</v>
      </c>
      <c r="F18" s="56" t="s">
        <v>151</v>
      </c>
      <c r="G18" s="56" t="s">
        <v>139</v>
      </c>
      <c r="H18" s="56" t="s">
        <v>181</v>
      </c>
    </row>
    <row r="19" spans="2:8" x14ac:dyDescent="0.25">
      <c r="B19" s="55">
        <v>28</v>
      </c>
      <c r="C19" s="56" t="s">
        <v>317</v>
      </c>
      <c r="D19" s="56" t="s">
        <v>142</v>
      </c>
      <c r="E19" s="56" t="s">
        <v>318</v>
      </c>
      <c r="F19" s="56" t="s">
        <v>153</v>
      </c>
      <c r="G19" s="56" t="s">
        <v>148</v>
      </c>
      <c r="H19" s="56" t="s">
        <v>186</v>
      </c>
    </row>
    <row r="20" spans="2:8" x14ac:dyDescent="0.25">
      <c r="B20" s="55">
        <v>29</v>
      </c>
      <c r="C20" s="56" t="s">
        <v>319</v>
      </c>
      <c r="D20" s="56" t="s">
        <v>138</v>
      </c>
      <c r="E20" s="56" t="s">
        <v>320</v>
      </c>
      <c r="F20" s="56" t="s">
        <v>153</v>
      </c>
      <c r="G20" s="56" t="s">
        <v>148</v>
      </c>
      <c r="H20" s="56" t="s">
        <v>181</v>
      </c>
    </row>
    <row r="21" spans="2:8" x14ac:dyDescent="0.25">
      <c r="B21" s="55">
        <v>30</v>
      </c>
      <c r="C21" s="56" t="s">
        <v>321</v>
      </c>
      <c r="D21" s="56" t="s">
        <v>138</v>
      </c>
      <c r="E21" s="56" t="s">
        <v>322</v>
      </c>
      <c r="F21" s="56" t="s">
        <v>156</v>
      </c>
      <c r="G21" s="56" t="s">
        <v>155</v>
      </c>
      <c r="H21" s="56" t="s">
        <v>198</v>
      </c>
    </row>
    <row r="22" spans="2:8" x14ac:dyDescent="0.25">
      <c r="B22" s="55">
        <v>32</v>
      </c>
      <c r="C22" s="56" t="s">
        <v>323</v>
      </c>
      <c r="D22" s="56" t="s">
        <v>138</v>
      </c>
      <c r="E22" s="56" t="s">
        <v>289</v>
      </c>
      <c r="F22" s="56" t="s">
        <v>156</v>
      </c>
      <c r="G22" s="56" t="s">
        <v>155</v>
      </c>
      <c r="H22" s="56" t="s">
        <v>195</v>
      </c>
    </row>
    <row r="23" spans="2:8" x14ac:dyDescent="0.25">
      <c r="B23" s="55">
        <v>34</v>
      </c>
      <c r="C23" s="56" t="s">
        <v>324</v>
      </c>
      <c r="D23" s="56" t="s">
        <v>142</v>
      </c>
      <c r="E23" s="56" t="s">
        <v>325</v>
      </c>
      <c r="F23" s="56" t="s">
        <v>156</v>
      </c>
      <c r="G23" s="56" t="s">
        <v>155</v>
      </c>
      <c r="H23" s="56" t="s">
        <v>193</v>
      </c>
    </row>
    <row r="24" spans="2:8" x14ac:dyDescent="0.25">
      <c r="B24" s="55">
        <v>35</v>
      </c>
      <c r="C24" s="56" t="s">
        <v>326</v>
      </c>
      <c r="D24" s="56" t="s">
        <v>142</v>
      </c>
      <c r="E24" s="56" t="s">
        <v>313</v>
      </c>
      <c r="F24" s="56" t="s">
        <v>156</v>
      </c>
      <c r="G24" s="56" t="s">
        <v>155</v>
      </c>
      <c r="H24" s="56" t="s">
        <v>200</v>
      </c>
    </row>
    <row r="25" spans="2:8" x14ac:dyDescent="0.25">
      <c r="B25" s="55">
        <v>36</v>
      </c>
      <c r="C25" s="56" t="s">
        <v>327</v>
      </c>
      <c r="D25" s="56" t="s">
        <v>142</v>
      </c>
      <c r="E25" s="56" t="s">
        <v>296</v>
      </c>
      <c r="F25" s="56" t="s">
        <v>156</v>
      </c>
      <c r="G25" s="56" t="s">
        <v>155</v>
      </c>
      <c r="H25" s="56" t="s">
        <v>193</v>
      </c>
    </row>
    <row r="26" spans="2:8" x14ac:dyDescent="0.25">
      <c r="B26" s="55">
        <v>37</v>
      </c>
      <c r="C26" s="56" t="s">
        <v>328</v>
      </c>
      <c r="D26" s="56" t="s">
        <v>142</v>
      </c>
      <c r="E26" s="56" t="s">
        <v>302</v>
      </c>
      <c r="F26" s="56" t="s">
        <v>156</v>
      </c>
      <c r="G26" s="56" t="s">
        <v>155</v>
      </c>
      <c r="H26" s="56" t="s">
        <v>201</v>
      </c>
    </row>
    <row r="27" spans="2:8" x14ac:dyDescent="0.25">
      <c r="B27" s="55">
        <v>39</v>
      </c>
      <c r="C27" s="56" t="s">
        <v>329</v>
      </c>
      <c r="D27" s="56" t="s">
        <v>142</v>
      </c>
      <c r="E27" s="56" t="s">
        <v>330</v>
      </c>
      <c r="F27" s="56" t="s">
        <v>159</v>
      </c>
      <c r="G27" s="56" t="s">
        <v>158</v>
      </c>
      <c r="H27" s="56" t="s">
        <v>196</v>
      </c>
    </row>
    <row r="28" spans="2:8" x14ac:dyDescent="0.25">
      <c r="B28" s="55">
        <v>40</v>
      </c>
      <c r="C28" s="56" t="s">
        <v>331</v>
      </c>
      <c r="D28" s="56" t="s">
        <v>142</v>
      </c>
      <c r="E28" s="56" t="s">
        <v>332</v>
      </c>
      <c r="F28" s="56" t="s">
        <v>159</v>
      </c>
      <c r="G28" s="56" t="s">
        <v>158</v>
      </c>
      <c r="H28" s="56" t="s">
        <v>195</v>
      </c>
    </row>
    <row r="29" spans="2:8" x14ac:dyDescent="0.25">
      <c r="B29" s="55">
        <v>41</v>
      </c>
      <c r="C29" s="56" t="s">
        <v>333</v>
      </c>
      <c r="D29" s="56" t="s">
        <v>138</v>
      </c>
      <c r="E29" s="56" t="s">
        <v>334</v>
      </c>
      <c r="F29" s="56" t="s">
        <v>159</v>
      </c>
      <c r="G29" s="56" t="s">
        <v>158</v>
      </c>
      <c r="H29" s="56" t="s">
        <v>202</v>
      </c>
    </row>
    <row r="30" spans="2:8" x14ac:dyDescent="0.25">
      <c r="B30" s="55">
        <v>43</v>
      </c>
      <c r="C30" s="56" t="s">
        <v>335</v>
      </c>
      <c r="D30" s="56" t="s">
        <v>138</v>
      </c>
      <c r="E30" s="56" t="s">
        <v>291</v>
      </c>
      <c r="F30" s="56" t="s">
        <v>161</v>
      </c>
      <c r="G30" s="56" t="s">
        <v>158</v>
      </c>
      <c r="H30" s="56" t="s">
        <v>196</v>
      </c>
    </row>
    <row r="31" spans="2:8" x14ac:dyDescent="0.25">
      <c r="B31" s="55">
        <v>44</v>
      </c>
      <c r="C31" s="56" t="s">
        <v>336</v>
      </c>
      <c r="D31" s="56" t="s">
        <v>138</v>
      </c>
      <c r="E31" s="56" t="s">
        <v>290</v>
      </c>
      <c r="F31" s="56" t="s">
        <v>161</v>
      </c>
      <c r="G31" s="56" t="s">
        <v>158</v>
      </c>
      <c r="H31" s="56" t="s">
        <v>202</v>
      </c>
    </row>
    <row r="32" spans="2:8" x14ac:dyDescent="0.25">
      <c r="B32" s="55">
        <v>46</v>
      </c>
      <c r="C32" s="56" t="s">
        <v>337</v>
      </c>
      <c r="D32" s="56" t="s">
        <v>142</v>
      </c>
      <c r="E32" s="56" t="s">
        <v>338</v>
      </c>
      <c r="F32" s="56" t="s">
        <v>164</v>
      </c>
      <c r="G32" s="56" t="s">
        <v>163</v>
      </c>
      <c r="H32" s="56" t="s">
        <v>195</v>
      </c>
    </row>
    <row r="33" spans="2:8" x14ac:dyDescent="0.25">
      <c r="B33" s="55">
        <v>47</v>
      </c>
      <c r="C33" s="56" t="s">
        <v>339</v>
      </c>
      <c r="D33" s="56" t="s">
        <v>138</v>
      </c>
      <c r="E33" s="56" t="s">
        <v>340</v>
      </c>
      <c r="F33" s="56" t="s">
        <v>164</v>
      </c>
      <c r="G33" s="56" t="s">
        <v>163</v>
      </c>
      <c r="H33" s="56" t="s">
        <v>195</v>
      </c>
    </row>
    <row r="34" spans="2:8" x14ac:dyDescent="0.25">
      <c r="B34" s="55">
        <v>48</v>
      </c>
      <c r="C34" s="56" t="s">
        <v>341</v>
      </c>
      <c r="D34" s="56" t="s">
        <v>138</v>
      </c>
      <c r="E34" s="56" t="s">
        <v>292</v>
      </c>
      <c r="F34" s="56" t="s">
        <v>167</v>
      </c>
      <c r="G34" s="56" t="s">
        <v>166</v>
      </c>
      <c r="H34" s="56" t="s">
        <v>177</v>
      </c>
    </row>
    <row r="35" spans="2:8" x14ac:dyDescent="0.25">
      <c r="B35" s="55">
        <v>49</v>
      </c>
      <c r="C35" s="56" t="s">
        <v>342</v>
      </c>
      <c r="D35" s="56" t="s">
        <v>142</v>
      </c>
      <c r="E35" s="56" t="s">
        <v>343</v>
      </c>
      <c r="F35" s="56" t="s">
        <v>167</v>
      </c>
      <c r="G35" s="56" t="s">
        <v>166</v>
      </c>
      <c r="H35" s="56" t="s">
        <v>205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01092-26DE-45B2-92EB-F750E9754846}">
  <sheetPr>
    <tabColor theme="9" tint="-0.499984740745262"/>
  </sheetPr>
  <dimension ref="A1:AJ98"/>
  <sheetViews>
    <sheetView zoomScale="90" zoomScaleNormal="90" workbookViewId="0">
      <pane xSplit="1" ySplit="1" topLeftCell="H28" activePane="bottomRight" state="frozen"/>
      <selection pane="topRight" activeCell="B1" sqref="B1"/>
      <selection pane="bottomLeft" activeCell="A2" sqref="A2"/>
      <selection pane="bottomRight" activeCell="M45" sqref="M45"/>
    </sheetView>
  </sheetViews>
  <sheetFormatPr defaultRowHeight="15" x14ac:dyDescent="0.25"/>
  <cols>
    <col min="1" max="1" width="9.85546875" bestFit="1" customWidth="1"/>
    <col min="2" max="2" width="26" customWidth="1"/>
    <col min="3" max="3" width="8" customWidth="1"/>
    <col min="4" max="4" width="12" customWidth="1"/>
    <col min="5" max="5" width="11.85546875" bestFit="1" customWidth="1"/>
    <col min="6" max="6" width="13.85546875" bestFit="1" customWidth="1"/>
    <col min="7" max="7" width="14.7109375" style="25" customWidth="1"/>
    <col min="8" max="8" width="13.42578125" customWidth="1"/>
    <col min="9" max="9" width="9.140625" customWidth="1"/>
    <col min="10" max="10" width="12.85546875" bestFit="1" customWidth="1"/>
    <col min="11" max="11" width="18" customWidth="1"/>
    <col min="12" max="12" width="13.85546875" customWidth="1"/>
    <col min="13" max="13" width="26.85546875" customWidth="1"/>
    <col min="14" max="14" width="11.7109375" bestFit="1" customWidth="1"/>
    <col min="15" max="15" width="14.7109375" customWidth="1"/>
    <col min="16" max="16" width="10.28515625" bestFit="1" customWidth="1"/>
    <col min="17" max="17" width="21.140625" customWidth="1"/>
    <col min="18" max="18" width="24" bestFit="1" customWidth="1"/>
    <col min="19" max="19" width="10.85546875" customWidth="1"/>
    <col min="23" max="23" width="7.5703125" customWidth="1"/>
    <col min="24" max="24" width="17.85546875" bestFit="1" customWidth="1"/>
    <col min="25" max="25" width="23.140625" bestFit="1" customWidth="1"/>
    <col min="26" max="26" width="19" customWidth="1"/>
  </cols>
  <sheetData>
    <row r="1" spans="1:36" s="1" customFormat="1" x14ac:dyDescent="0.25">
      <c r="A1" s="5" t="s">
        <v>222</v>
      </c>
      <c r="B1" s="7" t="s">
        <v>221</v>
      </c>
      <c r="C1" s="5" t="s">
        <v>0</v>
      </c>
      <c r="D1" s="5" t="s">
        <v>1</v>
      </c>
      <c r="E1" s="5" t="s">
        <v>2</v>
      </c>
      <c r="F1" s="5" t="s">
        <v>3</v>
      </c>
      <c r="G1" s="24" t="s">
        <v>4</v>
      </c>
      <c r="H1" s="5" t="s">
        <v>5</v>
      </c>
      <c r="I1" s="5" t="s">
        <v>170</v>
      </c>
      <c r="J1" s="5" t="s">
        <v>137</v>
      </c>
      <c r="K1" s="5" t="s">
        <v>228</v>
      </c>
      <c r="L1" s="5" t="s">
        <v>136</v>
      </c>
      <c r="M1" s="5" t="s">
        <v>233</v>
      </c>
      <c r="N1" s="8" t="s">
        <v>246</v>
      </c>
      <c r="O1" s="5" t="s">
        <v>207</v>
      </c>
      <c r="P1" s="5" t="s">
        <v>208</v>
      </c>
      <c r="Q1" s="5" t="s">
        <v>238</v>
      </c>
      <c r="R1" s="5" t="s">
        <v>172</v>
      </c>
      <c r="S1" s="5" t="s">
        <v>239</v>
      </c>
    </row>
    <row r="2" spans="1:36" x14ac:dyDescent="0.25">
      <c r="A2" s="48">
        <v>1</v>
      </c>
      <c r="B2" s="34" t="str">
        <f>UPPER(C2&amp;$D2&amp;" "&amp;$F2)</f>
        <v>MS.ANNIE ABBOTT</v>
      </c>
      <c r="C2" s="3" t="s">
        <v>6</v>
      </c>
      <c r="D2" s="3" t="s">
        <v>7</v>
      </c>
      <c r="E2" s="3"/>
      <c r="F2" s="3" t="s">
        <v>8</v>
      </c>
      <c r="G2" s="49">
        <v>35699</v>
      </c>
      <c r="H2" s="3" t="s">
        <v>9</v>
      </c>
      <c r="I2" s="3" t="s">
        <v>138</v>
      </c>
      <c r="J2" s="4" t="s">
        <v>141</v>
      </c>
      <c r="K2" s="42" t="str" cm="1">
        <f t="array" ref="K2">INDEX($X$29:$Z$41,AC32,AD32)</f>
        <v>USA</v>
      </c>
      <c r="L2" s="44" t="str" cm="1">
        <f t="array" ref="L2">INDEX($X$29:$Z$41,AC32,AB32)</f>
        <v>English</v>
      </c>
      <c r="M2" s="47" t="e" vm="1">
        <f ca="1">IF(LEFT(L2,3)="Eng",_xlfn.TEXTJOIN(".",TRUE,LOWER(D2),LOWER(F2))&amp;".org",_xlfn.TEXTJOIN(".",TRUE,LOWER(D2),LOWER(F2))&amp;".com")</f>
        <v>#NAME?</v>
      </c>
      <c r="N2" s="50">
        <v>94</v>
      </c>
      <c r="O2" s="3" t="s">
        <v>209</v>
      </c>
      <c r="P2" s="3" t="s">
        <v>210</v>
      </c>
      <c r="Q2" s="46" t="str">
        <f>INDEX(SPORT!$A$1:$B$33,MATCH(R2,SPORT!$B$1:$B$33,0),1)</f>
        <v>INDOOR</v>
      </c>
      <c r="R2" s="3" t="s">
        <v>174</v>
      </c>
      <c r="S2" s="53">
        <v>80727</v>
      </c>
    </row>
    <row r="3" spans="1:36" x14ac:dyDescent="0.25">
      <c r="A3" s="48">
        <v>2</v>
      </c>
      <c r="B3" s="34" t="str">
        <f t="shared" ref="B3:B51" si="0">UPPER(C3&amp;$D3&amp;" "&amp;$F3)</f>
        <v>MS.AURELIE LIESUCHKE</v>
      </c>
      <c r="C3" s="2" t="s">
        <v>6</v>
      </c>
      <c r="D3" s="2" t="s">
        <v>10</v>
      </c>
      <c r="E3" s="2"/>
      <c r="F3" s="2" t="s">
        <v>11</v>
      </c>
      <c r="G3" s="49">
        <v>33641</v>
      </c>
      <c r="H3" s="2" t="s">
        <v>12</v>
      </c>
      <c r="I3" s="2" t="s">
        <v>138</v>
      </c>
      <c r="J3" s="4" t="s">
        <v>141</v>
      </c>
      <c r="K3" s="43" t="str" cm="1">
        <f t="array" ref="K3">INDEX($X$29:$Z$41,AC33,AD33)</f>
        <v>USA</v>
      </c>
      <c r="L3" s="45" t="str" cm="1">
        <f t="array" ref="L3">INDEX($X$29:$Z$41,AC33,AB33)</f>
        <v>English</v>
      </c>
      <c r="M3" s="47" t="str">
        <f t="shared" ref="M3:M50" si="1">IF(LEFT(L3,3)="Eng",_xlfn.TEXTJOIN(".",TRUE,LOWER(D3),LOWER(F3))&amp;".org",_xlfn.TEXTJOIN(".",TRUE,LOWER(D3),LOWER(F3))&amp;".com")</f>
        <v>aurelie.liesuchke.org</v>
      </c>
      <c r="N3" s="51">
        <v>84.2</v>
      </c>
      <c r="O3" s="2" t="s">
        <v>211</v>
      </c>
      <c r="P3" s="2" t="s">
        <v>212</v>
      </c>
      <c r="Q3" s="46" t="str">
        <f>INDEX(SPORT!$A$1:$B$33,MATCH(R3,SPORT!$B$1:$B$33,0),1)</f>
        <v>INDOOR</v>
      </c>
      <c r="R3" s="2" t="s">
        <v>175</v>
      </c>
      <c r="S3" s="53">
        <v>87471</v>
      </c>
    </row>
    <row r="4" spans="1:36" x14ac:dyDescent="0.25">
      <c r="A4" s="48">
        <v>3</v>
      </c>
      <c r="B4" s="34" t="str">
        <f t="shared" si="0"/>
        <v>SR.TOMAS FILHO</v>
      </c>
      <c r="C4" s="2" t="s">
        <v>13</v>
      </c>
      <c r="D4" s="2" t="s">
        <v>14</v>
      </c>
      <c r="E4" s="2" t="s">
        <v>15</v>
      </c>
      <c r="F4" s="2" t="s">
        <v>16</v>
      </c>
      <c r="G4" s="49">
        <v>25394</v>
      </c>
      <c r="H4" s="2" t="s">
        <v>17</v>
      </c>
      <c r="I4" s="2" t="s">
        <v>142</v>
      </c>
      <c r="J4" s="4" t="s">
        <v>145</v>
      </c>
      <c r="K4" s="43" t="str" cm="1">
        <f t="array" ref="K4">INDEX($X$29:$Z$41,AC34,AD34)</f>
        <v>BRAZIL</v>
      </c>
      <c r="L4" s="45" t="str" cm="1">
        <f t="array" ref="L4">INDEX($X$29:$Z$41,AC34,AB34)</f>
        <v>Portuguese</v>
      </c>
      <c r="M4" s="47" t="str">
        <f t="shared" si="1"/>
        <v>tomas.filho.com</v>
      </c>
      <c r="N4" s="51">
        <v>52.9</v>
      </c>
      <c r="O4" s="2" t="s">
        <v>213</v>
      </c>
      <c r="P4" s="2" t="s">
        <v>210</v>
      </c>
      <c r="Q4" s="46" t="str">
        <f>INDEX(SPORT!$A$1:$B$33,MATCH(R4,SPORT!$B$1:$B$33,0),1)</f>
        <v>OUTDOOR</v>
      </c>
      <c r="R4" s="2" t="s">
        <v>177</v>
      </c>
      <c r="S4" s="53">
        <v>64724</v>
      </c>
    </row>
    <row r="5" spans="1:36" x14ac:dyDescent="0.25">
      <c r="A5" s="48">
        <v>4</v>
      </c>
      <c r="B5" s="34" t="str">
        <f t="shared" si="0"/>
        <v>MS.DARBY CRUICKSHANK</v>
      </c>
      <c r="C5" s="2" t="s">
        <v>6</v>
      </c>
      <c r="D5" s="2" t="s">
        <v>18</v>
      </c>
      <c r="E5" s="2"/>
      <c r="F5" s="2" t="s">
        <v>19</v>
      </c>
      <c r="G5" s="49">
        <v>27532</v>
      </c>
      <c r="H5" s="2" t="s">
        <v>20</v>
      </c>
      <c r="I5" s="2" t="s">
        <v>138</v>
      </c>
      <c r="J5" s="4" t="s">
        <v>141</v>
      </c>
      <c r="K5" s="43" t="str" cm="1">
        <f t="array" ref="K5">INDEX($X$29:$Z$41,AC35,AD35)</f>
        <v>USA</v>
      </c>
      <c r="L5" s="45" t="str" cm="1">
        <f t="array" ref="L5">INDEX($X$29:$Z$41,AC35,AB35)</f>
        <v>English</v>
      </c>
      <c r="M5" s="47" t="str">
        <f t="shared" si="1"/>
        <v>darby.cruickshank.org</v>
      </c>
      <c r="N5" s="51">
        <v>48.9</v>
      </c>
      <c r="O5" s="2" t="s">
        <v>209</v>
      </c>
      <c r="P5" s="2" t="s">
        <v>212</v>
      </c>
      <c r="Q5" s="46" t="str">
        <f>INDEX(SPORT!$A$1:$B$33,MATCH(R5,SPORT!$B$1:$B$33,0),1)</f>
        <v>OUTDOOR</v>
      </c>
      <c r="R5" s="2" t="s">
        <v>178</v>
      </c>
      <c r="S5" s="53">
        <v>110823</v>
      </c>
    </row>
    <row r="6" spans="1:36" x14ac:dyDescent="0.25">
      <c r="A6" s="48">
        <v>5</v>
      </c>
      <c r="B6" s="34" t="str">
        <f t="shared" si="0"/>
        <v>DR.JAYDON BORER</v>
      </c>
      <c r="C6" s="2" t="s">
        <v>21</v>
      </c>
      <c r="D6" s="2" t="s">
        <v>22</v>
      </c>
      <c r="E6" s="2"/>
      <c r="F6" s="2" t="s">
        <v>23</v>
      </c>
      <c r="G6" s="49">
        <v>25706</v>
      </c>
      <c r="H6" s="2" t="s">
        <v>20</v>
      </c>
      <c r="I6" s="2" t="s">
        <v>142</v>
      </c>
      <c r="J6" s="4" t="s">
        <v>141</v>
      </c>
      <c r="K6" s="43" t="str" cm="1">
        <f t="array" ref="K6">INDEX($X$29:$Z$41,AC36,AD36)</f>
        <v>USA</v>
      </c>
      <c r="L6" s="45" t="str" cm="1">
        <f t="array" ref="L6">INDEX($X$29:$Z$41,AC36,AB36)</f>
        <v>English</v>
      </c>
      <c r="M6" s="47" t="str">
        <f t="shared" si="1"/>
        <v>jaydon.borer.org</v>
      </c>
      <c r="N6" s="51">
        <v>84.8</v>
      </c>
      <c r="O6" s="2" t="s">
        <v>214</v>
      </c>
      <c r="P6" s="2" t="s">
        <v>215</v>
      </c>
      <c r="Q6" s="46" t="str">
        <f>INDEX(SPORT!$A$1:$B$33,MATCH(R6,SPORT!$B$1:$B$33,0),1)</f>
        <v>INDOOR</v>
      </c>
      <c r="R6" s="2" t="s">
        <v>179</v>
      </c>
      <c r="S6" s="53">
        <v>56916</v>
      </c>
    </row>
    <row r="7" spans="1:36" x14ac:dyDescent="0.25">
      <c r="A7" s="48">
        <v>6</v>
      </c>
      <c r="B7" s="34" t="str">
        <f t="shared" si="0"/>
        <v>MR.MORIAH  LYNCH</v>
      </c>
      <c r="C7" s="2" t="s">
        <v>24</v>
      </c>
      <c r="D7" s="2" t="s">
        <v>25</v>
      </c>
      <c r="E7" s="2"/>
      <c r="F7" s="2" t="s">
        <v>26</v>
      </c>
      <c r="G7" s="49">
        <v>33944</v>
      </c>
      <c r="H7" s="2" t="s">
        <v>27</v>
      </c>
      <c r="I7" s="2" t="s">
        <v>142</v>
      </c>
      <c r="J7" s="4" t="s">
        <v>141</v>
      </c>
      <c r="K7" s="43" t="str" cm="1">
        <f t="array" ref="K7">INDEX($X$29:$Z$41,AC37,AD37)</f>
        <v>USA</v>
      </c>
      <c r="L7" s="45" t="str" cm="1">
        <f t="array" ref="L7">INDEX($X$29:$Z$41,AC37,AB37)</f>
        <v>English</v>
      </c>
      <c r="M7" s="47" t="str">
        <f t="shared" si="1"/>
        <v>moriah .lynch.org</v>
      </c>
      <c r="N7" s="51">
        <v>83.2</v>
      </c>
      <c r="O7" s="2" t="s">
        <v>214</v>
      </c>
      <c r="P7" s="2" t="s">
        <v>212</v>
      </c>
      <c r="Q7" s="46" t="str">
        <f>INDEX(SPORT!$A$1:$B$33,MATCH(R7,SPORT!$B$1:$B$33,0),1)</f>
        <v>INDOOR</v>
      </c>
      <c r="R7" s="2" t="s">
        <v>180</v>
      </c>
      <c r="S7" s="53">
        <v>51133</v>
      </c>
    </row>
    <row r="8" spans="1:36" x14ac:dyDescent="0.25">
      <c r="A8" s="48">
        <v>7</v>
      </c>
      <c r="B8" s="34" t="str">
        <f t="shared" si="0"/>
        <v>MS.AMIYA EICHMANN</v>
      </c>
      <c r="C8" s="2" t="s">
        <v>6</v>
      </c>
      <c r="D8" s="2" t="s">
        <v>28</v>
      </c>
      <c r="E8" s="2"/>
      <c r="F8" s="2" t="s">
        <v>29</v>
      </c>
      <c r="G8" s="49">
        <v>36370</v>
      </c>
      <c r="H8" s="2" t="s">
        <v>30</v>
      </c>
      <c r="I8" s="2" t="s">
        <v>138</v>
      </c>
      <c r="J8" s="4" t="s">
        <v>141</v>
      </c>
      <c r="K8" s="43" t="str" cm="1">
        <f t="array" ref="K8">INDEX($X$29:$Z$41,AC38,AD38)</f>
        <v>USA</v>
      </c>
      <c r="L8" s="45" t="str" cm="1">
        <f t="array" ref="L8">INDEX($X$29:$Z$41,AC38,AB38)</f>
        <v>English</v>
      </c>
      <c r="M8" s="47" t="str">
        <f t="shared" si="1"/>
        <v>amiya.eichmann.org</v>
      </c>
      <c r="N8" s="51">
        <v>61.1</v>
      </c>
      <c r="O8" s="2" t="s">
        <v>214</v>
      </c>
      <c r="P8" s="2" t="s">
        <v>215</v>
      </c>
      <c r="Q8" s="46" t="str">
        <f>INDEX(SPORT!$A$1:$B$33,MATCH(R8,SPORT!$B$1:$B$33,0),1)</f>
        <v>OUTDOOR</v>
      </c>
      <c r="R8" s="2" t="s">
        <v>181</v>
      </c>
      <c r="S8" s="53">
        <v>65465</v>
      </c>
    </row>
    <row r="9" spans="1:36" x14ac:dyDescent="0.25">
      <c r="A9" s="48">
        <v>8</v>
      </c>
      <c r="B9" s="34" t="str">
        <f t="shared" si="0"/>
        <v>MR.PIERCE RAU</v>
      </c>
      <c r="C9" s="2" t="s">
        <v>24</v>
      </c>
      <c r="D9" s="2" t="s">
        <v>31</v>
      </c>
      <c r="E9" s="2"/>
      <c r="F9" s="2" t="s">
        <v>32</v>
      </c>
      <c r="G9" s="49">
        <v>23141</v>
      </c>
      <c r="H9" s="2" t="s">
        <v>20</v>
      </c>
      <c r="I9" s="2" t="s">
        <v>142</v>
      </c>
      <c r="J9" s="4" t="s">
        <v>141</v>
      </c>
      <c r="K9" s="43" t="str" cm="1">
        <f t="array" ref="K9">INDEX($X$29:$Z$41,AC39,AD39)</f>
        <v>USA</v>
      </c>
      <c r="L9" s="45" t="str" cm="1">
        <f t="array" ref="L9">INDEX($X$29:$Z$41,AC39,AB39)</f>
        <v>English</v>
      </c>
      <c r="M9" s="47" t="str">
        <f t="shared" si="1"/>
        <v>pierce.rau.org</v>
      </c>
      <c r="N9" s="51">
        <v>105.7</v>
      </c>
      <c r="O9" s="2" t="s">
        <v>213</v>
      </c>
      <c r="P9" s="2" t="s">
        <v>216</v>
      </c>
      <c r="Q9" s="46" t="str">
        <f>INDEX(SPORT!$A$1:$B$33,MATCH(R9,SPORT!$B$1:$B$33,0),1)</f>
        <v>INDOOR</v>
      </c>
      <c r="R9" s="2" t="s">
        <v>182</v>
      </c>
      <c r="S9" s="53">
        <v>109885</v>
      </c>
    </row>
    <row r="10" spans="1:36" x14ac:dyDescent="0.25">
      <c r="A10" s="48">
        <v>9</v>
      </c>
      <c r="B10" s="34" t="str">
        <f t="shared" si="0"/>
        <v>MS.AMELIA STEVENS</v>
      </c>
      <c r="C10" s="2" t="s">
        <v>6</v>
      </c>
      <c r="D10" s="2" t="s">
        <v>33</v>
      </c>
      <c r="E10" s="2"/>
      <c r="F10" s="2" t="s">
        <v>34</v>
      </c>
      <c r="G10" s="49">
        <v>25965</v>
      </c>
      <c r="H10" s="2" t="s">
        <v>12</v>
      </c>
      <c r="I10" s="2" t="s">
        <v>138</v>
      </c>
      <c r="J10" s="4" t="s">
        <v>147</v>
      </c>
      <c r="K10" s="43" t="str" cm="1">
        <f t="array" ref="K10">INDEX($X$29:$Z$41,AC40,AD40)</f>
        <v>UK</v>
      </c>
      <c r="L10" s="45" t="str" cm="1">
        <f t="array" ref="L10">INDEX($X$29:$Z$41,AC40,AB40)</f>
        <v>English</v>
      </c>
      <c r="M10" s="47" t="str">
        <f t="shared" si="1"/>
        <v>amelia.stevens.org</v>
      </c>
      <c r="N10" s="51">
        <v>65.3</v>
      </c>
      <c r="O10" s="2" t="s">
        <v>214</v>
      </c>
      <c r="P10" s="2" t="s">
        <v>216</v>
      </c>
      <c r="Q10" s="46" t="str">
        <f>INDEX(SPORT!$A$1:$B$33,MATCH(R10,SPORT!$B$1:$B$33,0),1)</f>
        <v>INDOOR</v>
      </c>
      <c r="R10" s="2" t="s">
        <v>183</v>
      </c>
      <c r="S10" s="53">
        <v>60061</v>
      </c>
      <c r="Y10" s="39"/>
    </row>
    <row r="11" spans="1:36" x14ac:dyDescent="0.25">
      <c r="A11" s="48">
        <v>10</v>
      </c>
      <c r="B11" s="34" t="str">
        <f t="shared" si="0"/>
        <v>MR.TOBY SIMPSON</v>
      </c>
      <c r="C11" s="2" t="s">
        <v>24</v>
      </c>
      <c r="D11" s="2" t="s">
        <v>35</v>
      </c>
      <c r="E11" s="2"/>
      <c r="F11" s="2" t="s">
        <v>36</v>
      </c>
      <c r="G11" s="49">
        <v>23732</v>
      </c>
      <c r="H11" s="2" t="s">
        <v>27</v>
      </c>
      <c r="I11" s="2" t="s">
        <v>142</v>
      </c>
      <c r="J11" s="4" t="s">
        <v>147</v>
      </c>
      <c r="K11" s="43" t="str" cm="1">
        <f t="array" ref="K11">INDEX($X$29:$Z$41,AC41,AD41)</f>
        <v>UK</v>
      </c>
      <c r="L11" s="45" t="str" cm="1">
        <f t="array" ref="L11">INDEX($X$29:$Z$41,AC41,AB41)</f>
        <v>English</v>
      </c>
      <c r="M11" s="47" t="str">
        <f t="shared" si="1"/>
        <v>toby.simpson.org</v>
      </c>
      <c r="N11" s="51">
        <v>62.9</v>
      </c>
      <c r="O11" s="2" t="s">
        <v>213</v>
      </c>
      <c r="P11" s="2" t="s">
        <v>217</v>
      </c>
      <c r="Q11" s="46" t="str">
        <f>INDEX(SPORT!$A$1:$B$33,MATCH(R11,SPORT!$B$1:$B$33,0),1)</f>
        <v>OUTDOOR</v>
      </c>
      <c r="R11" s="2" t="s">
        <v>181</v>
      </c>
      <c r="S11" s="53">
        <v>32758</v>
      </c>
    </row>
    <row r="12" spans="1:36" x14ac:dyDescent="0.25">
      <c r="A12" s="48">
        <v>11</v>
      </c>
      <c r="B12" s="34" t="str">
        <f t="shared" si="0"/>
        <v>SIRETHAN MURPHY</v>
      </c>
      <c r="C12" s="2" t="s">
        <v>37</v>
      </c>
      <c r="D12" s="2" t="s">
        <v>38</v>
      </c>
      <c r="E12" s="2"/>
      <c r="F12" s="2" t="s">
        <v>39</v>
      </c>
      <c r="G12" s="49">
        <v>31733</v>
      </c>
      <c r="H12" s="2" t="s">
        <v>40</v>
      </c>
      <c r="I12" s="2" t="s">
        <v>142</v>
      </c>
      <c r="J12" s="4" t="s">
        <v>147</v>
      </c>
      <c r="K12" s="43" t="str" cm="1">
        <f t="array" ref="K12">INDEX($X$29:$Z$41,AC42,AD42)</f>
        <v>UK</v>
      </c>
      <c r="L12" s="45" t="str" cm="1">
        <f t="array" ref="L12">INDEX($X$29:$Z$41,AC42,AB42)</f>
        <v>English</v>
      </c>
      <c r="M12" s="47" t="str">
        <f t="shared" si="1"/>
        <v>ethan.murphy.org</v>
      </c>
      <c r="N12" s="51">
        <v>104.3</v>
      </c>
      <c r="O12" s="2" t="s">
        <v>211</v>
      </c>
      <c r="P12" s="2" t="s">
        <v>217</v>
      </c>
      <c r="Q12" s="46" t="str">
        <f>INDEX(SPORT!$A$1:$B$33,MATCH(R12,SPORT!$B$1:$B$33,0),1)</f>
        <v>OUTDOOR</v>
      </c>
      <c r="R12" s="2" t="s">
        <v>184</v>
      </c>
      <c r="S12" s="53">
        <v>99613</v>
      </c>
    </row>
    <row r="13" spans="1:36" x14ac:dyDescent="0.25">
      <c r="A13" s="48">
        <v>12</v>
      </c>
      <c r="B13" s="34" t="str">
        <f t="shared" si="0"/>
        <v>MRS.ASHLEY WOOD</v>
      </c>
      <c r="C13" s="2" t="s">
        <v>41</v>
      </c>
      <c r="D13" s="2" t="s">
        <v>42</v>
      </c>
      <c r="E13" s="2"/>
      <c r="F13" s="2" t="s">
        <v>43</v>
      </c>
      <c r="G13" s="49">
        <v>28412</v>
      </c>
      <c r="H13" s="2" t="s">
        <v>9</v>
      </c>
      <c r="I13" s="2" t="s">
        <v>138</v>
      </c>
      <c r="J13" s="4" t="s">
        <v>147</v>
      </c>
      <c r="K13" s="43" t="str" cm="1">
        <f t="array" ref="K13">INDEX($X$29:$Z$41,AC43,AD43)</f>
        <v>UK</v>
      </c>
      <c r="L13" s="45" t="str" cm="1">
        <f t="array" ref="L13">INDEX($X$29:$Z$41,AC43,AB43)</f>
        <v>English</v>
      </c>
      <c r="M13" s="47" t="str">
        <f>IF(LEFT(L13,3)="Eng",_xlfn.TEXTJOIN(".",TRUE,LOWER(D13),LOWER(F13))&amp;".org",_xlfn.TEXTJOIN(".",TRUE,LOWER(D13),LOWER(F13))&amp;".com")</f>
        <v>ashley.wood.org</v>
      </c>
      <c r="N13" s="51">
        <v>100.7</v>
      </c>
      <c r="O13" s="2" t="s">
        <v>211</v>
      </c>
      <c r="P13" s="2" t="s">
        <v>217</v>
      </c>
      <c r="Q13" s="46" t="str">
        <f>INDEX(SPORT!$A$1:$B$33,MATCH(R13,SPORT!$B$1:$B$33,0),1)</f>
        <v>OUTDOOR</v>
      </c>
      <c r="R13" s="2" t="s">
        <v>185</v>
      </c>
      <c r="S13" s="53">
        <v>56595</v>
      </c>
    </row>
    <row r="14" spans="1:36" x14ac:dyDescent="0.25">
      <c r="A14" s="48">
        <v>13</v>
      </c>
      <c r="B14" s="34" t="str">
        <f t="shared" si="0"/>
        <v>MS.MEGAN SCOTT</v>
      </c>
      <c r="C14" s="2" t="s">
        <v>6</v>
      </c>
      <c r="D14" s="2" t="s">
        <v>44</v>
      </c>
      <c r="E14" s="2"/>
      <c r="F14" s="2" t="s">
        <v>45</v>
      </c>
      <c r="G14" s="49">
        <v>28168</v>
      </c>
      <c r="H14" s="2" t="s">
        <v>12</v>
      </c>
      <c r="I14" s="2" t="s">
        <v>138</v>
      </c>
      <c r="J14" s="4" t="s">
        <v>147</v>
      </c>
      <c r="K14" s="43" t="str" cm="1">
        <f t="array" ref="K14">INDEX($X$29:$Z$41,AC44,AD44)</f>
        <v>UK</v>
      </c>
      <c r="L14" s="45" t="str" cm="1">
        <f t="array" ref="L14">INDEX($X$29:$Z$41,AC44,AB44)</f>
        <v>English</v>
      </c>
      <c r="M14" s="47" t="str">
        <f t="shared" si="1"/>
        <v>megan.scott.org</v>
      </c>
      <c r="N14" s="51">
        <v>70.900000000000006</v>
      </c>
      <c r="O14" s="2" t="s">
        <v>209</v>
      </c>
      <c r="P14" s="2" t="s">
        <v>210</v>
      </c>
      <c r="Q14" s="46" t="str">
        <f>INDEX(SPORT!$A$1:$B$33,MATCH(R14,SPORT!$B$1:$B$33,0),1)</f>
        <v>OUTDOOR</v>
      </c>
      <c r="R14" s="2" t="s">
        <v>186</v>
      </c>
      <c r="S14" s="53">
        <v>117408</v>
      </c>
    </row>
    <row r="15" spans="1:36" x14ac:dyDescent="0.25">
      <c r="A15" s="48">
        <v>14</v>
      </c>
      <c r="B15" s="34" t="str">
        <f t="shared" si="0"/>
        <v>HR.HELMUT WEINHAE</v>
      </c>
      <c r="C15" s="2" t="s">
        <v>46</v>
      </c>
      <c r="D15" s="2" t="s">
        <v>47</v>
      </c>
      <c r="E15" s="2"/>
      <c r="F15" s="2" t="s">
        <v>48</v>
      </c>
      <c r="G15" s="49">
        <v>21788</v>
      </c>
      <c r="H15" s="2" t="s">
        <v>49</v>
      </c>
      <c r="I15" s="2" t="s">
        <v>142</v>
      </c>
      <c r="J15" s="4" t="s">
        <v>150</v>
      </c>
      <c r="K15" s="43" t="str" cm="1">
        <f t="array" ref="K15">INDEX($X$29:$Z$41,AC45,AD45)</f>
        <v>GERMANY</v>
      </c>
      <c r="L15" s="45" t="str" cm="1">
        <f t="array" ref="L15">INDEX($X$29:$Z$41,AC45,AB45)</f>
        <v>German</v>
      </c>
      <c r="M15" s="47" t="str">
        <f t="shared" si="1"/>
        <v>helmut.weinhae.com</v>
      </c>
      <c r="N15" s="51">
        <v>68.3</v>
      </c>
      <c r="O15" s="2" t="s">
        <v>218</v>
      </c>
      <c r="P15" s="2" t="s">
        <v>216</v>
      </c>
      <c r="Q15" s="46" t="str">
        <f>INDEX(SPORT!$A$1:$B$33,MATCH(R15,SPORT!$B$1:$B$33,0),1)</f>
        <v>OUTDOOR</v>
      </c>
      <c r="R15" s="2" t="s">
        <v>187</v>
      </c>
      <c r="S15" s="53">
        <v>64862</v>
      </c>
      <c r="W15" s="41"/>
      <c r="X15" s="36"/>
      <c r="Y15" s="36"/>
      <c r="Z15" s="36"/>
      <c r="AA15" s="36"/>
      <c r="AB15" s="36"/>
      <c r="AC15" s="36"/>
      <c r="AD15" s="36"/>
      <c r="AE15" s="36"/>
      <c r="AF15" s="36"/>
      <c r="AG15" s="36"/>
      <c r="AH15" s="36"/>
      <c r="AI15" s="36"/>
      <c r="AJ15" s="37"/>
    </row>
    <row r="16" spans="1:36" x14ac:dyDescent="0.25">
      <c r="A16" s="48">
        <v>15</v>
      </c>
      <c r="B16" s="34" t="str">
        <f t="shared" si="0"/>
        <v>PROF.MILENA SCHOTIN</v>
      </c>
      <c r="C16" s="2" t="s">
        <v>50</v>
      </c>
      <c r="D16" s="2" t="s">
        <v>51</v>
      </c>
      <c r="E16" s="2"/>
      <c r="F16" s="2" t="s">
        <v>52</v>
      </c>
      <c r="G16" s="49">
        <v>23804</v>
      </c>
      <c r="H16" s="2" t="s">
        <v>53</v>
      </c>
      <c r="I16" s="2" t="s">
        <v>138</v>
      </c>
      <c r="J16" s="4" t="s">
        <v>150</v>
      </c>
      <c r="K16" s="43" t="str" cm="1">
        <f t="array" ref="K16">INDEX($X$29:$Z$41,AC46,AD46)</f>
        <v>GERMANY</v>
      </c>
      <c r="L16" s="45" t="str" cm="1">
        <f t="array" ref="L16">INDEX($X$29:$Z$41,AC46,AB46)</f>
        <v>German</v>
      </c>
      <c r="M16" s="47" t="str">
        <f t="shared" si="1"/>
        <v>milena.schotin.com</v>
      </c>
      <c r="N16" s="51">
        <v>105.3</v>
      </c>
      <c r="O16" s="2" t="s">
        <v>218</v>
      </c>
      <c r="P16" s="2" t="s">
        <v>217</v>
      </c>
      <c r="Q16" s="46" t="str">
        <f>INDEX(SPORT!$A$1:$B$33,MATCH(R16,SPORT!$B$1:$B$33,0),1)</f>
        <v>INDOOR</v>
      </c>
      <c r="R16" s="2" t="s">
        <v>188</v>
      </c>
      <c r="S16" s="53">
        <v>10241</v>
      </c>
      <c r="W16" s="41"/>
      <c r="X16" s="36"/>
      <c r="Y16" s="36"/>
      <c r="Z16" s="36"/>
      <c r="AA16" s="36"/>
      <c r="AB16" s="36"/>
      <c r="AC16" s="36"/>
      <c r="AD16" s="36"/>
      <c r="AE16" s="36"/>
      <c r="AF16" s="36"/>
      <c r="AG16" s="36"/>
      <c r="AH16" s="36"/>
      <c r="AI16" s="36"/>
      <c r="AJ16" s="37"/>
    </row>
    <row r="17" spans="1:36" x14ac:dyDescent="0.25">
      <c r="A17" s="48">
        <v>16</v>
      </c>
      <c r="B17" s="34" t="str">
        <f t="shared" si="0"/>
        <v>HR.LOTHAR BIRNBAUM</v>
      </c>
      <c r="C17" s="2" t="s">
        <v>46</v>
      </c>
      <c r="D17" s="2" t="s">
        <v>54</v>
      </c>
      <c r="E17" s="2"/>
      <c r="F17" s="2" t="s">
        <v>55</v>
      </c>
      <c r="G17" s="49">
        <v>25405</v>
      </c>
      <c r="H17" s="2" t="s">
        <v>17</v>
      </c>
      <c r="I17" s="2" t="s">
        <v>142</v>
      </c>
      <c r="J17" s="4" t="s">
        <v>150</v>
      </c>
      <c r="K17" s="43" t="str" cm="1">
        <f t="array" ref="K17">INDEX($X$29:$Z$41,AC47,AD47)</f>
        <v>GERMANY</v>
      </c>
      <c r="L17" s="45" t="str" cm="1">
        <f t="array" ref="L17">INDEX($X$29:$Z$41,AC47,AB47)</f>
        <v>German</v>
      </c>
      <c r="M17" s="47" t="str">
        <f t="shared" si="1"/>
        <v>lothar.birnbaum.com</v>
      </c>
      <c r="N17" s="51">
        <v>48.6</v>
      </c>
      <c r="O17" s="2" t="s">
        <v>214</v>
      </c>
      <c r="P17" s="2" t="s">
        <v>217</v>
      </c>
      <c r="Q17" s="46" t="str">
        <f>INDEX(SPORT!$A$1:$B$33,MATCH(R17,SPORT!$B$1:$B$33,0),1)</f>
        <v>OUTDOOR</v>
      </c>
      <c r="R17" s="2" t="s">
        <v>178</v>
      </c>
      <c r="S17" s="53">
        <v>88762</v>
      </c>
      <c r="W17" s="41"/>
      <c r="X17" s="36"/>
      <c r="Y17" s="36"/>
      <c r="Z17" s="36"/>
      <c r="AA17" s="36"/>
      <c r="AB17" s="36"/>
      <c r="AC17" s="36"/>
      <c r="AD17" s="36"/>
      <c r="AE17" s="36"/>
      <c r="AF17" s="36"/>
      <c r="AG17" s="36"/>
      <c r="AH17" s="36"/>
      <c r="AI17" s="36"/>
      <c r="AJ17" s="37"/>
    </row>
    <row r="18" spans="1:36" x14ac:dyDescent="0.25">
      <c r="A18" s="48">
        <v>17</v>
      </c>
      <c r="B18" s="34" t="str">
        <f t="shared" si="0"/>
        <v>HR.PIETRO STOLZE</v>
      </c>
      <c r="C18" s="2" t="s">
        <v>46</v>
      </c>
      <c r="D18" s="2" t="s">
        <v>56</v>
      </c>
      <c r="E18" s="2"/>
      <c r="F18" s="2" t="s">
        <v>57</v>
      </c>
      <c r="G18" s="49">
        <v>26582</v>
      </c>
      <c r="H18" s="2" t="s">
        <v>9</v>
      </c>
      <c r="I18" s="2" t="s">
        <v>142</v>
      </c>
      <c r="J18" s="4" t="s">
        <v>150</v>
      </c>
      <c r="K18" s="43" t="str" cm="1">
        <f t="array" ref="K18">INDEX($X$29:$Z$41,AC48,AD48)</f>
        <v>GERMANY</v>
      </c>
      <c r="L18" s="45" t="str" cm="1">
        <f t="array" ref="L18">INDEX($X$29:$Z$41,AC48,AB48)</f>
        <v>German</v>
      </c>
      <c r="M18" s="47" t="str">
        <f>IF(LEFT(L18,3)="Eng",_xlfn.TEXTJOIN(".",TRUE,LOWER(D18),LOWER(F18))&amp;".org",_xlfn.TEXTJOIN(".",TRUE,LOWER(D18),LOWER(F18))&amp;".com")</f>
        <v>pietro.stolze.com</v>
      </c>
      <c r="N18" s="51">
        <v>105.9</v>
      </c>
      <c r="O18" s="2" t="s">
        <v>214</v>
      </c>
      <c r="P18" s="2" t="s">
        <v>210</v>
      </c>
      <c r="Q18" s="46" t="str">
        <f>INDEX(SPORT!$A$1:$B$33,MATCH(R18,SPORT!$B$1:$B$33,0),1)</f>
        <v>INDOOR</v>
      </c>
      <c r="R18" s="2" t="s">
        <v>189</v>
      </c>
      <c r="S18" s="53">
        <v>80757</v>
      </c>
      <c r="W18" s="38"/>
      <c r="X18" s="38"/>
      <c r="Y18" s="38"/>
      <c r="Z18" s="38"/>
      <c r="AA18" s="38"/>
      <c r="AB18" s="38"/>
      <c r="AC18" s="38"/>
      <c r="AD18" s="38"/>
      <c r="AE18" s="38"/>
      <c r="AF18" s="38"/>
      <c r="AG18" s="38"/>
      <c r="AH18" s="38"/>
      <c r="AI18" s="38"/>
      <c r="AJ18" s="37"/>
    </row>
    <row r="19" spans="1:36" x14ac:dyDescent="0.25">
      <c r="A19" s="48">
        <v>18</v>
      </c>
      <c r="B19" s="34" t="str">
        <f t="shared" si="0"/>
        <v>HR.RICHARD  TLUSTEK</v>
      </c>
      <c r="C19" s="2" t="s">
        <v>46</v>
      </c>
      <c r="D19" s="2" t="s">
        <v>58</v>
      </c>
      <c r="E19" s="2"/>
      <c r="F19" s="2" t="s">
        <v>59</v>
      </c>
      <c r="G19" s="49">
        <v>21793</v>
      </c>
      <c r="H19" s="2" t="s">
        <v>49</v>
      </c>
      <c r="I19" s="2" t="s">
        <v>142</v>
      </c>
      <c r="J19" s="4" t="s">
        <v>150</v>
      </c>
      <c r="K19" s="43" t="str" cm="1">
        <f t="array" ref="K19">INDEX($X$29:$Z$41,AC49,AD49)</f>
        <v>GERMANY</v>
      </c>
      <c r="L19" s="45" t="str" cm="1">
        <f t="array" ref="L19">INDEX($X$29:$Z$41,AC49,AB49)</f>
        <v>German</v>
      </c>
      <c r="M19" s="47" t="str">
        <f t="shared" si="1"/>
        <v>richard .tlustek.com</v>
      </c>
      <c r="N19" s="51">
        <v>71.099999999999994</v>
      </c>
      <c r="O19" s="2" t="s">
        <v>214</v>
      </c>
      <c r="P19" s="2" t="s">
        <v>210</v>
      </c>
      <c r="Q19" s="46" t="str">
        <f>INDEX(SPORT!$A$1:$B$33,MATCH(R19,SPORT!$B$1:$B$33,0),1)</f>
        <v>OUTDOOR</v>
      </c>
      <c r="R19" s="2" t="s">
        <v>190</v>
      </c>
      <c r="S19" s="53">
        <v>88794</v>
      </c>
      <c r="W19" s="37"/>
      <c r="X19" s="37"/>
      <c r="Y19" s="37"/>
      <c r="Z19" s="37"/>
      <c r="AA19" s="37"/>
      <c r="AB19" s="37"/>
      <c r="AC19" s="37"/>
      <c r="AD19" s="37"/>
      <c r="AE19" s="37"/>
      <c r="AF19" s="37"/>
      <c r="AG19" s="37"/>
      <c r="AH19" s="37"/>
      <c r="AI19" s="37"/>
      <c r="AJ19" s="37"/>
    </row>
    <row r="20" spans="1:36" x14ac:dyDescent="0.25">
      <c r="A20" s="48">
        <v>19</v>
      </c>
      <c r="B20" s="34" t="str">
        <f t="shared" si="0"/>
        <v>DR.EARNESTINE RAYNOR</v>
      </c>
      <c r="C20" s="2" t="s">
        <v>21</v>
      </c>
      <c r="D20" s="2" t="s">
        <v>60</v>
      </c>
      <c r="E20" s="2"/>
      <c r="F20" s="2" t="s">
        <v>61</v>
      </c>
      <c r="G20" s="49">
        <v>28262</v>
      </c>
      <c r="H20" s="2" t="s">
        <v>20</v>
      </c>
      <c r="I20" s="2" t="s">
        <v>138</v>
      </c>
      <c r="J20" s="4" t="s">
        <v>152</v>
      </c>
      <c r="K20" s="43" t="str" cm="1">
        <f t="array" ref="K20">INDEX($X$29:$Z$41,AC50,AD50)</f>
        <v>AUSTRALIA</v>
      </c>
      <c r="L20" s="45" t="str" cm="1">
        <f t="array" ref="L20">INDEX($X$29:$Z$41,AC50,AB50)</f>
        <v>English</v>
      </c>
      <c r="M20" s="47" t="str">
        <f t="shared" si="1"/>
        <v>earnestine.raynor.org</v>
      </c>
      <c r="N20" s="51">
        <v>70.3</v>
      </c>
      <c r="O20" s="2" t="s">
        <v>214</v>
      </c>
      <c r="P20" s="2" t="s">
        <v>216</v>
      </c>
      <c r="Q20" s="46" t="str">
        <f>INDEX(SPORT!$A$1:$B$33,MATCH(R20,SPORT!$B$1:$B$33,0),1)</f>
        <v>INDOOR</v>
      </c>
      <c r="R20" s="2" t="s">
        <v>191</v>
      </c>
      <c r="S20" s="53">
        <v>63526</v>
      </c>
      <c r="W20" s="37"/>
      <c r="X20" s="37"/>
      <c r="Y20" s="37"/>
      <c r="Z20" s="37"/>
      <c r="AA20" s="37"/>
      <c r="AB20" s="37"/>
      <c r="AC20" s="37"/>
      <c r="AD20" s="37"/>
      <c r="AE20" s="37"/>
      <c r="AF20" s="37"/>
      <c r="AG20" s="37"/>
      <c r="AH20" s="37"/>
      <c r="AI20" s="37"/>
      <c r="AJ20" s="37"/>
    </row>
    <row r="21" spans="1:36" x14ac:dyDescent="0.25">
      <c r="A21" s="48">
        <v>20</v>
      </c>
      <c r="B21" s="34" t="str">
        <f t="shared" si="0"/>
        <v>MR.JASON GAYLORD</v>
      </c>
      <c r="C21" s="2" t="s">
        <v>24</v>
      </c>
      <c r="D21" s="2" t="s">
        <v>62</v>
      </c>
      <c r="E21" s="2"/>
      <c r="F21" s="2" t="s">
        <v>63</v>
      </c>
      <c r="G21" s="49">
        <v>27767</v>
      </c>
      <c r="H21" s="2" t="s">
        <v>64</v>
      </c>
      <c r="I21" s="2" t="s">
        <v>142</v>
      </c>
      <c r="J21" s="4" t="s">
        <v>152</v>
      </c>
      <c r="K21" s="43" t="str" cm="1">
        <f t="array" ref="K21">INDEX($X$29:$Z$41,AC51,AD51)</f>
        <v>AUSTRALIA</v>
      </c>
      <c r="L21" s="45" t="str" cm="1">
        <f t="array" ref="L21">INDEX($X$29:$Z$41,AC51,AB51)</f>
        <v>English</v>
      </c>
      <c r="M21" s="47" t="str">
        <f t="shared" si="1"/>
        <v>jason.gaylord.org</v>
      </c>
      <c r="N21" s="51">
        <v>54.7</v>
      </c>
      <c r="O21" s="2" t="s">
        <v>211</v>
      </c>
      <c r="P21" s="2" t="s">
        <v>212</v>
      </c>
      <c r="Q21" s="46" t="str">
        <f>INDEX(SPORT!$A$1:$B$33,MATCH(R21,SPORT!$B$1:$B$33,0),1)</f>
        <v>INDOOR</v>
      </c>
      <c r="R21" s="2" t="s">
        <v>192</v>
      </c>
      <c r="S21" s="53">
        <v>46352</v>
      </c>
      <c r="W21" s="37"/>
      <c r="X21" s="37"/>
      <c r="Y21" s="37"/>
      <c r="Z21" s="37"/>
      <c r="AA21" s="37"/>
      <c r="AB21" s="37"/>
      <c r="AC21" s="37"/>
      <c r="AD21" s="37"/>
      <c r="AE21" s="37"/>
      <c r="AF21" s="37"/>
      <c r="AG21" s="37"/>
      <c r="AH21" s="37"/>
      <c r="AI21" s="37"/>
      <c r="AJ21" s="37"/>
    </row>
    <row r="22" spans="1:36" x14ac:dyDescent="0.25">
      <c r="A22" s="48">
        <v>21</v>
      </c>
      <c r="B22" s="34" t="str">
        <f t="shared" si="0"/>
        <v>MR.KENDRICK SAUER</v>
      </c>
      <c r="C22" s="2" t="s">
        <v>24</v>
      </c>
      <c r="D22" s="2" t="s">
        <v>65</v>
      </c>
      <c r="E22" s="2"/>
      <c r="F22" s="2" t="s">
        <v>66</v>
      </c>
      <c r="G22" s="49">
        <v>35268</v>
      </c>
      <c r="H22" s="2" t="s">
        <v>17</v>
      </c>
      <c r="I22" s="2" t="s">
        <v>142</v>
      </c>
      <c r="J22" s="4" t="s">
        <v>152</v>
      </c>
      <c r="K22" s="43" t="str" cm="1">
        <f t="array" ref="K22">INDEX($X$29:$Z$41,AC52,AD52)</f>
        <v>AUSTRALIA</v>
      </c>
      <c r="L22" s="45" t="str" cm="1">
        <f t="array" ref="L22">INDEX($X$29:$Z$41,AC52,AB52)</f>
        <v>English</v>
      </c>
      <c r="M22" s="47" t="str">
        <f t="shared" si="1"/>
        <v>kendrick.sauer.org</v>
      </c>
      <c r="N22" s="51">
        <v>100.9</v>
      </c>
      <c r="O22" s="2" t="s">
        <v>214</v>
      </c>
      <c r="P22" s="2" t="s">
        <v>215</v>
      </c>
      <c r="Q22" s="46" t="str">
        <f>INDEX(SPORT!$A$1:$B$33,MATCH(R22,SPORT!$B$1:$B$33,0),1)</f>
        <v>OUTDOOR</v>
      </c>
      <c r="R22" s="2" t="s">
        <v>193</v>
      </c>
      <c r="S22" s="53">
        <v>106808</v>
      </c>
    </row>
    <row r="23" spans="1:36" x14ac:dyDescent="0.25">
      <c r="A23" s="48">
        <v>22</v>
      </c>
      <c r="B23" s="34" t="str">
        <f t="shared" si="0"/>
        <v>DR.ANNABELL OLSON</v>
      </c>
      <c r="C23" s="2" t="s">
        <v>21</v>
      </c>
      <c r="D23" s="2" t="s">
        <v>67</v>
      </c>
      <c r="E23" s="2"/>
      <c r="F23" s="2" t="s">
        <v>68</v>
      </c>
      <c r="G23" s="49">
        <v>23483</v>
      </c>
      <c r="H23" s="2" t="s">
        <v>69</v>
      </c>
      <c r="I23" s="2" t="s">
        <v>138</v>
      </c>
      <c r="J23" s="4" t="s">
        <v>152</v>
      </c>
      <c r="K23" s="43" t="str" cm="1">
        <f t="array" ref="K23">INDEX($X$29:$Z$41,AC53,AD53)</f>
        <v>AUSTRALIA</v>
      </c>
      <c r="L23" s="45" t="str" cm="1">
        <f t="array" ref="L23">INDEX($X$29:$Z$41,AC53,AB53)</f>
        <v>English</v>
      </c>
      <c r="M23" s="47" t="str">
        <f t="shared" si="1"/>
        <v>annabell.olson.org</v>
      </c>
      <c r="N23" s="51">
        <v>84.3</v>
      </c>
      <c r="O23" s="2" t="s">
        <v>209</v>
      </c>
      <c r="P23" s="2" t="s">
        <v>216</v>
      </c>
      <c r="Q23" s="46" t="str">
        <f>INDEX(SPORT!$A$1:$B$33,MATCH(R23,SPORT!$B$1:$B$33,0),1)</f>
        <v>OUTDOOR</v>
      </c>
      <c r="R23" s="2" t="s">
        <v>194</v>
      </c>
      <c r="S23" s="53">
        <v>96468</v>
      </c>
    </row>
    <row r="24" spans="1:36" x14ac:dyDescent="0.25">
      <c r="A24" s="48">
        <v>23</v>
      </c>
      <c r="B24" s="34" t="str">
        <f t="shared" si="0"/>
        <v>DR.JENA UPTON</v>
      </c>
      <c r="C24" s="2" t="s">
        <v>21</v>
      </c>
      <c r="D24" s="2" t="s">
        <v>70</v>
      </c>
      <c r="E24" s="2"/>
      <c r="F24" s="2" t="s">
        <v>71</v>
      </c>
      <c r="G24" s="49">
        <v>20437</v>
      </c>
      <c r="H24" s="2" t="s">
        <v>27</v>
      </c>
      <c r="I24" s="2" t="s">
        <v>138</v>
      </c>
      <c r="J24" s="4" t="s">
        <v>152</v>
      </c>
      <c r="K24" s="43" t="str" cm="1">
        <f t="array" ref="K24">INDEX($X$29:$Z$41,AC54,AD54)</f>
        <v>AUSTRALIA</v>
      </c>
      <c r="L24" s="45" t="str" cm="1">
        <f t="array" ref="L24">INDEX($X$29:$Z$41,AC54,AB54)</f>
        <v>English</v>
      </c>
      <c r="M24" s="47" t="str">
        <f t="shared" si="1"/>
        <v>jena.upton.org</v>
      </c>
      <c r="N24" s="51">
        <v>66.8</v>
      </c>
      <c r="O24" s="2" t="s">
        <v>214</v>
      </c>
      <c r="P24" s="2" t="s">
        <v>217</v>
      </c>
      <c r="Q24" s="46" t="str">
        <f>INDEX(SPORT!$A$1:$B$33,MATCH(R24,SPORT!$B$1:$B$33,0),1)</f>
        <v>OUTDOOR</v>
      </c>
      <c r="R24" s="2" t="s">
        <v>195</v>
      </c>
      <c r="S24" s="53">
        <v>16526</v>
      </c>
    </row>
    <row r="25" spans="1:36" x14ac:dyDescent="0.25">
      <c r="A25" s="48">
        <v>24</v>
      </c>
      <c r="B25" s="34" t="str">
        <f t="shared" si="0"/>
        <v>DR.SHANNY BINS</v>
      </c>
      <c r="C25" s="2" t="s">
        <v>21</v>
      </c>
      <c r="D25" s="2" t="s">
        <v>72</v>
      </c>
      <c r="E25" s="2"/>
      <c r="F25" s="2" t="s">
        <v>73</v>
      </c>
      <c r="G25" s="49">
        <v>36400</v>
      </c>
      <c r="H25" s="2" t="s">
        <v>49</v>
      </c>
      <c r="I25" s="2" t="s">
        <v>138</v>
      </c>
      <c r="J25" s="4" t="s">
        <v>152</v>
      </c>
      <c r="K25" s="43" t="str" cm="1">
        <f t="array" ref="K25">INDEX($X$29:$Z$41,AC55,AD55)</f>
        <v>AUSTRALIA</v>
      </c>
      <c r="L25" s="45" t="str" cm="1">
        <f t="array" ref="L25">INDEX($X$29:$Z$41,AC55,AB55)</f>
        <v>English</v>
      </c>
      <c r="M25" s="47" t="str">
        <f t="shared" si="1"/>
        <v>shanny.bins.org</v>
      </c>
      <c r="N25" s="51">
        <v>59.4</v>
      </c>
      <c r="O25" s="2" t="s">
        <v>213</v>
      </c>
      <c r="P25" s="2" t="s">
        <v>215</v>
      </c>
      <c r="Q25" s="46" t="str">
        <f>INDEX(SPORT!$A$1:$B$33,MATCH(R25,SPORT!$B$1:$B$33,0),1)</f>
        <v>OUTDOOR</v>
      </c>
      <c r="R25" s="2" t="s">
        <v>196</v>
      </c>
      <c r="S25" s="53">
        <v>21891</v>
      </c>
    </row>
    <row r="26" spans="1:36" x14ac:dyDescent="0.25">
      <c r="A26" s="48">
        <v>25</v>
      </c>
      <c r="B26" s="34" t="str">
        <f t="shared" si="0"/>
        <v>DR.TIA ABSHIRE</v>
      </c>
      <c r="C26" s="2" t="s">
        <v>21</v>
      </c>
      <c r="D26" s="2" t="s">
        <v>74</v>
      </c>
      <c r="E26" s="2"/>
      <c r="F26" s="2" t="s">
        <v>75</v>
      </c>
      <c r="G26" s="49">
        <v>24309</v>
      </c>
      <c r="H26" s="2" t="s">
        <v>17</v>
      </c>
      <c r="I26" s="2" t="s">
        <v>138</v>
      </c>
      <c r="J26" s="4" t="s">
        <v>152</v>
      </c>
      <c r="K26" s="43" t="str" cm="1">
        <f t="array" ref="K26">INDEX($X$29:$Z$41,AC56,AD56)</f>
        <v>AUSTRALIA</v>
      </c>
      <c r="L26" s="45" t="str" cm="1">
        <f t="array" ref="L26">INDEX($X$29:$Z$41,AC56,AB56)</f>
        <v>English</v>
      </c>
      <c r="M26" s="47" t="str">
        <f t="shared" si="1"/>
        <v>tia.abshire.org</v>
      </c>
      <c r="N26" s="51">
        <v>77.8</v>
      </c>
      <c r="O26" s="2" t="s">
        <v>213</v>
      </c>
      <c r="P26" s="2" t="s">
        <v>216</v>
      </c>
      <c r="Q26" s="46" t="str">
        <f>INDEX(SPORT!$A$1:$B$33,MATCH(R26,SPORT!$B$1:$B$33,0),1)</f>
        <v>OUTDOOR</v>
      </c>
      <c r="R26" s="2" t="s">
        <v>181</v>
      </c>
      <c r="S26" s="53">
        <v>62037</v>
      </c>
    </row>
    <row r="27" spans="1:36" x14ac:dyDescent="0.25">
      <c r="A27" s="48">
        <v>26</v>
      </c>
      <c r="B27" s="34" t="str">
        <f t="shared" si="0"/>
        <v>MS.ISABEL RUNOLFSDOTTIR</v>
      </c>
      <c r="C27" s="2" t="s">
        <v>6</v>
      </c>
      <c r="D27" s="2" t="s">
        <v>76</v>
      </c>
      <c r="E27" s="2"/>
      <c r="F27" s="2" t="s">
        <v>77</v>
      </c>
      <c r="G27" s="49">
        <v>28570</v>
      </c>
      <c r="H27" s="2" t="s">
        <v>69</v>
      </c>
      <c r="I27" s="2" t="s">
        <v>138</v>
      </c>
      <c r="J27" s="4" t="s">
        <v>152</v>
      </c>
      <c r="K27" s="43" t="str" cm="1">
        <f t="array" ref="K27">INDEX($X$29:$Z$41,AC57,AD57)</f>
        <v>AUSTRALIA</v>
      </c>
      <c r="L27" s="45" t="str" cm="1">
        <f t="array" ref="L27">INDEX($X$29:$Z$41,AC57,AB57)</f>
        <v>English</v>
      </c>
      <c r="M27" s="47" t="str">
        <f>IF(LEFT(L27,3)="Eng",_xlfn.TEXTJOIN(".",TRUE,LOWER(D27),LOWER(F27))&amp;".org",_xlfn.TEXTJOIN(".",TRUE,LOWER(D27),LOWER(F27))&amp;".com")</f>
        <v>isabel.runolfsdottir.org</v>
      </c>
      <c r="N27" s="51">
        <v>85.9</v>
      </c>
      <c r="O27" s="2" t="s">
        <v>214</v>
      </c>
      <c r="P27" s="2" t="s">
        <v>219</v>
      </c>
      <c r="Q27" s="46" t="str">
        <f>INDEX(SPORT!$A$1:$B$33,MATCH(R27,SPORT!$B$1:$B$33,0),1)</f>
        <v>INDOOR</v>
      </c>
      <c r="R27" s="2" t="s">
        <v>174</v>
      </c>
      <c r="S27" s="53">
        <v>89737</v>
      </c>
    </row>
    <row r="28" spans="1:36" x14ac:dyDescent="0.25">
      <c r="A28" s="48">
        <v>27</v>
      </c>
      <c r="B28" s="34" t="str">
        <f t="shared" si="0"/>
        <v>HR.BARNEY WESACK</v>
      </c>
      <c r="C28" s="2" t="s">
        <v>46</v>
      </c>
      <c r="D28" s="2" t="s">
        <v>78</v>
      </c>
      <c r="E28" s="2"/>
      <c r="F28" s="2" t="s">
        <v>79</v>
      </c>
      <c r="G28" s="49">
        <v>25767</v>
      </c>
      <c r="H28" s="2" t="s">
        <v>17</v>
      </c>
      <c r="I28" s="2" t="s">
        <v>142</v>
      </c>
      <c r="J28" s="4" t="s">
        <v>154</v>
      </c>
      <c r="K28" s="43" t="str" cm="1">
        <f t="array" ref="K28">INDEX($X$29:$Z$41,AC58,AD58)</f>
        <v>AUSTRIA</v>
      </c>
      <c r="L28" s="45" t="str" cm="1">
        <f t="array" ref="L28">INDEX($X$29:$Z$41,AC58,AB58)</f>
        <v>German</v>
      </c>
      <c r="M28" s="47" t="str">
        <f t="shared" si="1"/>
        <v>barney.wesack.com</v>
      </c>
      <c r="N28" s="51">
        <v>93.4</v>
      </c>
      <c r="O28" s="2" t="s">
        <v>213</v>
      </c>
      <c r="P28" s="2" t="s">
        <v>219</v>
      </c>
      <c r="Q28" s="46" t="str">
        <f>INDEX(SPORT!$A$1:$B$33,MATCH(R28,SPORT!$B$1:$B$33,0),1)</f>
        <v>INDOOR</v>
      </c>
      <c r="R28" s="2" t="s">
        <v>197</v>
      </c>
      <c r="S28" s="53">
        <v>41039</v>
      </c>
    </row>
    <row r="29" spans="1:36" x14ac:dyDescent="0.25">
      <c r="A29" s="48">
        <v>28</v>
      </c>
      <c r="B29" s="34" t="str">
        <f t="shared" si="0"/>
        <v>HR.BARUCH KADE</v>
      </c>
      <c r="C29" s="2" t="s">
        <v>46</v>
      </c>
      <c r="D29" s="2" t="s">
        <v>80</v>
      </c>
      <c r="E29" s="2"/>
      <c r="F29" s="2" t="s">
        <v>81</v>
      </c>
      <c r="G29" s="49">
        <v>30020</v>
      </c>
      <c r="H29" s="2" t="s">
        <v>53</v>
      </c>
      <c r="I29" s="2" t="s">
        <v>142</v>
      </c>
      <c r="J29" s="4" t="s">
        <v>154</v>
      </c>
      <c r="K29" s="43" t="str" cm="1">
        <f t="array" ref="K29">INDEX($X$29:$Z$41,AC59,AD59)</f>
        <v>AUSTRIA</v>
      </c>
      <c r="L29" s="45" t="str" cm="1">
        <f t="array" ref="L29">INDEX($X$29:$Z$41,AC59,AB59)</f>
        <v>German</v>
      </c>
      <c r="M29" s="47" t="str">
        <f t="shared" si="1"/>
        <v>baruch.kade.com</v>
      </c>
      <c r="N29" s="51">
        <v>95.5</v>
      </c>
      <c r="O29" s="2" t="s">
        <v>218</v>
      </c>
      <c r="P29" s="2" t="s">
        <v>212</v>
      </c>
      <c r="Q29" s="46" t="str">
        <f>INDEX(SPORT!$A$1:$B$33,MATCH(R29,SPORT!$B$1:$B$33,0),1)</f>
        <v>OUTDOOR</v>
      </c>
      <c r="R29" s="2" t="s">
        <v>186</v>
      </c>
      <c r="S29" s="53">
        <v>28458</v>
      </c>
      <c r="X29" s="35" t="s">
        <v>136</v>
      </c>
      <c r="Y29" s="35" t="s">
        <v>137</v>
      </c>
      <c r="Z29" s="35" t="s">
        <v>228</v>
      </c>
      <c r="AA29" s="1"/>
      <c r="AB29" s="1"/>
      <c r="AC29" s="1"/>
      <c r="AD29" s="1"/>
    </row>
    <row r="30" spans="1:36" x14ac:dyDescent="0.25">
      <c r="A30" s="48">
        <v>29</v>
      </c>
      <c r="B30" s="34" t="str">
        <f t="shared" si="0"/>
        <v>PROF.LIESBETH ROSEMANN</v>
      </c>
      <c r="C30" s="2" t="s">
        <v>50</v>
      </c>
      <c r="D30" s="2" t="s">
        <v>82</v>
      </c>
      <c r="E30" s="2"/>
      <c r="F30" s="2" t="s">
        <v>83</v>
      </c>
      <c r="G30" s="49">
        <v>34361</v>
      </c>
      <c r="H30" s="2" t="s">
        <v>12</v>
      </c>
      <c r="I30" s="2" t="s">
        <v>138</v>
      </c>
      <c r="J30" s="4" t="s">
        <v>154</v>
      </c>
      <c r="K30" s="43" t="str" cm="1">
        <f t="array" ref="K30">INDEX($X$29:$Z$41,AC60,AD60)</f>
        <v>AUSTRIA</v>
      </c>
      <c r="L30" s="45" t="str" cm="1">
        <f t="array" ref="L30">INDEX($X$29:$Z$41,AC60,AB60)</f>
        <v>German</v>
      </c>
      <c r="M30" s="47" t="str">
        <f t="shared" si="1"/>
        <v>liesbeth.rosemann.com</v>
      </c>
      <c r="N30" s="51">
        <v>52.2</v>
      </c>
      <c r="O30" s="2" t="s">
        <v>214</v>
      </c>
      <c r="P30" s="2" t="s">
        <v>217</v>
      </c>
      <c r="Q30" s="46" t="str">
        <f>INDEX(SPORT!$A$1:$B$33,MATCH(R30,SPORT!$B$1:$B$33,0),1)</f>
        <v>OUTDOOR</v>
      </c>
      <c r="R30" s="2" t="s">
        <v>181</v>
      </c>
      <c r="S30" s="53">
        <v>55007</v>
      </c>
      <c r="X30" s="6" t="s">
        <v>139</v>
      </c>
      <c r="Y30" s="34" t="s">
        <v>141</v>
      </c>
      <c r="Z30" s="6" t="s">
        <v>140</v>
      </c>
      <c r="AA30" s="1"/>
      <c r="AB30" s="1"/>
      <c r="AC30" s="1"/>
      <c r="AD30" s="1"/>
    </row>
    <row r="31" spans="1:36" x14ac:dyDescent="0.25">
      <c r="A31" s="52">
        <v>30</v>
      </c>
      <c r="B31" s="34" t="str">
        <f t="shared" si="0"/>
        <v>MME.VALENTINE MOREAU</v>
      </c>
      <c r="C31" s="2" t="s">
        <v>84</v>
      </c>
      <c r="D31" s="2" t="s">
        <v>85</v>
      </c>
      <c r="E31" s="2"/>
      <c r="F31" s="2" t="s">
        <v>86</v>
      </c>
      <c r="G31" s="49">
        <v>29137</v>
      </c>
      <c r="H31" s="2" t="s">
        <v>9</v>
      </c>
      <c r="I31" s="2" t="s">
        <v>138</v>
      </c>
      <c r="J31" s="4" t="s">
        <v>157</v>
      </c>
      <c r="K31" s="43" t="str" cm="1">
        <f t="array" ref="K31">INDEX($X$29:$Z$41,AC61,AD61)</f>
        <v>FRANCE</v>
      </c>
      <c r="L31" s="45" t="str" cm="1">
        <f t="array" ref="L31">INDEX($X$29:$Z$41,AC61,AB61)</f>
        <v>French</v>
      </c>
      <c r="M31" s="47" t="str">
        <f t="shared" si="1"/>
        <v>valentine.moreau.com</v>
      </c>
      <c r="N31" s="51">
        <v>74.599999999999994</v>
      </c>
      <c r="O31" s="2" t="s">
        <v>214</v>
      </c>
      <c r="P31" s="2" t="s">
        <v>219</v>
      </c>
      <c r="Q31" s="46" t="str">
        <f>INDEX(SPORT!$A$1:$B$33,MATCH(R31,SPORT!$B$1:$B$33,0),1)</f>
        <v>OUTDOOR</v>
      </c>
      <c r="R31" s="2" t="s">
        <v>198</v>
      </c>
      <c r="S31" s="53">
        <v>69041</v>
      </c>
      <c r="X31" s="3" t="s">
        <v>143</v>
      </c>
      <c r="Y31" s="34" t="s">
        <v>145</v>
      </c>
      <c r="Z31" s="6" t="s">
        <v>144</v>
      </c>
      <c r="AA31" s="1"/>
      <c r="AB31" s="1" t="s">
        <v>284</v>
      </c>
      <c r="AC31" s="1" t="s">
        <v>283</v>
      </c>
      <c r="AD31" s="1" t="s">
        <v>284</v>
      </c>
    </row>
    <row r="32" spans="1:36" x14ac:dyDescent="0.25">
      <c r="A32" s="52">
        <v>31</v>
      </c>
      <c r="B32" s="34" t="str">
        <f t="shared" si="0"/>
        <v>MME.PAULETTE DURAND</v>
      </c>
      <c r="C32" s="2" t="s">
        <v>84</v>
      </c>
      <c r="D32" s="2" t="s">
        <v>87</v>
      </c>
      <c r="E32" s="2"/>
      <c r="F32" s="2" t="s">
        <v>88</v>
      </c>
      <c r="G32" s="49">
        <v>32867</v>
      </c>
      <c r="H32" s="2" t="s">
        <v>64</v>
      </c>
      <c r="I32" s="2" t="s">
        <v>138</v>
      </c>
      <c r="J32" s="4" t="s">
        <v>157</v>
      </c>
      <c r="K32" s="43" t="str" cm="1">
        <f t="array" ref="K32">INDEX($X$29:$Z$41,AC62,AD62)</f>
        <v>FRANCE</v>
      </c>
      <c r="L32" s="45" t="str" cm="1">
        <f t="array" ref="L32">INDEX($X$29:$Z$41,AC62,AB62)</f>
        <v>French</v>
      </c>
      <c r="M32" s="47" t="str">
        <f t="shared" si="1"/>
        <v>paulette.durand.com</v>
      </c>
      <c r="N32" s="51">
        <v>81.7</v>
      </c>
      <c r="O32" s="2" t="s">
        <v>213</v>
      </c>
      <c r="P32" s="2" t="s">
        <v>212</v>
      </c>
      <c r="Q32" s="46" t="str">
        <f>INDEX(SPORT!$A$1:$B$33,MATCH(R32,SPORT!$B$1:$B$33,0),1)</f>
        <v>INDOOR</v>
      </c>
      <c r="R32" s="2" t="s">
        <v>197</v>
      </c>
      <c r="S32" s="53">
        <v>86262</v>
      </c>
      <c r="X32" s="3" t="s">
        <v>139</v>
      </c>
      <c r="Y32" s="34" t="s">
        <v>147</v>
      </c>
      <c r="Z32" s="6" t="s">
        <v>146</v>
      </c>
      <c r="AA32" s="1"/>
      <c r="AB32" s="1">
        <f>MATCH($X30,$X30:$Z30,0)</f>
        <v>1</v>
      </c>
      <c r="AC32" s="1">
        <f>MATCH(J2,$Y$29:$Y$41,0)</f>
        <v>2</v>
      </c>
      <c r="AD32" s="1">
        <f>MATCH($F30,$D30:$F30,0)</f>
        <v>3</v>
      </c>
      <c r="AE32" t="str" cm="1">
        <f t="array" ref="AE32">INDEX($X$29:$Z$41,AC32,AD32)</f>
        <v>USA</v>
      </c>
      <c r="AG32" t="str" cm="1">
        <f t="array" ref="AG32">INDEX($X$29:$Z$41,AC32,AB32)</f>
        <v>English</v>
      </c>
    </row>
    <row r="33" spans="1:33" x14ac:dyDescent="0.25">
      <c r="A33" s="52">
        <v>32</v>
      </c>
      <c r="B33" s="34" t="str">
        <f t="shared" si="0"/>
        <v>MME.LAURE-ALIX CHEVALIER</v>
      </c>
      <c r="C33" s="2" t="s">
        <v>84</v>
      </c>
      <c r="D33" s="2" t="s">
        <v>89</v>
      </c>
      <c r="E33" s="2"/>
      <c r="F33" s="2" t="s">
        <v>90</v>
      </c>
      <c r="G33" s="49">
        <v>25925</v>
      </c>
      <c r="H33" s="2" t="s">
        <v>64</v>
      </c>
      <c r="I33" s="2" t="s">
        <v>138</v>
      </c>
      <c r="J33" s="4" t="s">
        <v>157</v>
      </c>
      <c r="K33" s="43" t="str" cm="1">
        <f t="array" ref="K33">INDEX($X$29:$Z$41,AC63,AD63)</f>
        <v>FRANCE</v>
      </c>
      <c r="L33" s="45" t="str" cm="1">
        <f t="array" ref="L33">INDEX($X$29:$Z$41,AC63,AB63)</f>
        <v>French</v>
      </c>
      <c r="M33" s="47" t="str">
        <f t="shared" si="1"/>
        <v>laure-alix.chevalier.com</v>
      </c>
      <c r="N33" s="51">
        <v>78.099999999999994</v>
      </c>
      <c r="O33" s="2" t="s">
        <v>214</v>
      </c>
      <c r="P33" s="2" t="s">
        <v>217</v>
      </c>
      <c r="Q33" s="46" t="str">
        <f>INDEX(SPORT!$A$1:$B$33,MATCH(R33,SPORT!$B$1:$B$33,0),1)</f>
        <v>OUTDOOR</v>
      </c>
      <c r="R33" s="2" t="s">
        <v>195</v>
      </c>
      <c r="S33" s="53">
        <v>19234</v>
      </c>
      <c r="X33" s="3" t="s">
        <v>148</v>
      </c>
      <c r="Y33" s="34" t="s">
        <v>150</v>
      </c>
      <c r="Z33" s="6" t="s">
        <v>149</v>
      </c>
      <c r="AA33" s="1"/>
      <c r="AB33" s="1">
        <f t="shared" ref="AB33:AB43" si="2">MATCH($X31,$X31:$Z31,0)</f>
        <v>1</v>
      </c>
      <c r="AC33" s="1">
        <f t="shared" ref="AC33:AC81" si="3">MATCH(J3,$Y$29:$Y$41,0)</f>
        <v>2</v>
      </c>
      <c r="AD33" s="1">
        <f>MATCH($Z30,$X30:$Z30,0)</f>
        <v>3</v>
      </c>
      <c r="AE33" t="str" cm="1">
        <f t="array" ref="AE33">INDEX($X$29:$Z$41,AC33,AD33)</f>
        <v>USA</v>
      </c>
      <c r="AG33" t="str" cm="1">
        <f t="array" ref="AG33">INDEX($X$29:$Z$41,AC33,AB33)</f>
        <v>English</v>
      </c>
    </row>
    <row r="34" spans="1:33" x14ac:dyDescent="0.25">
      <c r="A34" s="52">
        <v>33</v>
      </c>
      <c r="B34" s="34" t="str">
        <f t="shared" si="0"/>
        <v>M.CLAUDE TOUSSAINT</v>
      </c>
      <c r="C34" s="2" t="s">
        <v>91</v>
      </c>
      <c r="D34" s="2" t="s">
        <v>92</v>
      </c>
      <c r="E34" s="2"/>
      <c r="F34" s="2" t="s">
        <v>93</v>
      </c>
      <c r="G34" s="49">
        <v>29529</v>
      </c>
      <c r="H34" s="2" t="s">
        <v>40</v>
      </c>
      <c r="I34" s="2" t="s">
        <v>142</v>
      </c>
      <c r="J34" s="4" t="s">
        <v>157</v>
      </c>
      <c r="K34" s="43" t="str" cm="1">
        <f t="array" ref="K34">INDEX($X$29:$Z$41,AC64,AD64)</f>
        <v>FRANCE</v>
      </c>
      <c r="L34" s="45" t="str" cm="1">
        <f t="array" ref="L34">INDEX($X$29:$Z$41,AC64,AB64)</f>
        <v>French</v>
      </c>
      <c r="M34" s="47" t="str">
        <f t="shared" si="1"/>
        <v>claude.toussaint.com</v>
      </c>
      <c r="N34" s="51">
        <v>57.1</v>
      </c>
      <c r="O34" s="2" t="s">
        <v>209</v>
      </c>
      <c r="P34" s="2" t="s">
        <v>217</v>
      </c>
      <c r="Q34" s="46" t="str">
        <f>INDEX(SPORT!$A$1:$B$33,MATCH(R34,SPORT!$B$1:$B$33,0),1)</f>
        <v>INDOOR</v>
      </c>
      <c r="R34" s="2" t="s">
        <v>199</v>
      </c>
      <c r="S34" s="53">
        <v>95123</v>
      </c>
      <c r="X34" s="3" t="s">
        <v>139</v>
      </c>
      <c r="Y34" s="34" t="s">
        <v>152</v>
      </c>
      <c r="Z34" s="6" t="s">
        <v>151</v>
      </c>
      <c r="AA34" s="1"/>
      <c r="AB34" s="1">
        <f t="shared" si="2"/>
        <v>1</v>
      </c>
      <c r="AC34" s="1">
        <f t="shared" si="3"/>
        <v>3</v>
      </c>
      <c r="AD34" s="1">
        <f t="shared" ref="AD34:AD43" si="4">MATCH($Z31,$X31:$Z31,0)</f>
        <v>3</v>
      </c>
      <c r="AE34" t="str" cm="1">
        <f t="array" ref="AE34">INDEX($X$29:$Z$41,AC34,AD34)</f>
        <v>BRAZIL</v>
      </c>
      <c r="AG34" t="str" cm="1">
        <f t="array" ref="AG34">INDEX($X$29:$Z$41,AC34,AB34)</f>
        <v>Portuguese</v>
      </c>
    </row>
    <row r="35" spans="1:33" x14ac:dyDescent="0.25">
      <c r="A35" s="52">
        <v>34</v>
      </c>
      <c r="B35" s="34" t="str">
        <f t="shared" si="0"/>
        <v>M.VICTOR LENOIR</v>
      </c>
      <c r="C35" s="2" t="s">
        <v>91</v>
      </c>
      <c r="D35" s="2" t="s">
        <v>94</v>
      </c>
      <c r="E35" s="2"/>
      <c r="F35" s="2" t="s">
        <v>95</v>
      </c>
      <c r="G35" s="49">
        <v>29875</v>
      </c>
      <c r="H35" s="2" t="s">
        <v>9</v>
      </c>
      <c r="I35" s="2" t="s">
        <v>142</v>
      </c>
      <c r="J35" s="4" t="s">
        <v>157</v>
      </c>
      <c r="K35" s="43" t="str" cm="1">
        <f t="array" ref="K35">INDEX($X$29:$Z$41,AC65,AD65)</f>
        <v>FRANCE</v>
      </c>
      <c r="L35" s="45" t="str" cm="1">
        <f t="array" ref="L35">INDEX($X$29:$Z$41,AC65,AB65)</f>
        <v>French</v>
      </c>
      <c r="M35" s="47" t="str">
        <f t="shared" si="1"/>
        <v>victor.lenoir.com</v>
      </c>
      <c r="N35" s="51">
        <v>56</v>
      </c>
      <c r="O35" s="2" t="s">
        <v>214</v>
      </c>
      <c r="P35" s="2" t="s">
        <v>219</v>
      </c>
      <c r="Q35" s="46" t="str">
        <f>INDEX(SPORT!$A$1:$B$33,MATCH(R35,SPORT!$B$1:$B$33,0),1)</f>
        <v>OUTDOOR</v>
      </c>
      <c r="R35" s="2" t="s">
        <v>193</v>
      </c>
      <c r="S35" s="53">
        <v>62761</v>
      </c>
      <c r="X35" s="3" t="s">
        <v>148</v>
      </c>
      <c r="Y35" s="34" t="s">
        <v>154</v>
      </c>
      <c r="Z35" s="6" t="s">
        <v>153</v>
      </c>
      <c r="AA35" s="1"/>
      <c r="AB35" s="1">
        <f t="shared" si="2"/>
        <v>1</v>
      </c>
      <c r="AC35" s="1">
        <f t="shared" si="3"/>
        <v>2</v>
      </c>
      <c r="AD35" s="1">
        <f t="shared" si="4"/>
        <v>3</v>
      </c>
      <c r="AE35" t="str" cm="1">
        <f t="array" ref="AE35">INDEX($X$29:$Z$41,AC35,AD35)</f>
        <v>USA</v>
      </c>
      <c r="AG35" t="str" cm="1">
        <f t="array" ref="AG35">INDEX($X$29:$Z$41,AC35,AB35)</f>
        <v>English</v>
      </c>
    </row>
    <row r="36" spans="1:33" x14ac:dyDescent="0.25">
      <c r="A36" s="52">
        <v>35</v>
      </c>
      <c r="B36" s="34" t="str">
        <f t="shared" si="0"/>
        <v>M.ARTHUR LENOIR</v>
      </c>
      <c r="C36" s="2" t="s">
        <v>91</v>
      </c>
      <c r="D36" s="2" t="s">
        <v>96</v>
      </c>
      <c r="E36" s="2"/>
      <c r="F36" s="2" t="s">
        <v>95</v>
      </c>
      <c r="G36" s="49">
        <v>20300</v>
      </c>
      <c r="H36" s="2" t="s">
        <v>30</v>
      </c>
      <c r="I36" s="2" t="s">
        <v>142</v>
      </c>
      <c r="J36" s="4" t="s">
        <v>157</v>
      </c>
      <c r="K36" s="43" t="str" cm="1">
        <f t="array" ref="K36">INDEX($X$29:$Z$41,AC66,AD66)</f>
        <v>FRANCE</v>
      </c>
      <c r="L36" s="45" t="str" cm="1">
        <f t="array" ref="L36">INDEX($X$29:$Z$41,AC66,AB66)</f>
        <v>French</v>
      </c>
      <c r="M36" s="47" t="str">
        <f t="shared" si="1"/>
        <v>arthur.lenoir.com</v>
      </c>
      <c r="N36" s="51">
        <v>88.6</v>
      </c>
      <c r="O36" s="2" t="s">
        <v>213</v>
      </c>
      <c r="P36" s="2" t="s">
        <v>217</v>
      </c>
      <c r="Q36" s="46" t="str">
        <f>INDEX(SPORT!$A$1:$B$33,MATCH(R36,SPORT!$B$1:$B$33,0),1)</f>
        <v>OUTDOOR</v>
      </c>
      <c r="R36" s="2" t="s">
        <v>200</v>
      </c>
      <c r="S36" s="53">
        <v>108431</v>
      </c>
      <c r="X36" s="3" t="s">
        <v>155</v>
      </c>
      <c r="Y36" s="34" t="s">
        <v>157</v>
      </c>
      <c r="Z36" s="6" t="s">
        <v>156</v>
      </c>
      <c r="AA36" s="1"/>
      <c r="AB36" s="1">
        <f t="shared" si="2"/>
        <v>1</v>
      </c>
      <c r="AC36" s="1">
        <f t="shared" si="3"/>
        <v>2</v>
      </c>
      <c r="AD36" s="1">
        <f t="shared" si="4"/>
        <v>3</v>
      </c>
      <c r="AE36" t="str" cm="1">
        <f t="array" ref="AE36">INDEX($X$29:$Z$41,AC36,AD36)</f>
        <v>USA</v>
      </c>
      <c r="AG36" t="str" cm="1">
        <f t="array" ref="AG36">INDEX($X$29:$Z$41,AC36,AB36)</f>
        <v>English</v>
      </c>
    </row>
    <row r="37" spans="1:33" x14ac:dyDescent="0.25">
      <c r="A37" s="52">
        <v>36</v>
      </c>
      <c r="B37" s="34" t="str">
        <f t="shared" si="0"/>
        <v>M.BENJAMIN LEBRUN-BRUN</v>
      </c>
      <c r="C37" s="2" t="s">
        <v>91</v>
      </c>
      <c r="D37" s="2" t="s">
        <v>97</v>
      </c>
      <c r="E37" s="2"/>
      <c r="F37" s="2" t="s">
        <v>98</v>
      </c>
      <c r="G37" s="49">
        <v>27428</v>
      </c>
      <c r="H37" s="2" t="s">
        <v>12</v>
      </c>
      <c r="I37" s="2" t="s">
        <v>142</v>
      </c>
      <c r="J37" s="4" t="s">
        <v>157</v>
      </c>
      <c r="K37" s="43" t="str" cm="1">
        <f t="array" ref="K37">INDEX($X$29:$Z$41,AC67,AD67)</f>
        <v>FRANCE</v>
      </c>
      <c r="L37" s="45" t="str" cm="1">
        <f t="array" ref="L37">INDEX($X$29:$Z$41,AC67,AB67)</f>
        <v>French</v>
      </c>
      <c r="M37" s="47" t="str">
        <f t="shared" si="1"/>
        <v>benjamin.lebrun-brun.com</v>
      </c>
      <c r="N37" s="51">
        <v>78.2</v>
      </c>
      <c r="O37" s="2" t="s">
        <v>211</v>
      </c>
      <c r="P37" s="2" t="s">
        <v>212</v>
      </c>
      <c r="Q37" s="46" t="str">
        <f>INDEX(SPORT!$A$1:$B$33,MATCH(R37,SPORT!$B$1:$B$33,0),1)</f>
        <v>OUTDOOR</v>
      </c>
      <c r="R37" s="2" t="s">
        <v>193</v>
      </c>
      <c r="S37" s="53">
        <v>66268</v>
      </c>
      <c r="X37" s="3" t="s">
        <v>158</v>
      </c>
      <c r="Y37" s="34" t="s">
        <v>160</v>
      </c>
      <c r="Z37" s="6" t="s">
        <v>159</v>
      </c>
      <c r="AA37" s="1"/>
      <c r="AB37" s="1">
        <f t="shared" si="2"/>
        <v>1</v>
      </c>
      <c r="AC37" s="1">
        <f t="shared" si="3"/>
        <v>2</v>
      </c>
      <c r="AD37" s="1">
        <f t="shared" si="4"/>
        <v>3</v>
      </c>
      <c r="AE37" t="str" cm="1">
        <f t="array" ref="AE37">INDEX($X$29:$Z$41,AC37,AD37)</f>
        <v>USA</v>
      </c>
      <c r="AG37" t="str" cm="1">
        <f t="array" ref="AG37">INDEX($X$29:$Z$41,AC37,AB37)</f>
        <v>English</v>
      </c>
    </row>
    <row r="38" spans="1:33" x14ac:dyDescent="0.25">
      <c r="A38" s="52">
        <v>37</v>
      </c>
      <c r="B38" s="34" t="str">
        <f t="shared" si="0"/>
        <v>M.ANTOINE MAILLARD</v>
      </c>
      <c r="C38" s="2" t="s">
        <v>91</v>
      </c>
      <c r="D38" s="2" t="s">
        <v>99</v>
      </c>
      <c r="E38" s="2"/>
      <c r="F38" s="2" t="s">
        <v>100</v>
      </c>
      <c r="G38" s="49">
        <v>31585</v>
      </c>
      <c r="H38" s="2" t="s">
        <v>17</v>
      </c>
      <c r="I38" s="2" t="s">
        <v>142</v>
      </c>
      <c r="J38" s="4" t="s">
        <v>157</v>
      </c>
      <c r="K38" s="43" t="str" cm="1">
        <f t="array" ref="K38">INDEX($X$29:$Z$41,AC68,AD68)</f>
        <v>FRANCE</v>
      </c>
      <c r="L38" s="45" t="str" cm="1">
        <f t="array" ref="L38">INDEX($X$29:$Z$41,AC68,AB68)</f>
        <v>French</v>
      </c>
      <c r="M38" s="47" t="str">
        <f>IF(LEFT(L38,3)="Eng",_xlfn.TEXTJOIN(".",TRUE,LOWER(D38),LOWER(F38))&amp;".org",_xlfn.TEXTJOIN(".",TRUE,LOWER(D38),LOWER(F38))&amp;".com")</f>
        <v>antoine.maillard.com</v>
      </c>
      <c r="N38" s="51">
        <v>95.8</v>
      </c>
      <c r="O38" s="2" t="s">
        <v>214</v>
      </c>
      <c r="P38" s="2" t="s">
        <v>215</v>
      </c>
      <c r="Q38" s="46" t="str">
        <f>INDEX(SPORT!$A$1:$B$33,MATCH(R38,SPORT!$B$1:$B$33,0),1)</f>
        <v>OUTDOOR</v>
      </c>
      <c r="R38" s="2" t="s">
        <v>201</v>
      </c>
      <c r="S38" s="53">
        <v>33970</v>
      </c>
      <c r="X38" s="3" t="s">
        <v>158</v>
      </c>
      <c r="Y38" s="34" t="s">
        <v>162</v>
      </c>
      <c r="Z38" s="6" t="s">
        <v>161</v>
      </c>
      <c r="AA38" s="1"/>
      <c r="AB38" s="1">
        <f t="shared" si="2"/>
        <v>1</v>
      </c>
      <c r="AC38" s="1">
        <f t="shared" si="3"/>
        <v>2</v>
      </c>
      <c r="AD38" s="1">
        <f t="shared" si="4"/>
        <v>3</v>
      </c>
      <c r="AE38" t="str" cm="1">
        <f t="array" ref="AE38">INDEX($X$29:$Z$41,AC38,AD38)</f>
        <v>USA</v>
      </c>
      <c r="AG38" t="str" cm="1">
        <f t="array" ref="AG38">INDEX($X$29:$Z$41,AC38,AB38)</f>
        <v>English</v>
      </c>
    </row>
    <row r="39" spans="1:33" x14ac:dyDescent="0.25">
      <c r="A39" s="52">
        <v>38</v>
      </c>
      <c r="B39" s="34" t="str">
        <f t="shared" si="0"/>
        <v>M.BERNARD HOARAU-GUYON</v>
      </c>
      <c r="C39" s="2" t="s">
        <v>91</v>
      </c>
      <c r="D39" s="2" t="s">
        <v>101</v>
      </c>
      <c r="E39" s="2"/>
      <c r="F39" s="2" t="s">
        <v>102</v>
      </c>
      <c r="G39" s="49">
        <v>30327</v>
      </c>
      <c r="H39" s="2" t="s">
        <v>64</v>
      </c>
      <c r="I39" s="2" t="s">
        <v>142</v>
      </c>
      <c r="J39" s="4" t="s">
        <v>157</v>
      </c>
      <c r="K39" s="43" t="str" cm="1">
        <f t="array" ref="K39">INDEX($X$29:$Z$41,AC69,AD69)</f>
        <v>FRANCE</v>
      </c>
      <c r="L39" s="45" t="str" cm="1">
        <f t="array" ref="L39">INDEX($X$29:$Z$41,AC69,AB69)</f>
        <v>French</v>
      </c>
      <c r="M39" s="47" t="str">
        <f t="shared" si="1"/>
        <v>bernard.hoarau-guyon.com</v>
      </c>
      <c r="N39" s="51">
        <v>59.7</v>
      </c>
      <c r="O39" s="2" t="s">
        <v>218</v>
      </c>
      <c r="P39" s="2" t="s">
        <v>212</v>
      </c>
      <c r="Q39" s="46" t="str">
        <f>INDEX(SPORT!$A$1:$B$33,MATCH(R39,SPORT!$B$1:$B$33,0),1)</f>
        <v>INDOOR</v>
      </c>
      <c r="R39" s="2" t="s">
        <v>174</v>
      </c>
      <c r="S39" s="53">
        <v>71352</v>
      </c>
      <c r="X39" s="3" t="s">
        <v>163</v>
      </c>
      <c r="Y39" s="34" t="s">
        <v>165</v>
      </c>
      <c r="Z39" s="6" t="s">
        <v>164</v>
      </c>
      <c r="AA39" s="1"/>
      <c r="AB39" s="1">
        <f t="shared" si="2"/>
        <v>1</v>
      </c>
      <c r="AC39" s="1">
        <f t="shared" si="3"/>
        <v>2</v>
      </c>
      <c r="AD39" s="1">
        <f t="shared" si="4"/>
        <v>3</v>
      </c>
      <c r="AE39" t="str" cm="1">
        <f t="array" ref="AE39">INDEX($X$29:$Z$41,AC39,AD39)</f>
        <v>USA</v>
      </c>
      <c r="AG39" t="str" cm="1">
        <f t="array" ref="AG39">INDEX($X$29:$Z$41,AC39,AB39)</f>
        <v>English</v>
      </c>
    </row>
    <row r="40" spans="1:33" x14ac:dyDescent="0.25">
      <c r="A40" s="52">
        <v>39</v>
      </c>
      <c r="B40" s="34" t="str">
        <f t="shared" si="0"/>
        <v>SR.HIDALGO TERCERO</v>
      </c>
      <c r="C40" s="2" t="s">
        <v>13</v>
      </c>
      <c r="D40" s="2" t="s">
        <v>103</v>
      </c>
      <c r="E40" s="2" t="s">
        <v>104</v>
      </c>
      <c r="F40" s="2" t="s">
        <v>105</v>
      </c>
      <c r="G40" s="49">
        <v>31016</v>
      </c>
      <c r="H40" s="2" t="s">
        <v>27</v>
      </c>
      <c r="I40" s="2" t="s">
        <v>142</v>
      </c>
      <c r="J40" s="4" t="s">
        <v>160</v>
      </c>
      <c r="K40" s="43" t="str" cm="1">
        <f t="array" ref="K40">INDEX($X$29:$Z$41,AC70,AD70)</f>
        <v>ARGENTINA</v>
      </c>
      <c r="L40" s="45" t="str" cm="1">
        <f t="array" ref="L40">INDEX($X$29:$Z$41,AC70,AB70)</f>
        <v>Spanish</v>
      </c>
      <c r="M40" s="47" t="str">
        <f t="shared" si="1"/>
        <v>hidalgo.tercero.com</v>
      </c>
      <c r="N40" s="51">
        <v>77.7</v>
      </c>
      <c r="O40" s="2" t="s">
        <v>218</v>
      </c>
      <c r="P40" s="2" t="s">
        <v>215</v>
      </c>
      <c r="Q40" s="46" t="str">
        <f>INDEX(SPORT!$A$1:$B$33,MATCH(R40,SPORT!$B$1:$B$33,0),1)</f>
        <v>OUTDOOR</v>
      </c>
      <c r="R40" s="2" t="s">
        <v>196</v>
      </c>
      <c r="S40" s="53">
        <v>116376</v>
      </c>
      <c r="X40" s="3" t="s">
        <v>166</v>
      </c>
      <c r="Y40" s="34" t="s">
        <v>168</v>
      </c>
      <c r="Z40" s="6" t="s">
        <v>167</v>
      </c>
      <c r="AA40" s="1"/>
      <c r="AB40" s="1">
        <f t="shared" si="2"/>
        <v>1</v>
      </c>
      <c r="AC40" s="1">
        <f t="shared" si="3"/>
        <v>4</v>
      </c>
      <c r="AD40" s="1">
        <f t="shared" si="4"/>
        <v>3</v>
      </c>
      <c r="AE40" t="str" cm="1">
        <f t="array" ref="AE40">INDEX($X$29:$Z$41,AC40,AD40)</f>
        <v>UK</v>
      </c>
      <c r="AG40" t="str" cm="1">
        <f t="array" ref="AG40">INDEX($X$29:$Z$41,AC40,AB40)</f>
        <v>English</v>
      </c>
    </row>
    <row r="41" spans="1:33" x14ac:dyDescent="0.25">
      <c r="A41" s="52">
        <v>40</v>
      </c>
      <c r="B41" s="34" t="str">
        <f t="shared" si="0"/>
        <v>SR.HADALGO POLANCO</v>
      </c>
      <c r="C41" s="2" t="s">
        <v>13</v>
      </c>
      <c r="D41" s="2" t="s">
        <v>106</v>
      </c>
      <c r="E41" s="2"/>
      <c r="F41" s="2" t="s">
        <v>107</v>
      </c>
      <c r="G41" s="49">
        <v>32314</v>
      </c>
      <c r="H41" s="2" t="s">
        <v>108</v>
      </c>
      <c r="I41" s="2" t="s">
        <v>142</v>
      </c>
      <c r="J41" s="4" t="s">
        <v>160</v>
      </c>
      <c r="K41" s="43" t="str" cm="1">
        <f t="array" ref="K41">INDEX($X$29:$Z$41,AC71,AD71)</f>
        <v>ARGENTINA</v>
      </c>
      <c r="L41" s="45" t="str" cm="1">
        <f t="array" ref="L41">INDEX($X$29:$Z$41,AC71,AB71)</f>
        <v>Spanish</v>
      </c>
      <c r="M41" s="47" t="str">
        <f t="shared" si="1"/>
        <v>hadalgo.polanco.com</v>
      </c>
      <c r="N41" s="51">
        <v>98</v>
      </c>
      <c r="O41" s="2" t="s">
        <v>214</v>
      </c>
      <c r="P41" s="2" t="s">
        <v>210</v>
      </c>
      <c r="Q41" s="46" t="str">
        <f>INDEX(SPORT!$A$1:$B$33,MATCH(R41,SPORT!$B$1:$B$33,0),1)</f>
        <v>OUTDOOR</v>
      </c>
      <c r="R41" s="2" t="s">
        <v>195</v>
      </c>
      <c r="S41" s="53">
        <v>114144</v>
      </c>
      <c r="X41" s="3" t="s">
        <v>143</v>
      </c>
      <c r="Y41" s="34" t="s">
        <v>169</v>
      </c>
      <c r="Z41" s="6" t="s">
        <v>144</v>
      </c>
      <c r="AA41" s="1"/>
      <c r="AB41" s="1">
        <f t="shared" si="2"/>
        <v>1</v>
      </c>
      <c r="AC41" s="1">
        <f t="shared" si="3"/>
        <v>4</v>
      </c>
      <c r="AD41" s="1">
        <f t="shared" si="4"/>
        <v>3</v>
      </c>
      <c r="AE41" t="str" cm="1">
        <f t="array" ref="AE41">INDEX($X$29:$Z$41,AC41,AD41)</f>
        <v>UK</v>
      </c>
      <c r="AG41" t="str" cm="1">
        <f t="array" ref="AG41">INDEX($X$29:$Z$41,AC41,AB41)</f>
        <v>English</v>
      </c>
    </row>
    <row r="42" spans="1:33" x14ac:dyDescent="0.25">
      <c r="A42" s="52">
        <v>41</v>
      </c>
      <c r="B42" s="34" t="str">
        <f t="shared" si="0"/>
        <v>SRA.LAURA OLIVIERA</v>
      </c>
      <c r="C42" s="2" t="s">
        <v>109</v>
      </c>
      <c r="D42" s="2" t="s">
        <v>110</v>
      </c>
      <c r="E42" s="2"/>
      <c r="F42" s="2" t="s">
        <v>111</v>
      </c>
      <c r="G42" s="49">
        <v>27076</v>
      </c>
      <c r="H42" s="2" t="s">
        <v>12</v>
      </c>
      <c r="I42" s="2" t="s">
        <v>138</v>
      </c>
      <c r="J42" s="4" t="s">
        <v>160</v>
      </c>
      <c r="K42" s="43" t="str" cm="1">
        <f t="array" ref="K42">INDEX($X$29:$Z$41,AC72,AD72)</f>
        <v>ARGENTINA</v>
      </c>
      <c r="L42" s="45" t="str" cm="1">
        <f t="array" ref="L42">INDEX($X$29:$Z$41,AC72,AB72)</f>
        <v>Spanish</v>
      </c>
      <c r="M42" s="47" t="str">
        <f t="shared" si="1"/>
        <v>laura.oliviera.com</v>
      </c>
      <c r="N42" s="51">
        <v>51.9</v>
      </c>
      <c r="O42" s="2" t="s">
        <v>213</v>
      </c>
      <c r="P42" s="2" t="s">
        <v>212</v>
      </c>
      <c r="Q42" s="46" t="str">
        <f>INDEX(SPORT!$A$1:$B$33,MATCH(R42,SPORT!$B$1:$B$33,0),1)</f>
        <v>OUTDOOR</v>
      </c>
      <c r="R42" s="2" t="s">
        <v>202</v>
      </c>
      <c r="S42" s="53">
        <v>79872</v>
      </c>
      <c r="AB42" s="1">
        <f t="shared" si="2"/>
        <v>1</v>
      </c>
      <c r="AC42" s="1">
        <f t="shared" si="3"/>
        <v>4</v>
      </c>
      <c r="AD42" s="1">
        <f t="shared" si="4"/>
        <v>3</v>
      </c>
      <c r="AE42" t="str" cm="1">
        <f t="array" ref="AE42">INDEX($X$29:$Z$41,AC42,AD42)</f>
        <v>UK</v>
      </c>
      <c r="AG42" t="str" cm="1">
        <f t="array" ref="AG42">INDEX($X$29:$Z$41,AC42,AB42)</f>
        <v>English</v>
      </c>
    </row>
    <row r="43" spans="1:33" x14ac:dyDescent="0.25">
      <c r="A43" s="52">
        <v>42</v>
      </c>
      <c r="B43" s="34" t="str">
        <f t="shared" si="0"/>
        <v>SRA.AINHOA GARZA</v>
      </c>
      <c r="C43" s="2" t="s">
        <v>109</v>
      </c>
      <c r="D43" s="2" t="s">
        <v>112</v>
      </c>
      <c r="E43" s="2"/>
      <c r="F43" s="2" t="s">
        <v>113</v>
      </c>
      <c r="G43" s="49">
        <v>32941</v>
      </c>
      <c r="H43" s="2" t="s">
        <v>53</v>
      </c>
      <c r="I43" s="2" t="s">
        <v>138</v>
      </c>
      <c r="J43" s="4" t="s">
        <v>162</v>
      </c>
      <c r="K43" s="43" t="str" cm="1">
        <f t="array" ref="K43">INDEX($X$29:$Z$41,AC73,AD73)</f>
        <v>SPAIN</v>
      </c>
      <c r="L43" s="45" t="str" cm="1">
        <f t="array" ref="L43">INDEX($X$29:$Z$41,AC73,AB73)</f>
        <v>Spanish</v>
      </c>
      <c r="M43" s="47" t="str">
        <f t="shared" si="1"/>
        <v>ainhoa.garza.com</v>
      </c>
      <c r="N43" s="51">
        <v>55.6</v>
      </c>
      <c r="O43" s="2" t="s">
        <v>211</v>
      </c>
      <c r="P43" s="2" t="s">
        <v>217</v>
      </c>
      <c r="Q43" s="46" t="str">
        <f>INDEX(SPORT!$A$1:$B$33,MATCH(R43,SPORT!$B$1:$B$33,0),1)</f>
        <v>INDOOR</v>
      </c>
      <c r="R43" s="2" t="s">
        <v>203</v>
      </c>
      <c r="S43" s="53">
        <v>101969</v>
      </c>
      <c r="AB43" s="1">
        <f t="shared" si="2"/>
        <v>1</v>
      </c>
      <c r="AC43" s="1">
        <f t="shared" si="3"/>
        <v>4</v>
      </c>
      <c r="AD43" s="1">
        <f t="shared" si="4"/>
        <v>3</v>
      </c>
      <c r="AE43" t="str" cm="1">
        <f t="array" ref="AE43">INDEX($X$29:$Z$41,AC43,AD43)</f>
        <v>UK</v>
      </c>
      <c r="AG43" t="str" cm="1">
        <f t="array" ref="AG43">INDEX($X$29:$Z$41,AC43,AB43)</f>
        <v>English</v>
      </c>
    </row>
    <row r="44" spans="1:33" x14ac:dyDescent="0.25">
      <c r="A44" s="52">
        <v>43</v>
      </c>
      <c r="B44" s="34" t="str">
        <f t="shared" si="0"/>
        <v>SRA.ISABEL BANDA</v>
      </c>
      <c r="C44" s="2" t="s">
        <v>109</v>
      </c>
      <c r="D44" s="2" t="s">
        <v>76</v>
      </c>
      <c r="E44" s="2"/>
      <c r="F44" s="2" t="s">
        <v>114</v>
      </c>
      <c r="G44" s="49">
        <v>21927</v>
      </c>
      <c r="H44" s="2" t="s">
        <v>64</v>
      </c>
      <c r="I44" s="2" t="s">
        <v>138</v>
      </c>
      <c r="J44" s="4" t="s">
        <v>162</v>
      </c>
      <c r="K44" s="43" t="str" cm="1">
        <f t="array" ref="K44">INDEX($X$29:$Z$41,AC74,AD74)</f>
        <v>SPAIN</v>
      </c>
      <c r="L44" s="45" t="str" cm="1">
        <f t="array" ref="L44">INDEX($X$29:$Z$41,AC74,AB74)</f>
        <v>Spanish</v>
      </c>
      <c r="M44" s="47" t="str">
        <f t="shared" si="1"/>
        <v>isabel.banda.com</v>
      </c>
      <c r="N44" s="51">
        <v>102.3</v>
      </c>
      <c r="O44" s="2" t="s">
        <v>213</v>
      </c>
      <c r="P44" s="2" t="s">
        <v>217</v>
      </c>
      <c r="Q44" s="46" t="str">
        <f>INDEX(SPORT!$A$1:$B$33,MATCH(R44,SPORT!$B$1:$B$33,0),1)</f>
        <v>OUTDOOR</v>
      </c>
      <c r="R44" s="2" t="s">
        <v>196</v>
      </c>
      <c r="S44" s="53">
        <v>50659</v>
      </c>
      <c r="AB44" s="1">
        <v>1</v>
      </c>
      <c r="AC44" s="1">
        <f t="shared" si="3"/>
        <v>4</v>
      </c>
      <c r="AD44" s="1">
        <f>MATCH($Z41,$X41:$Z41,0)</f>
        <v>3</v>
      </c>
      <c r="AE44" t="str" cm="1">
        <f t="array" ref="AE44">INDEX($X$29:$Z$41,AC44,AD44)</f>
        <v>UK</v>
      </c>
      <c r="AG44" t="str" cm="1">
        <f t="array" ref="AG44">INDEX($X$29:$Z$41,AC44,AB44)</f>
        <v>English</v>
      </c>
    </row>
    <row r="45" spans="1:33" x14ac:dyDescent="0.25">
      <c r="A45" s="52">
        <v>44</v>
      </c>
      <c r="B45" s="34" t="str">
        <f t="shared" si="0"/>
        <v>SRA.CAROLOTA MATEOS</v>
      </c>
      <c r="C45" s="2" t="s">
        <v>109</v>
      </c>
      <c r="D45" s="2" t="s">
        <v>115</v>
      </c>
      <c r="E45" s="2"/>
      <c r="F45" s="2" t="s">
        <v>116</v>
      </c>
      <c r="G45" s="49">
        <v>23952</v>
      </c>
      <c r="H45" s="2" t="s">
        <v>30</v>
      </c>
      <c r="I45" s="2" t="s">
        <v>138</v>
      </c>
      <c r="J45" s="4" t="s">
        <v>162</v>
      </c>
      <c r="K45" s="43" t="str" cm="1">
        <f t="array" ref="K45">INDEX($X$29:$Z$41,AC75,AD75)</f>
        <v>SPAIN</v>
      </c>
      <c r="L45" s="45" t="str" cm="1">
        <f t="array" ref="L45">INDEX($X$29:$Z$41,AC75,AB75)</f>
        <v>Spanish</v>
      </c>
      <c r="M45" s="47" t="str">
        <f t="shared" si="1"/>
        <v>carolota.mateos.com</v>
      </c>
      <c r="N45" s="51">
        <v>58.8</v>
      </c>
      <c r="O45" s="2" t="s">
        <v>218</v>
      </c>
      <c r="P45" s="2" t="s">
        <v>212</v>
      </c>
      <c r="Q45" s="46" t="str">
        <f>INDEX(SPORT!$A$1:$B$33,MATCH(R45,SPORT!$B$1:$B$33,0),1)</f>
        <v>OUTDOOR</v>
      </c>
      <c r="R45" s="2" t="s">
        <v>202</v>
      </c>
      <c r="S45" s="53">
        <v>58215</v>
      </c>
      <c r="X45" s="39" t="s">
        <v>285</v>
      </c>
      <c r="AB45" s="1">
        <v>1</v>
      </c>
      <c r="AC45" s="1">
        <f t="shared" si="3"/>
        <v>5</v>
      </c>
      <c r="AD45" s="1">
        <v>3</v>
      </c>
      <c r="AE45" t="str" cm="1">
        <f t="array" ref="AE45">INDEX($X$29:$Z$41,AC45,AD45)</f>
        <v>GERMANY</v>
      </c>
      <c r="AG45" t="str" cm="1">
        <f t="array" ref="AG45">INDEX($X$29:$Z$41,AC45,AB45)</f>
        <v>German</v>
      </c>
    </row>
    <row r="46" spans="1:33" x14ac:dyDescent="0.25">
      <c r="A46" s="52">
        <v>45</v>
      </c>
      <c r="B46" s="34" t="str">
        <f t="shared" si="0"/>
        <v>MW.ELIZE PRINS</v>
      </c>
      <c r="C46" s="2" t="s">
        <v>117</v>
      </c>
      <c r="D46" s="2" t="s">
        <v>118</v>
      </c>
      <c r="E46" s="2"/>
      <c r="F46" s="2" t="s">
        <v>119</v>
      </c>
      <c r="G46" s="49">
        <v>22044</v>
      </c>
      <c r="H46" s="2" t="s">
        <v>20</v>
      </c>
      <c r="I46" s="2" t="s">
        <v>138</v>
      </c>
      <c r="J46" s="4" t="s">
        <v>165</v>
      </c>
      <c r="K46" s="43" t="str" cm="1">
        <f t="array" ref="K46">INDEX($X$29:$Z$41,AC76,AD76)</f>
        <v>NETHERLANDS</v>
      </c>
      <c r="L46" s="45" t="str" cm="1">
        <f t="array" ref="L46">INDEX($X$29:$Z$41,AC76,AB76)</f>
        <v>Dutch</v>
      </c>
      <c r="M46" s="47" t="str">
        <f t="shared" si="1"/>
        <v>elize.prins.com</v>
      </c>
      <c r="N46" s="51">
        <v>63.8</v>
      </c>
      <c r="O46" s="2" t="s">
        <v>214</v>
      </c>
      <c r="P46" s="2" t="s">
        <v>217</v>
      </c>
      <c r="Q46" s="46" t="str">
        <f>INDEX(SPORT!$A$1:$B$33,MATCH(R46,SPORT!$B$1:$B$33,0),1)</f>
        <v>INDOOR</v>
      </c>
      <c r="R46" s="2" t="s">
        <v>204</v>
      </c>
      <c r="S46" s="53">
        <v>39935</v>
      </c>
      <c r="AB46" s="1">
        <v>1</v>
      </c>
      <c r="AC46" s="1">
        <f t="shared" si="3"/>
        <v>5</v>
      </c>
      <c r="AD46" s="1">
        <v>3</v>
      </c>
      <c r="AE46" t="str" cm="1">
        <f t="array" ref="AE46">INDEX($X$29:$Z$41,AC46,AD46)</f>
        <v>GERMANY</v>
      </c>
      <c r="AG46" t="str" cm="1">
        <f t="array" ref="AG46">INDEX($X$29:$Z$41,AC46,AB46)</f>
        <v>German</v>
      </c>
    </row>
    <row r="47" spans="1:33" x14ac:dyDescent="0.25">
      <c r="A47" s="52">
        <v>46</v>
      </c>
      <c r="B47" s="34" t="str">
        <f t="shared" si="0"/>
        <v>DHR.RYAN PHAM</v>
      </c>
      <c r="C47" s="2" t="s">
        <v>120</v>
      </c>
      <c r="D47" s="2" t="s">
        <v>121</v>
      </c>
      <c r="E47" s="2"/>
      <c r="F47" s="2" t="s">
        <v>122</v>
      </c>
      <c r="G47" s="49">
        <v>26940</v>
      </c>
      <c r="H47" s="2" t="s">
        <v>9</v>
      </c>
      <c r="I47" s="2" t="s">
        <v>142</v>
      </c>
      <c r="J47" s="4" t="s">
        <v>165</v>
      </c>
      <c r="K47" s="43" t="str" cm="1">
        <f t="array" ref="K47">INDEX($X$29:$Z$41,AC77,AD77)</f>
        <v>NETHERLANDS</v>
      </c>
      <c r="L47" s="45" t="str" cm="1">
        <f t="array" ref="L47">INDEX($X$29:$Z$41,AC77,AB77)</f>
        <v>Dutch</v>
      </c>
      <c r="M47" s="47" t="str">
        <f t="shared" si="1"/>
        <v>ryan.pham.com</v>
      </c>
      <c r="N47" s="51">
        <v>98.6</v>
      </c>
      <c r="O47" s="2" t="s">
        <v>213</v>
      </c>
      <c r="P47" s="2" t="s">
        <v>219</v>
      </c>
      <c r="Q47" s="46" t="str">
        <f>INDEX(SPORT!$A$1:$B$33,MATCH(R47,SPORT!$B$1:$B$33,0),1)</f>
        <v>OUTDOOR</v>
      </c>
      <c r="R47" s="2" t="s">
        <v>195</v>
      </c>
      <c r="S47" s="53">
        <v>44865</v>
      </c>
      <c r="AB47" s="1">
        <v>1</v>
      </c>
      <c r="AC47" s="1">
        <f t="shared" si="3"/>
        <v>5</v>
      </c>
      <c r="AD47" s="1">
        <v>3</v>
      </c>
      <c r="AE47" t="str" cm="1">
        <f t="array" ref="AE47">INDEX($X$29:$Z$41,AC47,AD47)</f>
        <v>GERMANY</v>
      </c>
      <c r="AG47" t="str" cm="1">
        <f t="array" ref="AG47">INDEX($X$29:$Z$41,AC47,AB47)</f>
        <v>German</v>
      </c>
    </row>
    <row r="48" spans="1:33" x14ac:dyDescent="0.25">
      <c r="A48" s="52">
        <v>47</v>
      </c>
      <c r="B48" s="34" t="str">
        <f t="shared" si="0"/>
        <v>MWELISE ROTTEVEEL</v>
      </c>
      <c r="C48" s="2" t="s">
        <v>123</v>
      </c>
      <c r="D48" s="2" t="s">
        <v>124</v>
      </c>
      <c r="E48" s="2"/>
      <c r="F48" s="2" t="s">
        <v>125</v>
      </c>
      <c r="G48" s="49">
        <v>24936</v>
      </c>
      <c r="H48" s="2" t="s">
        <v>69</v>
      </c>
      <c r="I48" s="2" t="s">
        <v>138</v>
      </c>
      <c r="J48" s="4" t="s">
        <v>165</v>
      </c>
      <c r="K48" s="43" t="str" cm="1">
        <f t="array" ref="K48">INDEX($X$29:$Z$41,AC78,AD78)</f>
        <v>NETHERLANDS</v>
      </c>
      <c r="L48" s="45" t="str" cm="1">
        <f t="array" ref="L48">INDEX($X$29:$Z$41,AC78,AB78)</f>
        <v>Dutch</v>
      </c>
      <c r="M48" s="47" t="str">
        <f t="shared" si="1"/>
        <v>elise.rotteveel.com</v>
      </c>
      <c r="N48" s="51">
        <v>61.8</v>
      </c>
      <c r="O48" s="2" t="s">
        <v>218</v>
      </c>
      <c r="P48" s="2" t="s">
        <v>212</v>
      </c>
      <c r="Q48" s="46" t="str">
        <f>INDEX(SPORT!$A$1:$B$33,MATCH(R48,SPORT!$B$1:$B$33,0),1)</f>
        <v>OUTDOOR</v>
      </c>
      <c r="R48" s="2" t="s">
        <v>195</v>
      </c>
      <c r="S48" s="53">
        <v>90478</v>
      </c>
      <c r="X48" s="40" t="s">
        <v>136</v>
      </c>
      <c r="Y48" s="40" t="s">
        <v>137</v>
      </c>
      <c r="AB48" s="1">
        <v>1</v>
      </c>
      <c r="AC48" s="1">
        <f t="shared" si="3"/>
        <v>5</v>
      </c>
      <c r="AD48" s="1">
        <v>3</v>
      </c>
      <c r="AE48" t="str" cm="1">
        <f t="array" ref="AE48">INDEX($X$29:$Z$41,AC48,AD48)</f>
        <v>GERMANY</v>
      </c>
      <c r="AG48" t="str" cm="1">
        <f t="array" ref="AG48">INDEX($X$29:$Z$41,AC48,AB48)</f>
        <v>German</v>
      </c>
    </row>
    <row r="49" spans="1:33" x14ac:dyDescent="0.25">
      <c r="A49" s="52">
        <v>48</v>
      </c>
      <c r="B49" s="34" t="str">
        <f t="shared" si="0"/>
        <v>FRU.MIRJAM SODERBERG</v>
      </c>
      <c r="C49" s="2" t="s">
        <v>126</v>
      </c>
      <c r="D49" s="2" t="s">
        <v>127</v>
      </c>
      <c r="E49" s="2"/>
      <c r="F49" s="2" t="s">
        <v>128</v>
      </c>
      <c r="G49" s="49">
        <v>35567</v>
      </c>
      <c r="H49" s="2" t="s">
        <v>20</v>
      </c>
      <c r="I49" s="2" t="s">
        <v>138</v>
      </c>
      <c r="J49" s="4" t="s">
        <v>168</v>
      </c>
      <c r="K49" s="43" t="str" cm="1">
        <f t="array" ref="K49">INDEX($X$29:$Z$41,AC79,AD79)</f>
        <v>SWEDEN</v>
      </c>
      <c r="L49" s="45" t="str" cm="1">
        <f t="array" ref="L49">INDEX($X$29:$Z$41,AC79,AB79)</f>
        <v>Swedish</v>
      </c>
      <c r="M49" s="47" t="str">
        <f>IF(LEFT(L49,3)="Eng",_xlfn.TEXTJOIN(".",TRUE,LOWER(D49),LOWER(F49))&amp;".org",_xlfn.TEXTJOIN(".",TRUE,LOWER(D49),LOWER(F49))&amp;".com")</f>
        <v>mirjam.soderberg.com</v>
      </c>
      <c r="N49" s="51">
        <v>50</v>
      </c>
      <c r="O49" s="2" t="s">
        <v>213</v>
      </c>
      <c r="P49" s="2" t="s">
        <v>217</v>
      </c>
      <c r="Q49" s="46" t="str">
        <f>INDEX(SPORT!$A$1:$B$33,MATCH(R49,SPORT!$B$1:$B$33,0),1)</f>
        <v>OUTDOOR</v>
      </c>
      <c r="R49" s="2" t="s">
        <v>177</v>
      </c>
      <c r="S49" s="53">
        <v>38965</v>
      </c>
      <c r="X49" t="s">
        <v>163</v>
      </c>
      <c r="Y49" t="s">
        <v>165</v>
      </c>
      <c r="AB49" s="1">
        <v>1</v>
      </c>
      <c r="AC49" s="1">
        <f t="shared" si="3"/>
        <v>5</v>
      </c>
      <c r="AD49" s="1">
        <v>3</v>
      </c>
      <c r="AE49" t="str" cm="1">
        <f t="array" ref="AE49">INDEX($X$29:$Z$41,AC49,AD49)</f>
        <v>GERMANY</v>
      </c>
      <c r="AG49" t="str" cm="1">
        <f t="array" ref="AG49">INDEX($X$29:$Z$41,AC49,AB49)</f>
        <v>German</v>
      </c>
    </row>
    <row r="50" spans="1:33" x14ac:dyDescent="0.25">
      <c r="A50" s="52">
        <v>49</v>
      </c>
      <c r="B50" s="34" t="str">
        <f t="shared" si="0"/>
        <v>H.BERNDT PALSSON</v>
      </c>
      <c r="C50" s="2" t="s">
        <v>129</v>
      </c>
      <c r="D50" s="2" t="s">
        <v>130</v>
      </c>
      <c r="E50" s="2"/>
      <c r="F50" s="2" t="s">
        <v>131</v>
      </c>
      <c r="G50" s="49">
        <v>31832</v>
      </c>
      <c r="H50" s="2" t="s">
        <v>53</v>
      </c>
      <c r="I50" s="2" t="s">
        <v>142</v>
      </c>
      <c r="J50" s="4" t="s">
        <v>168</v>
      </c>
      <c r="K50" s="43" t="str" cm="1">
        <f t="array" ref="K50">INDEX($X$29:$Z$41,AC80,AD80)</f>
        <v>SWEDEN</v>
      </c>
      <c r="L50" s="45" t="str" cm="1">
        <f t="array" ref="L50">INDEX($X$29:$Z$41,AC80,AB80)</f>
        <v>Swedish</v>
      </c>
      <c r="M50" s="47" t="str">
        <f t="shared" si="1"/>
        <v>berndt.palsson.com</v>
      </c>
      <c r="N50" s="51">
        <v>45.9</v>
      </c>
      <c r="O50" s="2" t="s">
        <v>214</v>
      </c>
      <c r="P50" s="2" t="s">
        <v>210</v>
      </c>
      <c r="Q50" s="46" t="str">
        <f>INDEX(SPORT!$A$1:$B$33,MATCH(R50,SPORT!$B$1:$B$33,0),1)</f>
        <v>OUTDOOR</v>
      </c>
      <c r="R50" s="2" t="s">
        <v>205</v>
      </c>
      <c r="S50" s="53">
        <v>35387</v>
      </c>
      <c r="X50" t="s">
        <v>139</v>
      </c>
      <c r="Y50" t="s">
        <v>147</v>
      </c>
      <c r="AB50" s="1">
        <v>1</v>
      </c>
      <c r="AC50" s="1">
        <f t="shared" si="3"/>
        <v>6</v>
      </c>
      <c r="AD50" s="1">
        <v>3</v>
      </c>
      <c r="AE50" t="str" cm="1">
        <f t="array" ref="AE50">INDEX($X$29:$Z$41,AC50,AD50)</f>
        <v>AUSTRALIA</v>
      </c>
      <c r="AG50" t="str" cm="1">
        <f t="array" ref="AG50">INDEX($X$29:$Z$41,AC50,AB50)</f>
        <v>English</v>
      </c>
    </row>
    <row r="51" spans="1:33" x14ac:dyDescent="0.25">
      <c r="A51" s="52">
        <v>50</v>
      </c>
      <c r="B51" s="34" t="str">
        <f t="shared" si="0"/>
        <v>SR.ADRIANO SOBRINHO</v>
      </c>
      <c r="C51" s="2" t="s">
        <v>13</v>
      </c>
      <c r="D51" s="2" t="s">
        <v>132</v>
      </c>
      <c r="E51" s="2" t="s">
        <v>133</v>
      </c>
      <c r="F51" s="2" t="s">
        <v>134</v>
      </c>
      <c r="G51" s="49">
        <v>34178</v>
      </c>
      <c r="H51" s="2" t="s">
        <v>30</v>
      </c>
      <c r="I51" s="2" t="s">
        <v>142</v>
      </c>
      <c r="J51" s="4" t="s">
        <v>169</v>
      </c>
      <c r="K51" s="43" t="str" cm="1">
        <f t="array" ref="K51">INDEX($X$29:$Z$41,AC81,AD81)</f>
        <v>BRAZIL</v>
      </c>
      <c r="L51" s="45" t="str" cm="1">
        <f t="array" ref="L51">INDEX($X$29:$Z$41,AC81,AB81)</f>
        <v>Portuguese</v>
      </c>
      <c r="M51" s="47" t="str">
        <f>IF(LEFT(L51,3)="Eng",_xlfn.TEXTJOIN(".",TRUE,LOWER(D51),LOWER(F51))&amp;".org",_xlfn.TEXTJOIN(".",TRUE,LOWER(D51),LOWER(F51))&amp;".com")</f>
        <v>adriano.sobrinho.com</v>
      </c>
      <c r="N51" s="51">
        <v>92.5</v>
      </c>
      <c r="O51" s="2" t="s">
        <v>209</v>
      </c>
      <c r="P51" s="2" t="s">
        <v>216</v>
      </c>
      <c r="Q51" s="46" t="str">
        <f>INDEX(SPORT!$A$1:$B$33,MATCH(R51,SPORT!$B$1:$B$33,0),1)</f>
        <v>INDOOR</v>
      </c>
      <c r="R51" s="2" t="s">
        <v>206</v>
      </c>
      <c r="S51" s="53">
        <v>20532</v>
      </c>
      <c r="Y51" t="s">
        <v>152</v>
      </c>
      <c r="AB51" s="1">
        <v>1</v>
      </c>
      <c r="AC51" s="1">
        <f t="shared" si="3"/>
        <v>6</v>
      </c>
      <c r="AD51" s="1">
        <v>3</v>
      </c>
      <c r="AE51" t="str" cm="1">
        <f t="array" ref="AE51">INDEX($X$29:$Z$41,AC51,AD51)</f>
        <v>AUSTRALIA</v>
      </c>
      <c r="AG51" t="str" cm="1">
        <f t="array" ref="AG51">INDEX($X$29:$Z$41,AC51,AB51)</f>
        <v>English</v>
      </c>
    </row>
    <row r="52" spans="1:33" x14ac:dyDescent="0.25">
      <c r="Y52" t="s">
        <v>141</v>
      </c>
      <c r="AB52" s="1">
        <v>1</v>
      </c>
      <c r="AC52" s="1">
        <f t="shared" si="3"/>
        <v>6</v>
      </c>
      <c r="AD52" s="1">
        <v>3</v>
      </c>
      <c r="AE52" t="str" cm="1">
        <f t="array" ref="AE52">INDEX($X$29:$Z$41,AC52,AD52)</f>
        <v>AUSTRALIA</v>
      </c>
      <c r="AG52" t="str" cm="1">
        <f t="array" ref="AG52">INDEX($X$29:$Z$41,AC52,AB52)</f>
        <v>English</v>
      </c>
    </row>
    <row r="53" spans="1:33" x14ac:dyDescent="0.25">
      <c r="X53" t="s">
        <v>155</v>
      </c>
      <c r="Y53" t="s">
        <v>157</v>
      </c>
      <c r="AB53" s="1">
        <v>1</v>
      </c>
      <c r="AC53" s="1">
        <f t="shared" si="3"/>
        <v>6</v>
      </c>
      <c r="AD53" s="1">
        <v>3</v>
      </c>
      <c r="AE53" t="str" cm="1">
        <f t="array" ref="AE53">INDEX($X$29:$Z$41,AC53,AD53)</f>
        <v>AUSTRALIA</v>
      </c>
      <c r="AG53" t="str" cm="1">
        <f t="array" ref="AG53">INDEX($X$29:$Z$41,AC53,AB53)</f>
        <v>English</v>
      </c>
    </row>
    <row r="54" spans="1:33" x14ac:dyDescent="0.25">
      <c r="X54" t="s">
        <v>148</v>
      </c>
      <c r="Y54" t="s">
        <v>154</v>
      </c>
      <c r="AB54" s="1">
        <v>1</v>
      </c>
      <c r="AC54" s="1">
        <f t="shared" si="3"/>
        <v>6</v>
      </c>
      <c r="AD54" s="1">
        <v>3</v>
      </c>
      <c r="AE54" t="str" cm="1">
        <f t="array" ref="AE54">INDEX($X$29:$Z$41,AC54,AD54)</f>
        <v>AUSTRALIA</v>
      </c>
      <c r="AG54" t="str" cm="1">
        <f t="array" ref="AG54">INDEX($X$29:$Z$41,AC54,AB54)</f>
        <v>English</v>
      </c>
    </row>
    <row r="55" spans="1:33" x14ac:dyDescent="0.25">
      <c r="Y55" t="s">
        <v>150</v>
      </c>
      <c r="AB55" s="1">
        <v>1</v>
      </c>
      <c r="AC55" s="1">
        <f t="shared" si="3"/>
        <v>6</v>
      </c>
      <c r="AD55" s="1">
        <v>3</v>
      </c>
      <c r="AE55" t="str" cm="1">
        <f t="array" ref="AE55">INDEX($X$29:$Z$41,AC55,AD55)</f>
        <v>AUSTRALIA</v>
      </c>
      <c r="AG55" t="str" cm="1">
        <f t="array" ref="AG55">INDEX($X$29:$Z$41,AC55,AB55)</f>
        <v>English</v>
      </c>
    </row>
    <row r="56" spans="1:33" x14ac:dyDescent="0.25">
      <c r="X56" t="s">
        <v>143</v>
      </c>
      <c r="Y56" t="s">
        <v>145</v>
      </c>
      <c r="AB56" s="1">
        <v>1</v>
      </c>
      <c r="AC56" s="1">
        <f t="shared" si="3"/>
        <v>6</v>
      </c>
      <c r="AD56" s="1">
        <v>3</v>
      </c>
      <c r="AE56" t="str" cm="1">
        <f t="array" ref="AE56">INDEX($X$29:$Z$41,AC56,AD56)</f>
        <v>AUSTRALIA</v>
      </c>
      <c r="AG56" t="str" cm="1">
        <f t="array" ref="AG56">INDEX($X$29:$Z$41,AC56,AB56)</f>
        <v>English</v>
      </c>
    </row>
    <row r="57" spans="1:33" x14ac:dyDescent="0.25">
      <c r="Y57" t="s">
        <v>169</v>
      </c>
      <c r="AB57" s="1">
        <v>1</v>
      </c>
      <c r="AC57" s="1">
        <f t="shared" si="3"/>
        <v>6</v>
      </c>
      <c r="AD57" s="1">
        <v>3</v>
      </c>
      <c r="AE57" t="str" cm="1">
        <f t="array" ref="AE57">INDEX($X$29:$Z$41,AC57,AD57)</f>
        <v>AUSTRALIA</v>
      </c>
      <c r="AG57" t="str" cm="1">
        <f t="array" ref="AG57">INDEX($X$29:$Z$41,AC57,AB57)</f>
        <v>English</v>
      </c>
    </row>
    <row r="58" spans="1:33" x14ac:dyDescent="0.25">
      <c r="X58" t="s">
        <v>158</v>
      </c>
      <c r="Y58" t="s">
        <v>160</v>
      </c>
      <c r="AB58" s="1">
        <v>1</v>
      </c>
      <c r="AC58" s="1">
        <f t="shared" si="3"/>
        <v>7</v>
      </c>
      <c r="AD58" s="1">
        <v>3</v>
      </c>
      <c r="AE58" t="str" cm="1">
        <f t="array" ref="AE58">INDEX($X$29:$Z$41,AC58,AD58)</f>
        <v>AUSTRIA</v>
      </c>
      <c r="AG58" t="str" cm="1">
        <f t="array" ref="AG58">INDEX($X$29:$Z$41,AC58,AB58)</f>
        <v>German</v>
      </c>
    </row>
    <row r="59" spans="1:33" x14ac:dyDescent="0.25">
      <c r="Y59" t="s">
        <v>162</v>
      </c>
      <c r="AB59" s="1">
        <v>1</v>
      </c>
      <c r="AC59" s="1">
        <f t="shared" si="3"/>
        <v>7</v>
      </c>
      <c r="AD59" s="1">
        <v>3</v>
      </c>
      <c r="AE59" t="str" cm="1">
        <f t="array" ref="AE59">INDEX($X$29:$Z$41,AC59,AD59)</f>
        <v>AUSTRIA</v>
      </c>
      <c r="AG59" t="str" cm="1">
        <f t="array" ref="AG59">INDEX($X$29:$Z$41,AC59,AB59)</f>
        <v>German</v>
      </c>
    </row>
    <row r="60" spans="1:33" x14ac:dyDescent="0.25">
      <c r="X60" t="s">
        <v>166</v>
      </c>
      <c r="Y60" t="s">
        <v>168</v>
      </c>
      <c r="AB60" s="1">
        <v>1</v>
      </c>
      <c r="AC60" s="1">
        <f t="shared" si="3"/>
        <v>7</v>
      </c>
      <c r="AD60" s="1">
        <v>3</v>
      </c>
      <c r="AE60" t="str" cm="1">
        <f t="array" ref="AE60">INDEX($X$29:$Z$41,AC60,AD60)</f>
        <v>AUSTRIA</v>
      </c>
      <c r="AG60" t="str" cm="1">
        <f t="array" ref="AG60">INDEX($X$29:$Z$41,AC60,AB60)</f>
        <v>German</v>
      </c>
    </row>
    <row r="61" spans="1:33" x14ac:dyDescent="0.25">
      <c r="X61" t="s">
        <v>286</v>
      </c>
      <c r="AB61" s="1">
        <v>1</v>
      </c>
      <c r="AC61" s="1">
        <f t="shared" si="3"/>
        <v>8</v>
      </c>
      <c r="AD61" s="1">
        <v>3</v>
      </c>
      <c r="AE61" t="str" cm="1">
        <f t="array" ref="AE61">INDEX($X$29:$Z$41,AC61,AD61)</f>
        <v>FRANCE</v>
      </c>
      <c r="AG61" t="str" cm="1">
        <f t="array" ref="AG61">INDEX($X$29:$Z$41,AC61,AB61)</f>
        <v>French</v>
      </c>
    </row>
    <row r="62" spans="1:33" x14ac:dyDescent="0.25">
      <c r="AB62" s="1">
        <v>1</v>
      </c>
      <c r="AC62" s="1">
        <f t="shared" si="3"/>
        <v>8</v>
      </c>
      <c r="AD62" s="1">
        <v>3</v>
      </c>
      <c r="AE62" t="str" cm="1">
        <f t="array" ref="AE62">INDEX($X$29:$Z$41,AC62,AD62)</f>
        <v>FRANCE</v>
      </c>
      <c r="AG62" t="str" cm="1">
        <f t="array" ref="AG62">INDEX($X$29:$Z$41,AC62,AB62)</f>
        <v>French</v>
      </c>
    </row>
    <row r="63" spans="1:33" x14ac:dyDescent="0.25">
      <c r="AB63" s="1">
        <v>1</v>
      </c>
      <c r="AC63" s="1">
        <f t="shared" si="3"/>
        <v>8</v>
      </c>
      <c r="AD63" s="1">
        <v>3</v>
      </c>
      <c r="AE63" t="str" cm="1">
        <f t="array" ref="AE63">INDEX($X$29:$Z$41,AC63,AD63)</f>
        <v>FRANCE</v>
      </c>
      <c r="AG63" t="str" cm="1">
        <f t="array" ref="AG63">INDEX($X$29:$Z$41,AC63,AB63)</f>
        <v>French</v>
      </c>
    </row>
    <row r="64" spans="1:33" x14ac:dyDescent="0.25">
      <c r="AB64" s="1">
        <v>1</v>
      </c>
      <c r="AC64" s="1">
        <f t="shared" si="3"/>
        <v>8</v>
      </c>
      <c r="AD64" s="1">
        <v>3</v>
      </c>
      <c r="AE64" t="str" cm="1">
        <f t="array" ref="AE64">INDEX($X$29:$Z$41,AC64,AD64)</f>
        <v>FRANCE</v>
      </c>
      <c r="AG64" t="str" cm="1">
        <f t="array" ref="AG64">INDEX($X$29:$Z$41,AC64,AB64)</f>
        <v>French</v>
      </c>
    </row>
    <row r="65" spans="28:33" x14ac:dyDescent="0.25">
      <c r="AB65" s="1">
        <v>1</v>
      </c>
      <c r="AC65" s="1">
        <f t="shared" si="3"/>
        <v>8</v>
      </c>
      <c r="AD65" s="1">
        <v>3</v>
      </c>
      <c r="AE65" t="str" cm="1">
        <f t="array" ref="AE65">INDEX($X$29:$Z$41,AC65,AD65)</f>
        <v>FRANCE</v>
      </c>
      <c r="AG65" t="str" cm="1">
        <f t="array" ref="AG65">INDEX($X$29:$Z$41,AC65,AB65)</f>
        <v>French</v>
      </c>
    </row>
    <row r="66" spans="28:33" x14ac:dyDescent="0.25">
      <c r="AB66" s="1">
        <v>1</v>
      </c>
      <c r="AC66" s="1">
        <f t="shared" si="3"/>
        <v>8</v>
      </c>
      <c r="AD66" s="1">
        <v>3</v>
      </c>
      <c r="AE66" t="str" cm="1">
        <f t="array" ref="AE66">INDEX($X$29:$Z$41,AC66,AD66)</f>
        <v>FRANCE</v>
      </c>
      <c r="AG66" t="str" cm="1">
        <f t="array" ref="AG66">INDEX($X$29:$Z$41,AC66,AB66)</f>
        <v>French</v>
      </c>
    </row>
    <row r="67" spans="28:33" x14ac:dyDescent="0.25">
      <c r="AB67" s="1">
        <v>1</v>
      </c>
      <c r="AC67" s="1">
        <f t="shared" si="3"/>
        <v>8</v>
      </c>
      <c r="AD67" s="1">
        <v>3</v>
      </c>
      <c r="AE67" t="str" cm="1">
        <f t="array" ref="AE67">INDEX($X$29:$Z$41,AC67,AD67)</f>
        <v>FRANCE</v>
      </c>
      <c r="AG67" t="str" cm="1">
        <f t="array" ref="AG67">INDEX($X$29:$Z$41,AC67,AB67)</f>
        <v>French</v>
      </c>
    </row>
    <row r="68" spans="28:33" x14ac:dyDescent="0.25">
      <c r="AB68" s="1">
        <v>1</v>
      </c>
      <c r="AC68" s="1">
        <f t="shared" si="3"/>
        <v>8</v>
      </c>
      <c r="AD68" s="1">
        <v>3</v>
      </c>
      <c r="AE68" t="str" cm="1">
        <f t="array" ref="AE68">INDEX($X$29:$Z$41,AC68,AD68)</f>
        <v>FRANCE</v>
      </c>
      <c r="AG68" t="str" cm="1">
        <f t="array" ref="AG68">INDEX($X$29:$Z$41,AC68,AB68)</f>
        <v>French</v>
      </c>
    </row>
    <row r="69" spans="28:33" x14ac:dyDescent="0.25">
      <c r="AB69" s="1">
        <v>1</v>
      </c>
      <c r="AC69" s="1">
        <f t="shared" si="3"/>
        <v>8</v>
      </c>
      <c r="AD69" s="1">
        <v>3</v>
      </c>
      <c r="AE69" t="str" cm="1">
        <f t="array" ref="AE69">INDEX($X$29:$Z$41,AC69,AD69)</f>
        <v>FRANCE</v>
      </c>
      <c r="AG69" t="str" cm="1">
        <f t="array" ref="AG69">INDEX($X$29:$Z$41,AC69,AB69)</f>
        <v>French</v>
      </c>
    </row>
    <row r="70" spans="28:33" x14ac:dyDescent="0.25">
      <c r="AB70" s="1">
        <v>1</v>
      </c>
      <c r="AC70" s="1">
        <f t="shared" si="3"/>
        <v>9</v>
      </c>
      <c r="AD70" s="1">
        <v>3</v>
      </c>
      <c r="AE70" t="str" cm="1">
        <f t="array" ref="AE70">INDEX($X$29:$Z$41,AC70,AD70)</f>
        <v>ARGENTINA</v>
      </c>
      <c r="AG70" t="str" cm="1">
        <f t="array" ref="AG70">INDEX($X$29:$Z$41,AC70,AB70)</f>
        <v>Spanish</v>
      </c>
    </row>
    <row r="71" spans="28:33" x14ac:dyDescent="0.25">
      <c r="AB71" s="1">
        <v>1</v>
      </c>
      <c r="AC71" s="1">
        <f t="shared" si="3"/>
        <v>9</v>
      </c>
      <c r="AD71" s="1">
        <v>3</v>
      </c>
      <c r="AE71" t="str" cm="1">
        <f t="array" ref="AE71">INDEX($X$29:$Z$41,AC71,AD71)</f>
        <v>ARGENTINA</v>
      </c>
      <c r="AG71" t="str" cm="1">
        <f t="array" ref="AG71">INDEX($X$29:$Z$41,AC71,AB71)</f>
        <v>Spanish</v>
      </c>
    </row>
    <row r="72" spans="28:33" x14ac:dyDescent="0.25">
      <c r="AB72" s="1">
        <v>1</v>
      </c>
      <c r="AC72" s="1">
        <f t="shared" si="3"/>
        <v>9</v>
      </c>
      <c r="AD72" s="1">
        <v>3</v>
      </c>
      <c r="AE72" t="str" cm="1">
        <f t="array" ref="AE72">INDEX($X$29:$Z$41,AC72,AD72)</f>
        <v>ARGENTINA</v>
      </c>
      <c r="AG72" t="str" cm="1">
        <f t="array" ref="AG72">INDEX($X$29:$Z$41,AC72,AB72)</f>
        <v>Spanish</v>
      </c>
    </row>
    <row r="73" spans="28:33" x14ac:dyDescent="0.25">
      <c r="AB73" s="1">
        <v>1</v>
      </c>
      <c r="AC73" s="1">
        <f t="shared" si="3"/>
        <v>10</v>
      </c>
      <c r="AD73" s="1">
        <v>3</v>
      </c>
      <c r="AE73" t="str" cm="1">
        <f t="array" ref="AE73">INDEX($X$29:$Z$41,AC73,AD73)</f>
        <v>SPAIN</v>
      </c>
      <c r="AG73" t="str" cm="1">
        <f t="array" ref="AG73">INDEX($X$29:$Z$41,AC73,AB73)</f>
        <v>Spanish</v>
      </c>
    </row>
    <row r="74" spans="28:33" x14ac:dyDescent="0.25">
      <c r="AB74" s="1">
        <v>1</v>
      </c>
      <c r="AC74" s="1">
        <f t="shared" si="3"/>
        <v>10</v>
      </c>
      <c r="AD74" s="1">
        <v>3</v>
      </c>
      <c r="AE74" t="str" cm="1">
        <f t="array" ref="AE74">INDEX($X$29:$Z$41,AC74,AD74)</f>
        <v>SPAIN</v>
      </c>
      <c r="AG74" t="str" cm="1">
        <f t="array" ref="AG74">INDEX($X$29:$Z$41,AC74,AB74)</f>
        <v>Spanish</v>
      </c>
    </row>
    <row r="75" spans="28:33" x14ac:dyDescent="0.25">
      <c r="AB75" s="1">
        <v>1</v>
      </c>
      <c r="AC75" s="1">
        <f t="shared" si="3"/>
        <v>10</v>
      </c>
      <c r="AD75" s="1">
        <v>3</v>
      </c>
      <c r="AE75" t="str" cm="1">
        <f t="array" ref="AE75">INDEX($X$29:$Z$41,AC75,AD75)</f>
        <v>SPAIN</v>
      </c>
      <c r="AG75" t="str" cm="1">
        <f t="array" ref="AG75">INDEX($X$29:$Z$41,AC75,AB75)</f>
        <v>Spanish</v>
      </c>
    </row>
    <row r="76" spans="28:33" x14ac:dyDescent="0.25">
      <c r="AB76" s="1">
        <v>1</v>
      </c>
      <c r="AC76" s="1">
        <f t="shared" si="3"/>
        <v>11</v>
      </c>
      <c r="AD76" s="1">
        <v>3</v>
      </c>
      <c r="AE76" t="str" cm="1">
        <f t="array" ref="AE76">INDEX($X$29:$Z$41,AC76,AD76)</f>
        <v>NETHERLANDS</v>
      </c>
      <c r="AG76" t="str" cm="1">
        <f t="array" ref="AG76">INDEX($X$29:$Z$41,AC76,AB76)</f>
        <v>Dutch</v>
      </c>
    </row>
    <row r="77" spans="28:33" x14ac:dyDescent="0.25">
      <c r="AB77" s="1">
        <v>1</v>
      </c>
      <c r="AC77" s="1">
        <f t="shared" si="3"/>
        <v>11</v>
      </c>
      <c r="AD77" s="1">
        <v>3</v>
      </c>
      <c r="AE77" t="str" cm="1">
        <f t="array" ref="AE77">INDEX($X$29:$Z$41,AC77,AD77)</f>
        <v>NETHERLANDS</v>
      </c>
      <c r="AG77" t="str" cm="1">
        <f t="array" ref="AG77">INDEX($X$29:$Z$41,AC77,AB77)</f>
        <v>Dutch</v>
      </c>
    </row>
    <row r="78" spans="28:33" x14ac:dyDescent="0.25">
      <c r="AB78" s="1">
        <v>1</v>
      </c>
      <c r="AC78" s="1">
        <f t="shared" si="3"/>
        <v>11</v>
      </c>
      <c r="AD78" s="1">
        <v>3</v>
      </c>
      <c r="AE78" t="str" cm="1">
        <f t="array" ref="AE78">INDEX($X$29:$Z$41,AC78,AD78)</f>
        <v>NETHERLANDS</v>
      </c>
      <c r="AG78" t="str" cm="1">
        <f t="array" ref="AG78">INDEX($X$29:$Z$41,AC78,AB78)</f>
        <v>Dutch</v>
      </c>
    </row>
    <row r="79" spans="28:33" x14ac:dyDescent="0.25">
      <c r="AB79" s="1">
        <v>1</v>
      </c>
      <c r="AC79" s="1">
        <f t="shared" si="3"/>
        <v>12</v>
      </c>
      <c r="AD79" s="1">
        <v>3</v>
      </c>
      <c r="AE79" t="str" cm="1">
        <f t="array" ref="AE79">INDEX($X$29:$Z$41,AC79,AD79)</f>
        <v>SWEDEN</v>
      </c>
      <c r="AG79" t="str" cm="1">
        <f t="array" ref="AG79">INDEX($X$29:$Z$41,AC79,AB79)</f>
        <v>Swedish</v>
      </c>
    </row>
    <row r="80" spans="28:33" x14ac:dyDescent="0.25">
      <c r="AB80" s="1">
        <v>1</v>
      </c>
      <c r="AC80" s="1">
        <f t="shared" si="3"/>
        <v>12</v>
      </c>
      <c r="AD80" s="1">
        <v>3</v>
      </c>
      <c r="AE80" t="str" cm="1">
        <f t="array" ref="AE80">INDEX($X$29:$Z$41,AC80,AD80)</f>
        <v>SWEDEN</v>
      </c>
      <c r="AG80" t="str" cm="1">
        <f t="array" ref="AG80">INDEX($X$29:$Z$41,AC80,AB80)</f>
        <v>Swedish</v>
      </c>
    </row>
    <row r="81" spans="28:33" x14ac:dyDescent="0.25">
      <c r="AB81" s="1">
        <v>1</v>
      </c>
      <c r="AC81" s="1">
        <f t="shared" si="3"/>
        <v>13</v>
      </c>
      <c r="AD81" s="1">
        <v>3</v>
      </c>
      <c r="AE81" t="str" cm="1">
        <f t="array" ref="AE81">INDEX($X$29:$Z$41,AC81,AD81)</f>
        <v>BRAZIL</v>
      </c>
      <c r="AG81" t="str" cm="1">
        <f t="array" ref="AG81">INDEX($X$29:$Z$41,AC81,AB81)</f>
        <v>Portuguese</v>
      </c>
    </row>
    <row r="82" spans="28:33" x14ac:dyDescent="0.25">
      <c r="AB82" s="1"/>
      <c r="AC82" s="1"/>
    </row>
    <row r="83" spans="28:33" x14ac:dyDescent="0.25">
      <c r="AC83" s="1"/>
    </row>
    <row r="84" spans="28:33" x14ac:dyDescent="0.25">
      <c r="AC84" s="1"/>
    </row>
    <row r="85" spans="28:33" x14ac:dyDescent="0.25">
      <c r="AC85" s="1"/>
    </row>
    <row r="86" spans="28:33" x14ac:dyDescent="0.25">
      <c r="AC86" s="1"/>
    </row>
    <row r="87" spans="28:33" x14ac:dyDescent="0.25">
      <c r="AC87" s="1"/>
    </row>
    <row r="88" spans="28:33" x14ac:dyDescent="0.25">
      <c r="AC88" s="1"/>
    </row>
    <row r="89" spans="28:33" x14ac:dyDescent="0.25">
      <c r="AC89" s="1"/>
    </row>
    <row r="90" spans="28:33" x14ac:dyDescent="0.25">
      <c r="AC90" s="1"/>
    </row>
    <row r="91" spans="28:33" x14ac:dyDescent="0.25">
      <c r="AC91" s="1"/>
    </row>
    <row r="92" spans="28:33" x14ac:dyDescent="0.25">
      <c r="AC92" s="1"/>
    </row>
    <row r="93" spans="28:33" x14ac:dyDescent="0.25">
      <c r="AC93" s="1"/>
    </row>
    <row r="94" spans="28:33" x14ac:dyDescent="0.25">
      <c r="AC94" s="1"/>
    </row>
    <row r="95" spans="28:33" x14ac:dyDescent="0.25">
      <c r="AC95" s="1"/>
    </row>
    <row r="96" spans="28:33" x14ac:dyDescent="0.25">
      <c r="AC96" s="1"/>
    </row>
    <row r="97" spans="29:29" x14ac:dyDescent="0.25">
      <c r="AC97" s="1"/>
    </row>
    <row r="98" spans="29:29" x14ac:dyDescent="0.25">
      <c r="AC98" s="1"/>
    </row>
  </sheetData>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1F15-BCC8-4721-80B6-3F46BA3BB35F}">
  <sheetPr>
    <tabColor theme="9" tint="-0.499984740745262"/>
  </sheetPr>
  <dimension ref="A1:K55"/>
  <sheetViews>
    <sheetView showGridLines="0" workbookViewId="0">
      <selection activeCell="F15" sqref="F15"/>
    </sheetView>
  </sheetViews>
  <sheetFormatPr defaultRowHeight="15" x14ac:dyDescent="0.25"/>
  <cols>
    <col min="1" max="1" width="15.5703125" bestFit="1" customWidth="1"/>
    <col min="2" max="2" width="24" bestFit="1" customWidth="1"/>
  </cols>
  <sheetData>
    <row r="1" spans="1:11" x14ac:dyDescent="0.25">
      <c r="A1" s="31" t="s">
        <v>171</v>
      </c>
      <c r="B1" s="31" t="s">
        <v>172</v>
      </c>
    </row>
    <row r="2" spans="1:11" x14ac:dyDescent="0.25">
      <c r="A2" s="32" t="s">
        <v>173</v>
      </c>
      <c r="B2" s="32" t="s">
        <v>174</v>
      </c>
    </row>
    <row r="3" spans="1:11" x14ac:dyDescent="0.25">
      <c r="A3" s="33" t="s">
        <v>173</v>
      </c>
      <c r="B3" s="33" t="s">
        <v>175</v>
      </c>
    </row>
    <row r="4" spans="1:11" x14ac:dyDescent="0.25">
      <c r="A4" s="33" t="s">
        <v>176</v>
      </c>
      <c r="B4" s="33" t="s">
        <v>177</v>
      </c>
    </row>
    <row r="5" spans="1:11" x14ac:dyDescent="0.25">
      <c r="A5" s="33" t="s">
        <v>176</v>
      </c>
      <c r="B5" s="33" t="s">
        <v>178</v>
      </c>
    </row>
    <row r="6" spans="1:11" x14ac:dyDescent="0.25">
      <c r="A6" s="33" t="s">
        <v>173</v>
      </c>
      <c r="B6" s="33" t="s">
        <v>179</v>
      </c>
      <c r="F6">
        <f>MATCH(SPORTSMEN!R2,$B$1:$B$33,0)</f>
        <v>2</v>
      </c>
      <c r="G6">
        <v>1</v>
      </c>
      <c r="I6" t="str" cm="1">
        <f t="array" ref="I6">INDEX($A$1:$B$33,F6,G6)</f>
        <v>INDOOR</v>
      </c>
      <c r="K6" t="str" cm="1">
        <f t="array" ref="K6">INDEX($A$1:$B$33,F6,1)</f>
        <v>INDOOR</v>
      </c>
    </row>
    <row r="7" spans="1:11" x14ac:dyDescent="0.25">
      <c r="A7" s="33" t="s">
        <v>173</v>
      </c>
      <c r="B7" s="33" t="s">
        <v>180</v>
      </c>
      <c r="F7">
        <f>MATCH(SPORTSMEN!R3,$B$1:$B$33,0)</f>
        <v>3</v>
      </c>
      <c r="G7">
        <f t="shared" ref="G7:G37" si="0">MATCH($A3,$A3:$B3)</f>
        <v>1</v>
      </c>
      <c r="I7" t="str" cm="1">
        <f t="array" ref="I7">INDEX($A$1:$B$33,F7,G7)</f>
        <v>INDOOR</v>
      </c>
      <c r="K7" t="str" cm="1">
        <f t="array" ref="K7">INDEX($A$1:$B$33,F7,1)</f>
        <v>INDOOR</v>
      </c>
    </row>
    <row r="8" spans="1:11" x14ac:dyDescent="0.25">
      <c r="A8" s="33" t="s">
        <v>176</v>
      </c>
      <c r="B8" s="33" t="s">
        <v>181</v>
      </c>
      <c r="F8">
        <f>MATCH(SPORTSMEN!R4,$B$1:$B$33,0)</f>
        <v>4</v>
      </c>
      <c r="G8">
        <f t="shared" si="0"/>
        <v>1</v>
      </c>
      <c r="I8" t="str" cm="1">
        <f t="array" ref="I8">INDEX($A$1:$B$33,F8,G8)</f>
        <v>OUTDOOR</v>
      </c>
      <c r="K8" t="str" cm="1">
        <f t="array" ref="K8">INDEX($A$1:$B$33,F8,1)</f>
        <v>OUTDOOR</v>
      </c>
    </row>
    <row r="9" spans="1:11" x14ac:dyDescent="0.25">
      <c r="A9" s="33" t="s">
        <v>173</v>
      </c>
      <c r="B9" s="33" t="s">
        <v>182</v>
      </c>
      <c r="F9">
        <f>MATCH(SPORTSMEN!R5,$B$1:$B$33,0)</f>
        <v>5</v>
      </c>
      <c r="G9">
        <f t="shared" si="0"/>
        <v>1</v>
      </c>
      <c r="I9" t="str" cm="1">
        <f t="array" ref="I9">INDEX($A$1:$B$33,F9,G9)</f>
        <v>OUTDOOR</v>
      </c>
      <c r="K9" t="str" cm="1">
        <f t="array" ref="K9">INDEX($A$1:$B$33,F9,1)</f>
        <v>OUTDOOR</v>
      </c>
    </row>
    <row r="10" spans="1:11" x14ac:dyDescent="0.25">
      <c r="A10" s="33" t="s">
        <v>173</v>
      </c>
      <c r="B10" s="33" t="s">
        <v>183</v>
      </c>
      <c r="F10">
        <f>MATCH(SPORTSMEN!R6,$B$1:$B$33,0)</f>
        <v>6</v>
      </c>
      <c r="G10">
        <f t="shared" si="0"/>
        <v>1</v>
      </c>
      <c r="I10" t="str" cm="1">
        <f t="array" ref="I10">INDEX($A$1:$B$33,F10,G10)</f>
        <v>INDOOR</v>
      </c>
      <c r="K10" t="str" cm="1">
        <f t="array" ref="K10">INDEX($A$1:$B$33,F10,1)</f>
        <v>INDOOR</v>
      </c>
    </row>
    <row r="11" spans="1:11" x14ac:dyDescent="0.25">
      <c r="A11" s="33" t="s">
        <v>176</v>
      </c>
      <c r="B11" s="33" t="s">
        <v>184</v>
      </c>
      <c r="F11">
        <f>MATCH(SPORTSMEN!R7,$B$1:$B$33,0)</f>
        <v>7</v>
      </c>
      <c r="G11">
        <f>MATCH($A7,$A7:$B7)</f>
        <v>1</v>
      </c>
      <c r="I11" t="str" cm="1">
        <f t="array" ref="I11">INDEX($A$1:$B$33,F11,G11)</f>
        <v>INDOOR</v>
      </c>
      <c r="K11" t="str" cm="1">
        <f t="array" ref="K11">INDEX($A$1:$B$33,F11,1)</f>
        <v>INDOOR</v>
      </c>
    </row>
    <row r="12" spans="1:11" x14ac:dyDescent="0.25">
      <c r="A12" s="33" t="s">
        <v>176</v>
      </c>
      <c r="B12" s="33" t="s">
        <v>185</v>
      </c>
      <c r="F12">
        <f>MATCH(SPORTSMEN!R8,$B$1:$B$33,0)</f>
        <v>8</v>
      </c>
      <c r="G12">
        <f t="shared" si="0"/>
        <v>1</v>
      </c>
      <c r="I12" t="str" cm="1">
        <f t="array" ref="I12">INDEX($A$1:$B$33,F12,G12)</f>
        <v>OUTDOOR</v>
      </c>
      <c r="K12" t="str" cm="1">
        <f t="array" ref="K12">INDEX($A$1:$B$33,F12,1)</f>
        <v>OUTDOOR</v>
      </c>
    </row>
    <row r="13" spans="1:11" x14ac:dyDescent="0.25">
      <c r="A13" s="33" t="s">
        <v>176</v>
      </c>
      <c r="B13" s="33" t="s">
        <v>186</v>
      </c>
      <c r="F13">
        <f>MATCH(SPORTSMEN!R9,$B$1:$B$33,0)</f>
        <v>9</v>
      </c>
      <c r="G13">
        <f t="shared" si="0"/>
        <v>1</v>
      </c>
      <c r="I13" t="str" cm="1">
        <f t="array" ref="I13">INDEX($A$1:$B$33,F13,G13)</f>
        <v>INDOOR</v>
      </c>
      <c r="K13" t="str" cm="1">
        <f t="array" ref="K13">INDEX($A$1:$B$33,F13,1)</f>
        <v>INDOOR</v>
      </c>
    </row>
    <row r="14" spans="1:11" x14ac:dyDescent="0.25">
      <c r="A14" s="33" t="s">
        <v>176</v>
      </c>
      <c r="B14" s="33" t="s">
        <v>187</v>
      </c>
      <c r="F14">
        <f>MATCH(SPORTSMEN!R10,$B$1:$B$33,0)</f>
        <v>10</v>
      </c>
      <c r="G14">
        <f t="shared" si="0"/>
        <v>1</v>
      </c>
      <c r="I14" t="str" cm="1">
        <f t="array" ref="I14">INDEX($A$1:$B$33,F14,G14)</f>
        <v>INDOOR</v>
      </c>
      <c r="K14" t="str" cm="1">
        <f t="array" ref="K14">INDEX($A$1:$B$33,F14,1)</f>
        <v>INDOOR</v>
      </c>
    </row>
    <row r="15" spans="1:11" x14ac:dyDescent="0.25">
      <c r="A15" s="33" t="s">
        <v>173</v>
      </c>
      <c r="B15" s="33" t="s">
        <v>188</v>
      </c>
      <c r="F15">
        <f>MATCH(SPORTSMEN!R11,$B$1:$B$33,0)</f>
        <v>8</v>
      </c>
      <c r="G15">
        <f t="shared" si="0"/>
        <v>1</v>
      </c>
      <c r="I15" t="str" cm="1">
        <f t="array" ref="I15">INDEX($A$1:$B$33,F15,G15)</f>
        <v>OUTDOOR</v>
      </c>
    </row>
    <row r="16" spans="1:11" x14ac:dyDescent="0.25">
      <c r="A16" s="33" t="s">
        <v>173</v>
      </c>
      <c r="B16" s="33" t="s">
        <v>189</v>
      </c>
      <c r="F16">
        <f>MATCH(SPORTSMEN!R12,$B$1:$B$33,0)</f>
        <v>11</v>
      </c>
      <c r="G16">
        <f t="shared" si="0"/>
        <v>1</v>
      </c>
      <c r="I16" t="str" cm="1">
        <f t="array" ref="I16">INDEX($A$1:$B$33,F16,G16)</f>
        <v>OUTDOOR</v>
      </c>
    </row>
    <row r="17" spans="1:9" x14ac:dyDescent="0.25">
      <c r="A17" s="33" t="s">
        <v>176</v>
      </c>
      <c r="B17" s="33" t="s">
        <v>190</v>
      </c>
      <c r="F17">
        <f>MATCH(SPORTSMEN!R13,$B$1:$B$33,0)</f>
        <v>12</v>
      </c>
      <c r="G17">
        <f t="shared" si="0"/>
        <v>1</v>
      </c>
      <c r="I17" t="str" cm="1">
        <f t="array" ref="I17">INDEX($A$1:$B$33,F17,G17)</f>
        <v>OUTDOOR</v>
      </c>
    </row>
    <row r="18" spans="1:9" x14ac:dyDescent="0.25">
      <c r="A18" s="33" t="s">
        <v>173</v>
      </c>
      <c r="B18" s="33" t="s">
        <v>191</v>
      </c>
      <c r="F18">
        <f>MATCH(SPORTSMEN!R14,$B$1:$B$33,0)</f>
        <v>13</v>
      </c>
      <c r="G18">
        <f t="shared" si="0"/>
        <v>1</v>
      </c>
      <c r="I18" t="str" cm="1">
        <f t="array" ref="I18">INDEX($A$1:$B$33,F18,G18)</f>
        <v>OUTDOOR</v>
      </c>
    </row>
    <row r="19" spans="1:9" x14ac:dyDescent="0.25">
      <c r="A19" s="33" t="s">
        <v>173</v>
      </c>
      <c r="B19" s="33" t="s">
        <v>192</v>
      </c>
      <c r="F19">
        <f>MATCH(SPORTSMEN!R15,$B$1:$B$33,0)</f>
        <v>14</v>
      </c>
      <c r="G19">
        <f t="shared" si="0"/>
        <v>1</v>
      </c>
      <c r="I19" t="str" cm="1">
        <f t="array" ref="I19">INDEX($A$1:$B$33,F19,G19)</f>
        <v>OUTDOOR</v>
      </c>
    </row>
    <row r="20" spans="1:9" x14ac:dyDescent="0.25">
      <c r="A20" s="33" t="s">
        <v>176</v>
      </c>
      <c r="B20" s="33" t="s">
        <v>193</v>
      </c>
      <c r="F20">
        <f>MATCH(SPORTSMEN!R16,$B$1:$B$33,0)</f>
        <v>15</v>
      </c>
      <c r="G20">
        <f t="shared" si="0"/>
        <v>1</v>
      </c>
      <c r="I20" t="str" cm="1">
        <f t="array" ref="I20">INDEX($A$1:$B$33,F20,G20)</f>
        <v>INDOOR</v>
      </c>
    </row>
    <row r="21" spans="1:9" x14ac:dyDescent="0.25">
      <c r="A21" s="33" t="s">
        <v>176</v>
      </c>
      <c r="B21" s="33" t="s">
        <v>194</v>
      </c>
      <c r="F21">
        <f>MATCH(SPORTSMEN!R17,$B$1:$B$33,0)</f>
        <v>5</v>
      </c>
      <c r="G21">
        <f t="shared" si="0"/>
        <v>1</v>
      </c>
      <c r="I21" t="str" cm="1">
        <f t="array" ref="I21">INDEX($A$1:$B$33,F21,G21)</f>
        <v>OUTDOOR</v>
      </c>
    </row>
    <row r="22" spans="1:9" x14ac:dyDescent="0.25">
      <c r="A22" s="33" t="s">
        <v>176</v>
      </c>
      <c r="B22" s="33" t="s">
        <v>195</v>
      </c>
      <c r="F22">
        <f>MATCH(SPORTSMEN!R18,$B$1:$B$33,0)</f>
        <v>16</v>
      </c>
      <c r="G22">
        <f t="shared" si="0"/>
        <v>1</v>
      </c>
      <c r="I22" t="str" cm="1">
        <f t="array" ref="I22">INDEX($A$1:$B$33,F22,G22)</f>
        <v>INDOOR</v>
      </c>
    </row>
    <row r="23" spans="1:9" x14ac:dyDescent="0.25">
      <c r="A23" s="33" t="s">
        <v>176</v>
      </c>
      <c r="B23" s="33" t="s">
        <v>196</v>
      </c>
      <c r="F23">
        <f>MATCH(SPORTSMEN!R19,$B$1:$B$33,0)</f>
        <v>17</v>
      </c>
      <c r="G23">
        <f t="shared" si="0"/>
        <v>1</v>
      </c>
      <c r="I23" t="str" cm="1">
        <f t="array" ref="I23">INDEX($A$1:$B$33,F23,G23)</f>
        <v>OUTDOOR</v>
      </c>
    </row>
    <row r="24" spans="1:9" x14ac:dyDescent="0.25">
      <c r="A24" s="33" t="s">
        <v>173</v>
      </c>
      <c r="B24" s="33" t="s">
        <v>197</v>
      </c>
      <c r="F24">
        <f>MATCH(SPORTSMEN!R20,$B$1:$B$33,0)</f>
        <v>18</v>
      </c>
      <c r="G24">
        <f t="shared" si="0"/>
        <v>1</v>
      </c>
      <c r="I24" t="str" cm="1">
        <f t="array" ref="I24">INDEX($A$1:$B$33,F24,G24)</f>
        <v>INDOOR</v>
      </c>
    </row>
    <row r="25" spans="1:9" x14ac:dyDescent="0.25">
      <c r="A25" s="33" t="s">
        <v>176</v>
      </c>
      <c r="B25" s="33" t="s">
        <v>198</v>
      </c>
      <c r="F25">
        <f>MATCH(SPORTSMEN!R21,$B$1:$B$33,0)</f>
        <v>19</v>
      </c>
      <c r="G25">
        <f t="shared" si="0"/>
        <v>1</v>
      </c>
      <c r="I25" t="str" cm="1">
        <f t="array" ref="I25">INDEX($A$1:$B$33,F25,G25)</f>
        <v>INDOOR</v>
      </c>
    </row>
    <row r="26" spans="1:9" x14ac:dyDescent="0.25">
      <c r="A26" s="33" t="s">
        <v>173</v>
      </c>
      <c r="B26" s="33" t="s">
        <v>199</v>
      </c>
      <c r="F26">
        <f>MATCH(SPORTSMEN!R22,$B$1:$B$33,0)</f>
        <v>20</v>
      </c>
      <c r="G26">
        <f t="shared" si="0"/>
        <v>1</v>
      </c>
      <c r="I26" t="str" cm="1">
        <f t="array" ref="I26">INDEX($A$1:$B$33,F26,G26)</f>
        <v>OUTDOOR</v>
      </c>
    </row>
    <row r="27" spans="1:9" x14ac:dyDescent="0.25">
      <c r="A27" s="33" t="s">
        <v>176</v>
      </c>
      <c r="B27" s="33" t="s">
        <v>200</v>
      </c>
      <c r="F27">
        <f>MATCH(SPORTSMEN!R23,$B$1:$B$33,0)</f>
        <v>21</v>
      </c>
      <c r="G27">
        <f t="shared" si="0"/>
        <v>1</v>
      </c>
      <c r="I27" t="str" cm="1">
        <f t="array" ref="I27">INDEX($A$1:$B$33,F27,G27)</f>
        <v>OUTDOOR</v>
      </c>
    </row>
    <row r="28" spans="1:9" x14ac:dyDescent="0.25">
      <c r="A28" s="33" t="s">
        <v>176</v>
      </c>
      <c r="B28" s="33" t="s">
        <v>201</v>
      </c>
      <c r="F28">
        <f>MATCH(SPORTSMEN!R24,$B$1:$B$33,0)</f>
        <v>22</v>
      </c>
      <c r="G28">
        <f t="shared" si="0"/>
        <v>1</v>
      </c>
      <c r="I28" t="str" cm="1">
        <f t="array" ref="I28">INDEX($A$1:$B$33,F28,G28)</f>
        <v>OUTDOOR</v>
      </c>
    </row>
    <row r="29" spans="1:9" x14ac:dyDescent="0.25">
      <c r="A29" s="33" t="s">
        <v>176</v>
      </c>
      <c r="B29" s="33" t="s">
        <v>202</v>
      </c>
      <c r="F29">
        <f>MATCH(SPORTSMEN!R25,$B$1:$B$33,0)</f>
        <v>23</v>
      </c>
      <c r="G29">
        <f t="shared" si="0"/>
        <v>1</v>
      </c>
      <c r="I29" t="str" cm="1">
        <f t="array" ref="I29">INDEX($A$1:$B$33,F29,G29)</f>
        <v>OUTDOOR</v>
      </c>
    </row>
    <row r="30" spans="1:9" x14ac:dyDescent="0.25">
      <c r="A30" s="33" t="s">
        <v>173</v>
      </c>
      <c r="B30" s="33" t="s">
        <v>203</v>
      </c>
      <c r="F30">
        <f>MATCH(SPORTSMEN!R26,$B$1:$B$33,0)</f>
        <v>8</v>
      </c>
      <c r="G30">
        <f t="shared" si="0"/>
        <v>1</v>
      </c>
      <c r="I30" t="str" cm="1">
        <f t="array" ref="I30">INDEX($A$1:$B$33,F30,G30)</f>
        <v>OUTDOOR</v>
      </c>
    </row>
    <row r="31" spans="1:9" x14ac:dyDescent="0.25">
      <c r="A31" s="33" t="s">
        <v>173</v>
      </c>
      <c r="B31" s="33" t="s">
        <v>204</v>
      </c>
      <c r="F31">
        <f>MATCH(SPORTSMEN!R27,$B$1:$B$33,0)</f>
        <v>2</v>
      </c>
      <c r="G31">
        <f t="shared" si="0"/>
        <v>1</v>
      </c>
      <c r="I31" t="str" cm="1">
        <f t="array" ref="I31">INDEX($A$1:$B$33,F31,G31)</f>
        <v>INDOOR</v>
      </c>
    </row>
    <row r="32" spans="1:9" x14ac:dyDescent="0.25">
      <c r="A32" s="33" t="s">
        <v>176</v>
      </c>
      <c r="B32" s="33" t="s">
        <v>205</v>
      </c>
      <c r="F32">
        <f>MATCH(SPORTSMEN!R28,$B$1:$B$33,0)</f>
        <v>24</v>
      </c>
      <c r="G32">
        <f t="shared" si="0"/>
        <v>1</v>
      </c>
      <c r="I32" t="str" cm="1">
        <f t="array" ref="I32">INDEX($A$1:$B$33,F32,G32)</f>
        <v>INDOOR</v>
      </c>
    </row>
    <row r="33" spans="1:9" x14ac:dyDescent="0.25">
      <c r="A33" s="33" t="s">
        <v>173</v>
      </c>
      <c r="B33" s="33" t="s">
        <v>206</v>
      </c>
      <c r="F33">
        <f>MATCH(SPORTSMEN!R29,$B$1:$B$33,0)</f>
        <v>13</v>
      </c>
      <c r="G33">
        <f t="shared" si="0"/>
        <v>1</v>
      </c>
      <c r="I33" t="str" cm="1">
        <f t="array" ref="I33">INDEX($A$1:$B$33,F33,G33)</f>
        <v>OUTDOOR</v>
      </c>
    </row>
    <row r="34" spans="1:9" x14ac:dyDescent="0.25">
      <c r="F34">
        <f>MATCH(SPORTSMEN!R30,$B$1:$B$33,0)</f>
        <v>8</v>
      </c>
      <c r="G34">
        <f t="shared" si="0"/>
        <v>1</v>
      </c>
      <c r="I34" t="str" cm="1">
        <f t="array" ref="I34">INDEX($A$1:$B$33,F34,G34)</f>
        <v>OUTDOOR</v>
      </c>
    </row>
    <row r="35" spans="1:9" x14ac:dyDescent="0.25">
      <c r="F35">
        <f>MATCH(SPORTSMEN!R31,$B$1:$B$33,0)</f>
        <v>25</v>
      </c>
      <c r="G35">
        <f t="shared" si="0"/>
        <v>1</v>
      </c>
      <c r="I35" t="str" cm="1">
        <f t="array" ref="I35">INDEX($A$1:$B$33,F35,G35)</f>
        <v>OUTDOOR</v>
      </c>
    </row>
    <row r="36" spans="1:9" x14ac:dyDescent="0.25">
      <c r="F36">
        <f>MATCH(SPORTSMEN!R32,$B$1:$B$33,0)</f>
        <v>24</v>
      </c>
      <c r="G36">
        <f t="shared" si="0"/>
        <v>1</v>
      </c>
      <c r="I36" t="str" cm="1">
        <f t="array" ref="I36">INDEX($A$1:$B$33,F36,G36)</f>
        <v>INDOOR</v>
      </c>
    </row>
    <row r="37" spans="1:9" x14ac:dyDescent="0.25">
      <c r="F37">
        <f>MATCH(SPORTSMEN!R33,$B$1:$B$33,0)</f>
        <v>22</v>
      </c>
      <c r="G37">
        <f t="shared" si="0"/>
        <v>1</v>
      </c>
      <c r="I37" t="str" cm="1">
        <f t="array" ref="I37">INDEX($A$1:$B$33,F37,G37)</f>
        <v>OUTDOOR</v>
      </c>
    </row>
    <row r="38" spans="1:9" x14ac:dyDescent="0.25">
      <c r="F38">
        <f>MATCH(SPORTSMEN!R34,$B$1:$B$33,0)</f>
        <v>26</v>
      </c>
    </row>
    <row r="39" spans="1:9" x14ac:dyDescent="0.25">
      <c r="F39">
        <f>MATCH(SPORTSMEN!R35,$B$1:$B$33,0)</f>
        <v>20</v>
      </c>
    </row>
    <row r="40" spans="1:9" x14ac:dyDescent="0.25">
      <c r="F40">
        <f>MATCH(SPORTSMEN!R36,$B$1:$B$33,0)</f>
        <v>27</v>
      </c>
    </row>
    <row r="41" spans="1:9" x14ac:dyDescent="0.25">
      <c r="F41">
        <f>MATCH(SPORTSMEN!R37,$B$1:$B$33,0)</f>
        <v>20</v>
      </c>
    </row>
    <row r="42" spans="1:9" x14ac:dyDescent="0.25">
      <c r="F42">
        <f>MATCH(SPORTSMEN!R38,$B$1:$B$33,0)</f>
        <v>28</v>
      </c>
    </row>
    <row r="43" spans="1:9" x14ac:dyDescent="0.25">
      <c r="F43">
        <f>MATCH(SPORTSMEN!R39,$B$1:$B$33,0)</f>
        <v>2</v>
      </c>
    </row>
    <row r="44" spans="1:9" x14ac:dyDescent="0.25">
      <c r="F44">
        <f>MATCH(SPORTSMEN!R40,$B$1:$B$33,0)</f>
        <v>23</v>
      </c>
    </row>
    <row r="45" spans="1:9" x14ac:dyDescent="0.25">
      <c r="F45">
        <f>MATCH(SPORTSMEN!R41,$B$1:$B$33,0)</f>
        <v>22</v>
      </c>
    </row>
    <row r="46" spans="1:9" x14ac:dyDescent="0.25">
      <c r="F46">
        <f>MATCH(SPORTSMEN!R42,$B$1:$B$33,0)</f>
        <v>29</v>
      </c>
    </row>
    <row r="47" spans="1:9" x14ac:dyDescent="0.25">
      <c r="F47">
        <f>MATCH(SPORTSMEN!R43,$B$1:$B$33,0)</f>
        <v>30</v>
      </c>
    </row>
    <row r="48" spans="1:9" x14ac:dyDescent="0.25">
      <c r="F48">
        <f>MATCH(SPORTSMEN!R44,$B$1:$B$33,0)</f>
        <v>23</v>
      </c>
    </row>
    <row r="49" spans="6:6" x14ac:dyDescent="0.25">
      <c r="F49">
        <f>MATCH(SPORTSMEN!R45,$B$1:$B$33,0)</f>
        <v>29</v>
      </c>
    </row>
    <row r="50" spans="6:6" x14ac:dyDescent="0.25">
      <c r="F50">
        <f>MATCH(SPORTSMEN!R46,$B$1:$B$33,0)</f>
        <v>31</v>
      </c>
    </row>
    <row r="51" spans="6:6" x14ac:dyDescent="0.25">
      <c r="F51">
        <f>MATCH(SPORTSMEN!R47,$B$1:$B$33,0)</f>
        <v>22</v>
      </c>
    </row>
    <row r="52" spans="6:6" x14ac:dyDescent="0.25">
      <c r="F52">
        <f>MATCH(SPORTSMEN!R48,$B$1:$B$33,0)</f>
        <v>22</v>
      </c>
    </row>
    <row r="53" spans="6:6" x14ac:dyDescent="0.25">
      <c r="F53">
        <f>MATCH(SPORTSMEN!R49,$B$1:$B$33,0)</f>
        <v>4</v>
      </c>
    </row>
    <row r="54" spans="6:6" x14ac:dyDescent="0.25">
      <c r="F54">
        <f>MATCH(SPORTSMEN!R50,$B$1:$B$33,0)</f>
        <v>32</v>
      </c>
    </row>
    <row r="55" spans="6:6" x14ac:dyDescent="0.25">
      <c r="F55">
        <f>MATCH(SPORTSMEN!R51,$B$1:$B$33,0)</f>
        <v>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30F04-6D2F-4C80-B7CE-FB044638AC57}">
  <sheetPr>
    <tabColor theme="9" tint="-0.499984740745262"/>
  </sheetPr>
  <dimension ref="A1:M33"/>
  <sheetViews>
    <sheetView workbookViewId="0">
      <selection activeCell="G13" sqref="G13"/>
    </sheetView>
  </sheetViews>
  <sheetFormatPr defaultRowHeight="15" x14ac:dyDescent="0.25"/>
  <cols>
    <col min="1" max="13" width="13.7109375" style="1" customWidth="1"/>
  </cols>
  <sheetData>
    <row r="1" spans="1:13" x14ac:dyDescent="0.25">
      <c r="A1" s="35" t="s">
        <v>136</v>
      </c>
      <c r="B1" s="6" t="s">
        <v>139</v>
      </c>
      <c r="C1" s="3" t="s">
        <v>143</v>
      </c>
      <c r="D1" s="3" t="s">
        <v>139</v>
      </c>
      <c r="E1" s="3" t="s">
        <v>148</v>
      </c>
      <c r="F1" s="3" t="s">
        <v>139</v>
      </c>
      <c r="G1" s="3" t="s">
        <v>148</v>
      </c>
      <c r="H1" s="3" t="s">
        <v>155</v>
      </c>
      <c r="I1" s="3" t="s">
        <v>158</v>
      </c>
      <c r="J1" s="3" t="s">
        <v>158</v>
      </c>
      <c r="K1" s="3" t="s">
        <v>163</v>
      </c>
      <c r="L1" s="3" t="s">
        <v>166</v>
      </c>
      <c r="M1" s="3" t="s">
        <v>143</v>
      </c>
    </row>
    <row r="2" spans="1:13" x14ac:dyDescent="0.25">
      <c r="A2" s="35" t="s">
        <v>137</v>
      </c>
      <c r="B2" s="34" t="s">
        <v>141</v>
      </c>
      <c r="C2" s="34" t="s">
        <v>145</v>
      </c>
      <c r="D2" s="34" t="s">
        <v>147</v>
      </c>
      <c r="E2" s="34" t="s">
        <v>150</v>
      </c>
      <c r="F2" s="34" t="s">
        <v>152</v>
      </c>
      <c r="G2" s="34" t="s">
        <v>154</v>
      </c>
      <c r="H2" s="34" t="s">
        <v>157</v>
      </c>
      <c r="I2" s="34" t="s">
        <v>160</v>
      </c>
      <c r="J2" s="34" t="s">
        <v>162</v>
      </c>
      <c r="K2" s="34" t="s">
        <v>165</v>
      </c>
      <c r="L2" s="34" t="s">
        <v>168</v>
      </c>
      <c r="M2" s="34" t="s">
        <v>169</v>
      </c>
    </row>
    <row r="3" spans="1:13" x14ac:dyDescent="0.25">
      <c r="A3" s="35" t="s">
        <v>228</v>
      </c>
      <c r="B3" s="6" t="s">
        <v>140</v>
      </c>
      <c r="C3" s="6" t="s">
        <v>144</v>
      </c>
      <c r="D3" s="6" t="s">
        <v>146</v>
      </c>
      <c r="E3" s="6" t="s">
        <v>149</v>
      </c>
      <c r="F3" s="6" t="s">
        <v>151</v>
      </c>
      <c r="G3" s="6" t="s">
        <v>153</v>
      </c>
      <c r="H3" s="6" t="s">
        <v>156</v>
      </c>
      <c r="I3" s="6" t="s">
        <v>159</v>
      </c>
      <c r="J3" s="6" t="s">
        <v>161</v>
      </c>
      <c r="K3" s="6" t="s">
        <v>164</v>
      </c>
      <c r="L3" s="6" t="s">
        <v>167</v>
      </c>
      <c r="M3" s="6" t="s">
        <v>144</v>
      </c>
    </row>
    <row r="9" spans="1:13" x14ac:dyDescent="0.25">
      <c r="D9" s="35" t="s">
        <v>136</v>
      </c>
      <c r="E9" s="35" t="s">
        <v>137</v>
      </c>
      <c r="F9" s="35" t="s">
        <v>228</v>
      </c>
    </row>
    <row r="10" spans="1:13" x14ac:dyDescent="0.25">
      <c r="D10" s="6" t="s">
        <v>139</v>
      </c>
      <c r="E10" s="34" t="s">
        <v>141</v>
      </c>
      <c r="F10" s="6" t="s">
        <v>140</v>
      </c>
    </row>
    <row r="11" spans="1:13" x14ac:dyDescent="0.25">
      <c r="D11" s="3" t="s">
        <v>143</v>
      </c>
      <c r="E11" s="34" t="s">
        <v>145</v>
      </c>
      <c r="F11" s="6" t="s">
        <v>144</v>
      </c>
    </row>
    <row r="12" spans="1:13" x14ac:dyDescent="0.25">
      <c r="D12" s="3" t="s">
        <v>139</v>
      </c>
      <c r="E12" s="34" t="s">
        <v>147</v>
      </c>
      <c r="F12" s="6" t="s">
        <v>146</v>
      </c>
      <c r="I12" s="1">
        <f>MATCH(E10,$E$9:$E$21,0)</f>
        <v>2</v>
      </c>
      <c r="J12" s="1">
        <f>MATCH($F10,$D10:$F10,0)</f>
        <v>3</v>
      </c>
      <c r="K12" s="1" t="str" cm="1">
        <f t="array" ref="K12">INDEX(D9:F21,I12,J12)</f>
        <v>USA</v>
      </c>
    </row>
    <row r="13" spans="1:13" x14ac:dyDescent="0.25">
      <c r="D13" s="3" t="s">
        <v>148</v>
      </c>
      <c r="E13" s="34" t="s">
        <v>150</v>
      </c>
      <c r="F13" s="6" t="s">
        <v>149</v>
      </c>
      <c r="I13" s="1">
        <f t="shared" ref="I13:I19" si="0">MATCH(E11,$E$9:$E$21,0)</f>
        <v>3</v>
      </c>
      <c r="J13" s="1">
        <f>MATCH($F11,$D11:$F11,0)</f>
        <v>3</v>
      </c>
      <c r="K13" s="1" t="str" cm="1">
        <f t="array" ref="K13">INDEX(D10:F22,I13,J13)</f>
        <v>UK</v>
      </c>
    </row>
    <row r="14" spans="1:13" x14ac:dyDescent="0.25">
      <c r="D14" s="3" t="s">
        <v>139</v>
      </c>
      <c r="E14" s="34" t="s">
        <v>152</v>
      </c>
      <c r="F14" s="6" t="s">
        <v>151</v>
      </c>
      <c r="I14" s="1">
        <f t="shared" si="0"/>
        <v>4</v>
      </c>
      <c r="J14" s="1">
        <f t="shared" ref="J14:J20" si="1">MATCH($F12,$D12:$F12,0)</f>
        <v>3</v>
      </c>
      <c r="K14" s="1" t="str" cm="1">
        <f t="array" ref="K14">INDEX(D11:F23,I14,J14)</f>
        <v>AUSTRALIA</v>
      </c>
    </row>
    <row r="15" spans="1:13" x14ac:dyDescent="0.25">
      <c r="D15" s="3" t="s">
        <v>148</v>
      </c>
      <c r="E15" s="34" t="s">
        <v>154</v>
      </c>
      <c r="F15" s="6" t="s">
        <v>153</v>
      </c>
      <c r="I15" s="1">
        <f>MATCH(E13,$E$9:$E$21,0)</f>
        <v>5</v>
      </c>
      <c r="J15" s="1">
        <f t="shared" si="1"/>
        <v>3</v>
      </c>
      <c r="K15" s="1" t="str" cm="1">
        <f t="array" ref="K15">INDEX(D12:F24,I15,J15)</f>
        <v>FRANCE</v>
      </c>
    </row>
    <row r="16" spans="1:13" x14ac:dyDescent="0.25">
      <c r="D16" s="3" t="s">
        <v>155</v>
      </c>
      <c r="E16" s="34" t="s">
        <v>157</v>
      </c>
      <c r="F16" s="6" t="s">
        <v>156</v>
      </c>
      <c r="I16" s="1">
        <f t="shared" si="0"/>
        <v>6</v>
      </c>
      <c r="J16" s="1">
        <f t="shared" si="1"/>
        <v>3</v>
      </c>
      <c r="K16" s="1" t="str" cm="1">
        <f t="array" ref="K16">INDEX(D13:F25,I16,J16)</f>
        <v>SPAIN</v>
      </c>
    </row>
    <row r="17" spans="4:13" x14ac:dyDescent="0.25">
      <c r="D17" s="3" t="s">
        <v>158</v>
      </c>
      <c r="E17" s="34" t="s">
        <v>160</v>
      </c>
      <c r="F17" s="6" t="s">
        <v>159</v>
      </c>
      <c r="I17" s="1">
        <f t="shared" si="0"/>
        <v>7</v>
      </c>
      <c r="J17" s="1">
        <f t="shared" si="1"/>
        <v>3</v>
      </c>
      <c r="K17" s="1" t="str" cm="1">
        <f t="array" ref="K17">INDEX(D14:F26,I17,J17)</f>
        <v>SWEDEN</v>
      </c>
    </row>
    <row r="18" spans="4:13" x14ac:dyDescent="0.25">
      <c r="D18" s="3" t="s">
        <v>158</v>
      </c>
      <c r="E18" s="34" t="s">
        <v>162</v>
      </c>
      <c r="F18" s="6" t="s">
        <v>161</v>
      </c>
      <c r="I18" s="1">
        <f t="shared" si="0"/>
        <v>8</v>
      </c>
      <c r="J18" s="1">
        <f t="shared" si="1"/>
        <v>3</v>
      </c>
      <c r="K18" s="1" cm="1">
        <f t="array" ref="K18">INDEX(D15:F27,I18,J18)</f>
        <v>0</v>
      </c>
    </row>
    <row r="19" spans="4:13" x14ac:dyDescent="0.25">
      <c r="D19" s="3" t="s">
        <v>163</v>
      </c>
      <c r="E19" s="34" t="s">
        <v>165</v>
      </c>
      <c r="F19" s="6" t="s">
        <v>164</v>
      </c>
      <c r="I19" s="1">
        <f t="shared" si="0"/>
        <v>9</v>
      </c>
      <c r="J19" s="1">
        <f t="shared" si="1"/>
        <v>3</v>
      </c>
      <c r="K19" s="1" cm="1">
        <f t="array" ref="K19">INDEX(D16:F28,I19,J19)</f>
        <v>0</v>
      </c>
    </row>
    <row r="20" spans="4:13" x14ac:dyDescent="0.25">
      <c r="D20" s="3" t="s">
        <v>166</v>
      </c>
      <c r="E20" s="34" t="s">
        <v>168</v>
      </c>
      <c r="F20" s="6" t="s">
        <v>167</v>
      </c>
      <c r="J20" s="1">
        <f t="shared" si="1"/>
        <v>3</v>
      </c>
      <c r="K20" s="1" t="str" cm="1">
        <f t="array" ref="K20">INDEX(D17:F29,I20,J20)</f>
        <v>ARGENTINA</v>
      </c>
    </row>
    <row r="21" spans="4:13" x14ac:dyDescent="0.25">
      <c r="D21" s="3" t="s">
        <v>143</v>
      </c>
      <c r="E21" s="34" t="s">
        <v>169</v>
      </c>
      <c r="F21" s="6" t="s">
        <v>144</v>
      </c>
      <c r="K21" s="1" t="str" cm="1">
        <f t="array" ref="K21:M33">INDEX(D18:F30,I21,J21)</f>
        <v>Spanish</v>
      </c>
      <c r="L21" s="1" t="str">
        <v>ES</v>
      </c>
      <c r="M21" s="1" t="str">
        <v>SPAIN</v>
      </c>
    </row>
    <row r="22" spans="4:13" x14ac:dyDescent="0.25">
      <c r="K22" s="1" t="str">
        <v>Dutch</v>
      </c>
      <c r="L22" s="1" t="str">
        <v>DU</v>
      </c>
      <c r="M22" s="1" t="str">
        <v>NETHERLANDS</v>
      </c>
    </row>
    <row r="23" spans="4:13" x14ac:dyDescent="0.25">
      <c r="K23" s="1" t="str">
        <v>Swedish</v>
      </c>
      <c r="L23" s="1" t="str">
        <v>SV</v>
      </c>
      <c r="M23" s="1" t="str">
        <v>SWEDEN</v>
      </c>
    </row>
    <row r="24" spans="4:13" x14ac:dyDescent="0.25">
      <c r="K24" s="1" t="str">
        <v>Portuguese</v>
      </c>
      <c r="L24" s="1" t="str">
        <v>PR</v>
      </c>
      <c r="M24" s="1" t="str">
        <v>BRAZIL</v>
      </c>
    </row>
    <row r="25" spans="4:13" x14ac:dyDescent="0.25">
      <c r="K25" s="1">
        <v>0</v>
      </c>
      <c r="L25" s="1">
        <v>0</v>
      </c>
      <c r="M25" s="1">
        <v>0</v>
      </c>
    </row>
    <row r="26" spans="4:13" x14ac:dyDescent="0.25">
      <c r="K26" s="1">
        <v>0</v>
      </c>
      <c r="L26" s="1">
        <v>0</v>
      </c>
      <c r="M26" s="1">
        <v>0</v>
      </c>
    </row>
    <row r="27" spans="4:13" x14ac:dyDescent="0.25">
      <c r="K27" s="1">
        <v>0</v>
      </c>
      <c r="L27" s="1">
        <v>0</v>
      </c>
      <c r="M27" s="1">
        <v>0</v>
      </c>
    </row>
    <row r="28" spans="4:13" x14ac:dyDescent="0.25">
      <c r="K28" s="1">
        <v>0</v>
      </c>
      <c r="L28" s="1">
        <v>0</v>
      </c>
      <c r="M28" s="1">
        <v>0</v>
      </c>
    </row>
    <row r="29" spans="4:13" x14ac:dyDescent="0.25">
      <c r="K29" s="1">
        <v>0</v>
      </c>
      <c r="L29" s="1">
        <v>0</v>
      </c>
      <c r="M29" s="1">
        <v>0</v>
      </c>
    </row>
    <row r="30" spans="4:13" x14ac:dyDescent="0.25">
      <c r="K30" s="1">
        <v>0</v>
      </c>
      <c r="L30" s="1">
        <v>0</v>
      </c>
      <c r="M30" s="1">
        <v>0</v>
      </c>
    </row>
    <row r="31" spans="4:13" x14ac:dyDescent="0.25">
      <c r="K31" s="1">
        <v>0</v>
      </c>
      <c r="L31" s="1">
        <v>0</v>
      </c>
      <c r="M31" s="1">
        <v>0</v>
      </c>
    </row>
    <row r="32" spans="4:13" x14ac:dyDescent="0.25">
      <c r="K32" s="1">
        <v>0</v>
      </c>
      <c r="L32" s="1">
        <v>0</v>
      </c>
      <c r="M32" s="1">
        <v>0</v>
      </c>
    </row>
    <row r="33" spans="11:13" x14ac:dyDescent="0.25">
      <c r="K33" s="1">
        <v>0</v>
      </c>
      <c r="L33" s="1">
        <v>0</v>
      </c>
      <c r="M33"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Question 1</vt:lpstr>
      <vt:lpstr>Question 2</vt:lpstr>
      <vt:lpstr>Question 3</vt:lpstr>
      <vt:lpstr>ANALYSIS</vt:lpstr>
      <vt:lpstr>REPORT</vt:lpstr>
      <vt:lpstr>SPORTSMEN</vt:lpstr>
      <vt:lpstr>SPORT</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tejpal singh</cp:lastModifiedBy>
  <dcterms:created xsi:type="dcterms:W3CDTF">2019-05-28T07:07:38Z</dcterms:created>
  <dcterms:modified xsi:type="dcterms:W3CDTF">2022-02-21T15:48:01Z</dcterms:modified>
</cp:coreProperties>
</file>