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eustudent2022/"/>
    </mc:Choice>
  </mc:AlternateContent>
  <xr:revisionPtr revIDLastSave="0" documentId="8_{FAC74116-1FC1-7E4E-B048-DBED1A2E4C06}" xr6:coauthVersionLast="47" xr6:coauthVersionMax="47" xr10:uidLastSave="{00000000-0000-0000-0000-000000000000}"/>
  <bookViews>
    <workbookView xWindow="5080" yWindow="800" windowWidth="31720" windowHeight="16000" activeTab="1" xr2:uid="{00000000-000D-0000-FFFF-FFFF00000000}"/>
  </bookViews>
  <sheets>
    <sheet name="20220801" sheetId="13" r:id="rId1"/>
    <sheet name="20220802_2nd_msmnt" sheetId="16" r:id="rId2"/>
    <sheet name="20220802_3rd_msmnt" sheetId="15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6" i="13" l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25" i="13"/>
  <c r="P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24" i="13"/>
  <c r="M27" i="13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26" i="13"/>
  <c r="M25" i="13"/>
  <c r="M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24" i="13"/>
  <c r="J26" i="13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25" i="13"/>
  <c r="J24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25" i="13"/>
  <c r="I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24" i="13"/>
  <c r="G23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24" i="13"/>
  <c r="F23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24" i="13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24" i="15"/>
  <c r="P27" i="16"/>
  <c r="P28" i="16"/>
  <c r="P29" i="16"/>
  <c r="P30" i="16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26" i="16"/>
  <c r="P25" i="16"/>
  <c r="P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24" i="16"/>
  <c r="M26" i="16"/>
  <c r="M27" i="16"/>
  <c r="M28" i="16"/>
  <c r="M29" i="16"/>
  <c r="M30" i="16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25" i="16"/>
  <c r="M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24" i="16"/>
  <c r="J27" i="16"/>
  <c r="J28" i="16"/>
  <c r="J29" i="16"/>
  <c r="J30" i="16"/>
  <c r="J31" i="16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26" i="16"/>
  <c r="J25" i="16"/>
  <c r="J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24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23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24" i="16"/>
  <c r="F23" i="16"/>
  <c r="P27" i="15"/>
  <c r="P28" i="15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26" i="15"/>
  <c r="P25" i="15"/>
  <c r="P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24" i="15"/>
  <c r="M28" i="15"/>
  <c r="M29" i="15"/>
  <c r="M30" i="15"/>
  <c r="M31" i="15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27" i="15"/>
  <c r="M26" i="15"/>
  <c r="M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25" i="15"/>
  <c r="J28" i="15"/>
  <c r="J29" i="15"/>
  <c r="J30" i="15"/>
  <c r="J31" i="15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27" i="15"/>
  <c r="J26" i="15"/>
  <c r="J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25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24" i="15"/>
  <c r="G23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24" i="15"/>
  <c r="F23" i="15"/>
</calcChain>
</file>

<file path=xl/sharedStrings.xml><?xml version="1.0" encoding="utf-8"?>
<sst xmlns="http://schemas.openxmlformats.org/spreadsheetml/2006/main" count="248" uniqueCount="91">
  <si>
    <t>V(PZT)</t>
  </si>
  <si>
    <t>Time</t>
  </si>
  <si>
    <t>Fringes</t>
  </si>
  <si>
    <t>Notes</t>
  </si>
  <si>
    <t>real_V</t>
  </si>
  <si>
    <t>fringe_A_dis</t>
  </si>
  <si>
    <t>Voltage steps</t>
  </si>
  <si>
    <t>Fringe_D</t>
  </si>
  <si>
    <t>Helium-Neon laser wavelength:</t>
  </si>
  <si>
    <t>λ (HeNe)</t>
  </si>
  <si>
    <t>0.6328 µm</t>
  </si>
  <si>
    <t>HIRMES High-Resolution Long-Wavelength FPI:</t>
  </si>
  <si>
    <t>with direct PZT drive &amp; without motion multiplier</t>
  </si>
  <si>
    <t>Arduino v.1.8.15</t>
  </si>
  <si>
    <t>Program Title:</t>
  </si>
  <si>
    <t>Bridge_Controller_GSFC_testing</t>
  </si>
  <si>
    <t>Notes:</t>
  </si>
  <si>
    <t>Arduino DAQ  Stepping Program, program allows you to make voltage steps.
Use BNC capacitor bridge feedback cable concurrently to stabilize step size</t>
  </si>
  <si>
    <t>Micro-Epsilon details:</t>
  </si>
  <si>
    <t>Software used: DT6200 Tool</t>
  </si>
  <si>
    <t>Target Capacitive Spacing:</t>
  </si>
  <si>
    <t xml:space="preserve"> Sample time: 9600 µs</t>
  </si>
  <si>
    <t xml:space="preserve"> Measurement rate: 104.167 Hz</t>
  </si>
  <si>
    <t>Corresponding Raw M-E Time Series Data File:</t>
  </si>
  <si>
    <t>Notes on Corresponding M-E Time Series Data Files:</t>
  </si>
  <si>
    <t>Channel 1</t>
  </si>
  <si>
    <t>Controller name: DT6220</t>
  </si>
  <si>
    <t xml:space="preserve"> Controller serial number: 2073</t>
  </si>
  <si>
    <t xml:space="preserve"> Controller software version: 1.2d</t>
  </si>
  <si>
    <t xml:space="preserve"> Controller option: 0</t>
  </si>
  <si>
    <t xml:space="preserve"> Controller article number: 4105032</t>
  </si>
  <si>
    <t xml:space="preserve"> Firmware version: DT6200;V1.4f;8010079</t>
  </si>
  <si>
    <t xml:space="preserve"> Average type: 3</t>
  </si>
  <si>
    <t xml:space="preserve"> Average count: 7</t>
  </si>
  <si>
    <t xml:space="preserve"> Sensor name: DL6230/ECL2</t>
  </si>
  <si>
    <t xml:space="preserve"> Serial number: 1439</t>
  </si>
  <si>
    <t xml:space="preserve"> Article number: 2303024</t>
  </si>
  <si>
    <t xml:space="preserve"> Range: 2000</t>
  </si>
  <si>
    <t xml:space="preserve"> Unit: µm</t>
  </si>
  <si>
    <t xml:space="preserve"> Transmission: on</t>
  </si>
  <si>
    <t xml:space="preserve"> Math offset (µm): 0.000</t>
  </si>
  <si>
    <t>Range of dist. between each fringe: 0.3 µm</t>
  </si>
  <si>
    <t xml:space="preserve">First Protocol Time Stamp: </t>
  </si>
  <si>
    <t>Last Protocol Time Stamp:</t>
  </si>
  <si>
    <t xml:space="preserve">DAQ-Start-Time:  </t>
  </si>
  <si>
    <t>Channel 2</t>
  </si>
  <si>
    <t xml:space="preserve"> Serial number: 1440</t>
  </si>
  <si>
    <t>Cap. Bridge (bit)</t>
  </si>
  <si>
    <t>CH1 M-E Sensor</t>
  </si>
  <si>
    <t>CH2 M-E Sensor</t>
  </si>
  <si>
    <t>CH1 ME_D</t>
  </si>
  <si>
    <t>CH1 ME_A_dis</t>
  </si>
  <si>
    <t>CH2 ME_D</t>
  </si>
  <si>
    <t>CH2 ME_A_dis</t>
  </si>
  <si>
    <t>(before code)(monitor)</t>
  </si>
  <si>
    <t>(after code)(monitor)</t>
  </si>
  <si>
    <t>Voltage diff.</t>
  </si>
  <si>
    <t>1000µm</t>
  </si>
  <si>
    <t>Physical Measurement of CH1 Cap Spacing:</t>
  </si>
  <si>
    <t>1270µm</t>
  </si>
  <si>
    <t>0.05"</t>
  </si>
  <si>
    <t>$H:Z^</t>
  </si>
  <si>
    <t>$H:S:29362:2:29762:70^</t>
  </si>
  <si>
    <t>fringes are shaky and vibrate up and down</t>
  </si>
  <si>
    <t>fringes sped in the opposite direction, then resumed motion to the right side</t>
  </si>
  <si>
    <t>fringes stopped shaky motion during scanning</t>
  </si>
  <si>
    <t>$H:S:33762:-2:33362:70^</t>
  </si>
  <si>
    <t>fringes were shaky for a bit and moved to the right before resuming to the left</t>
  </si>
  <si>
    <t>$H:S:28562:-2:28162:70^</t>
  </si>
  <si>
    <t>$H:S:29324:2:29724:70^</t>
  </si>
  <si>
    <t>fringes sped by in opposite direction to the left, then resumed to the right</t>
  </si>
  <si>
    <t>$H:S:33724:-2:33324:70^</t>
  </si>
  <si>
    <t>fringes shifted to the right, then resumed normally to the left</t>
  </si>
  <si>
    <t>$H:S:31324:-2:30924:70^</t>
  </si>
  <si>
    <t>$H:S:30924:-2:30524:70^</t>
  </si>
  <si>
    <t>$H:S:30524:-2:30124:70^</t>
  </si>
  <si>
    <t>$H:S:30124:-2:29724:70^</t>
  </si>
  <si>
    <t>$H:S:29724:-2:29324:70^</t>
  </si>
  <si>
    <t>$H:S:29324:-2:28924:70^</t>
  </si>
  <si>
    <t>$H:S:28924:-2:28524:70^</t>
  </si>
  <si>
    <t>fringes stopped shifting very quickly then resumed to shifting</t>
  </si>
  <si>
    <t>$H:S:28524:-2:28124:70^</t>
  </si>
  <si>
    <t>fringes shifted to the left then resumed back to the right</t>
  </si>
  <si>
    <t>$H:S:33449:-2:33049:70^</t>
  </si>
  <si>
    <t>fringes shifted to the right then resumed back to shifting left</t>
  </si>
  <si>
    <t>$H:S:30649:-2:30249:70^</t>
  </si>
  <si>
    <t>$H:S:30249:-2:29849:70^</t>
  </si>
  <si>
    <t>$H:S:29849:-2:29449:70^</t>
  </si>
  <si>
    <t>$H:S:29449:-2:29049:70^</t>
  </si>
  <si>
    <t>$H:S:29049:-2:28649:70^</t>
  </si>
  <si>
    <t>$H:S:28649:-2:28249:70^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</si>
</sst>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 (Body)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opLeftCell="I13" workbookViewId="0">
      <selection activeCell="Y40" sqref="Y40"/>
    </sheetView>
  </sheetViews>
  <sheetFormatPr baseColWidth="10" defaultColWidth="8.83203125" defaultRowHeight="15" x14ac:dyDescent="0.2"/>
  <cols>
    <col min="1" max="1" width="22.6640625" customWidth="1"/>
    <col min="2" max="2" width="15.5" customWidth="1"/>
    <col min="3" max="3" width="20.6640625" customWidth="1"/>
    <col min="4" max="4" width="30.33203125" customWidth="1"/>
    <col min="5" max="5" width="16.5" customWidth="1"/>
    <col min="6" max="6" width="14.5" customWidth="1"/>
    <col min="7" max="7" width="25" customWidth="1"/>
    <col min="8" max="8" width="13.5" customWidth="1"/>
    <col min="9" max="9" width="15.1640625" customWidth="1"/>
    <col min="10" max="10" width="13.1640625" customWidth="1"/>
    <col min="11" max="11" width="13.83203125" customWidth="1"/>
    <col min="12" max="12" width="10.6640625" customWidth="1"/>
    <col min="13" max="13" width="12.33203125" customWidth="1"/>
    <col min="14" max="14" width="11.1640625" customWidth="1"/>
    <col min="15" max="15" width="16" customWidth="1"/>
    <col min="16" max="16" width="21.83203125" customWidth="1"/>
  </cols>
  <sheetData>
    <row r="1" spans="1:10" x14ac:dyDescent="0.2">
      <c r="A1" t="s">
        <v>8</v>
      </c>
      <c r="B1" t="s">
        <v>9</v>
      </c>
      <c r="C1" t="s">
        <v>10</v>
      </c>
      <c r="E1" t="s">
        <v>41</v>
      </c>
    </row>
    <row r="2" spans="1:10" x14ac:dyDescent="0.2">
      <c r="A2" t="s">
        <v>11</v>
      </c>
      <c r="B2" t="s">
        <v>12</v>
      </c>
    </row>
    <row r="3" spans="1:10" ht="144" x14ac:dyDescent="0.2">
      <c r="A3" s="3" t="s">
        <v>13</v>
      </c>
      <c r="B3" t="s">
        <v>14</v>
      </c>
      <c r="C3" s="3" t="s">
        <v>15</v>
      </c>
      <c r="D3" t="s">
        <v>16</v>
      </c>
      <c r="E3" s="4" t="s">
        <v>17</v>
      </c>
    </row>
    <row r="4" spans="1:10" x14ac:dyDescent="0.2">
      <c r="A4" s="5" t="s">
        <v>18</v>
      </c>
    </row>
    <row r="5" spans="1:10" x14ac:dyDescent="0.2">
      <c r="A5" s="3" t="s">
        <v>19</v>
      </c>
      <c r="B5" t="s">
        <v>20</v>
      </c>
      <c r="C5" t="s">
        <v>58</v>
      </c>
      <c r="D5" t="s">
        <v>21</v>
      </c>
      <c r="E5" t="s">
        <v>22</v>
      </c>
    </row>
    <row r="6" spans="1:10" x14ac:dyDescent="0.2">
      <c r="A6" s="5"/>
      <c r="B6" t="s">
        <v>57</v>
      </c>
      <c r="C6" t="s">
        <v>59</v>
      </c>
    </row>
    <row r="7" spans="1:10" x14ac:dyDescent="0.2">
      <c r="A7" s="3"/>
      <c r="B7" s="3"/>
      <c r="C7" t="s">
        <v>60</v>
      </c>
    </row>
    <row r="8" spans="1:10" x14ac:dyDescent="0.2">
      <c r="A8" s="6" t="s">
        <v>23</v>
      </c>
      <c r="B8" s="6"/>
    </row>
    <row r="9" spans="1:10" x14ac:dyDescent="0.2">
      <c r="A9" s="3" t="s">
        <v>24</v>
      </c>
    </row>
    <row r="10" spans="1:10" x14ac:dyDescent="0.2">
      <c r="A10" s="7" t="s">
        <v>44</v>
      </c>
    </row>
    <row r="11" spans="1:10" x14ac:dyDescent="0.2">
      <c r="A11" s="7" t="s">
        <v>42</v>
      </c>
    </row>
    <row r="12" spans="1:10" x14ac:dyDescent="0.2">
      <c r="A12" s="7" t="s">
        <v>43</v>
      </c>
    </row>
    <row r="13" spans="1:10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21</v>
      </c>
      <c r="J13" t="s">
        <v>22</v>
      </c>
    </row>
    <row r="15" spans="1:10" x14ac:dyDescent="0.2">
      <c r="A15" s="8" t="s">
        <v>25</v>
      </c>
      <c r="B15" s="3"/>
    </row>
    <row r="16" spans="1:10" x14ac:dyDescent="0.2">
      <c r="A16" t="s">
        <v>26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7" spans="1:18" x14ac:dyDescent="0.2">
      <c r="A17" s="7"/>
      <c r="C17" s="9"/>
    </row>
    <row r="18" spans="1:18" x14ac:dyDescent="0.2">
      <c r="A18" s="10" t="s">
        <v>45</v>
      </c>
      <c r="C18" s="9"/>
    </row>
    <row r="19" spans="1:18" x14ac:dyDescent="0.2">
      <c r="A19" t="s">
        <v>26</v>
      </c>
      <c r="B19" t="s">
        <v>34</v>
      </c>
      <c r="C19" t="s">
        <v>46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18" x14ac:dyDescent="0.2">
      <c r="A21" s="9"/>
      <c r="B21" t="s">
        <v>47</v>
      </c>
      <c r="C21" t="s">
        <v>6</v>
      </c>
      <c r="D21" t="s">
        <v>0</v>
      </c>
      <c r="E21" t="s">
        <v>0</v>
      </c>
      <c r="F21" t="s">
        <v>56</v>
      </c>
      <c r="G21" t="s">
        <v>4</v>
      </c>
      <c r="H21" t="s">
        <v>48</v>
      </c>
      <c r="I21" t="s">
        <v>50</v>
      </c>
      <c r="J21" t="s">
        <v>51</v>
      </c>
      <c r="K21" t="s">
        <v>49</v>
      </c>
      <c r="L21" t="s">
        <v>52</v>
      </c>
      <c r="M21" t="s">
        <v>53</v>
      </c>
      <c r="N21" t="s">
        <v>2</v>
      </c>
      <c r="O21" t="s">
        <v>7</v>
      </c>
      <c r="P21" t="s">
        <v>5</v>
      </c>
      <c r="Q21" t="s">
        <v>1</v>
      </c>
      <c r="R21" t="s">
        <v>3</v>
      </c>
    </row>
    <row r="22" spans="1:18" x14ac:dyDescent="0.2">
      <c r="D22" t="s">
        <v>54</v>
      </c>
      <c r="E22" t="s">
        <v>55</v>
      </c>
    </row>
    <row r="23" spans="1:18" x14ac:dyDescent="0.2">
      <c r="A23" t="s">
        <v>61</v>
      </c>
      <c r="B23">
        <v>29362</v>
      </c>
      <c r="D23">
        <v>-1E-3</v>
      </c>
      <c r="E23">
        <v>0.40799999999999997</v>
      </c>
      <c r="F23">
        <f>E23-D23</f>
        <v>0.40899999999999997</v>
      </c>
      <c r="G23" s="1">
        <f>E23*10</f>
        <v>4.08</v>
      </c>
      <c r="H23" s="1">
        <v>1359.07</v>
      </c>
      <c r="I23" s="1"/>
      <c r="K23">
        <v>1317.85</v>
      </c>
      <c r="Q23" s="2">
        <v>0.13263888888888889</v>
      </c>
    </row>
    <row r="24" spans="1:18" x14ac:dyDescent="0.2">
      <c r="A24" t="s">
        <v>62</v>
      </c>
      <c r="B24">
        <v>29762</v>
      </c>
      <c r="C24">
        <f>B24-B23</f>
        <v>400</v>
      </c>
      <c r="D24">
        <v>0.42499999999999999</v>
      </c>
      <c r="E24">
        <v>1.498</v>
      </c>
      <c r="F24">
        <f>E24-D24</f>
        <v>1.073</v>
      </c>
      <c r="G24">
        <f>E24*10</f>
        <v>14.98</v>
      </c>
      <c r="H24">
        <v>1365.66</v>
      </c>
      <c r="I24">
        <f>H24-H23</f>
        <v>6.5900000000001455</v>
      </c>
      <c r="J24">
        <f>I24</f>
        <v>6.5900000000001455</v>
      </c>
      <c r="K24">
        <v>1324.32</v>
      </c>
      <c r="L24">
        <f>K24-K23</f>
        <v>6.4700000000000273</v>
      </c>
      <c r="M24">
        <f>L24</f>
        <v>6.4700000000000273</v>
      </c>
      <c r="N24">
        <v>20</v>
      </c>
      <c r="O24">
        <f>N24*0.5*0.6328</f>
        <v>6.3280000000000003</v>
      </c>
      <c r="P24">
        <f>O24</f>
        <v>6.3280000000000003</v>
      </c>
      <c r="Q24" s="2">
        <v>0.13680555555555554</v>
      </c>
      <c r="R24" t="s">
        <v>63</v>
      </c>
    </row>
    <row r="25" spans="1:18" x14ac:dyDescent="0.2">
      <c r="B25">
        <v>30162</v>
      </c>
      <c r="C25">
        <f t="shared" ref="C25:C48" si="0">B25-B24</f>
        <v>400</v>
      </c>
      <c r="D25">
        <v>1.46</v>
      </c>
      <c r="E25">
        <v>2.2709999999999999</v>
      </c>
      <c r="F25">
        <f t="shared" ref="F25:F48" si="1">E25-D25</f>
        <v>0.81099999999999994</v>
      </c>
      <c r="G25">
        <f t="shared" ref="G25:G48" si="2">E25*10</f>
        <v>22.71</v>
      </c>
      <c r="H25">
        <v>1372.21</v>
      </c>
      <c r="I25">
        <f>H25-H24</f>
        <v>6.5499999999999545</v>
      </c>
      <c r="J25">
        <f>I25+J24</f>
        <v>13.1400000000001</v>
      </c>
      <c r="K25">
        <v>1330.71</v>
      </c>
      <c r="L25">
        <f t="shared" ref="L25:L48" si="3">K25-K24</f>
        <v>6.3900000000001</v>
      </c>
      <c r="M25">
        <f>L25+M24</f>
        <v>12.860000000000127</v>
      </c>
      <c r="N25">
        <v>20</v>
      </c>
      <c r="O25">
        <f t="shared" ref="O25:O48" si="4">N25*0.5*0.6328</f>
        <v>6.3280000000000003</v>
      </c>
      <c r="P25">
        <f>O25+P24</f>
        <v>12.656000000000001</v>
      </c>
      <c r="Q25" s="2">
        <v>0.13819444444444443</v>
      </c>
    </row>
    <row r="26" spans="1:18" x14ac:dyDescent="0.2">
      <c r="B26">
        <v>30562</v>
      </c>
      <c r="C26">
        <f t="shared" si="0"/>
        <v>400</v>
      </c>
      <c r="D26">
        <v>2.2509999999999999</v>
      </c>
      <c r="E26">
        <v>3.028</v>
      </c>
      <c r="F26">
        <f t="shared" si="1"/>
        <v>0.77700000000000014</v>
      </c>
      <c r="G26">
        <f t="shared" si="2"/>
        <v>30.28</v>
      </c>
      <c r="H26">
        <v>1378.81</v>
      </c>
      <c r="I26">
        <f t="shared" ref="I26:I48" si="5">H26-H25</f>
        <v>6.5999999999999091</v>
      </c>
      <c r="J26">
        <f t="shared" ref="J26:J48" si="6">I26+J25</f>
        <v>19.740000000000009</v>
      </c>
      <c r="K26">
        <v>1337.14</v>
      </c>
      <c r="L26">
        <f t="shared" si="3"/>
        <v>6.4300000000000637</v>
      </c>
      <c r="M26">
        <f>L26+M25</f>
        <v>19.290000000000191</v>
      </c>
      <c r="N26">
        <v>21</v>
      </c>
      <c r="O26">
        <f t="shared" si="4"/>
        <v>6.6444000000000001</v>
      </c>
      <c r="P26">
        <f t="shared" ref="P26:P48" si="7">O26+P25</f>
        <v>19.3004</v>
      </c>
      <c r="Q26" s="2">
        <v>0.13958333333333334</v>
      </c>
    </row>
    <row r="27" spans="1:18" x14ac:dyDescent="0.2">
      <c r="B27">
        <v>30962</v>
      </c>
      <c r="C27">
        <f t="shared" si="0"/>
        <v>400</v>
      </c>
      <c r="D27">
        <v>2.9870000000000001</v>
      </c>
      <c r="E27">
        <v>3.7930000000000001</v>
      </c>
      <c r="F27">
        <f t="shared" si="1"/>
        <v>0.80600000000000005</v>
      </c>
      <c r="G27">
        <f t="shared" si="2"/>
        <v>37.93</v>
      </c>
      <c r="H27">
        <v>1385.48</v>
      </c>
      <c r="I27">
        <f t="shared" si="5"/>
        <v>6.6700000000000728</v>
      </c>
      <c r="J27">
        <f t="shared" si="6"/>
        <v>26.410000000000082</v>
      </c>
      <c r="K27">
        <v>1343.63</v>
      </c>
      <c r="L27">
        <f t="shared" si="3"/>
        <v>6.4900000000000091</v>
      </c>
      <c r="M27">
        <f t="shared" ref="M27:M48" si="8">L27+M26</f>
        <v>25.7800000000002</v>
      </c>
      <c r="N27">
        <v>23</v>
      </c>
      <c r="O27">
        <f t="shared" si="4"/>
        <v>7.2772000000000006</v>
      </c>
      <c r="P27">
        <f t="shared" si="7"/>
        <v>26.5776</v>
      </c>
      <c r="Q27" s="2">
        <v>0.14166666666666666</v>
      </c>
    </row>
    <row r="28" spans="1:18" x14ac:dyDescent="0.2">
      <c r="B28">
        <v>31362</v>
      </c>
      <c r="C28">
        <f t="shared" si="0"/>
        <v>400</v>
      </c>
      <c r="D28">
        <v>3.734</v>
      </c>
      <c r="E28">
        <v>4.51</v>
      </c>
      <c r="F28">
        <f t="shared" si="1"/>
        <v>0.7759999999999998</v>
      </c>
      <c r="G28">
        <f t="shared" si="2"/>
        <v>45.099999999999994</v>
      </c>
      <c r="H28">
        <v>1392.17</v>
      </c>
      <c r="I28">
        <f t="shared" si="5"/>
        <v>6.6900000000000546</v>
      </c>
      <c r="J28">
        <f t="shared" si="6"/>
        <v>33.100000000000136</v>
      </c>
      <c r="K28">
        <v>1350.14</v>
      </c>
      <c r="L28">
        <f t="shared" si="3"/>
        <v>6.5099999999999909</v>
      </c>
      <c r="M28">
        <f t="shared" si="8"/>
        <v>32.290000000000191</v>
      </c>
      <c r="N28">
        <v>21</v>
      </c>
      <c r="O28">
        <f t="shared" si="4"/>
        <v>6.6444000000000001</v>
      </c>
      <c r="P28">
        <f t="shared" si="7"/>
        <v>33.222000000000001</v>
      </c>
      <c r="Q28" s="2">
        <v>0.14305555555555557</v>
      </c>
    </row>
    <row r="29" spans="1:18" x14ac:dyDescent="0.2">
      <c r="B29">
        <v>31762</v>
      </c>
      <c r="C29">
        <f t="shared" si="0"/>
        <v>400</v>
      </c>
      <c r="D29">
        <v>4.45</v>
      </c>
      <c r="E29">
        <v>5.22</v>
      </c>
      <c r="F29">
        <f t="shared" si="1"/>
        <v>0.76999999999999957</v>
      </c>
      <c r="G29">
        <f t="shared" si="2"/>
        <v>52.199999999999996</v>
      </c>
      <c r="H29">
        <v>1398.9</v>
      </c>
      <c r="I29">
        <f t="shared" si="5"/>
        <v>6.7300000000000182</v>
      </c>
      <c r="J29">
        <f t="shared" si="6"/>
        <v>39.830000000000155</v>
      </c>
      <c r="K29">
        <v>1356.68</v>
      </c>
      <c r="L29">
        <f t="shared" si="3"/>
        <v>6.5399999999999636</v>
      </c>
      <c r="M29">
        <f t="shared" si="8"/>
        <v>38.830000000000155</v>
      </c>
      <c r="N29">
        <v>22</v>
      </c>
      <c r="O29">
        <f t="shared" si="4"/>
        <v>6.9608000000000008</v>
      </c>
      <c r="P29">
        <f t="shared" si="7"/>
        <v>40.1828</v>
      </c>
      <c r="Q29" s="2">
        <v>0.14444444444444446</v>
      </c>
    </row>
    <row r="30" spans="1:18" x14ac:dyDescent="0.2">
      <c r="B30">
        <v>32162</v>
      </c>
      <c r="C30">
        <f t="shared" si="0"/>
        <v>400</v>
      </c>
      <c r="D30">
        <v>5.1100000000000003</v>
      </c>
      <c r="E30">
        <v>5.91</v>
      </c>
      <c r="F30">
        <f t="shared" si="1"/>
        <v>0.79999999999999982</v>
      </c>
      <c r="G30">
        <f t="shared" si="2"/>
        <v>59.1</v>
      </c>
      <c r="H30">
        <v>1405.64</v>
      </c>
      <c r="I30">
        <f t="shared" si="5"/>
        <v>6.7400000000000091</v>
      </c>
      <c r="J30">
        <f t="shared" si="6"/>
        <v>46.570000000000164</v>
      </c>
      <c r="K30">
        <v>1363.25</v>
      </c>
      <c r="L30">
        <f t="shared" si="3"/>
        <v>6.5699999999999363</v>
      </c>
      <c r="M30">
        <f t="shared" si="8"/>
        <v>45.400000000000091</v>
      </c>
      <c r="N30">
        <v>19</v>
      </c>
      <c r="O30">
        <f t="shared" si="4"/>
        <v>6.0116000000000005</v>
      </c>
      <c r="P30">
        <f t="shared" si="7"/>
        <v>46.194400000000002</v>
      </c>
      <c r="Q30" s="2">
        <v>0.14652777777777778</v>
      </c>
    </row>
    <row r="31" spans="1:18" x14ac:dyDescent="0.2">
      <c r="B31">
        <v>32562</v>
      </c>
      <c r="C31">
        <f t="shared" si="0"/>
        <v>400</v>
      </c>
      <c r="D31">
        <v>5.85</v>
      </c>
      <c r="E31">
        <v>6.64</v>
      </c>
      <c r="F31">
        <f t="shared" si="1"/>
        <v>0.79</v>
      </c>
      <c r="G31">
        <f t="shared" si="2"/>
        <v>66.399999999999991</v>
      </c>
      <c r="H31">
        <v>1412.41</v>
      </c>
      <c r="I31">
        <f t="shared" si="5"/>
        <v>6.7699999999999818</v>
      </c>
      <c r="J31">
        <f t="shared" si="6"/>
        <v>53.340000000000146</v>
      </c>
      <c r="K31">
        <v>1369.84</v>
      </c>
      <c r="L31">
        <f t="shared" si="3"/>
        <v>6.5899999999999181</v>
      </c>
      <c r="M31">
        <f t="shared" si="8"/>
        <v>51.990000000000009</v>
      </c>
      <c r="N31">
        <v>23</v>
      </c>
      <c r="O31">
        <f t="shared" si="4"/>
        <v>7.2772000000000006</v>
      </c>
      <c r="P31">
        <f t="shared" si="7"/>
        <v>53.471600000000002</v>
      </c>
      <c r="Q31" s="2">
        <v>0.14861111111111111</v>
      </c>
    </row>
    <row r="32" spans="1:18" x14ac:dyDescent="0.2">
      <c r="B32">
        <v>32962</v>
      </c>
      <c r="C32">
        <f t="shared" si="0"/>
        <v>400</v>
      </c>
      <c r="D32">
        <v>6.57</v>
      </c>
      <c r="E32">
        <v>7.31</v>
      </c>
      <c r="F32">
        <f t="shared" si="1"/>
        <v>0.73999999999999932</v>
      </c>
      <c r="G32">
        <f t="shared" si="2"/>
        <v>73.099999999999994</v>
      </c>
      <c r="H32">
        <v>1419.17</v>
      </c>
      <c r="I32">
        <f t="shared" si="5"/>
        <v>6.7599999999999909</v>
      </c>
      <c r="J32">
        <f t="shared" si="6"/>
        <v>60.100000000000136</v>
      </c>
      <c r="K32">
        <v>1376.41</v>
      </c>
      <c r="L32">
        <f t="shared" si="3"/>
        <v>6.5700000000001637</v>
      </c>
      <c r="M32">
        <f t="shared" si="8"/>
        <v>58.560000000000173</v>
      </c>
      <c r="N32">
        <v>24</v>
      </c>
      <c r="O32">
        <f t="shared" si="4"/>
        <v>7.5936000000000003</v>
      </c>
      <c r="P32">
        <f t="shared" si="7"/>
        <v>61.065200000000004</v>
      </c>
      <c r="Q32" s="2">
        <v>0.14930555555555555</v>
      </c>
      <c r="R32" t="s">
        <v>64</v>
      </c>
    </row>
    <row r="33" spans="1:18" x14ac:dyDescent="0.2">
      <c r="B33">
        <v>33362</v>
      </c>
      <c r="C33">
        <f t="shared" si="0"/>
        <v>400</v>
      </c>
      <c r="D33">
        <v>7.27</v>
      </c>
      <c r="E33">
        <v>8.19</v>
      </c>
      <c r="F33">
        <f t="shared" si="1"/>
        <v>0.91999999999999993</v>
      </c>
      <c r="G33">
        <f t="shared" si="2"/>
        <v>81.899999999999991</v>
      </c>
      <c r="H33">
        <v>1427.12</v>
      </c>
      <c r="I33">
        <f t="shared" si="5"/>
        <v>7.9499999999998181</v>
      </c>
      <c r="J33">
        <f t="shared" si="6"/>
        <v>68.049999999999955</v>
      </c>
      <c r="K33">
        <v>1384.15</v>
      </c>
      <c r="L33">
        <f t="shared" si="3"/>
        <v>7.7400000000000091</v>
      </c>
      <c r="M33">
        <f t="shared" si="8"/>
        <v>66.300000000000182</v>
      </c>
      <c r="N33" s="11">
        <v>24</v>
      </c>
      <c r="O33">
        <f t="shared" si="4"/>
        <v>7.5936000000000003</v>
      </c>
      <c r="P33">
        <f t="shared" si="7"/>
        <v>68.658799999999999</v>
      </c>
      <c r="Q33" s="2">
        <v>0.15138888888888888</v>
      </c>
      <c r="R33" t="s">
        <v>65</v>
      </c>
    </row>
    <row r="34" spans="1:18" x14ac:dyDescent="0.2">
      <c r="B34">
        <v>33762</v>
      </c>
      <c r="C34">
        <f t="shared" si="0"/>
        <v>400</v>
      </c>
      <c r="D34">
        <v>8.11</v>
      </c>
      <c r="E34">
        <v>9.0299999999999994</v>
      </c>
      <c r="F34">
        <f t="shared" si="1"/>
        <v>0.91999999999999993</v>
      </c>
      <c r="G34">
        <f t="shared" si="2"/>
        <v>90.3</v>
      </c>
      <c r="H34">
        <v>1435.09</v>
      </c>
      <c r="I34">
        <f t="shared" si="5"/>
        <v>7.9700000000000273</v>
      </c>
      <c r="J34">
        <f t="shared" si="6"/>
        <v>76.019999999999982</v>
      </c>
      <c r="K34">
        <v>1391.9</v>
      </c>
      <c r="L34">
        <f t="shared" si="3"/>
        <v>7.75</v>
      </c>
      <c r="M34">
        <f t="shared" si="8"/>
        <v>74.050000000000182</v>
      </c>
      <c r="N34">
        <v>25</v>
      </c>
      <c r="O34">
        <f t="shared" si="4"/>
        <v>7.91</v>
      </c>
      <c r="P34">
        <f t="shared" si="7"/>
        <v>76.568799999999996</v>
      </c>
      <c r="Q34" s="2">
        <v>0.15277777777777776</v>
      </c>
    </row>
    <row r="35" spans="1:18" x14ac:dyDescent="0.2">
      <c r="A35" t="s">
        <v>66</v>
      </c>
      <c r="B35">
        <v>33362</v>
      </c>
      <c r="C35">
        <f t="shared" si="0"/>
        <v>-400</v>
      </c>
      <c r="D35">
        <v>8.9700000000000006</v>
      </c>
      <c r="E35">
        <v>7.46</v>
      </c>
      <c r="F35">
        <f t="shared" si="1"/>
        <v>-1.5100000000000007</v>
      </c>
      <c r="G35">
        <f t="shared" si="2"/>
        <v>74.599999999999994</v>
      </c>
      <c r="H35">
        <v>1427.11</v>
      </c>
      <c r="I35">
        <f t="shared" si="5"/>
        <v>-7.9800000000000182</v>
      </c>
      <c r="J35">
        <f t="shared" si="6"/>
        <v>68.039999999999964</v>
      </c>
      <c r="K35">
        <v>1384.15</v>
      </c>
      <c r="L35">
        <f t="shared" si="3"/>
        <v>-7.75</v>
      </c>
      <c r="M35">
        <f t="shared" si="8"/>
        <v>66.300000000000182</v>
      </c>
      <c r="N35">
        <v>-28</v>
      </c>
      <c r="O35">
        <f t="shared" si="4"/>
        <v>-8.8592000000000013</v>
      </c>
      <c r="P35">
        <f t="shared" si="7"/>
        <v>67.709599999999995</v>
      </c>
      <c r="Q35" s="2">
        <v>0.15347222222222223</v>
      </c>
    </row>
    <row r="36" spans="1:18" x14ac:dyDescent="0.2">
      <c r="B36">
        <v>32962</v>
      </c>
      <c r="C36">
        <f t="shared" si="0"/>
        <v>-400</v>
      </c>
      <c r="D36">
        <v>7.47</v>
      </c>
      <c r="E36">
        <v>6.21</v>
      </c>
      <c r="F36">
        <f t="shared" si="1"/>
        <v>-1.2599999999999998</v>
      </c>
      <c r="G36">
        <f t="shared" si="2"/>
        <v>62.1</v>
      </c>
      <c r="H36">
        <v>1419.16</v>
      </c>
      <c r="I36">
        <f t="shared" si="5"/>
        <v>-7.9499999999998181</v>
      </c>
      <c r="J36">
        <f t="shared" si="6"/>
        <v>60.090000000000146</v>
      </c>
      <c r="K36">
        <v>1376.42</v>
      </c>
      <c r="L36">
        <f t="shared" si="3"/>
        <v>-7.7300000000000182</v>
      </c>
      <c r="M36">
        <f t="shared" si="8"/>
        <v>58.570000000000164</v>
      </c>
      <c r="N36">
        <v>-26</v>
      </c>
      <c r="O36">
        <f t="shared" si="4"/>
        <v>-8.2263999999999999</v>
      </c>
      <c r="P36">
        <f t="shared" si="7"/>
        <v>59.483199999999997</v>
      </c>
      <c r="Q36" s="2">
        <v>0.15555555555555556</v>
      </c>
    </row>
    <row r="37" spans="1:18" x14ac:dyDescent="0.2">
      <c r="B37">
        <v>32562</v>
      </c>
      <c r="C37">
        <f t="shared" si="0"/>
        <v>-400</v>
      </c>
      <c r="D37">
        <v>6.24</v>
      </c>
      <c r="E37">
        <v>5.29</v>
      </c>
      <c r="F37">
        <f t="shared" si="1"/>
        <v>-0.95000000000000018</v>
      </c>
      <c r="G37">
        <f t="shared" si="2"/>
        <v>52.9</v>
      </c>
      <c r="H37">
        <v>1412.4</v>
      </c>
      <c r="I37">
        <f t="shared" si="5"/>
        <v>-6.7599999999999909</v>
      </c>
      <c r="J37">
        <f t="shared" si="6"/>
        <v>53.330000000000155</v>
      </c>
      <c r="K37">
        <v>1369.86</v>
      </c>
      <c r="L37">
        <f t="shared" si="3"/>
        <v>-6.5600000000001728</v>
      </c>
      <c r="M37">
        <f t="shared" si="8"/>
        <v>52.009999999999991</v>
      </c>
      <c r="N37">
        <v>-24</v>
      </c>
      <c r="O37">
        <f t="shared" si="4"/>
        <v>-7.5936000000000003</v>
      </c>
      <c r="P37">
        <f t="shared" si="7"/>
        <v>51.889599999999994</v>
      </c>
      <c r="Q37" s="2">
        <v>0.15694444444444444</v>
      </c>
      <c r="R37" t="s">
        <v>67</v>
      </c>
    </row>
    <row r="38" spans="1:18" x14ac:dyDescent="0.2">
      <c r="B38">
        <v>32162</v>
      </c>
      <c r="C38">
        <f t="shared" si="0"/>
        <v>-400</v>
      </c>
      <c r="D38">
        <v>5.31</v>
      </c>
      <c r="E38">
        <v>4.38</v>
      </c>
      <c r="F38">
        <f t="shared" si="1"/>
        <v>-0.92999999999999972</v>
      </c>
      <c r="G38">
        <f t="shared" si="2"/>
        <v>43.8</v>
      </c>
      <c r="H38">
        <v>1405.63</v>
      </c>
      <c r="I38">
        <f t="shared" si="5"/>
        <v>-6.7699999999999818</v>
      </c>
      <c r="J38">
        <f t="shared" si="6"/>
        <v>46.560000000000173</v>
      </c>
      <c r="K38">
        <v>1363.29</v>
      </c>
      <c r="L38">
        <f t="shared" si="3"/>
        <v>-6.5699999999999363</v>
      </c>
      <c r="M38">
        <f t="shared" si="8"/>
        <v>45.440000000000055</v>
      </c>
      <c r="N38">
        <v>-22</v>
      </c>
      <c r="O38">
        <f t="shared" si="4"/>
        <v>-6.9608000000000008</v>
      </c>
      <c r="P38">
        <f t="shared" si="7"/>
        <v>44.928799999999995</v>
      </c>
      <c r="Q38" s="2">
        <v>0.15902777777777777</v>
      </c>
    </row>
    <row r="39" spans="1:18" x14ac:dyDescent="0.2">
      <c r="B39">
        <v>31762</v>
      </c>
      <c r="C39">
        <f t="shared" si="0"/>
        <v>-400</v>
      </c>
      <c r="D39">
        <v>4.43</v>
      </c>
      <c r="E39">
        <v>3.5680000000000001</v>
      </c>
      <c r="F39">
        <f t="shared" si="1"/>
        <v>-0.86199999999999966</v>
      </c>
      <c r="G39">
        <f t="shared" si="2"/>
        <v>35.68</v>
      </c>
      <c r="H39">
        <v>1398.9</v>
      </c>
      <c r="I39">
        <f t="shared" si="5"/>
        <v>-6.7300000000000182</v>
      </c>
      <c r="J39">
        <f t="shared" si="6"/>
        <v>39.830000000000155</v>
      </c>
      <c r="K39">
        <v>1356.75</v>
      </c>
      <c r="L39">
        <f t="shared" si="3"/>
        <v>-6.5399999999999636</v>
      </c>
      <c r="M39">
        <f t="shared" si="8"/>
        <v>38.900000000000091</v>
      </c>
      <c r="N39">
        <v>-21</v>
      </c>
      <c r="O39">
        <f t="shared" si="4"/>
        <v>-6.6444000000000001</v>
      </c>
      <c r="P39">
        <f t="shared" si="7"/>
        <v>38.284399999999998</v>
      </c>
      <c r="Q39" s="2">
        <v>0.16041666666666668</v>
      </c>
    </row>
    <row r="40" spans="1:18" x14ac:dyDescent="0.2">
      <c r="B40">
        <v>31362</v>
      </c>
      <c r="C40">
        <f t="shared" si="0"/>
        <v>-400</v>
      </c>
      <c r="D40">
        <v>3.617</v>
      </c>
      <c r="E40">
        <v>2.7989999999999999</v>
      </c>
      <c r="F40">
        <f t="shared" si="1"/>
        <v>-0.81800000000000006</v>
      </c>
      <c r="G40">
        <f t="shared" si="2"/>
        <v>27.99</v>
      </c>
      <c r="H40">
        <v>1392.18</v>
      </c>
      <c r="I40">
        <f t="shared" si="5"/>
        <v>-6.7200000000000273</v>
      </c>
      <c r="J40">
        <f t="shared" si="6"/>
        <v>33.110000000000127</v>
      </c>
      <c r="K40">
        <v>1350.23</v>
      </c>
      <c r="L40">
        <f t="shared" si="3"/>
        <v>-6.5199999999999818</v>
      </c>
      <c r="M40">
        <f t="shared" si="8"/>
        <v>32.380000000000109</v>
      </c>
      <c r="N40">
        <v>-22</v>
      </c>
      <c r="O40">
        <f t="shared" si="4"/>
        <v>-6.9608000000000008</v>
      </c>
      <c r="P40">
        <f t="shared" si="7"/>
        <v>31.323599999999999</v>
      </c>
      <c r="Q40" s="2">
        <v>0.16180555555555556</v>
      </c>
    </row>
    <row r="41" spans="1:18" x14ac:dyDescent="0.2">
      <c r="B41">
        <v>30962</v>
      </c>
      <c r="C41">
        <f t="shared" si="0"/>
        <v>-400</v>
      </c>
      <c r="D41">
        <v>2.8410000000000002</v>
      </c>
      <c r="E41">
        <v>2.069</v>
      </c>
      <c r="F41">
        <f t="shared" si="1"/>
        <v>-0.77200000000000024</v>
      </c>
      <c r="G41">
        <f t="shared" si="2"/>
        <v>20.689999999999998</v>
      </c>
      <c r="H41">
        <v>1385.51</v>
      </c>
      <c r="I41">
        <f t="shared" si="5"/>
        <v>-6.6700000000000728</v>
      </c>
      <c r="J41">
        <f t="shared" si="6"/>
        <v>26.440000000000055</v>
      </c>
      <c r="K41">
        <v>1343.75</v>
      </c>
      <c r="L41">
        <f t="shared" si="3"/>
        <v>-6.4800000000000182</v>
      </c>
      <c r="M41">
        <f t="shared" si="8"/>
        <v>25.900000000000091</v>
      </c>
      <c r="N41">
        <v>-23</v>
      </c>
      <c r="O41">
        <f t="shared" si="4"/>
        <v>-7.2772000000000006</v>
      </c>
      <c r="P41">
        <f t="shared" si="7"/>
        <v>24.046399999999998</v>
      </c>
      <c r="Q41" s="2">
        <v>0.16319444444444445</v>
      </c>
    </row>
    <row r="42" spans="1:18" x14ac:dyDescent="0.2">
      <c r="B42">
        <v>30562</v>
      </c>
      <c r="C42">
        <f t="shared" si="0"/>
        <v>-400</v>
      </c>
      <c r="D42">
        <v>2.1230000000000002</v>
      </c>
      <c r="E42">
        <v>1.383</v>
      </c>
      <c r="F42">
        <f t="shared" si="1"/>
        <v>-0.74000000000000021</v>
      </c>
      <c r="G42">
        <f t="shared" si="2"/>
        <v>13.83</v>
      </c>
      <c r="H42">
        <v>1378.85</v>
      </c>
      <c r="I42">
        <f t="shared" si="5"/>
        <v>-6.6600000000000819</v>
      </c>
      <c r="J42">
        <f t="shared" si="6"/>
        <v>19.779999999999973</v>
      </c>
      <c r="K42">
        <v>1337.28</v>
      </c>
      <c r="L42">
        <f t="shared" si="3"/>
        <v>-6.4700000000000273</v>
      </c>
      <c r="M42">
        <f t="shared" si="8"/>
        <v>19.430000000000064</v>
      </c>
      <c r="N42">
        <v>-24</v>
      </c>
      <c r="O42">
        <f t="shared" si="4"/>
        <v>-7.5936000000000003</v>
      </c>
      <c r="P42">
        <f t="shared" si="7"/>
        <v>16.452799999999996</v>
      </c>
      <c r="Q42" s="2">
        <v>0.16527777777777777</v>
      </c>
    </row>
    <row r="43" spans="1:18" x14ac:dyDescent="0.2">
      <c r="B43">
        <v>30162</v>
      </c>
      <c r="C43">
        <f t="shared" si="0"/>
        <v>-400</v>
      </c>
      <c r="D43">
        <v>1.4350000000000001</v>
      </c>
      <c r="E43">
        <v>0.70899999999999996</v>
      </c>
      <c r="F43">
        <f t="shared" si="1"/>
        <v>-0.72600000000000009</v>
      </c>
      <c r="G43">
        <f t="shared" si="2"/>
        <v>7.09</v>
      </c>
      <c r="H43">
        <v>1372.26</v>
      </c>
      <c r="I43">
        <f t="shared" si="5"/>
        <v>-6.5899999999999181</v>
      </c>
      <c r="J43">
        <f t="shared" si="6"/>
        <v>13.190000000000055</v>
      </c>
      <c r="K43">
        <v>1330.88</v>
      </c>
      <c r="L43">
        <f t="shared" si="3"/>
        <v>-6.3999999999998636</v>
      </c>
      <c r="M43">
        <f t="shared" si="8"/>
        <v>13.0300000000002</v>
      </c>
      <c r="N43">
        <v>-23</v>
      </c>
      <c r="O43">
        <f t="shared" si="4"/>
        <v>-7.2772000000000006</v>
      </c>
      <c r="P43">
        <f t="shared" si="7"/>
        <v>9.1755999999999958</v>
      </c>
      <c r="Q43" s="2">
        <v>0.16666666666666666</v>
      </c>
    </row>
    <row r="44" spans="1:18" x14ac:dyDescent="0.2">
      <c r="B44">
        <v>29762</v>
      </c>
      <c r="C44">
        <f t="shared" si="0"/>
        <v>-400</v>
      </c>
      <c r="D44">
        <v>0.77100000000000002</v>
      </c>
      <c r="E44">
        <v>6.6000000000000003E-2</v>
      </c>
      <c r="F44">
        <f t="shared" si="1"/>
        <v>-0.70500000000000007</v>
      </c>
      <c r="G44">
        <f t="shared" si="2"/>
        <v>0.66</v>
      </c>
      <c r="H44">
        <v>1365.73</v>
      </c>
      <c r="I44">
        <f t="shared" si="5"/>
        <v>-6.5299999999999727</v>
      </c>
      <c r="J44">
        <f t="shared" si="6"/>
        <v>6.6600000000000819</v>
      </c>
      <c r="K44">
        <v>1324.55</v>
      </c>
      <c r="L44">
        <f t="shared" si="3"/>
        <v>-6.3300000000001546</v>
      </c>
      <c r="M44">
        <f t="shared" si="8"/>
        <v>6.7000000000000455</v>
      </c>
      <c r="N44">
        <v>-22</v>
      </c>
      <c r="O44">
        <f t="shared" si="4"/>
        <v>-6.9608000000000008</v>
      </c>
      <c r="P44">
        <f t="shared" si="7"/>
        <v>2.214799999999995</v>
      </c>
      <c r="Q44" s="2">
        <v>0.16805555555555554</v>
      </c>
    </row>
    <row r="45" spans="1:18" x14ac:dyDescent="0.2">
      <c r="B45">
        <v>29362</v>
      </c>
      <c r="C45">
        <f t="shared" si="0"/>
        <v>-400</v>
      </c>
      <c r="D45">
        <v>0.125</v>
      </c>
      <c r="E45">
        <v>-0.55300000000000005</v>
      </c>
      <c r="F45">
        <f t="shared" si="1"/>
        <v>-0.67800000000000005</v>
      </c>
      <c r="G45">
        <f t="shared" si="2"/>
        <v>-5.53</v>
      </c>
      <c r="H45">
        <v>1359.23</v>
      </c>
      <c r="I45">
        <f t="shared" si="5"/>
        <v>-6.5</v>
      </c>
      <c r="J45">
        <f t="shared" si="6"/>
        <v>0.16000000000008185</v>
      </c>
      <c r="K45">
        <v>1318.23</v>
      </c>
      <c r="L45">
        <f t="shared" si="3"/>
        <v>-6.3199999999999363</v>
      </c>
      <c r="M45">
        <f t="shared" si="8"/>
        <v>0.38000000000010914</v>
      </c>
      <c r="N45">
        <v>-23</v>
      </c>
      <c r="O45">
        <f t="shared" si="4"/>
        <v>-7.2772000000000006</v>
      </c>
      <c r="P45">
        <f t="shared" si="7"/>
        <v>-5.0624000000000056</v>
      </c>
      <c r="Q45" s="2">
        <v>0.16874999999999998</v>
      </c>
    </row>
    <row r="46" spans="1:18" x14ac:dyDescent="0.2">
      <c r="B46">
        <v>28962</v>
      </c>
      <c r="C46">
        <f t="shared" si="0"/>
        <v>-400</v>
      </c>
      <c r="D46">
        <v>-0.46800000000000003</v>
      </c>
      <c r="E46">
        <v>-1.1499999999999999</v>
      </c>
      <c r="F46">
        <f t="shared" si="1"/>
        <v>-0.68199999999999994</v>
      </c>
      <c r="G46">
        <f t="shared" si="2"/>
        <v>-11.5</v>
      </c>
      <c r="H46">
        <v>1352.78</v>
      </c>
      <c r="I46">
        <f t="shared" si="5"/>
        <v>-6.4500000000000455</v>
      </c>
      <c r="J46">
        <f t="shared" si="6"/>
        <v>-6.2899999999999636</v>
      </c>
      <c r="K46">
        <v>1311.97</v>
      </c>
      <c r="L46">
        <f t="shared" si="3"/>
        <v>-6.2599999999999909</v>
      </c>
      <c r="M46">
        <f t="shared" si="8"/>
        <v>-5.8799999999998818</v>
      </c>
      <c r="N46">
        <v>-24</v>
      </c>
      <c r="O46">
        <f t="shared" si="4"/>
        <v>-7.5936000000000003</v>
      </c>
      <c r="P46">
        <f t="shared" si="7"/>
        <v>-12.656000000000006</v>
      </c>
      <c r="Q46" s="2">
        <v>0.17083333333333331</v>
      </c>
    </row>
    <row r="47" spans="1:18" x14ac:dyDescent="0.2">
      <c r="B47">
        <v>28562</v>
      </c>
      <c r="C47">
        <f t="shared" si="0"/>
        <v>-400</v>
      </c>
      <c r="D47">
        <v>-1.081</v>
      </c>
      <c r="E47">
        <v>-1.744</v>
      </c>
      <c r="F47">
        <f t="shared" si="1"/>
        <v>-0.66300000000000003</v>
      </c>
      <c r="G47">
        <f t="shared" si="2"/>
        <v>-17.440000000000001</v>
      </c>
      <c r="H47">
        <v>1346.26</v>
      </c>
      <c r="I47">
        <f t="shared" si="5"/>
        <v>-6.5199999999999818</v>
      </c>
      <c r="J47">
        <f t="shared" si="6"/>
        <v>-12.809999999999945</v>
      </c>
      <c r="K47">
        <v>1305.6300000000001</v>
      </c>
      <c r="L47">
        <f t="shared" si="3"/>
        <v>-6.3399999999999181</v>
      </c>
      <c r="M47">
        <f t="shared" si="8"/>
        <v>-12.2199999999998</v>
      </c>
      <c r="N47">
        <v>-21</v>
      </c>
      <c r="O47">
        <f t="shared" si="4"/>
        <v>-6.6444000000000001</v>
      </c>
      <c r="P47">
        <f t="shared" si="7"/>
        <v>-19.300400000000007</v>
      </c>
      <c r="Q47" s="2">
        <v>0.17152777777777775</v>
      </c>
    </row>
    <row r="48" spans="1:18" x14ac:dyDescent="0.2">
      <c r="A48" t="s">
        <v>68</v>
      </c>
      <c r="B48">
        <v>28162</v>
      </c>
      <c r="C48">
        <f t="shared" si="0"/>
        <v>-400</v>
      </c>
      <c r="D48">
        <v>-1.665</v>
      </c>
      <c r="E48">
        <v>-2.367</v>
      </c>
      <c r="F48">
        <f t="shared" si="1"/>
        <v>-0.70199999999999996</v>
      </c>
      <c r="G48">
        <f t="shared" si="2"/>
        <v>-23.67</v>
      </c>
      <c r="H48">
        <v>1339.04</v>
      </c>
      <c r="I48">
        <f t="shared" si="5"/>
        <v>-7.2200000000000273</v>
      </c>
      <c r="J48">
        <f t="shared" si="6"/>
        <v>-20.029999999999973</v>
      </c>
      <c r="K48">
        <v>1298.6300000000001</v>
      </c>
      <c r="L48">
        <f t="shared" si="3"/>
        <v>-7</v>
      </c>
      <c r="M48">
        <f t="shared" si="8"/>
        <v>-19.2199999999998</v>
      </c>
      <c r="N48">
        <v>-23</v>
      </c>
      <c r="O48">
        <f t="shared" si="4"/>
        <v>-7.2772000000000006</v>
      </c>
      <c r="P48">
        <f t="shared" si="7"/>
        <v>-26.577600000000007</v>
      </c>
      <c r="Q48" s="2">
        <v>0.17291666666666669</v>
      </c>
    </row>
    <row r="49" spans="13:13" x14ac:dyDescent="0.2">
      <c r="M49" s="2"/>
    </row>
    <row r="50" spans="13:13" x14ac:dyDescent="0.2">
      <c r="M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tabSelected="1" topLeftCell="A14" workbookViewId="0">
      <selection activeCell="E16" sqref="E16"/>
    </sheetView>
  </sheetViews>
  <sheetFormatPr baseColWidth="10" defaultColWidth="8.83203125" defaultRowHeight="15" x14ac:dyDescent="0.2"/>
  <cols>
    <col min="1" max="1" width="22.6640625" customWidth="1"/>
    <col min="2" max="2" width="15.5" customWidth="1"/>
    <col min="3" max="3" width="14.5" customWidth="1"/>
    <col min="4" max="4" width="18.83203125" customWidth="1"/>
    <col min="5" max="5" width="16.5" customWidth="1"/>
    <col min="6" max="6" width="10.33203125" customWidth="1"/>
    <col min="7" max="7" width="7.5" customWidth="1"/>
    <col min="8" max="8" width="13.5" customWidth="1"/>
    <col min="9" max="9" width="4.83203125" customWidth="1"/>
    <col min="10" max="10" width="12.1640625" customWidth="1"/>
    <col min="11" max="11" width="13.83203125" customWidth="1"/>
    <col min="12" max="12" width="25" customWidth="1"/>
    <col min="13" max="13" width="21.6640625" customWidth="1"/>
    <col min="14" max="14" width="11.1640625" customWidth="1"/>
    <col min="15" max="15" width="10.5" customWidth="1"/>
    <col min="16" max="16" width="14.33203125" customWidth="1"/>
  </cols>
  <sheetData>
    <row r="1" spans="1:10" x14ac:dyDescent="0.2">
      <c r="A1" t="s">
        <v>8</v>
      </c>
      <c r="B1" t="s">
        <v>9</v>
      </c>
      <c r="C1" t="s">
        <v>10</v>
      </c>
      <c r="E1" t="s">
        <v>41</v>
      </c>
    </row>
    <row r="2" spans="1:10" x14ac:dyDescent="0.2">
      <c r="A2" t="s">
        <v>11</v>
      </c>
      <c r="B2" t="s">
        <v>12</v>
      </c>
    </row>
    <row r="3" spans="1:10" ht="144" x14ac:dyDescent="0.2">
      <c r="A3" s="3" t="s">
        <v>13</v>
      </c>
      <c r="B3" t="s">
        <v>14</v>
      </c>
      <c r="C3" s="3" t="s">
        <v>15</v>
      </c>
      <c r="D3" t="s">
        <v>16</v>
      </c>
      <c r="E3" s="4" t="s">
        <v>17</v>
      </c>
    </row>
    <row r="4" spans="1:10" x14ac:dyDescent="0.2">
      <c r="A4" s="5" t="s">
        <v>18</v>
      </c>
    </row>
    <row r="5" spans="1:10" x14ac:dyDescent="0.2">
      <c r="A5" s="3" t="s">
        <v>19</v>
      </c>
      <c r="B5" t="s">
        <v>20</v>
      </c>
      <c r="C5" t="s">
        <v>58</v>
      </c>
      <c r="D5" t="s">
        <v>21</v>
      </c>
      <c r="E5" t="s">
        <v>22</v>
      </c>
    </row>
    <row r="6" spans="1:10" x14ac:dyDescent="0.2">
      <c r="A6" s="5"/>
      <c r="B6" t="s">
        <v>57</v>
      </c>
      <c r="C6" t="s">
        <v>59</v>
      </c>
    </row>
    <row r="7" spans="1:10" x14ac:dyDescent="0.2">
      <c r="A7" s="3"/>
      <c r="B7" s="3"/>
      <c r="C7" t="s">
        <v>60</v>
      </c>
    </row>
    <row r="8" spans="1:10" x14ac:dyDescent="0.2">
      <c r="A8" s="6" t="s">
        <v>23</v>
      </c>
      <c r="B8" s="6"/>
    </row>
    <row r="9" spans="1:10" x14ac:dyDescent="0.2">
      <c r="A9" s="3" t="s">
        <v>24</v>
      </c>
    </row>
    <row r="10" spans="1:10" x14ac:dyDescent="0.2">
      <c r="A10" s="7" t="s">
        <v>44</v>
      </c>
    </row>
    <row r="11" spans="1:10" x14ac:dyDescent="0.2">
      <c r="A11" s="7" t="s">
        <v>42</v>
      </c>
    </row>
    <row r="12" spans="1:10" x14ac:dyDescent="0.2">
      <c r="A12" s="7" t="s">
        <v>43</v>
      </c>
    </row>
    <row r="13" spans="1:10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21</v>
      </c>
      <c r="J13" t="s">
        <v>22</v>
      </c>
    </row>
    <row r="15" spans="1:10" x14ac:dyDescent="0.2">
      <c r="A15" s="8" t="s">
        <v>25</v>
      </c>
      <c r="B15" s="3"/>
    </row>
    <row r="16" spans="1:10" x14ac:dyDescent="0.2">
      <c r="A16" t="s">
        <v>26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7" spans="1:18" x14ac:dyDescent="0.2">
      <c r="A17" s="7"/>
      <c r="C17" s="9"/>
    </row>
    <row r="18" spans="1:18" x14ac:dyDescent="0.2">
      <c r="A18" s="10" t="s">
        <v>45</v>
      </c>
      <c r="C18" s="9"/>
    </row>
    <row r="19" spans="1:18" x14ac:dyDescent="0.2">
      <c r="A19" t="s">
        <v>26</v>
      </c>
      <c r="B19" t="s">
        <v>34</v>
      </c>
      <c r="C19" t="s">
        <v>46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18" x14ac:dyDescent="0.2">
      <c r="A21" s="9"/>
      <c r="B21" t="s">
        <v>47</v>
      </c>
      <c r="C21" t="s">
        <v>6</v>
      </c>
      <c r="D21" t="s">
        <v>0</v>
      </c>
      <c r="E21" t="s">
        <v>0</v>
      </c>
      <c r="F21" t="s">
        <v>56</v>
      </c>
      <c r="G21" t="s">
        <v>4</v>
      </c>
      <c r="H21" t="s">
        <v>48</v>
      </c>
      <c r="I21" t="s">
        <v>50</v>
      </c>
      <c r="J21" t="s">
        <v>51</v>
      </c>
      <c r="K21" t="s">
        <v>49</v>
      </c>
      <c r="L21" t="s">
        <v>52</v>
      </c>
      <c r="M21" t="s">
        <v>53</v>
      </c>
      <c r="N21" t="s">
        <v>2</v>
      </c>
      <c r="O21" t="s">
        <v>7</v>
      </c>
      <c r="P21" t="s">
        <v>5</v>
      </c>
      <c r="Q21" t="s">
        <v>1</v>
      </c>
      <c r="R21" t="s">
        <v>3</v>
      </c>
    </row>
    <row r="22" spans="1:18" x14ac:dyDescent="0.2">
      <c r="D22" t="s">
        <v>54</v>
      </c>
      <c r="E22" t="s">
        <v>55</v>
      </c>
    </row>
    <row r="23" spans="1:18" x14ac:dyDescent="0.2">
      <c r="A23" t="s">
        <v>61</v>
      </c>
      <c r="B23">
        <v>29324</v>
      </c>
      <c r="D23">
        <v>0</v>
      </c>
      <c r="E23">
        <v>0.376</v>
      </c>
      <c r="F23">
        <f>E23-D23</f>
        <v>0.376</v>
      </c>
      <c r="G23" s="1">
        <f>E23*10</f>
        <v>3.76</v>
      </c>
      <c r="H23" s="1">
        <v>1358.55</v>
      </c>
      <c r="I23" s="1"/>
      <c r="K23">
        <v>1317.24</v>
      </c>
      <c r="Q23" s="2">
        <v>0.4069444444444445</v>
      </c>
    </row>
    <row r="24" spans="1:18" x14ac:dyDescent="0.2">
      <c r="A24" t="s">
        <v>69</v>
      </c>
      <c r="B24">
        <v>29724</v>
      </c>
      <c r="C24">
        <f>B24-B23</f>
        <v>400</v>
      </c>
      <c r="D24">
        <v>0.39200000000000002</v>
      </c>
      <c r="E24">
        <v>1.4670000000000001</v>
      </c>
      <c r="F24">
        <f>E24-D24</f>
        <v>1.0750000000000002</v>
      </c>
      <c r="G24" s="1">
        <f t="shared" ref="G24:G48" si="0">E24*10</f>
        <v>14.670000000000002</v>
      </c>
      <c r="H24">
        <v>1365.17</v>
      </c>
      <c r="I24">
        <f>H24-H23</f>
        <v>6.6200000000001182</v>
      </c>
      <c r="J24">
        <f>I24</f>
        <v>6.6200000000001182</v>
      </c>
      <c r="K24">
        <v>1323.72</v>
      </c>
      <c r="L24">
        <f>K24-K23</f>
        <v>6.4800000000000182</v>
      </c>
      <c r="M24">
        <f>L24</f>
        <v>6.4800000000000182</v>
      </c>
      <c r="N24">
        <v>22</v>
      </c>
      <c r="O24">
        <f>N24*0.5*0.6328</f>
        <v>6.9608000000000008</v>
      </c>
      <c r="P24">
        <f>O24</f>
        <v>6.9608000000000008</v>
      </c>
      <c r="Q24" s="2">
        <v>0.40902777777777777</v>
      </c>
    </row>
    <row r="25" spans="1:18" x14ac:dyDescent="0.2">
      <c r="B25">
        <v>30124</v>
      </c>
      <c r="C25">
        <f t="shared" ref="C25:C48" si="1">B25-B24</f>
        <v>400</v>
      </c>
      <c r="D25">
        <v>1.4330000000000001</v>
      </c>
      <c r="E25">
        <v>2.258</v>
      </c>
      <c r="F25">
        <f t="shared" ref="F25:F48" si="2">E25-D25</f>
        <v>0.82499999999999996</v>
      </c>
      <c r="G25" s="1">
        <f t="shared" si="0"/>
        <v>22.58</v>
      </c>
      <c r="H25">
        <v>1371.71</v>
      </c>
      <c r="I25">
        <f t="shared" ref="I25:I48" si="3">H25-H24</f>
        <v>6.5399999999999636</v>
      </c>
      <c r="J25">
        <f>I25+J24</f>
        <v>13.160000000000082</v>
      </c>
      <c r="K25">
        <v>1330.08</v>
      </c>
      <c r="L25">
        <f t="shared" ref="L25:L48" si="4">K25-K24</f>
        <v>6.3599999999999</v>
      </c>
      <c r="M25">
        <f>L25+M24</f>
        <v>12.839999999999918</v>
      </c>
      <c r="N25">
        <v>24</v>
      </c>
      <c r="O25">
        <f t="shared" ref="O25:O48" si="5">N25*0.5*0.6328</f>
        <v>7.5936000000000003</v>
      </c>
      <c r="P25">
        <f>O25+P24</f>
        <v>14.554400000000001</v>
      </c>
      <c r="Q25" s="2">
        <v>0.41041666666666665</v>
      </c>
    </row>
    <row r="26" spans="1:18" x14ac:dyDescent="0.2">
      <c r="B26">
        <v>30524</v>
      </c>
      <c r="C26">
        <f t="shared" si="1"/>
        <v>400</v>
      </c>
      <c r="D26">
        <v>2.2170000000000001</v>
      </c>
      <c r="E26">
        <v>3.012</v>
      </c>
      <c r="F26">
        <f t="shared" si="2"/>
        <v>0.79499999999999993</v>
      </c>
      <c r="G26" s="1">
        <f t="shared" si="0"/>
        <v>30.12</v>
      </c>
      <c r="H26">
        <v>1378.31</v>
      </c>
      <c r="I26">
        <f t="shared" si="3"/>
        <v>6.5999999999999091</v>
      </c>
      <c r="J26">
        <f>I26+J25</f>
        <v>19.759999999999991</v>
      </c>
      <c r="K26">
        <v>1336.52</v>
      </c>
      <c r="L26">
        <f t="shared" si="4"/>
        <v>6.4400000000000546</v>
      </c>
      <c r="M26">
        <f t="shared" ref="M26:M48" si="6">L26+M25</f>
        <v>19.279999999999973</v>
      </c>
      <c r="N26">
        <v>22</v>
      </c>
      <c r="O26">
        <f t="shared" si="5"/>
        <v>6.9608000000000008</v>
      </c>
      <c r="P26">
        <f>O26+P25</f>
        <v>21.5152</v>
      </c>
      <c r="Q26" s="2">
        <v>0.41111111111111115</v>
      </c>
    </row>
    <row r="27" spans="1:18" x14ac:dyDescent="0.2">
      <c r="B27">
        <v>30924</v>
      </c>
      <c r="C27">
        <f t="shared" si="1"/>
        <v>400</v>
      </c>
      <c r="D27">
        <v>2.9820000000000002</v>
      </c>
      <c r="E27">
        <v>3.7490000000000001</v>
      </c>
      <c r="F27">
        <f t="shared" si="2"/>
        <v>0.7669999999999999</v>
      </c>
      <c r="G27" s="1">
        <f t="shared" si="0"/>
        <v>37.49</v>
      </c>
      <c r="H27">
        <v>1385</v>
      </c>
      <c r="I27">
        <f t="shared" si="3"/>
        <v>6.6900000000000546</v>
      </c>
      <c r="J27">
        <f t="shared" ref="J27:J48" si="7">I27+J26</f>
        <v>26.450000000000045</v>
      </c>
      <c r="K27">
        <v>1343.03</v>
      </c>
      <c r="L27">
        <f t="shared" si="4"/>
        <v>6.5099999999999909</v>
      </c>
      <c r="M27">
        <f t="shared" si="6"/>
        <v>25.789999999999964</v>
      </c>
      <c r="N27">
        <v>21</v>
      </c>
      <c r="O27">
        <f t="shared" si="5"/>
        <v>6.6444000000000001</v>
      </c>
      <c r="P27">
        <f t="shared" ref="P27:P48" si="8">O27+P26</f>
        <v>28.159600000000001</v>
      </c>
      <c r="Q27" s="2">
        <v>0.41250000000000003</v>
      </c>
    </row>
    <row r="28" spans="1:18" x14ac:dyDescent="0.2">
      <c r="B28">
        <v>31324</v>
      </c>
      <c r="C28">
        <f t="shared" si="1"/>
        <v>400</v>
      </c>
      <c r="D28">
        <v>3.694</v>
      </c>
      <c r="E28">
        <v>4.46</v>
      </c>
      <c r="F28">
        <f t="shared" si="2"/>
        <v>0.76600000000000001</v>
      </c>
      <c r="G28" s="1">
        <f t="shared" si="0"/>
        <v>44.6</v>
      </c>
      <c r="H28">
        <v>1391.69</v>
      </c>
      <c r="I28">
        <f t="shared" si="3"/>
        <v>6.6900000000000546</v>
      </c>
      <c r="J28">
        <f t="shared" si="7"/>
        <v>33.1400000000001</v>
      </c>
      <c r="K28">
        <v>1349.54</v>
      </c>
      <c r="L28">
        <f t="shared" si="4"/>
        <v>6.5099999999999909</v>
      </c>
      <c r="M28">
        <f t="shared" si="6"/>
        <v>32.299999999999955</v>
      </c>
      <c r="N28">
        <v>21</v>
      </c>
      <c r="O28">
        <f t="shared" si="5"/>
        <v>6.6444000000000001</v>
      </c>
      <c r="P28">
        <f t="shared" si="8"/>
        <v>34.804000000000002</v>
      </c>
      <c r="Q28" s="2">
        <v>0.41319444444444442</v>
      </c>
    </row>
    <row r="29" spans="1:18" x14ac:dyDescent="0.2">
      <c r="B29">
        <v>31724</v>
      </c>
      <c r="C29">
        <f t="shared" si="1"/>
        <v>400</v>
      </c>
      <c r="D29">
        <v>4.4000000000000004</v>
      </c>
      <c r="E29">
        <v>5.16</v>
      </c>
      <c r="F29">
        <f t="shared" si="2"/>
        <v>0.75999999999999979</v>
      </c>
      <c r="G29" s="1">
        <f t="shared" si="0"/>
        <v>51.6</v>
      </c>
      <c r="H29">
        <v>1398.41</v>
      </c>
      <c r="I29">
        <f t="shared" si="3"/>
        <v>6.7200000000000273</v>
      </c>
      <c r="J29">
        <f t="shared" si="7"/>
        <v>39.860000000000127</v>
      </c>
      <c r="K29">
        <v>1356.08</v>
      </c>
      <c r="L29">
        <f t="shared" si="4"/>
        <v>6.5399999999999636</v>
      </c>
      <c r="M29">
        <f t="shared" si="6"/>
        <v>38.839999999999918</v>
      </c>
      <c r="N29">
        <v>20</v>
      </c>
      <c r="O29">
        <f t="shared" si="5"/>
        <v>6.3280000000000003</v>
      </c>
      <c r="P29">
        <f t="shared" si="8"/>
        <v>41.132000000000005</v>
      </c>
      <c r="Q29" s="2">
        <v>0.4145833333333333</v>
      </c>
    </row>
    <row r="30" spans="1:18" x14ac:dyDescent="0.2">
      <c r="B30">
        <v>32124</v>
      </c>
      <c r="C30">
        <f t="shared" si="1"/>
        <v>400</v>
      </c>
      <c r="D30">
        <v>5.0999999999999996</v>
      </c>
      <c r="E30">
        <v>5.87</v>
      </c>
      <c r="F30">
        <f t="shared" si="2"/>
        <v>0.77000000000000046</v>
      </c>
      <c r="G30" s="1">
        <f t="shared" si="0"/>
        <v>58.7</v>
      </c>
      <c r="H30">
        <v>1405.15</v>
      </c>
      <c r="I30">
        <f t="shared" si="3"/>
        <v>6.7400000000000091</v>
      </c>
      <c r="J30">
        <f t="shared" si="7"/>
        <v>46.600000000000136</v>
      </c>
      <c r="K30">
        <v>1362.64</v>
      </c>
      <c r="L30">
        <f t="shared" si="4"/>
        <v>6.5600000000001728</v>
      </c>
      <c r="M30">
        <f t="shared" si="6"/>
        <v>45.400000000000091</v>
      </c>
      <c r="N30">
        <v>20</v>
      </c>
      <c r="O30">
        <f t="shared" si="5"/>
        <v>6.3280000000000003</v>
      </c>
      <c r="P30">
        <f t="shared" si="8"/>
        <v>47.460000000000008</v>
      </c>
      <c r="Q30" s="2">
        <v>0.4152777777777778</v>
      </c>
    </row>
    <row r="31" spans="1:18" x14ac:dyDescent="0.2">
      <c r="B31">
        <v>32524</v>
      </c>
      <c r="C31">
        <f t="shared" si="1"/>
        <v>400</v>
      </c>
      <c r="D31">
        <v>5.81</v>
      </c>
      <c r="E31">
        <v>6.57</v>
      </c>
      <c r="F31">
        <f t="shared" si="2"/>
        <v>0.76000000000000068</v>
      </c>
      <c r="G31" s="1">
        <f t="shared" si="0"/>
        <v>65.7</v>
      </c>
      <c r="H31">
        <v>1411.94</v>
      </c>
      <c r="I31">
        <f t="shared" si="3"/>
        <v>6.7899999999999636</v>
      </c>
      <c r="J31">
        <f t="shared" si="7"/>
        <v>53.3900000000001</v>
      </c>
      <c r="K31">
        <v>1369.25</v>
      </c>
      <c r="L31">
        <f t="shared" si="4"/>
        <v>6.6099999999999</v>
      </c>
      <c r="M31">
        <f t="shared" si="6"/>
        <v>52.009999999999991</v>
      </c>
      <c r="N31">
        <v>21</v>
      </c>
      <c r="O31">
        <f t="shared" si="5"/>
        <v>6.6444000000000001</v>
      </c>
      <c r="P31">
        <f t="shared" si="8"/>
        <v>54.104400000000005</v>
      </c>
      <c r="Q31" s="2">
        <v>0.41666666666666669</v>
      </c>
    </row>
    <row r="32" spans="1:18" x14ac:dyDescent="0.2">
      <c r="B32">
        <v>32924</v>
      </c>
      <c r="C32">
        <f t="shared" si="1"/>
        <v>400</v>
      </c>
      <c r="D32">
        <v>6.51</v>
      </c>
      <c r="E32">
        <v>7.19</v>
      </c>
      <c r="F32">
        <f t="shared" si="2"/>
        <v>0.6800000000000006</v>
      </c>
      <c r="G32" s="1">
        <f t="shared" si="0"/>
        <v>71.900000000000006</v>
      </c>
      <c r="H32">
        <v>1418.59</v>
      </c>
      <c r="I32">
        <f t="shared" si="3"/>
        <v>6.6499999999998636</v>
      </c>
      <c r="J32">
        <f t="shared" si="7"/>
        <v>60.039999999999964</v>
      </c>
      <c r="K32">
        <v>1375.72</v>
      </c>
      <c r="L32">
        <f t="shared" si="4"/>
        <v>6.4700000000000273</v>
      </c>
      <c r="M32">
        <f t="shared" si="6"/>
        <v>58.480000000000018</v>
      </c>
      <c r="N32">
        <v>17</v>
      </c>
      <c r="O32">
        <f t="shared" si="5"/>
        <v>5.3788</v>
      </c>
      <c r="P32">
        <f t="shared" si="8"/>
        <v>59.483200000000004</v>
      </c>
      <c r="Q32" s="2">
        <v>0.41736111111111113</v>
      </c>
      <c r="R32" t="s">
        <v>70</v>
      </c>
    </row>
    <row r="33" spans="1:18" x14ac:dyDescent="0.2">
      <c r="B33">
        <v>33324</v>
      </c>
      <c r="C33">
        <f t="shared" si="1"/>
        <v>400</v>
      </c>
      <c r="D33">
        <v>7.15</v>
      </c>
      <c r="E33">
        <v>8.1</v>
      </c>
      <c r="F33">
        <f t="shared" si="2"/>
        <v>0.94999999999999929</v>
      </c>
      <c r="G33" s="1">
        <f t="shared" si="0"/>
        <v>81</v>
      </c>
      <c r="H33">
        <v>1426.54</v>
      </c>
      <c r="I33">
        <f t="shared" si="3"/>
        <v>7.9500000000000455</v>
      </c>
      <c r="J33">
        <f t="shared" si="7"/>
        <v>67.990000000000009</v>
      </c>
      <c r="K33">
        <v>1383.46</v>
      </c>
      <c r="L33">
        <f t="shared" si="4"/>
        <v>7.7400000000000091</v>
      </c>
      <c r="M33">
        <f t="shared" si="6"/>
        <v>66.220000000000027</v>
      </c>
      <c r="N33" s="11">
        <v>23</v>
      </c>
      <c r="O33">
        <f t="shared" si="5"/>
        <v>7.2772000000000006</v>
      </c>
      <c r="P33">
        <f t="shared" si="8"/>
        <v>66.760400000000004</v>
      </c>
      <c r="Q33" s="2">
        <v>0.42083333333333334</v>
      </c>
    </row>
    <row r="34" spans="1:18" x14ac:dyDescent="0.2">
      <c r="B34">
        <v>33724</v>
      </c>
      <c r="C34">
        <f t="shared" si="1"/>
        <v>400</v>
      </c>
      <c r="D34">
        <v>8.0299999999999994</v>
      </c>
      <c r="E34">
        <v>8.9700000000000006</v>
      </c>
      <c r="F34">
        <f t="shared" si="2"/>
        <v>0.94000000000000128</v>
      </c>
      <c r="G34" s="1">
        <f t="shared" si="0"/>
        <v>89.7</v>
      </c>
      <c r="H34">
        <v>1434.5</v>
      </c>
      <c r="I34">
        <f t="shared" si="3"/>
        <v>7.9600000000000364</v>
      </c>
      <c r="J34">
        <f t="shared" si="7"/>
        <v>75.950000000000045</v>
      </c>
      <c r="K34">
        <v>1391.21</v>
      </c>
      <c r="L34">
        <f t="shared" si="4"/>
        <v>7.75</v>
      </c>
      <c r="M34">
        <f t="shared" si="6"/>
        <v>73.970000000000027</v>
      </c>
      <c r="N34">
        <v>23</v>
      </c>
      <c r="O34">
        <f t="shared" si="5"/>
        <v>7.2772000000000006</v>
      </c>
      <c r="P34">
        <f t="shared" si="8"/>
        <v>74.037599999999998</v>
      </c>
      <c r="Q34" s="2">
        <v>0.42222222222222222</v>
      </c>
    </row>
    <row r="35" spans="1:18" x14ac:dyDescent="0.2">
      <c r="A35" t="s">
        <v>71</v>
      </c>
      <c r="B35">
        <v>33324</v>
      </c>
      <c r="C35">
        <f t="shared" si="1"/>
        <v>-400</v>
      </c>
      <c r="D35">
        <v>8.81</v>
      </c>
      <c r="E35">
        <v>7.33</v>
      </c>
      <c r="F35">
        <f t="shared" si="2"/>
        <v>-1.4800000000000004</v>
      </c>
      <c r="G35" s="1">
        <f t="shared" si="0"/>
        <v>73.3</v>
      </c>
      <c r="H35">
        <v>1426.53</v>
      </c>
      <c r="I35">
        <f t="shared" si="3"/>
        <v>-7.9700000000000273</v>
      </c>
      <c r="J35">
        <f t="shared" si="7"/>
        <v>67.980000000000018</v>
      </c>
      <c r="K35">
        <v>1383.49</v>
      </c>
      <c r="L35">
        <f t="shared" si="4"/>
        <v>-7.7200000000000273</v>
      </c>
      <c r="M35">
        <f t="shared" si="6"/>
        <v>66.25</v>
      </c>
      <c r="N35">
        <v>-22</v>
      </c>
      <c r="O35">
        <f t="shared" si="5"/>
        <v>-6.9608000000000008</v>
      </c>
      <c r="P35">
        <f t="shared" si="8"/>
        <v>67.076799999999992</v>
      </c>
      <c r="Q35" s="2">
        <v>0.42569444444444443</v>
      </c>
    </row>
    <row r="36" spans="1:18" x14ac:dyDescent="0.2">
      <c r="B36">
        <v>32924</v>
      </c>
      <c r="C36">
        <f t="shared" si="1"/>
        <v>-400</v>
      </c>
      <c r="D36">
        <v>7.36</v>
      </c>
      <c r="E36">
        <v>6.11</v>
      </c>
      <c r="F36">
        <f t="shared" si="2"/>
        <v>-1.25</v>
      </c>
      <c r="G36" s="1">
        <f t="shared" si="0"/>
        <v>61.1</v>
      </c>
      <c r="H36">
        <v>1418.57</v>
      </c>
      <c r="I36">
        <f t="shared" si="3"/>
        <v>-7.9600000000000364</v>
      </c>
      <c r="J36">
        <f t="shared" si="7"/>
        <v>60.019999999999982</v>
      </c>
      <c r="K36">
        <v>1375.75</v>
      </c>
      <c r="L36">
        <f t="shared" si="4"/>
        <v>-7.7400000000000091</v>
      </c>
      <c r="M36">
        <f t="shared" si="6"/>
        <v>58.509999999999991</v>
      </c>
      <c r="N36">
        <v>-24</v>
      </c>
      <c r="O36">
        <f t="shared" si="5"/>
        <v>-7.5936000000000003</v>
      </c>
      <c r="P36">
        <f t="shared" si="8"/>
        <v>59.483199999999989</v>
      </c>
      <c r="Q36" s="2">
        <v>0.42777777777777781</v>
      </c>
    </row>
    <row r="37" spans="1:18" x14ac:dyDescent="0.2">
      <c r="B37">
        <v>32524</v>
      </c>
      <c r="C37">
        <f t="shared" si="1"/>
        <v>-400</v>
      </c>
      <c r="D37">
        <v>6.13</v>
      </c>
      <c r="E37">
        <v>5.2</v>
      </c>
      <c r="F37">
        <f t="shared" si="2"/>
        <v>-0.92999999999999972</v>
      </c>
      <c r="G37" s="1">
        <f t="shared" si="0"/>
        <v>52</v>
      </c>
      <c r="H37">
        <v>1411.93</v>
      </c>
      <c r="I37">
        <f t="shared" si="3"/>
        <v>-6.6399999999998727</v>
      </c>
      <c r="J37">
        <f t="shared" si="7"/>
        <v>53.380000000000109</v>
      </c>
      <c r="K37">
        <v>1369.31</v>
      </c>
      <c r="L37">
        <f t="shared" si="4"/>
        <v>-6.4400000000000546</v>
      </c>
      <c r="M37">
        <f t="shared" si="6"/>
        <v>52.069999999999936</v>
      </c>
      <c r="N37">
        <v>-23</v>
      </c>
      <c r="O37">
        <f t="shared" si="5"/>
        <v>-7.2772000000000006</v>
      </c>
      <c r="P37">
        <f t="shared" si="8"/>
        <v>52.205999999999989</v>
      </c>
      <c r="Q37" s="2">
        <v>0.4291666666666667</v>
      </c>
      <c r="R37" t="s">
        <v>72</v>
      </c>
    </row>
    <row r="38" spans="1:18" x14ac:dyDescent="0.2">
      <c r="B38">
        <v>32124</v>
      </c>
      <c r="C38">
        <f t="shared" si="1"/>
        <v>-400</v>
      </c>
      <c r="D38">
        <v>5.23</v>
      </c>
      <c r="E38">
        <v>4.3</v>
      </c>
      <c r="F38">
        <f t="shared" si="2"/>
        <v>-0.9300000000000006</v>
      </c>
      <c r="G38" s="1">
        <f t="shared" si="0"/>
        <v>43</v>
      </c>
      <c r="H38">
        <v>1405.14</v>
      </c>
      <c r="I38">
        <f t="shared" si="3"/>
        <v>-6.7899999999999636</v>
      </c>
      <c r="J38">
        <f t="shared" si="7"/>
        <v>46.590000000000146</v>
      </c>
      <c r="K38">
        <v>1362.73</v>
      </c>
      <c r="L38">
        <f t="shared" si="4"/>
        <v>-6.5799999999999272</v>
      </c>
      <c r="M38">
        <f t="shared" si="6"/>
        <v>45.490000000000009</v>
      </c>
      <c r="N38">
        <v>-21</v>
      </c>
      <c r="O38">
        <f t="shared" si="5"/>
        <v>-6.6444000000000001</v>
      </c>
      <c r="P38">
        <f t="shared" si="8"/>
        <v>45.561599999999991</v>
      </c>
      <c r="Q38" s="2">
        <v>0.43194444444444446</v>
      </c>
    </row>
    <row r="39" spans="1:18" x14ac:dyDescent="0.2">
      <c r="B39">
        <v>31724</v>
      </c>
      <c r="C39">
        <f t="shared" si="1"/>
        <v>-400</v>
      </c>
      <c r="D39">
        <v>4.34</v>
      </c>
      <c r="E39">
        <v>3.4969999999999999</v>
      </c>
      <c r="F39">
        <f t="shared" si="2"/>
        <v>-0.84299999999999997</v>
      </c>
      <c r="G39" s="1">
        <f t="shared" si="0"/>
        <v>34.97</v>
      </c>
      <c r="H39">
        <v>1398.39</v>
      </c>
      <c r="I39">
        <f t="shared" si="3"/>
        <v>-6.75</v>
      </c>
      <c r="J39">
        <f t="shared" si="7"/>
        <v>39.840000000000146</v>
      </c>
      <c r="K39">
        <v>1356.18</v>
      </c>
      <c r="L39">
        <f t="shared" si="4"/>
        <v>-6.5499999999999545</v>
      </c>
      <c r="M39">
        <f t="shared" si="6"/>
        <v>38.940000000000055</v>
      </c>
      <c r="N39">
        <v>-21</v>
      </c>
      <c r="O39">
        <f t="shared" si="5"/>
        <v>-6.6444000000000001</v>
      </c>
      <c r="P39">
        <f t="shared" si="8"/>
        <v>38.917199999999994</v>
      </c>
      <c r="Q39" s="2">
        <v>0.43333333333333335</v>
      </c>
    </row>
    <row r="40" spans="1:18" x14ac:dyDescent="0.2">
      <c r="B40">
        <v>31324</v>
      </c>
      <c r="C40">
        <f t="shared" si="1"/>
        <v>-400</v>
      </c>
      <c r="D40">
        <v>3.5270000000000001</v>
      </c>
      <c r="E40">
        <v>2.7160000000000002</v>
      </c>
      <c r="F40">
        <f t="shared" si="2"/>
        <v>-0.81099999999999994</v>
      </c>
      <c r="G40" s="1">
        <f t="shared" si="0"/>
        <v>27.160000000000004</v>
      </c>
      <c r="H40">
        <v>1391.69</v>
      </c>
      <c r="I40">
        <f t="shared" si="3"/>
        <v>-6.7000000000000455</v>
      </c>
      <c r="J40">
        <f t="shared" si="7"/>
        <v>33.1400000000001</v>
      </c>
      <c r="K40">
        <v>1349.67</v>
      </c>
      <c r="L40">
        <f t="shared" si="4"/>
        <v>-6.5099999999999909</v>
      </c>
      <c r="M40">
        <f t="shared" si="6"/>
        <v>32.430000000000064</v>
      </c>
      <c r="N40">
        <v>-20</v>
      </c>
      <c r="O40">
        <f t="shared" si="5"/>
        <v>-6.3280000000000003</v>
      </c>
      <c r="P40">
        <f t="shared" si="8"/>
        <v>32.589199999999991</v>
      </c>
      <c r="Q40" s="2">
        <v>0.43472222222222223</v>
      </c>
    </row>
    <row r="41" spans="1:18" x14ac:dyDescent="0.2">
      <c r="A41" t="s">
        <v>73</v>
      </c>
      <c r="B41">
        <v>30924</v>
      </c>
      <c r="C41">
        <f t="shared" si="1"/>
        <v>-400</v>
      </c>
      <c r="D41">
        <v>2.7690000000000001</v>
      </c>
      <c r="E41">
        <v>1.988</v>
      </c>
      <c r="F41">
        <f t="shared" si="2"/>
        <v>-0.78100000000000014</v>
      </c>
      <c r="G41" s="1">
        <f t="shared" si="0"/>
        <v>19.88</v>
      </c>
      <c r="H41">
        <v>1385.03</v>
      </c>
      <c r="I41">
        <f t="shared" si="3"/>
        <v>-6.6600000000000819</v>
      </c>
      <c r="J41">
        <f t="shared" si="7"/>
        <v>26.480000000000018</v>
      </c>
      <c r="K41">
        <v>1343.2</v>
      </c>
      <c r="L41">
        <f t="shared" si="4"/>
        <v>-6.4700000000000273</v>
      </c>
      <c r="M41">
        <f t="shared" si="6"/>
        <v>25.960000000000036</v>
      </c>
      <c r="N41">
        <v>-20</v>
      </c>
      <c r="O41">
        <f t="shared" si="5"/>
        <v>-6.3280000000000003</v>
      </c>
      <c r="P41">
        <f t="shared" si="8"/>
        <v>26.261199999999992</v>
      </c>
      <c r="Q41" s="2">
        <v>0.43541666666666662</v>
      </c>
    </row>
    <row r="42" spans="1:18" x14ac:dyDescent="0.2">
      <c r="A42" t="s">
        <v>74</v>
      </c>
      <c r="B42">
        <v>30524</v>
      </c>
      <c r="C42">
        <f t="shared" si="1"/>
        <v>-400</v>
      </c>
      <c r="D42">
        <v>2.0419999999999998</v>
      </c>
      <c r="E42">
        <v>1.3</v>
      </c>
      <c r="F42">
        <f t="shared" si="2"/>
        <v>-0.74199999999999977</v>
      </c>
      <c r="G42" s="1">
        <f t="shared" si="0"/>
        <v>13</v>
      </c>
      <c r="H42">
        <v>1378.37</v>
      </c>
      <c r="I42">
        <f t="shared" si="3"/>
        <v>-6.6600000000000819</v>
      </c>
      <c r="J42">
        <f t="shared" si="7"/>
        <v>19.819999999999936</v>
      </c>
      <c r="K42">
        <v>1336.74</v>
      </c>
      <c r="L42">
        <f t="shared" si="4"/>
        <v>-6.4600000000000364</v>
      </c>
      <c r="M42">
        <f t="shared" si="6"/>
        <v>19.5</v>
      </c>
      <c r="N42">
        <v>-19</v>
      </c>
      <c r="O42">
        <f t="shared" si="5"/>
        <v>-6.0116000000000005</v>
      </c>
      <c r="P42">
        <f t="shared" si="8"/>
        <v>20.24959999999999</v>
      </c>
      <c r="Q42" s="2">
        <v>0.4368055555555555</v>
      </c>
    </row>
    <row r="43" spans="1:18" x14ac:dyDescent="0.2">
      <c r="A43" t="s">
        <v>75</v>
      </c>
      <c r="B43">
        <v>30124</v>
      </c>
      <c r="C43">
        <f t="shared" si="1"/>
        <v>-400</v>
      </c>
      <c r="D43">
        <v>1.347</v>
      </c>
      <c r="E43">
        <v>0.63600000000000001</v>
      </c>
      <c r="F43">
        <f t="shared" si="2"/>
        <v>-0.71099999999999997</v>
      </c>
      <c r="G43" s="1">
        <f t="shared" si="0"/>
        <v>6.36</v>
      </c>
      <c r="H43">
        <v>1371.77</v>
      </c>
      <c r="I43">
        <f t="shared" si="3"/>
        <v>-6.5999999999999091</v>
      </c>
      <c r="J43">
        <f t="shared" si="7"/>
        <v>13.220000000000027</v>
      </c>
      <c r="K43">
        <v>1330.33</v>
      </c>
      <c r="L43">
        <f t="shared" si="4"/>
        <v>-6.4100000000000819</v>
      </c>
      <c r="M43">
        <f t="shared" si="6"/>
        <v>13.089999999999918</v>
      </c>
      <c r="N43">
        <v>-22</v>
      </c>
      <c r="O43">
        <f t="shared" si="5"/>
        <v>-6.9608000000000008</v>
      </c>
      <c r="P43">
        <f t="shared" si="8"/>
        <v>13.28879999999999</v>
      </c>
      <c r="Q43" s="2">
        <v>0.4381944444444445</v>
      </c>
    </row>
    <row r="44" spans="1:18" x14ac:dyDescent="0.2">
      <c r="A44" t="s">
        <v>76</v>
      </c>
      <c r="B44">
        <v>29724</v>
      </c>
      <c r="C44">
        <f t="shared" si="1"/>
        <v>-400</v>
      </c>
      <c r="D44">
        <v>0.69699999999999995</v>
      </c>
      <c r="E44">
        <v>1.2999999999999999E-2</v>
      </c>
      <c r="F44">
        <f t="shared" si="2"/>
        <v>-0.68399999999999994</v>
      </c>
      <c r="G44" s="1">
        <f t="shared" si="0"/>
        <v>0.13</v>
      </c>
      <c r="H44">
        <v>1365.24</v>
      </c>
      <c r="I44">
        <f t="shared" si="3"/>
        <v>-6.5299999999999727</v>
      </c>
      <c r="J44">
        <f t="shared" si="7"/>
        <v>6.6900000000000546</v>
      </c>
      <c r="K44">
        <v>1323.99</v>
      </c>
      <c r="L44">
        <f t="shared" si="4"/>
        <v>-6.3399999999999181</v>
      </c>
      <c r="M44">
        <f t="shared" si="6"/>
        <v>6.75</v>
      </c>
      <c r="N44">
        <v>-20</v>
      </c>
      <c r="O44">
        <f t="shared" si="5"/>
        <v>-6.3280000000000003</v>
      </c>
      <c r="P44">
        <f t="shared" si="8"/>
        <v>6.9607999999999892</v>
      </c>
      <c r="Q44" s="2">
        <v>0.43958333333333338</v>
      </c>
    </row>
    <row r="45" spans="1:18" x14ac:dyDescent="0.2">
      <c r="A45" t="s">
        <v>77</v>
      </c>
      <c r="B45">
        <v>29324</v>
      </c>
      <c r="C45">
        <f t="shared" si="1"/>
        <v>-400</v>
      </c>
      <c r="D45">
        <v>6.7000000000000004E-2</v>
      </c>
      <c r="E45">
        <v>-0.60799999999999998</v>
      </c>
      <c r="F45">
        <f t="shared" si="2"/>
        <v>-0.67500000000000004</v>
      </c>
      <c r="G45" s="1">
        <f t="shared" si="0"/>
        <v>-6.08</v>
      </c>
      <c r="H45">
        <v>1358.74</v>
      </c>
      <c r="I45">
        <f t="shared" si="3"/>
        <v>-6.5</v>
      </c>
      <c r="J45">
        <f t="shared" si="7"/>
        <v>0.19000000000005457</v>
      </c>
      <c r="K45">
        <v>1317.68</v>
      </c>
      <c r="L45">
        <f t="shared" si="4"/>
        <v>-6.3099999999999454</v>
      </c>
      <c r="M45">
        <f t="shared" si="6"/>
        <v>0.44000000000005457</v>
      </c>
      <c r="N45">
        <v>-20</v>
      </c>
      <c r="O45">
        <f t="shared" si="5"/>
        <v>-6.3280000000000003</v>
      </c>
      <c r="P45">
        <f t="shared" si="8"/>
        <v>0.63279999999998893</v>
      </c>
      <c r="Q45" s="2">
        <v>0.44097222222222227</v>
      </c>
    </row>
    <row r="46" spans="1:18" x14ac:dyDescent="0.2">
      <c r="A46" t="s">
        <v>78</v>
      </c>
      <c r="B46">
        <v>28924</v>
      </c>
      <c r="C46">
        <f t="shared" si="1"/>
        <v>-400</v>
      </c>
      <c r="D46">
        <v>-0.52300000000000002</v>
      </c>
      <c r="E46">
        <v>-1.1879999999999999</v>
      </c>
      <c r="F46">
        <f t="shared" si="2"/>
        <v>-0.66499999999999992</v>
      </c>
      <c r="G46" s="1">
        <f t="shared" si="0"/>
        <v>-11.879999999999999</v>
      </c>
      <c r="H46">
        <v>1352.3</v>
      </c>
      <c r="I46">
        <f t="shared" si="3"/>
        <v>-6.4400000000000546</v>
      </c>
      <c r="J46">
        <f t="shared" si="7"/>
        <v>-6.25</v>
      </c>
      <c r="K46">
        <v>1311.43</v>
      </c>
      <c r="L46">
        <f t="shared" si="4"/>
        <v>-6.25</v>
      </c>
      <c r="M46">
        <f t="shared" si="6"/>
        <v>-5.8099999999999454</v>
      </c>
      <c r="N46">
        <v>-21</v>
      </c>
      <c r="O46">
        <f t="shared" si="5"/>
        <v>-6.6444000000000001</v>
      </c>
      <c r="P46">
        <f t="shared" si="8"/>
        <v>-6.0116000000000112</v>
      </c>
      <c r="Q46" s="2">
        <v>0.44305555555555554</v>
      </c>
    </row>
    <row r="47" spans="1:18" x14ac:dyDescent="0.2">
      <c r="A47" t="s">
        <v>79</v>
      </c>
      <c r="B47">
        <v>28524</v>
      </c>
      <c r="C47">
        <f t="shared" si="1"/>
        <v>-400</v>
      </c>
      <c r="D47">
        <v>-1.1319999999999999</v>
      </c>
      <c r="E47">
        <v>-1.8089999999999999</v>
      </c>
      <c r="F47">
        <f t="shared" si="2"/>
        <v>-0.67700000000000005</v>
      </c>
      <c r="G47" s="1">
        <f t="shared" si="0"/>
        <v>-18.09</v>
      </c>
      <c r="H47">
        <v>1345.69</v>
      </c>
      <c r="I47">
        <f t="shared" si="3"/>
        <v>-6.6099999999999</v>
      </c>
      <c r="J47">
        <f t="shared" si="7"/>
        <v>-12.8599999999999</v>
      </c>
      <c r="K47">
        <v>1305.02</v>
      </c>
      <c r="L47">
        <f t="shared" si="4"/>
        <v>-6.4100000000000819</v>
      </c>
      <c r="M47">
        <f t="shared" si="6"/>
        <v>-12.220000000000027</v>
      </c>
      <c r="N47">
        <v>-21</v>
      </c>
      <c r="O47">
        <f t="shared" si="5"/>
        <v>-6.6444000000000001</v>
      </c>
      <c r="P47">
        <f t="shared" si="8"/>
        <v>-12.656000000000011</v>
      </c>
      <c r="Q47" s="2">
        <v>0.44444444444444442</v>
      </c>
      <c r="R47" t="s">
        <v>80</v>
      </c>
    </row>
    <row r="48" spans="1:18" x14ac:dyDescent="0.2">
      <c r="A48" t="s">
        <v>81</v>
      </c>
      <c r="B48">
        <v>28124</v>
      </c>
      <c r="C48">
        <f t="shared" si="1"/>
        <v>-400</v>
      </c>
      <c r="D48">
        <v>-1.7370000000000001</v>
      </c>
      <c r="E48">
        <v>-2.41</v>
      </c>
      <c r="F48">
        <f t="shared" si="2"/>
        <v>-0.67300000000000004</v>
      </c>
      <c r="G48" s="1">
        <f t="shared" si="0"/>
        <v>-24.1</v>
      </c>
      <c r="H48">
        <v>1338.47</v>
      </c>
      <c r="I48">
        <f t="shared" si="3"/>
        <v>-7.2200000000000273</v>
      </c>
      <c r="J48">
        <f t="shared" si="7"/>
        <v>-20.079999999999927</v>
      </c>
      <c r="K48">
        <v>1298.01</v>
      </c>
      <c r="L48">
        <f t="shared" si="4"/>
        <v>-7.0099999999999909</v>
      </c>
      <c r="M48">
        <f t="shared" si="6"/>
        <v>-19.230000000000018</v>
      </c>
      <c r="N48">
        <v>-22</v>
      </c>
      <c r="O48">
        <f t="shared" si="5"/>
        <v>-6.9608000000000008</v>
      </c>
      <c r="P48">
        <f t="shared" si="8"/>
        <v>-19.616800000000012</v>
      </c>
      <c r="Q48" s="2">
        <v>0.4458333333333333</v>
      </c>
    </row>
    <row r="49" spans="13:13" x14ac:dyDescent="0.2">
      <c r="M49" s="2"/>
    </row>
    <row r="50" spans="13:13" x14ac:dyDescent="0.2">
      <c r="M5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"/>
  <sheetViews>
    <sheetView topLeftCell="I14" zoomScale="90" zoomScaleNormal="138" workbookViewId="0">
      <selection activeCell="L50" sqref="L50"/>
    </sheetView>
  </sheetViews>
  <sheetFormatPr baseColWidth="10" defaultColWidth="8.83203125" defaultRowHeight="15" x14ac:dyDescent="0.2"/>
  <cols>
    <col min="1" max="1" width="22.6640625" customWidth="1"/>
    <col min="2" max="2" width="15.5" customWidth="1"/>
    <col min="3" max="3" width="13" customWidth="1"/>
    <col min="4" max="4" width="30.33203125" customWidth="1"/>
    <col min="5" max="5" width="16.5" customWidth="1"/>
    <col min="6" max="6" width="21.5" customWidth="1"/>
    <col min="7" max="7" width="29.83203125" customWidth="1"/>
    <col min="8" max="8" width="13.5" customWidth="1"/>
    <col min="9" max="10" width="26.33203125" customWidth="1"/>
    <col min="11" max="11" width="13.83203125" customWidth="1"/>
    <col min="12" max="12" width="25.83203125" customWidth="1"/>
    <col min="13" max="13" width="18.6640625" customWidth="1"/>
    <col min="14" max="14" width="8.83203125" customWidth="1"/>
    <col min="15" max="15" width="9.1640625" customWidth="1"/>
    <col min="16" max="16" width="11.1640625" customWidth="1"/>
  </cols>
  <sheetData>
    <row r="1" spans="1:10" x14ac:dyDescent="0.2">
      <c r="A1" t="s">
        <v>8</v>
      </c>
      <c r="B1" t="s">
        <v>9</v>
      </c>
      <c r="C1" t="s">
        <v>10</v>
      </c>
      <c r="E1" t="s">
        <v>41</v>
      </c>
    </row>
    <row r="2" spans="1:10" x14ac:dyDescent="0.2">
      <c r="A2" t="s">
        <v>11</v>
      </c>
      <c r="B2" t="s">
        <v>12</v>
      </c>
    </row>
    <row r="3" spans="1:10" ht="144" x14ac:dyDescent="0.2">
      <c r="A3" s="3" t="s">
        <v>13</v>
      </c>
      <c r="B3" t="s">
        <v>14</v>
      </c>
      <c r="C3" s="3" t="s">
        <v>15</v>
      </c>
      <c r="D3" t="s">
        <v>16</v>
      </c>
      <c r="E3" s="4" t="s">
        <v>17</v>
      </c>
    </row>
    <row r="4" spans="1:10" x14ac:dyDescent="0.2">
      <c r="A4" s="5" t="s">
        <v>18</v>
      </c>
    </row>
    <row r="5" spans="1:10" x14ac:dyDescent="0.2">
      <c r="A5" s="3" t="s">
        <v>19</v>
      </c>
      <c r="B5" t="s">
        <v>20</v>
      </c>
      <c r="C5" t="s">
        <v>58</v>
      </c>
      <c r="D5" t="s">
        <v>21</v>
      </c>
      <c r="E5" t="s">
        <v>22</v>
      </c>
    </row>
    <row r="6" spans="1:10" x14ac:dyDescent="0.2">
      <c r="A6" s="5"/>
      <c r="B6" t="s">
        <v>57</v>
      </c>
      <c r="C6" t="s">
        <v>59</v>
      </c>
    </row>
    <row r="7" spans="1:10" x14ac:dyDescent="0.2">
      <c r="A7" s="3"/>
      <c r="B7" s="3"/>
      <c r="C7" t="s">
        <v>60</v>
      </c>
    </row>
    <row r="8" spans="1:10" x14ac:dyDescent="0.2">
      <c r="A8" s="6" t="s">
        <v>23</v>
      </c>
      <c r="B8" s="6"/>
    </row>
    <row r="9" spans="1:10" x14ac:dyDescent="0.2">
      <c r="A9" s="3" t="s">
        <v>24</v>
      </c>
    </row>
    <row r="10" spans="1:10" x14ac:dyDescent="0.2">
      <c r="A10" s="7" t="s">
        <v>44</v>
      </c>
    </row>
    <row r="11" spans="1:10" x14ac:dyDescent="0.2">
      <c r="A11" s="7" t="s">
        <v>42</v>
      </c>
    </row>
    <row r="12" spans="1:10" x14ac:dyDescent="0.2">
      <c r="A12" s="7" t="s">
        <v>43</v>
      </c>
    </row>
    <row r="13" spans="1:10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21</v>
      </c>
      <c r="J13" t="s">
        <v>22</v>
      </c>
    </row>
    <row r="15" spans="1:10" x14ac:dyDescent="0.2">
      <c r="A15" s="8" t="s">
        <v>25</v>
      </c>
      <c r="B15" s="3"/>
    </row>
    <row r="16" spans="1:10" x14ac:dyDescent="0.2">
      <c r="A16" t="s">
        <v>26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7" spans="1:18" x14ac:dyDescent="0.2">
      <c r="A17" s="7"/>
      <c r="C17" s="9"/>
    </row>
    <row r="18" spans="1:18" x14ac:dyDescent="0.2">
      <c r="A18" s="10" t="s">
        <v>45</v>
      </c>
      <c r="C18" s="9"/>
    </row>
    <row r="19" spans="1:18" x14ac:dyDescent="0.2">
      <c r="A19" t="s">
        <v>26</v>
      </c>
      <c r="B19" t="s">
        <v>34</v>
      </c>
      <c r="C19" t="s">
        <v>46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18" x14ac:dyDescent="0.2">
      <c r="A21" s="9"/>
      <c r="B21" t="s">
        <v>47</v>
      </c>
      <c r="C21" t="s">
        <v>6</v>
      </c>
      <c r="D21" t="s">
        <v>0</v>
      </c>
      <c r="E21" t="s">
        <v>0</v>
      </c>
      <c r="F21" t="s">
        <v>56</v>
      </c>
      <c r="G21" t="s">
        <v>4</v>
      </c>
      <c r="H21" t="s">
        <v>48</v>
      </c>
      <c r="I21" t="s">
        <v>50</v>
      </c>
      <c r="J21" t="s">
        <v>51</v>
      </c>
      <c r="K21" t="s">
        <v>49</v>
      </c>
      <c r="L21" t="s">
        <v>52</v>
      </c>
      <c r="M21" t="s">
        <v>53</v>
      </c>
      <c r="N21" t="s">
        <v>2</v>
      </c>
      <c r="O21" t="s">
        <v>7</v>
      </c>
      <c r="P21" t="s">
        <v>5</v>
      </c>
      <c r="Q21" t="s">
        <v>1</v>
      </c>
      <c r="R21" t="s">
        <v>3</v>
      </c>
    </row>
    <row r="22" spans="1:18" x14ac:dyDescent="0.2">
      <c r="D22" t="s">
        <v>54</v>
      </c>
      <c r="E22" t="s">
        <v>55</v>
      </c>
    </row>
    <row r="23" spans="1:18" x14ac:dyDescent="0.2">
      <c r="A23" t="s">
        <v>61</v>
      </c>
      <c r="B23">
        <v>29049</v>
      </c>
      <c r="D23">
        <v>0</v>
      </c>
      <c r="E23">
        <v>-6.8000000000000005E-2</v>
      </c>
      <c r="F23">
        <f>E23-D23</f>
        <v>-6.8000000000000005E-2</v>
      </c>
      <c r="G23" s="1">
        <f>E23*10</f>
        <v>-0.68</v>
      </c>
      <c r="H23" s="1"/>
      <c r="I23" s="1"/>
      <c r="Q23" s="2">
        <v>0.46458333333333335</v>
      </c>
    </row>
    <row r="24" spans="1:18" x14ac:dyDescent="0.2">
      <c r="B24">
        <v>29449</v>
      </c>
      <c r="C24">
        <f>B24-B23</f>
        <v>400</v>
      </c>
      <c r="D24">
        <v>-6.4999999999999997E-3</v>
      </c>
      <c r="E24">
        <v>0.96899999999999997</v>
      </c>
      <c r="F24">
        <f>E24-D24</f>
        <v>0.97549999999999992</v>
      </c>
      <c r="G24">
        <f>E24*10</f>
        <v>9.69</v>
      </c>
      <c r="H24">
        <v>1360.68</v>
      </c>
      <c r="K24">
        <v>1319.51</v>
      </c>
      <c r="N24">
        <v>18</v>
      </c>
      <c r="O24">
        <f>N24*0.5*0.6328</f>
        <v>5.6951999999999998</v>
      </c>
      <c r="P24">
        <f>O24</f>
        <v>5.6951999999999998</v>
      </c>
      <c r="Q24" s="2">
        <v>0.46597222222222223</v>
      </c>
    </row>
    <row r="25" spans="1:18" x14ac:dyDescent="0.2">
      <c r="B25">
        <v>29849</v>
      </c>
      <c r="C25">
        <f t="shared" ref="C25:C47" si="0">B25-B24</f>
        <v>400</v>
      </c>
      <c r="D25">
        <v>0.93899999999999995</v>
      </c>
      <c r="E25">
        <v>1.7350000000000001</v>
      </c>
      <c r="F25">
        <f t="shared" ref="F25:F47" si="1">E25-D25</f>
        <v>0.79600000000000015</v>
      </c>
      <c r="G25">
        <f t="shared" ref="G25:G47" si="2">E25*10</f>
        <v>17.350000000000001</v>
      </c>
      <c r="H25">
        <v>1367.22</v>
      </c>
      <c r="I25">
        <f>H25-H24</f>
        <v>6.5399999999999636</v>
      </c>
      <c r="J25">
        <f>I25</f>
        <v>6.5399999999999636</v>
      </c>
      <c r="K25">
        <v>1325.87</v>
      </c>
      <c r="L25">
        <f>K25-K24</f>
        <v>6.3599999999999</v>
      </c>
      <c r="M25">
        <f>L25</f>
        <v>6.3599999999999</v>
      </c>
      <c r="N25">
        <v>17</v>
      </c>
      <c r="O25">
        <f t="shared" ref="O25:O47" si="3">N25*0.5*0.6328</f>
        <v>5.3788</v>
      </c>
      <c r="P25">
        <f>O25+P24</f>
        <v>11.074</v>
      </c>
      <c r="Q25" s="2">
        <v>0.46666666666666662</v>
      </c>
    </row>
    <row r="26" spans="1:18" x14ac:dyDescent="0.2">
      <c r="B26">
        <v>30249</v>
      </c>
      <c r="C26">
        <f t="shared" si="0"/>
        <v>400</v>
      </c>
      <c r="D26">
        <v>1.712</v>
      </c>
      <c r="E26">
        <v>2.4969999999999999</v>
      </c>
      <c r="F26">
        <f t="shared" si="1"/>
        <v>0.78499999999999992</v>
      </c>
      <c r="G26">
        <f t="shared" si="2"/>
        <v>24.97</v>
      </c>
      <c r="H26">
        <v>1373.79</v>
      </c>
      <c r="I26">
        <f t="shared" ref="I26:I47" si="4">H26-H25</f>
        <v>6.5699999999999363</v>
      </c>
      <c r="J26">
        <f>I26+J25</f>
        <v>13.1099999999999</v>
      </c>
      <c r="K26">
        <v>1332.26</v>
      </c>
      <c r="L26">
        <f t="shared" ref="L26:L47" si="5">K26-K25</f>
        <v>6.3900000000001</v>
      </c>
      <c r="M26">
        <f>L26+M25</f>
        <v>12.75</v>
      </c>
      <c r="N26">
        <v>20</v>
      </c>
      <c r="O26">
        <f t="shared" si="3"/>
        <v>6.3280000000000003</v>
      </c>
      <c r="P26">
        <f>O26+P25</f>
        <v>17.402000000000001</v>
      </c>
      <c r="Q26" s="2">
        <v>0.4680555555555555</v>
      </c>
    </row>
    <row r="27" spans="1:18" x14ac:dyDescent="0.2">
      <c r="B27">
        <v>30649</v>
      </c>
      <c r="C27">
        <f t="shared" si="0"/>
        <v>400</v>
      </c>
      <c r="D27">
        <v>2.4609999999999999</v>
      </c>
      <c r="E27">
        <v>3.226</v>
      </c>
      <c r="F27">
        <f t="shared" si="1"/>
        <v>0.76500000000000012</v>
      </c>
      <c r="G27">
        <f t="shared" si="2"/>
        <v>32.26</v>
      </c>
      <c r="H27">
        <v>1380.41</v>
      </c>
      <c r="I27">
        <f t="shared" si="4"/>
        <v>6.6200000000001182</v>
      </c>
      <c r="J27">
        <f>I27+J26</f>
        <v>19.730000000000018</v>
      </c>
      <c r="K27">
        <v>1338.69</v>
      </c>
      <c r="L27">
        <f t="shared" si="5"/>
        <v>6.4300000000000637</v>
      </c>
      <c r="M27">
        <f>L27+M26</f>
        <v>19.180000000000064</v>
      </c>
      <c r="N27">
        <v>22</v>
      </c>
      <c r="O27">
        <f t="shared" si="3"/>
        <v>6.9608000000000008</v>
      </c>
      <c r="P27">
        <f t="shared" ref="P27:P47" si="6">O27+P26</f>
        <v>24.3628</v>
      </c>
      <c r="Q27" s="2">
        <v>0.4694444444444445</v>
      </c>
    </row>
    <row r="28" spans="1:18" x14ac:dyDescent="0.2">
      <c r="B28">
        <v>31049</v>
      </c>
      <c r="C28">
        <f t="shared" si="0"/>
        <v>400</v>
      </c>
      <c r="D28">
        <v>3.1669999999999998</v>
      </c>
      <c r="E28">
        <v>3.9409999999999998</v>
      </c>
      <c r="F28">
        <f t="shared" si="1"/>
        <v>0.77400000000000002</v>
      </c>
      <c r="G28">
        <f t="shared" si="2"/>
        <v>39.409999999999997</v>
      </c>
      <c r="H28">
        <v>1387.09</v>
      </c>
      <c r="I28">
        <f t="shared" si="4"/>
        <v>6.6799999999998363</v>
      </c>
      <c r="J28">
        <f t="shared" ref="J28:J47" si="7">I28+J27</f>
        <v>26.409999999999854</v>
      </c>
      <c r="K28">
        <v>1345.19</v>
      </c>
      <c r="L28">
        <f t="shared" si="5"/>
        <v>6.5</v>
      </c>
      <c r="M28">
        <f t="shared" ref="M28:M47" si="8">L28+M27</f>
        <v>25.680000000000064</v>
      </c>
      <c r="N28">
        <v>18</v>
      </c>
      <c r="O28">
        <f t="shared" si="3"/>
        <v>5.6951999999999998</v>
      </c>
      <c r="P28">
        <f t="shared" si="6"/>
        <v>30.058</v>
      </c>
      <c r="Q28" s="2">
        <v>0.47083333333333338</v>
      </c>
    </row>
    <row r="29" spans="1:18" x14ac:dyDescent="0.2">
      <c r="B29">
        <v>31449</v>
      </c>
      <c r="C29">
        <f t="shared" si="0"/>
        <v>400</v>
      </c>
      <c r="D29">
        <v>3.8969999999999998</v>
      </c>
      <c r="E29">
        <v>4.66</v>
      </c>
      <c r="F29">
        <f t="shared" si="1"/>
        <v>0.76300000000000034</v>
      </c>
      <c r="G29">
        <f t="shared" si="2"/>
        <v>46.6</v>
      </c>
      <c r="H29">
        <v>1393.78</v>
      </c>
      <c r="I29">
        <f t="shared" si="4"/>
        <v>6.6900000000000546</v>
      </c>
      <c r="J29">
        <f t="shared" si="7"/>
        <v>33.099999999999909</v>
      </c>
      <c r="K29">
        <v>1351.7</v>
      </c>
      <c r="L29">
        <f t="shared" si="5"/>
        <v>6.5099999999999909</v>
      </c>
      <c r="M29">
        <f t="shared" si="8"/>
        <v>32.190000000000055</v>
      </c>
      <c r="N29">
        <v>21</v>
      </c>
      <c r="O29">
        <f t="shared" si="3"/>
        <v>6.6444000000000001</v>
      </c>
      <c r="P29">
        <f t="shared" si="6"/>
        <v>36.702399999999997</v>
      </c>
      <c r="Q29" s="2">
        <v>0.47222222222222227</v>
      </c>
    </row>
    <row r="30" spans="1:18" x14ac:dyDescent="0.2">
      <c r="B30">
        <v>31849</v>
      </c>
      <c r="C30">
        <f t="shared" si="0"/>
        <v>400</v>
      </c>
      <c r="D30">
        <v>4.6100000000000003</v>
      </c>
      <c r="E30">
        <v>5.37</v>
      </c>
      <c r="F30">
        <f t="shared" si="1"/>
        <v>0.75999999999999979</v>
      </c>
      <c r="G30">
        <f t="shared" si="2"/>
        <v>53.7</v>
      </c>
      <c r="H30">
        <v>1400.51</v>
      </c>
      <c r="I30">
        <f t="shared" si="4"/>
        <v>6.7300000000000182</v>
      </c>
      <c r="J30">
        <f t="shared" si="7"/>
        <v>39.829999999999927</v>
      </c>
      <c r="K30">
        <v>1358.24</v>
      </c>
      <c r="L30">
        <f t="shared" si="5"/>
        <v>6.5399999999999636</v>
      </c>
      <c r="M30">
        <f t="shared" si="8"/>
        <v>38.730000000000018</v>
      </c>
      <c r="N30">
        <v>21</v>
      </c>
      <c r="O30">
        <f t="shared" si="3"/>
        <v>6.6444000000000001</v>
      </c>
      <c r="P30">
        <f t="shared" si="6"/>
        <v>43.346799999999995</v>
      </c>
      <c r="Q30" s="2">
        <v>0.47291666666666665</v>
      </c>
    </row>
    <row r="31" spans="1:18" x14ac:dyDescent="0.2">
      <c r="B31">
        <v>32249</v>
      </c>
      <c r="C31">
        <f t="shared" si="0"/>
        <v>400</v>
      </c>
      <c r="D31">
        <v>5.29</v>
      </c>
      <c r="E31">
        <v>6.08</v>
      </c>
      <c r="F31">
        <f t="shared" si="1"/>
        <v>0.79</v>
      </c>
      <c r="G31">
        <f t="shared" si="2"/>
        <v>60.8</v>
      </c>
      <c r="H31">
        <v>1407.25</v>
      </c>
      <c r="I31">
        <f t="shared" si="4"/>
        <v>6.7400000000000091</v>
      </c>
      <c r="J31">
        <f t="shared" si="7"/>
        <v>46.569999999999936</v>
      </c>
      <c r="K31">
        <v>1364.8</v>
      </c>
      <c r="L31">
        <f t="shared" si="5"/>
        <v>6.5599999999999454</v>
      </c>
      <c r="M31">
        <f t="shared" si="8"/>
        <v>45.289999999999964</v>
      </c>
      <c r="N31">
        <v>20</v>
      </c>
      <c r="O31">
        <f t="shared" si="3"/>
        <v>6.3280000000000003</v>
      </c>
      <c r="P31">
        <f t="shared" si="6"/>
        <v>49.674799999999998</v>
      </c>
      <c r="Q31" s="2">
        <v>0.47361111111111115</v>
      </c>
    </row>
    <row r="32" spans="1:18" x14ac:dyDescent="0.2">
      <c r="B32">
        <v>32649</v>
      </c>
      <c r="C32">
        <f t="shared" si="0"/>
        <v>400</v>
      </c>
      <c r="D32">
        <v>6.02</v>
      </c>
      <c r="E32">
        <v>6.78</v>
      </c>
      <c r="F32">
        <f t="shared" si="1"/>
        <v>0.76000000000000068</v>
      </c>
      <c r="G32">
        <f t="shared" si="2"/>
        <v>67.8</v>
      </c>
      <c r="H32">
        <v>1414.03</v>
      </c>
      <c r="I32">
        <f t="shared" si="4"/>
        <v>6.7799999999999727</v>
      </c>
      <c r="J32">
        <f t="shared" si="7"/>
        <v>53.349999999999909</v>
      </c>
      <c r="K32">
        <v>1371.39</v>
      </c>
      <c r="L32">
        <f t="shared" si="5"/>
        <v>6.5900000000001455</v>
      </c>
      <c r="M32">
        <f t="shared" si="8"/>
        <v>51.880000000000109</v>
      </c>
      <c r="N32">
        <v>21</v>
      </c>
      <c r="O32">
        <f t="shared" si="3"/>
        <v>6.6444000000000001</v>
      </c>
      <c r="P32">
        <f t="shared" si="6"/>
        <v>56.319199999999995</v>
      </c>
      <c r="Q32" s="2">
        <v>0.47500000000000003</v>
      </c>
    </row>
    <row r="33" spans="1:18" x14ac:dyDescent="0.2">
      <c r="B33">
        <v>33049</v>
      </c>
      <c r="C33">
        <f t="shared" si="0"/>
        <v>400</v>
      </c>
      <c r="D33">
        <v>6.7</v>
      </c>
      <c r="E33">
        <v>7.53</v>
      </c>
      <c r="F33">
        <f t="shared" si="1"/>
        <v>0.83000000000000007</v>
      </c>
      <c r="G33">
        <f t="shared" si="2"/>
        <v>75.3</v>
      </c>
      <c r="H33">
        <v>1421.03</v>
      </c>
      <c r="I33">
        <f t="shared" si="4"/>
        <v>7</v>
      </c>
      <c r="J33">
        <f t="shared" si="7"/>
        <v>60.349999999999909</v>
      </c>
      <c r="K33">
        <v>1378.2</v>
      </c>
      <c r="L33">
        <f t="shared" si="5"/>
        <v>6.8099999999999454</v>
      </c>
      <c r="M33">
        <f t="shared" si="8"/>
        <v>58.690000000000055</v>
      </c>
      <c r="N33" s="11">
        <v>21</v>
      </c>
      <c r="O33">
        <f t="shared" si="3"/>
        <v>6.6444000000000001</v>
      </c>
      <c r="P33">
        <f t="shared" si="6"/>
        <v>62.963599999999992</v>
      </c>
      <c r="Q33" s="2">
        <v>0.47569444444444442</v>
      </c>
      <c r="R33" t="s">
        <v>82</v>
      </c>
    </row>
    <row r="34" spans="1:18" x14ac:dyDescent="0.2">
      <c r="B34">
        <v>33449</v>
      </c>
      <c r="C34">
        <f t="shared" si="0"/>
        <v>400</v>
      </c>
      <c r="D34">
        <v>7.45</v>
      </c>
      <c r="E34">
        <v>8.3699999999999992</v>
      </c>
      <c r="F34">
        <f t="shared" si="1"/>
        <v>0.91999999999999904</v>
      </c>
      <c r="G34">
        <f t="shared" si="2"/>
        <v>83.699999999999989</v>
      </c>
      <c r="H34">
        <v>1428.99</v>
      </c>
      <c r="I34">
        <f t="shared" si="4"/>
        <v>7.9600000000000364</v>
      </c>
      <c r="J34">
        <f t="shared" si="7"/>
        <v>68.309999999999945</v>
      </c>
      <c r="K34">
        <v>1385.94</v>
      </c>
      <c r="L34">
        <f t="shared" si="5"/>
        <v>7.7400000000000091</v>
      </c>
      <c r="M34">
        <f t="shared" si="8"/>
        <v>66.430000000000064</v>
      </c>
      <c r="N34">
        <v>24</v>
      </c>
      <c r="O34">
        <f t="shared" si="3"/>
        <v>7.5936000000000003</v>
      </c>
      <c r="P34">
        <f t="shared" si="6"/>
        <v>70.557199999999995</v>
      </c>
      <c r="Q34" s="2">
        <v>0.4770833333333333</v>
      </c>
    </row>
    <row r="35" spans="1:18" x14ac:dyDescent="0.2">
      <c r="A35" t="s">
        <v>83</v>
      </c>
      <c r="B35">
        <v>33049</v>
      </c>
      <c r="C35">
        <f t="shared" si="0"/>
        <v>-400</v>
      </c>
      <c r="D35">
        <v>8.2899999999999991</v>
      </c>
      <c r="E35">
        <v>6.8</v>
      </c>
      <c r="F35">
        <f t="shared" si="1"/>
        <v>-1.4899999999999993</v>
      </c>
      <c r="G35">
        <f t="shared" si="2"/>
        <v>68</v>
      </c>
      <c r="H35">
        <v>1421.02</v>
      </c>
      <c r="I35">
        <f t="shared" si="4"/>
        <v>-7.9700000000000273</v>
      </c>
      <c r="J35">
        <f t="shared" si="7"/>
        <v>60.339999999999918</v>
      </c>
      <c r="K35">
        <v>1378.2</v>
      </c>
      <c r="L35">
        <f t="shared" si="5"/>
        <v>-7.7400000000000091</v>
      </c>
      <c r="M35">
        <f t="shared" si="8"/>
        <v>58.690000000000055</v>
      </c>
      <c r="N35">
        <v>-24</v>
      </c>
      <c r="O35">
        <f t="shared" si="3"/>
        <v>-7.5936000000000003</v>
      </c>
      <c r="P35">
        <f t="shared" si="6"/>
        <v>62.963599999999992</v>
      </c>
      <c r="Q35" s="2">
        <v>0.47847222222222219</v>
      </c>
    </row>
    <row r="36" spans="1:18" x14ac:dyDescent="0.2">
      <c r="B36">
        <v>32649</v>
      </c>
      <c r="C36">
        <f t="shared" si="0"/>
        <v>-400</v>
      </c>
      <c r="D36">
        <v>6.82</v>
      </c>
      <c r="E36">
        <v>5.73</v>
      </c>
      <c r="F36">
        <f t="shared" si="1"/>
        <v>-1.0899999999999999</v>
      </c>
      <c r="G36">
        <f t="shared" si="2"/>
        <v>57.300000000000004</v>
      </c>
      <c r="H36">
        <v>1414.01</v>
      </c>
      <c r="I36">
        <f t="shared" si="4"/>
        <v>-7.0099999999999909</v>
      </c>
      <c r="J36">
        <f t="shared" si="7"/>
        <v>53.329999999999927</v>
      </c>
      <c r="K36">
        <v>1371.39</v>
      </c>
      <c r="L36">
        <f t="shared" si="5"/>
        <v>-6.8099999999999454</v>
      </c>
      <c r="M36">
        <f t="shared" si="8"/>
        <v>51.880000000000109</v>
      </c>
      <c r="N36">
        <v>-22</v>
      </c>
      <c r="O36">
        <f t="shared" si="3"/>
        <v>-6.9608000000000008</v>
      </c>
      <c r="P36">
        <f t="shared" si="6"/>
        <v>56.002799999999993</v>
      </c>
      <c r="Q36" s="2">
        <v>0.47986111111111113</v>
      </c>
      <c r="R36" t="s">
        <v>84</v>
      </c>
    </row>
    <row r="37" spans="1:18" x14ac:dyDescent="0.2">
      <c r="B37">
        <v>32249</v>
      </c>
      <c r="C37">
        <f t="shared" si="0"/>
        <v>-400</v>
      </c>
      <c r="D37">
        <v>5.75</v>
      </c>
      <c r="E37">
        <v>4.7699999999999996</v>
      </c>
      <c r="F37">
        <f t="shared" si="1"/>
        <v>-0.98000000000000043</v>
      </c>
      <c r="G37">
        <f t="shared" si="2"/>
        <v>47.699999999999996</v>
      </c>
      <c r="H37">
        <v>1407.23</v>
      </c>
      <c r="I37">
        <f t="shared" si="4"/>
        <v>-6.7799999999999727</v>
      </c>
      <c r="J37">
        <f t="shared" si="7"/>
        <v>46.549999999999955</v>
      </c>
      <c r="K37">
        <v>1364.81</v>
      </c>
      <c r="L37">
        <f t="shared" si="5"/>
        <v>-6.5800000000001546</v>
      </c>
      <c r="M37">
        <f t="shared" si="8"/>
        <v>45.299999999999955</v>
      </c>
      <c r="N37">
        <v>-20</v>
      </c>
      <c r="O37">
        <f t="shared" si="3"/>
        <v>-6.3280000000000003</v>
      </c>
      <c r="P37">
        <f t="shared" si="6"/>
        <v>49.674799999999991</v>
      </c>
      <c r="Q37" s="2">
        <v>0.48125000000000001</v>
      </c>
    </row>
    <row r="38" spans="1:18" x14ac:dyDescent="0.2">
      <c r="B38">
        <v>31849</v>
      </c>
      <c r="C38">
        <f t="shared" si="0"/>
        <v>-400</v>
      </c>
      <c r="D38">
        <v>4.79</v>
      </c>
      <c r="E38">
        <v>3.9</v>
      </c>
      <c r="F38">
        <f t="shared" si="1"/>
        <v>-0.89000000000000012</v>
      </c>
      <c r="G38">
        <f t="shared" si="2"/>
        <v>39</v>
      </c>
      <c r="H38">
        <v>1400.49</v>
      </c>
      <c r="I38">
        <f t="shared" si="4"/>
        <v>-6.7400000000000091</v>
      </c>
      <c r="J38">
        <f t="shared" si="7"/>
        <v>39.809999999999945</v>
      </c>
      <c r="K38">
        <v>1358.26</v>
      </c>
      <c r="L38">
        <f t="shared" si="5"/>
        <v>-6.5499999999999545</v>
      </c>
      <c r="M38">
        <f t="shared" si="8"/>
        <v>38.75</v>
      </c>
      <c r="N38">
        <v>-20</v>
      </c>
      <c r="O38">
        <f t="shared" si="3"/>
        <v>-6.3280000000000003</v>
      </c>
      <c r="P38">
        <f t="shared" si="6"/>
        <v>43.346799999999988</v>
      </c>
      <c r="Q38" s="2">
        <v>0.48194444444444445</v>
      </c>
    </row>
    <row r="39" spans="1:18" x14ac:dyDescent="0.2">
      <c r="B39">
        <v>31449</v>
      </c>
      <c r="C39">
        <f t="shared" si="0"/>
        <v>-400</v>
      </c>
      <c r="D39">
        <v>3.92</v>
      </c>
      <c r="E39">
        <v>3.0790000000000002</v>
      </c>
      <c r="F39">
        <f t="shared" si="1"/>
        <v>-0.84099999999999975</v>
      </c>
      <c r="G39">
        <f t="shared" si="2"/>
        <v>30.790000000000003</v>
      </c>
      <c r="H39">
        <v>1393.76</v>
      </c>
      <c r="I39">
        <f t="shared" si="4"/>
        <v>-6.7300000000000182</v>
      </c>
      <c r="J39">
        <f t="shared" si="7"/>
        <v>33.079999999999927</v>
      </c>
      <c r="K39">
        <v>1351.73</v>
      </c>
      <c r="L39">
        <f t="shared" si="5"/>
        <v>-6.5299999999999727</v>
      </c>
      <c r="M39">
        <f t="shared" si="8"/>
        <v>32.220000000000027</v>
      </c>
      <c r="N39">
        <v>-20</v>
      </c>
      <c r="O39">
        <f t="shared" si="3"/>
        <v>-6.3280000000000003</v>
      </c>
      <c r="P39">
        <f t="shared" si="6"/>
        <v>37.018799999999985</v>
      </c>
      <c r="Q39" s="2">
        <v>0.48333333333333334</v>
      </c>
    </row>
    <row r="40" spans="1:18" x14ac:dyDescent="0.2">
      <c r="B40">
        <v>31049</v>
      </c>
      <c r="C40">
        <f t="shared" si="0"/>
        <v>-400</v>
      </c>
      <c r="D40">
        <v>3.12</v>
      </c>
      <c r="E40">
        <v>2.3279999999999998</v>
      </c>
      <c r="F40">
        <f t="shared" si="1"/>
        <v>-0.79200000000000026</v>
      </c>
      <c r="G40">
        <f t="shared" si="2"/>
        <v>23.279999999999998</v>
      </c>
      <c r="H40">
        <v>1387.08</v>
      </c>
      <c r="I40">
        <f t="shared" si="4"/>
        <v>-6.6800000000000637</v>
      </c>
      <c r="J40">
        <f t="shared" si="7"/>
        <v>26.399999999999864</v>
      </c>
      <c r="K40">
        <v>1345.25</v>
      </c>
      <c r="L40">
        <f t="shared" si="5"/>
        <v>-6.4800000000000182</v>
      </c>
      <c r="M40">
        <f t="shared" si="8"/>
        <v>25.740000000000009</v>
      </c>
      <c r="N40">
        <v>-20</v>
      </c>
      <c r="O40">
        <f t="shared" si="3"/>
        <v>-6.3280000000000003</v>
      </c>
      <c r="P40">
        <f t="shared" si="6"/>
        <v>30.690799999999985</v>
      </c>
      <c r="Q40" s="2">
        <v>0.48402777777777778</v>
      </c>
    </row>
    <row r="41" spans="1:18" x14ac:dyDescent="0.2">
      <c r="B41">
        <v>30649</v>
      </c>
      <c r="C41">
        <f t="shared" si="0"/>
        <v>-400</v>
      </c>
      <c r="D41">
        <v>2.371</v>
      </c>
      <c r="E41">
        <v>1.6040000000000001</v>
      </c>
      <c r="F41">
        <f t="shared" si="1"/>
        <v>-0.7669999999999999</v>
      </c>
      <c r="G41">
        <f t="shared" si="2"/>
        <v>16.04</v>
      </c>
      <c r="H41">
        <v>1380.41</v>
      </c>
      <c r="I41">
        <f t="shared" si="4"/>
        <v>-6.6699999999998454</v>
      </c>
      <c r="J41">
        <f t="shared" si="7"/>
        <v>19.730000000000018</v>
      </c>
      <c r="K41">
        <v>1338.77</v>
      </c>
      <c r="L41">
        <f t="shared" si="5"/>
        <v>-6.4800000000000182</v>
      </c>
      <c r="M41">
        <f t="shared" si="8"/>
        <v>19.259999999999991</v>
      </c>
      <c r="N41">
        <v>-20</v>
      </c>
      <c r="O41">
        <f t="shared" si="3"/>
        <v>-6.3280000000000003</v>
      </c>
      <c r="P41">
        <f t="shared" si="6"/>
        <v>24.362799999999986</v>
      </c>
      <c r="Q41" s="2">
        <v>0.48541666666666666</v>
      </c>
    </row>
    <row r="42" spans="1:18" x14ac:dyDescent="0.2">
      <c r="A42" t="s">
        <v>85</v>
      </c>
      <c r="B42">
        <v>30249</v>
      </c>
      <c r="C42">
        <f t="shared" si="0"/>
        <v>-400</v>
      </c>
      <c r="D42">
        <v>1.66</v>
      </c>
      <c r="E42">
        <v>0.90700000000000003</v>
      </c>
      <c r="F42">
        <f t="shared" si="1"/>
        <v>-0.75299999999999989</v>
      </c>
      <c r="G42">
        <f t="shared" si="2"/>
        <v>9.07</v>
      </c>
      <c r="H42">
        <v>1373.81</v>
      </c>
      <c r="I42">
        <f t="shared" si="4"/>
        <v>-6.6000000000001364</v>
      </c>
      <c r="J42">
        <f t="shared" si="7"/>
        <v>13.129999999999882</v>
      </c>
      <c r="K42">
        <v>1332.37</v>
      </c>
      <c r="L42">
        <f t="shared" si="5"/>
        <v>-6.4000000000000909</v>
      </c>
      <c r="M42">
        <f t="shared" si="8"/>
        <v>12.8599999999999</v>
      </c>
      <c r="N42">
        <v>-20</v>
      </c>
      <c r="O42">
        <f t="shared" si="3"/>
        <v>-6.3280000000000003</v>
      </c>
      <c r="P42">
        <f t="shared" si="6"/>
        <v>18.034799999999986</v>
      </c>
      <c r="Q42" s="2">
        <v>0.48680555555555555</v>
      </c>
    </row>
    <row r="43" spans="1:18" x14ac:dyDescent="0.2">
      <c r="A43" t="s">
        <v>86</v>
      </c>
      <c r="B43">
        <v>29849</v>
      </c>
      <c r="C43">
        <f t="shared" si="0"/>
        <v>-400</v>
      </c>
      <c r="D43">
        <v>0.96499999999999997</v>
      </c>
      <c r="E43">
        <v>0.25600000000000001</v>
      </c>
      <c r="F43">
        <f t="shared" si="1"/>
        <v>-0.70899999999999996</v>
      </c>
      <c r="G43">
        <f t="shared" si="2"/>
        <v>2.56</v>
      </c>
      <c r="H43">
        <v>1367.27</v>
      </c>
      <c r="I43">
        <f t="shared" si="4"/>
        <v>-6.5399999999999636</v>
      </c>
      <c r="J43">
        <f t="shared" si="7"/>
        <v>6.5899999999999181</v>
      </c>
      <c r="K43">
        <v>1326.01</v>
      </c>
      <c r="L43">
        <f t="shared" si="5"/>
        <v>-6.3599999999999</v>
      </c>
      <c r="M43">
        <f t="shared" si="8"/>
        <v>6.5</v>
      </c>
      <c r="N43">
        <v>-19</v>
      </c>
      <c r="O43">
        <f t="shared" si="3"/>
        <v>-6.0116000000000005</v>
      </c>
      <c r="P43">
        <f t="shared" si="6"/>
        <v>12.023199999999985</v>
      </c>
      <c r="Q43" s="2">
        <v>0.48819444444444443</v>
      </c>
    </row>
    <row r="44" spans="1:18" x14ac:dyDescent="0.2">
      <c r="A44" t="s">
        <v>87</v>
      </c>
      <c r="B44">
        <v>29449</v>
      </c>
      <c r="C44">
        <f t="shared" si="0"/>
        <v>-400</v>
      </c>
      <c r="D44">
        <v>0.307</v>
      </c>
      <c r="E44">
        <v>-0.372</v>
      </c>
      <c r="F44">
        <f t="shared" si="1"/>
        <v>-0.67900000000000005</v>
      </c>
      <c r="G44">
        <f t="shared" si="2"/>
        <v>-3.7199999999999998</v>
      </c>
      <c r="H44">
        <v>1360.76</v>
      </c>
      <c r="I44">
        <f t="shared" si="4"/>
        <v>-6.5099999999999909</v>
      </c>
      <c r="J44">
        <f t="shared" si="7"/>
        <v>7.999999999992724E-2</v>
      </c>
      <c r="K44">
        <v>1319.69</v>
      </c>
      <c r="L44">
        <f t="shared" si="5"/>
        <v>-6.3199999999999363</v>
      </c>
      <c r="M44">
        <f t="shared" si="8"/>
        <v>0.18000000000006366</v>
      </c>
      <c r="N44">
        <v>-22</v>
      </c>
      <c r="O44">
        <f t="shared" si="3"/>
        <v>-6.9608000000000008</v>
      </c>
      <c r="P44">
        <f t="shared" si="6"/>
        <v>5.0623999999999842</v>
      </c>
      <c r="Q44" s="2">
        <v>0.48888888888888887</v>
      </c>
    </row>
    <row r="45" spans="1:18" x14ac:dyDescent="0.2">
      <c r="A45" t="s">
        <v>88</v>
      </c>
      <c r="B45">
        <v>29049</v>
      </c>
      <c r="C45">
        <f t="shared" si="0"/>
        <v>-400</v>
      </c>
      <c r="D45">
        <v>-0.318</v>
      </c>
      <c r="E45">
        <v>-0.97699999999999998</v>
      </c>
      <c r="F45">
        <f t="shared" si="1"/>
        <v>-0.65900000000000003</v>
      </c>
      <c r="G45">
        <f t="shared" si="2"/>
        <v>-9.77</v>
      </c>
      <c r="H45">
        <v>1354.29</v>
      </c>
      <c r="I45">
        <f t="shared" si="4"/>
        <v>-6.4700000000000273</v>
      </c>
      <c r="J45">
        <f t="shared" si="7"/>
        <v>-6.3900000000001</v>
      </c>
      <c r="K45">
        <v>1313.41</v>
      </c>
      <c r="L45">
        <f t="shared" si="5"/>
        <v>-6.2799999999999727</v>
      </c>
      <c r="M45">
        <f t="shared" si="8"/>
        <v>-6.0999999999999091</v>
      </c>
      <c r="N45">
        <v>-19</v>
      </c>
      <c r="O45">
        <f t="shared" si="3"/>
        <v>-6.0116000000000005</v>
      </c>
      <c r="P45">
        <f t="shared" si="6"/>
        <v>-0.94920000000001625</v>
      </c>
      <c r="Q45" s="2">
        <v>0.49027777777777781</v>
      </c>
    </row>
    <row r="46" spans="1:18" x14ac:dyDescent="0.2">
      <c r="A46" t="s">
        <v>89</v>
      </c>
      <c r="B46">
        <v>28649</v>
      </c>
      <c r="C46">
        <f t="shared" si="0"/>
        <v>-400</v>
      </c>
      <c r="D46">
        <v>-0.90100000000000002</v>
      </c>
      <c r="E46">
        <v>-1.5680000000000001</v>
      </c>
      <c r="F46">
        <f t="shared" si="1"/>
        <v>-0.66700000000000004</v>
      </c>
      <c r="G46">
        <f t="shared" si="2"/>
        <v>-15.68</v>
      </c>
      <c r="H46">
        <v>1347.94</v>
      </c>
      <c r="I46">
        <f t="shared" si="4"/>
        <v>-6.3499999999999091</v>
      </c>
      <c r="J46">
        <f t="shared" si="7"/>
        <v>-12.740000000000009</v>
      </c>
      <c r="K46">
        <v>1307.25</v>
      </c>
      <c r="L46">
        <f t="shared" si="5"/>
        <v>-6.1600000000000819</v>
      </c>
      <c r="M46">
        <f t="shared" si="8"/>
        <v>-12.259999999999991</v>
      </c>
      <c r="N46">
        <v>-19</v>
      </c>
      <c r="O46">
        <f t="shared" si="3"/>
        <v>-6.0116000000000005</v>
      </c>
      <c r="P46">
        <f t="shared" si="6"/>
        <v>-6.9608000000000168</v>
      </c>
      <c r="Q46" s="2">
        <v>0.4916666666666667</v>
      </c>
    </row>
    <row r="47" spans="1:18" x14ac:dyDescent="0.2">
      <c r="A47" t="s">
        <v>90</v>
      </c>
      <c r="B47">
        <v>28249</v>
      </c>
      <c r="C47">
        <f t="shared" si="0"/>
        <v>-400</v>
      </c>
      <c r="D47">
        <v>-1.494</v>
      </c>
      <c r="E47">
        <v>-2.2370000000000001</v>
      </c>
      <c r="F47">
        <f t="shared" si="1"/>
        <v>-0.7430000000000001</v>
      </c>
      <c r="G47">
        <f t="shared" si="2"/>
        <v>-22.37</v>
      </c>
      <c r="H47">
        <v>1340.71</v>
      </c>
      <c r="I47">
        <f t="shared" si="4"/>
        <v>-7.2300000000000182</v>
      </c>
      <c r="J47">
        <f t="shared" si="7"/>
        <v>-19.970000000000027</v>
      </c>
      <c r="K47">
        <v>1300.23</v>
      </c>
      <c r="L47">
        <f t="shared" si="5"/>
        <v>-7.0199999999999818</v>
      </c>
      <c r="M47">
        <f t="shared" si="8"/>
        <v>-19.279999999999973</v>
      </c>
      <c r="N47">
        <v>-22</v>
      </c>
      <c r="O47">
        <f t="shared" si="3"/>
        <v>-6.9608000000000008</v>
      </c>
      <c r="P47">
        <f t="shared" si="6"/>
        <v>-13.921600000000018</v>
      </c>
      <c r="Q47" s="2">
        <v>0.49305555555555558</v>
      </c>
    </row>
    <row r="48" spans="1:18" x14ac:dyDescent="0.2">
      <c r="M48" s="2"/>
      <c r="Q48" s="2"/>
    </row>
    <row r="49" spans="13:13" x14ac:dyDescent="0.2">
      <c r="M49" s="2"/>
    </row>
    <row r="50" spans="13:13" x14ac:dyDescent="0.2">
      <c r="M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20220801</vt:lpstr>
      <vt:lpstr>20220802_2nd_msmnt</vt:lpstr>
      <vt:lpstr>20220802_3rd_msmnt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submm</dc:creator>
  <cp:lastModifiedBy>Microsoft Office User</cp:lastModifiedBy>
  <dcterms:created xsi:type="dcterms:W3CDTF">2021-08-11T12:19:52Z</dcterms:created>
  <dcterms:modified xsi:type="dcterms:W3CDTF">2022-08-02T19:15:28Z</dcterms:modified>
</cp:coreProperties>
</file>