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8"/>
  <workbookPr/>
  <mc:AlternateContent xmlns:mc="http://schemas.openxmlformats.org/markup-compatibility/2006">
    <mc:Choice Requires="x15">
      <x15ac:absPath xmlns:x15ac="http://schemas.microsoft.com/office/spreadsheetml/2010/11/ac" url="/Users/reustudent2022/"/>
    </mc:Choice>
  </mc:AlternateContent>
  <xr:revisionPtr revIDLastSave="0" documentId="13_ncr:1_{0A7817C2-FAFA-9A47-A95C-3C29F32C2BF9}" xr6:coauthVersionLast="47" xr6:coauthVersionMax="47" xr10:uidLastSave="{00000000-0000-0000-0000-000000000000}"/>
  <bookViews>
    <workbookView xWindow="3580" yWindow="840" windowWidth="30920" windowHeight="18960" activeTab="3" xr2:uid="{00000000-000D-0000-FFFF-FFFF00000000}"/>
  </bookViews>
  <sheets>
    <sheet name="20220628" sheetId="10" r:id="rId1"/>
    <sheet name="20220630" sheetId="12" r:id="rId2"/>
    <sheet name="20220701" sheetId="13" r:id="rId3"/>
    <sheet name="20220706" sheetId="14" r:id="rId4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43" i="14" l="1"/>
  <c r="F44" i="14"/>
  <c r="F45" i="14"/>
  <c r="F46" i="14"/>
  <c r="F47" i="14"/>
  <c r="F48" i="14"/>
  <c r="F49" i="14"/>
  <c r="F50" i="14"/>
  <c r="F51" i="14"/>
  <c r="F52" i="14"/>
  <c r="F53" i="14"/>
  <c r="F54" i="14"/>
  <c r="F55" i="14"/>
  <c r="F56" i="14"/>
  <c r="F57" i="14"/>
  <c r="F58" i="14"/>
  <c r="F59" i="14"/>
  <c r="F60" i="14"/>
  <c r="F61" i="14"/>
  <c r="F42" i="14"/>
  <c r="N44" i="14"/>
  <c r="N45" i="14" s="1"/>
  <c r="N46" i="14" s="1"/>
  <c r="N47" i="14" s="1"/>
  <c r="N48" i="14" s="1"/>
  <c r="N49" i="14" s="1"/>
  <c r="N50" i="14" s="1"/>
  <c r="N51" i="14" s="1"/>
  <c r="N52" i="14" s="1"/>
  <c r="N53" i="14" s="1"/>
  <c r="N54" i="14" s="1"/>
  <c r="N55" i="14" s="1"/>
  <c r="N56" i="14" s="1"/>
  <c r="N57" i="14" s="1"/>
  <c r="N58" i="14" s="1"/>
  <c r="N59" i="14" s="1"/>
  <c r="N60" i="14" s="1"/>
  <c r="N61" i="14" s="1"/>
  <c r="N43" i="14"/>
  <c r="N42" i="14"/>
  <c r="N41" i="14"/>
  <c r="M42" i="14"/>
  <c r="M43" i="14"/>
  <c r="M44" i="14"/>
  <c r="M45" i="14"/>
  <c r="M46" i="14"/>
  <c r="M47" i="14"/>
  <c r="M48" i="14"/>
  <c r="M49" i="14"/>
  <c r="M50" i="14"/>
  <c r="M51" i="14"/>
  <c r="M52" i="14"/>
  <c r="M53" i="14"/>
  <c r="M54" i="14"/>
  <c r="M55" i="14"/>
  <c r="M56" i="14"/>
  <c r="M57" i="14"/>
  <c r="M58" i="14"/>
  <c r="M59" i="14"/>
  <c r="M60" i="14"/>
  <c r="M61" i="14"/>
  <c r="M41" i="14"/>
  <c r="K44" i="14"/>
  <c r="K45" i="14" s="1"/>
  <c r="K46" i="14" s="1"/>
  <c r="K47" i="14" s="1"/>
  <c r="K48" i="14" s="1"/>
  <c r="K49" i="14" s="1"/>
  <c r="K50" i="14" s="1"/>
  <c r="K51" i="14" s="1"/>
  <c r="K52" i="14" s="1"/>
  <c r="K53" i="14" s="1"/>
  <c r="K54" i="14" s="1"/>
  <c r="K55" i="14" s="1"/>
  <c r="K56" i="14" s="1"/>
  <c r="K57" i="14" s="1"/>
  <c r="K58" i="14" s="1"/>
  <c r="K59" i="14" s="1"/>
  <c r="K60" i="14" s="1"/>
  <c r="K61" i="14" s="1"/>
  <c r="K43" i="14"/>
  <c r="K42" i="14"/>
  <c r="K41" i="14"/>
  <c r="J43" i="14"/>
  <c r="J44" i="14"/>
  <c r="J45" i="14"/>
  <c r="J46" i="14"/>
  <c r="J47" i="14"/>
  <c r="J48" i="14"/>
  <c r="J49" i="14"/>
  <c r="J50" i="14"/>
  <c r="J51" i="14"/>
  <c r="J52" i="14"/>
  <c r="J53" i="14"/>
  <c r="J54" i="14"/>
  <c r="J55" i="14"/>
  <c r="J56" i="14"/>
  <c r="J57" i="14"/>
  <c r="J58" i="14"/>
  <c r="J59" i="14"/>
  <c r="J60" i="14"/>
  <c r="J61" i="14"/>
  <c r="J42" i="14"/>
  <c r="J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41" i="14"/>
  <c r="F36" i="14"/>
  <c r="F35" i="14"/>
  <c r="H42" i="14" l="1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41" i="14"/>
  <c r="H35" i="14"/>
  <c r="H36" i="14"/>
  <c r="H34" i="14"/>
  <c r="J26" i="14"/>
  <c r="J27" i="14"/>
  <c r="J28" i="14"/>
  <c r="J29" i="14"/>
  <c r="J30" i="14"/>
  <c r="J25" i="14"/>
  <c r="J21" i="14"/>
  <c r="F21" i="14"/>
  <c r="C37" i="14"/>
  <c r="C36" i="14"/>
  <c r="C35" i="14"/>
  <c r="C30" i="14"/>
  <c r="C26" i="14"/>
  <c r="C27" i="14"/>
  <c r="C28" i="14"/>
  <c r="C29" i="14"/>
  <c r="C25" i="14"/>
  <c r="C21" i="14"/>
  <c r="K20" i="13"/>
  <c r="K21" i="13"/>
  <c r="K22" i="13"/>
  <c r="K23" i="13"/>
  <c r="K24" i="13"/>
  <c r="K25" i="13"/>
  <c r="K26" i="13"/>
  <c r="K27" i="13"/>
  <c r="K28" i="13"/>
  <c r="K29" i="13"/>
  <c r="K30" i="13"/>
  <c r="K31" i="13"/>
  <c r="K32" i="13"/>
  <c r="K33" i="13"/>
  <c r="K34" i="13"/>
  <c r="K35" i="13"/>
  <c r="K36" i="13"/>
  <c r="K37" i="13"/>
  <c r="K38" i="13"/>
  <c r="K39" i="13"/>
  <c r="K40" i="13"/>
  <c r="K41" i="13"/>
  <c r="K19" i="13"/>
  <c r="L19" i="13" s="1"/>
  <c r="L20" i="13" s="1"/>
  <c r="L21" i="13" s="1"/>
  <c r="L22" i="13" s="1"/>
  <c r="L23" i="13" s="1"/>
  <c r="L24" i="13" s="1"/>
  <c r="L25" i="13" s="1"/>
  <c r="L26" i="13" s="1"/>
  <c r="L27" i="13" s="1"/>
  <c r="L28" i="13" s="1"/>
  <c r="L29" i="13" s="1"/>
  <c r="L30" i="13" s="1"/>
  <c r="L31" i="13" s="1"/>
  <c r="L32" i="13" s="1"/>
  <c r="L33" i="13" s="1"/>
  <c r="L34" i="13" s="1"/>
  <c r="L35" i="13" s="1"/>
  <c r="L36" i="13" s="1"/>
  <c r="L37" i="13" s="1"/>
  <c r="L38" i="13" s="1"/>
  <c r="L39" i="13" s="1"/>
  <c r="L40" i="13" s="1"/>
  <c r="L41" i="13" s="1"/>
  <c r="I20" i="13"/>
  <c r="I21" i="13" s="1"/>
  <c r="I22" i="13" s="1"/>
  <c r="I23" i="13" s="1"/>
  <c r="I24" i="13" s="1"/>
  <c r="I25" i="13" s="1"/>
  <c r="I26" i="13" s="1"/>
  <c r="I27" i="13" s="1"/>
  <c r="I28" i="13" s="1"/>
  <c r="I29" i="13" s="1"/>
  <c r="I30" i="13" s="1"/>
  <c r="I31" i="13" s="1"/>
  <c r="I32" i="13" s="1"/>
  <c r="I33" i="13" s="1"/>
  <c r="I34" i="13" s="1"/>
  <c r="I35" i="13" s="1"/>
  <c r="I36" i="13" s="1"/>
  <c r="I37" i="13" s="1"/>
  <c r="I38" i="13" s="1"/>
  <c r="I39" i="13" s="1"/>
  <c r="I40" i="13" s="1"/>
  <c r="I41" i="13" s="1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20" i="13"/>
  <c r="H19" i="13"/>
  <c r="I19" i="13" s="1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19" i="13"/>
  <c r="E19" i="13"/>
  <c r="E20" i="13"/>
  <c r="E21" i="13"/>
  <c r="E22" i="13"/>
  <c r="E23" i="13"/>
  <c r="E24" i="13"/>
  <c r="E25" i="13"/>
  <c r="E26" i="13"/>
  <c r="E27" i="13"/>
  <c r="E28" i="13"/>
  <c r="E29" i="13"/>
  <c r="E30" i="13"/>
  <c r="E31" i="13"/>
  <c r="E32" i="13"/>
  <c r="E33" i="13"/>
  <c r="E34" i="13"/>
  <c r="E35" i="13"/>
  <c r="E36" i="13"/>
  <c r="E37" i="13"/>
  <c r="E38" i="13"/>
  <c r="E39" i="13"/>
  <c r="E40" i="13"/>
  <c r="E41" i="13"/>
  <c r="E18" i="13"/>
  <c r="L12" i="12"/>
  <c r="L13" i="12"/>
  <c r="L14" i="12" s="1"/>
  <c r="L15" i="12" s="1"/>
  <c r="L16" i="12" s="1"/>
  <c r="L17" i="12" s="1"/>
  <c r="L18" i="12" s="1"/>
  <c r="L11" i="12"/>
  <c r="L10" i="12"/>
  <c r="L9" i="12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9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10" i="12"/>
  <c r="H9" i="12"/>
  <c r="I9" i="12" s="1"/>
  <c r="E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8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C24" i="12"/>
  <c r="C25" i="12"/>
  <c r="C26" i="12"/>
  <c r="C27" i="12"/>
  <c r="C28" i="12"/>
  <c r="C9" i="12"/>
  <c r="L19" i="12" l="1"/>
  <c r="L20" i="12" s="1"/>
  <c r="L21" i="12" s="1"/>
  <c r="L22" i="12" s="1"/>
  <c r="L23" i="12" s="1"/>
  <c r="L24" i="12" s="1"/>
  <c r="L25" i="12" s="1"/>
  <c r="L26" i="12" s="1"/>
  <c r="L27" i="12" s="1"/>
  <c r="L28" i="12" s="1"/>
  <c r="I10" i="12"/>
  <c r="I11" i="12" s="1"/>
  <c r="I12" i="12" s="1"/>
  <c r="I13" i="12" s="1"/>
  <c r="I14" i="12" s="1"/>
  <c r="I15" i="12" s="1"/>
  <c r="I16" i="12" s="1"/>
  <c r="I17" i="12" s="1"/>
  <c r="I18" i="12" s="1"/>
  <c r="I19" i="12" s="1"/>
  <c r="I20" i="12" s="1"/>
  <c r="I21" i="12" s="1"/>
  <c r="I22" i="12" s="1"/>
  <c r="I23" i="12" s="1"/>
  <c r="I24" i="12" s="1"/>
  <c r="I25" i="12" s="1"/>
  <c r="I26" i="12" s="1"/>
  <c r="I27" i="12" s="1"/>
  <c r="I28" i="12" s="1"/>
</calcChain>
</file>

<file path=xl/sharedStrings.xml><?xml version="1.0" encoding="utf-8"?>
<sst xmlns="http://schemas.openxmlformats.org/spreadsheetml/2006/main" count="220" uniqueCount="122">
  <si>
    <t>Cab.Bridge</t>
  </si>
  <si>
    <t>M-E Sensor</t>
  </si>
  <si>
    <t>(bit)</t>
  </si>
  <si>
    <t>V(PZT)</t>
  </si>
  <si>
    <t>(monitor)</t>
  </si>
  <si>
    <t>+/-0.01</t>
  </si>
  <si>
    <t>Time</t>
  </si>
  <si>
    <t>Balance C-Bridge: $H:Z^</t>
  </si>
  <si>
    <t>(microns)</t>
  </si>
  <si>
    <t>Fringes</t>
  </si>
  <si>
    <t>Notes</t>
  </si>
  <si>
    <t>1:37:xx</t>
  </si>
  <si>
    <t>$H:S:31256:2:31656:70^</t>
  </si>
  <si>
    <t>Nothing occuring with serial monitor</t>
  </si>
  <si>
    <t>$H:S:31023:2:31423:70^</t>
  </si>
  <si>
    <t>$H:S:32223:2:32623:70^</t>
  </si>
  <si>
    <t>$H:S:32623:2:33023:70^</t>
  </si>
  <si>
    <t>jitter happened, fringes moved in opposite direction then shifted to the right as normal</t>
  </si>
  <si>
    <t>$H:S:33023:2:33423:70^</t>
  </si>
  <si>
    <t>$H:S:33423:2:33823:70^</t>
  </si>
  <si>
    <t>$H:S:33823:2:34223:70^</t>
  </si>
  <si>
    <t>$H:S:34223:2:34623:70^</t>
  </si>
  <si>
    <t>$H:S:34623:2:35023:70^</t>
  </si>
  <si>
    <t>$H:S:35023:-2:34623:70^</t>
  </si>
  <si>
    <t>$H:S:34623:-2:34223:70^</t>
  </si>
  <si>
    <t>$H:S:34223:-2:33823:70^</t>
  </si>
  <si>
    <t>$H:S:33823:-2:33423:70^</t>
  </si>
  <si>
    <t>$H:S:33423:-2:33023:70^</t>
  </si>
  <si>
    <t>$H:S:33023:-2:32623:70^</t>
  </si>
  <si>
    <t>jitter happened, fringes shifted opposite to the right, then moved back to left as normal</t>
  </si>
  <si>
    <t>$H:S:32623:-2:32223:70^</t>
  </si>
  <si>
    <t>$H:S:32223:-2:31823:70^</t>
  </si>
  <si>
    <t>$H:S:31823:-2:31423:70^</t>
  </si>
  <si>
    <t>fringes would move in a slow jerky motion</t>
  </si>
  <si>
    <t>$H:S:31423:-2:31023:70^</t>
  </si>
  <si>
    <t>$H:S:31337:2:31737:70^</t>
  </si>
  <si>
    <t>Jitter happened, fringes shifted quickly to the left, then resumed shifting to the right at a normal speed</t>
  </si>
  <si>
    <t>jitter, fringes shifted quickly to the right then went back to shifting to the left</t>
  </si>
  <si>
    <t>Voltage Steps</t>
  </si>
  <si>
    <t>real_V</t>
  </si>
  <si>
    <t>ME_A_dis</t>
  </si>
  <si>
    <t>ME_D</t>
  </si>
  <si>
    <t>fringe_D</t>
  </si>
  <si>
    <t>fringe_A_dis</t>
  </si>
  <si>
    <t>Voltage steps</t>
  </si>
  <si>
    <t>Fringe_D</t>
  </si>
  <si>
    <t>Helium-Neon laser wavelength:</t>
  </si>
  <si>
    <t>λ (HeNe)</t>
  </si>
  <si>
    <t>0.6328 µm</t>
  </si>
  <si>
    <t>HIRMES High-Resolution Long-Wavelength FPI:</t>
  </si>
  <si>
    <t>with direct PZT drive &amp; without motion multiplier</t>
  </si>
  <si>
    <t>Arduino v.1.8.15</t>
  </si>
  <si>
    <t>Program Title:</t>
  </si>
  <si>
    <t>Bridge_Controller_GSFC_testing</t>
  </si>
  <si>
    <t>Notes:</t>
  </si>
  <si>
    <t>Arduino DAQ  Stepping Program, program allows you to make voltage steps.
Use BNC capacitor bridge feedback cable concurrently to stabilize step size</t>
  </si>
  <si>
    <t>Micro-Epsilon details:</t>
  </si>
  <si>
    <t>Software used: DT6200 Tool</t>
  </si>
  <si>
    <t>Target Capacitive Spacing:</t>
  </si>
  <si>
    <t>Physical Measurement of Cap Spacing:</t>
  </si>
  <si>
    <t xml:space="preserve"> Sample time: 9600 µs</t>
  </si>
  <si>
    <t xml:space="preserve"> Measurement rate: 104.167 Hz</t>
  </si>
  <si>
    <t>300µm</t>
  </si>
  <si>
    <t>254µm</t>
  </si>
  <si>
    <t>0.001"</t>
  </si>
  <si>
    <t>Corresponding Raw M-E Time Series Data File:</t>
  </si>
  <si>
    <t>Notes on Corresponding M-E Time Series Data Files:</t>
  </si>
  <si>
    <t>Channel 1</t>
  </si>
  <si>
    <t>Controller name: DT6220</t>
  </si>
  <si>
    <t xml:space="preserve"> Controller serial number: 2073</t>
  </si>
  <si>
    <t xml:space="preserve"> Controller software version: 1.2d</t>
  </si>
  <si>
    <t xml:space="preserve"> Controller option: 0</t>
  </si>
  <si>
    <t xml:space="preserve"> Controller article number: 4105032</t>
  </si>
  <si>
    <t xml:space="preserve"> Firmware version: DT6200;V1.4f;8010079</t>
  </si>
  <si>
    <t xml:space="preserve"> Average type: 3</t>
  </si>
  <si>
    <t xml:space="preserve"> Average count: 7</t>
  </si>
  <si>
    <t xml:space="preserve"> Sensor name: DL6230/ECL2</t>
  </si>
  <si>
    <t xml:space="preserve"> Serial number: 1439</t>
  </si>
  <si>
    <t xml:space="preserve"> Article number: 2303024</t>
  </si>
  <si>
    <t xml:space="preserve"> Range: 2000</t>
  </si>
  <si>
    <t xml:space="preserve"> Unit: µm</t>
  </si>
  <si>
    <t xml:space="preserve"> Transmission: on</t>
  </si>
  <si>
    <t xml:space="preserve"> Math offset (µm): 0.000</t>
  </si>
  <si>
    <t>DAQ-Start-Time:  2022-07-01 10:30:42.906</t>
  </si>
  <si>
    <t>Sample_0012022-07-01 10.47.08.042_A0000.csv</t>
  </si>
  <si>
    <t>First Protocol Time Stamp: 7/1/2022  10:47:08 AM</t>
  </si>
  <si>
    <t>Last Protocol Time Stamp: 7/1/2022  11:23:31 AM</t>
  </si>
  <si>
    <t>Data file ranges only for data points ranging from 10:47-11:22 in this data sheet</t>
  </si>
  <si>
    <t>Voltage mean</t>
  </si>
  <si>
    <t>before entering code</t>
  </si>
  <si>
    <t>after entering code</t>
  </si>
  <si>
    <t>$H:S:31154:2:31554:70^</t>
  </si>
  <si>
    <t>$H:S:31554:2:31954:70^</t>
  </si>
  <si>
    <t>after entering code, ME sensor doesn’t change and neither do the fringes move</t>
  </si>
  <si>
    <t>$H:S:31037:2:31437:70^</t>
  </si>
  <si>
    <t>$H:S:31437:2:31837:70^</t>
  </si>
  <si>
    <t>$H:S:31837:2:32237:70^</t>
  </si>
  <si>
    <t>$H:S:32237:2:32837:70^</t>
  </si>
  <si>
    <t>$H:S:32837:2:33437:70^</t>
  </si>
  <si>
    <t>$H:S:33437:2:34037:70^</t>
  </si>
  <si>
    <t>$H:S:34037:2:34637:70^</t>
  </si>
  <si>
    <t>code that I entered did not work again, turned off everything</t>
  </si>
  <si>
    <t>$H:S:31327:2:31937:70^</t>
  </si>
  <si>
    <t>$H:S:31937:2:32537:70^</t>
  </si>
  <si>
    <t>$H:S:32537:2:33137:70^</t>
  </si>
  <si>
    <t>$H:S:31463:2:33137:70^</t>
  </si>
  <si>
    <t>jitter happened</t>
  </si>
  <si>
    <t>$H:S:31537:-2:31137:70^</t>
  </si>
  <si>
    <t>$H:S:31137:-2:30737:70^</t>
  </si>
  <si>
    <t>$H:S:30737:-2:30337:70^</t>
  </si>
  <si>
    <t>$H:S:30337:-2:29937:70^</t>
  </si>
  <si>
    <t>Where M-E protocol was turned on</t>
  </si>
  <si>
    <t>No corresponding M-E raw data file</t>
  </si>
  <si>
    <t>Sample_0701222022-07-06 14.23.11.249_A0000.csv</t>
  </si>
  <si>
    <t>File corresponds to consecutive part of data going up in voltage to decreasing in voltage, these data points occur between 2:23-3:31 in this datasheet</t>
  </si>
  <si>
    <t>DAQ-Start-Time:  2022-07-06 14:21:02.964</t>
  </si>
  <si>
    <t>First Protocol Time Stamp: 7/6/2022  2:23:11 PM</t>
  </si>
  <si>
    <t>Last Protocol Time Stamp: 7/6/2022  3:31:38 PM</t>
  </si>
  <si>
    <t>Range of dist. between each fringe: 0.3 µm</t>
  </si>
  <si>
    <t>where corresponding M-E file starts</t>
  </si>
  <si>
    <t>real_V (after entering code)</t>
  </si>
  <si>
    <t>Voltage_D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</si>
</sst>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00000"/>
      <name val="Calibri (Body)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20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J9"/>
  <sheetViews>
    <sheetView topLeftCell="A4" workbookViewId="0">
      <selection activeCell="A9" sqref="A9"/>
    </sheetView>
  </sheetViews>
  <sheetFormatPr baseColWidth="10" defaultColWidth="8.83203125" defaultRowHeight="15" x14ac:dyDescent="0.2"/>
  <cols>
    <col min="1" max="1" width="22.5" customWidth="1"/>
    <col min="4" max="4" width="23.5" customWidth="1"/>
    <col min="8" max="8" width="15.83203125" bestFit="1" customWidth="1"/>
    <col min="10" max="10" width="54" customWidth="1"/>
  </cols>
  <sheetData>
    <row r="6" spans="1:10" x14ac:dyDescent="0.2">
      <c r="B6" t="s">
        <v>0</v>
      </c>
      <c r="D6" t="s">
        <v>3</v>
      </c>
      <c r="F6" t="s">
        <v>1</v>
      </c>
      <c r="H6" t="s">
        <v>9</v>
      </c>
      <c r="I6" t="s">
        <v>6</v>
      </c>
      <c r="J6" t="s">
        <v>10</v>
      </c>
    </row>
    <row r="7" spans="1:10" x14ac:dyDescent="0.2">
      <c r="B7" t="s">
        <v>2</v>
      </c>
      <c r="D7" t="s">
        <v>4</v>
      </c>
      <c r="F7" t="s">
        <v>8</v>
      </c>
    </row>
    <row r="8" spans="1:10" x14ac:dyDescent="0.2">
      <c r="A8" t="s">
        <v>7</v>
      </c>
      <c r="B8">
        <v>31256</v>
      </c>
      <c r="D8">
        <v>0.69499999999999995</v>
      </c>
      <c r="F8">
        <v>1163.73</v>
      </c>
      <c r="G8" s="1" t="s">
        <v>5</v>
      </c>
      <c r="I8" t="s">
        <v>11</v>
      </c>
    </row>
    <row r="9" spans="1:10" x14ac:dyDescent="0.2">
      <c r="A9" t="s">
        <v>12</v>
      </c>
      <c r="J9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8"/>
  <sheetViews>
    <sheetView topLeftCell="A3" workbookViewId="0">
      <selection activeCell="E4" sqref="E4"/>
    </sheetView>
  </sheetViews>
  <sheetFormatPr baseColWidth="10" defaultColWidth="8.83203125" defaultRowHeight="15" x14ac:dyDescent="0.2"/>
  <cols>
    <col min="1" max="1" width="22.5" customWidth="1"/>
    <col min="4" max="4" width="23.5" customWidth="1"/>
    <col min="5" max="5" width="33.6640625" customWidth="1"/>
    <col min="10" max="10" width="15.83203125" bestFit="1" customWidth="1"/>
    <col min="11" max="12" width="15.83203125" customWidth="1"/>
    <col min="14" max="14" width="54" customWidth="1"/>
  </cols>
  <sheetData>
    <row r="1" spans="1:14" x14ac:dyDescent="0.2">
      <c r="D1" t="s">
        <v>46</v>
      </c>
      <c r="E1" t="s">
        <v>47</v>
      </c>
      <c r="F1" t="s">
        <v>48</v>
      </c>
    </row>
    <row r="2" spans="1:14" x14ac:dyDescent="0.2">
      <c r="D2" t="s">
        <v>49</v>
      </c>
      <c r="E2" t="s">
        <v>50</v>
      </c>
    </row>
    <row r="3" spans="1:14" ht="304" x14ac:dyDescent="0.2">
      <c r="D3" s="3" t="s">
        <v>51</v>
      </c>
      <c r="E3" t="s">
        <v>52</v>
      </c>
      <c r="F3" s="3" t="s">
        <v>53</v>
      </c>
      <c r="G3" t="s">
        <v>54</v>
      </c>
      <c r="H3" s="4" t="s">
        <v>55</v>
      </c>
    </row>
    <row r="4" spans="1:14" x14ac:dyDescent="0.2">
      <c r="D4" s="5" t="s">
        <v>56</v>
      </c>
      <c r="E4" s="8" t="s">
        <v>112</v>
      </c>
    </row>
    <row r="6" spans="1:14" x14ac:dyDescent="0.2">
      <c r="B6" t="s">
        <v>0</v>
      </c>
      <c r="C6" t="s">
        <v>38</v>
      </c>
      <c r="D6" t="s">
        <v>3</v>
      </c>
      <c r="E6" t="s">
        <v>39</v>
      </c>
      <c r="F6" t="s">
        <v>1</v>
      </c>
      <c r="H6" t="s">
        <v>41</v>
      </c>
      <c r="I6" t="s">
        <v>40</v>
      </c>
      <c r="J6" t="s">
        <v>9</v>
      </c>
      <c r="K6" t="s">
        <v>42</v>
      </c>
      <c r="L6" t="s">
        <v>43</v>
      </c>
      <c r="M6" t="s">
        <v>6</v>
      </c>
      <c r="N6" t="s">
        <v>10</v>
      </c>
    </row>
    <row r="7" spans="1:14" x14ac:dyDescent="0.2">
      <c r="B7" t="s">
        <v>2</v>
      </c>
      <c r="D7" t="s">
        <v>4</v>
      </c>
      <c r="F7" t="s">
        <v>8</v>
      </c>
    </row>
    <row r="8" spans="1:14" x14ac:dyDescent="0.2">
      <c r="A8" t="s">
        <v>7</v>
      </c>
      <c r="B8">
        <v>31023</v>
      </c>
      <c r="D8">
        <v>0.42799999999999999</v>
      </c>
      <c r="E8">
        <f>D8*10</f>
        <v>4.28</v>
      </c>
      <c r="F8">
        <v>1159.9000000000001</v>
      </c>
      <c r="G8" s="1" t="s">
        <v>5</v>
      </c>
      <c r="H8" s="1"/>
      <c r="I8" s="1"/>
      <c r="M8" s="2">
        <v>0.15416666666666667</v>
      </c>
    </row>
    <row r="9" spans="1:14" x14ac:dyDescent="0.2">
      <c r="A9" t="s">
        <v>14</v>
      </c>
      <c r="B9">
        <v>31423</v>
      </c>
      <c r="C9">
        <f>B9-B8</f>
        <v>400</v>
      </c>
      <c r="D9">
        <v>1.478</v>
      </c>
      <c r="E9">
        <f t="shared" ref="E9:E28" si="0">D9*10</f>
        <v>14.78</v>
      </c>
      <c r="F9">
        <v>1166.5899999999999</v>
      </c>
      <c r="H9">
        <f>F9-F8</f>
        <v>6.6899999999998272</v>
      </c>
      <c r="I9">
        <f>H9</f>
        <v>6.6899999999998272</v>
      </c>
      <c r="J9">
        <v>20</v>
      </c>
      <c r="K9">
        <f>J9*0.5*0.6328</f>
        <v>6.3280000000000003</v>
      </c>
      <c r="L9">
        <f>K9</f>
        <v>6.3280000000000003</v>
      </c>
      <c r="M9" s="2">
        <v>0.15555555555555556</v>
      </c>
    </row>
    <row r="10" spans="1:14" x14ac:dyDescent="0.2">
      <c r="B10">
        <v>31823</v>
      </c>
      <c r="C10">
        <f t="shared" ref="C10:C28" si="1">B10-B9</f>
        <v>400</v>
      </c>
      <c r="D10">
        <v>2.2759999999999998</v>
      </c>
      <c r="E10">
        <f t="shared" si="0"/>
        <v>22.759999999999998</v>
      </c>
      <c r="F10">
        <v>1173.3800000000001</v>
      </c>
      <c r="H10">
        <f>F10-F9</f>
        <v>6.790000000000191</v>
      </c>
      <c r="I10">
        <f>H10+I9</f>
        <v>13.480000000000018</v>
      </c>
      <c r="J10">
        <v>21</v>
      </c>
      <c r="K10">
        <f t="shared" ref="K10:K28" si="2">J10*0.5*0.6328</f>
        <v>6.6444000000000001</v>
      </c>
      <c r="L10">
        <f>K10+L9</f>
        <v>12.9724</v>
      </c>
      <c r="M10" s="2">
        <v>0.15625</v>
      </c>
    </row>
    <row r="11" spans="1:14" x14ac:dyDescent="0.2">
      <c r="B11">
        <v>32223</v>
      </c>
      <c r="C11">
        <f t="shared" si="1"/>
        <v>400</v>
      </c>
      <c r="D11">
        <v>3.0459999999999998</v>
      </c>
      <c r="E11">
        <f t="shared" si="0"/>
        <v>30.459999999999997</v>
      </c>
      <c r="F11">
        <v>1180.1400000000001</v>
      </c>
      <c r="H11">
        <f t="shared" ref="H11:H28" si="3">F11-F10</f>
        <v>6.7599999999999909</v>
      </c>
      <c r="I11">
        <f>I10+H11</f>
        <v>20.240000000000009</v>
      </c>
      <c r="J11">
        <v>21</v>
      </c>
      <c r="K11">
        <f t="shared" si="2"/>
        <v>6.6444000000000001</v>
      </c>
      <c r="L11">
        <f>L10+K11</f>
        <v>19.616800000000001</v>
      </c>
      <c r="M11" s="2">
        <v>0.15763888888888888</v>
      </c>
    </row>
    <row r="12" spans="1:14" x14ac:dyDescent="0.2">
      <c r="A12" t="s">
        <v>15</v>
      </c>
      <c r="B12">
        <v>32623</v>
      </c>
      <c r="C12">
        <f t="shared" si="1"/>
        <v>400</v>
      </c>
      <c r="D12">
        <v>3.782</v>
      </c>
      <c r="E12">
        <f t="shared" si="0"/>
        <v>37.82</v>
      </c>
      <c r="F12">
        <v>1186.93</v>
      </c>
      <c r="H12">
        <f t="shared" si="3"/>
        <v>6.7899999999999636</v>
      </c>
      <c r="I12">
        <f t="shared" ref="I12:I28" si="4">I11+H12</f>
        <v>27.029999999999973</v>
      </c>
      <c r="J12">
        <v>19</v>
      </c>
      <c r="K12">
        <f t="shared" si="2"/>
        <v>6.0116000000000005</v>
      </c>
      <c r="L12">
        <f t="shared" ref="L12:L28" si="5">L11+K12</f>
        <v>25.628400000000003</v>
      </c>
      <c r="M12" s="2">
        <v>0.15902777777777777</v>
      </c>
    </row>
    <row r="13" spans="1:14" x14ac:dyDescent="0.2">
      <c r="A13" t="s">
        <v>16</v>
      </c>
      <c r="B13">
        <v>33023</v>
      </c>
      <c r="C13">
        <f t="shared" si="1"/>
        <v>400</v>
      </c>
      <c r="D13">
        <v>4.46</v>
      </c>
      <c r="E13">
        <f t="shared" si="0"/>
        <v>44.6</v>
      </c>
      <c r="F13">
        <v>1193.8900000000001</v>
      </c>
      <c r="H13">
        <f t="shared" si="3"/>
        <v>6.9600000000000364</v>
      </c>
      <c r="I13">
        <f t="shared" si="4"/>
        <v>33.990000000000009</v>
      </c>
      <c r="J13">
        <v>11</v>
      </c>
      <c r="K13">
        <f t="shared" si="2"/>
        <v>3.4804000000000004</v>
      </c>
      <c r="L13">
        <f t="shared" si="5"/>
        <v>29.108800000000002</v>
      </c>
      <c r="M13" s="2">
        <v>0.16041666666666668</v>
      </c>
      <c r="N13" t="s">
        <v>17</v>
      </c>
    </row>
    <row r="14" spans="1:14" x14ac:dyDescent="0.2">
      <c r="A14" t="s">
        <v>18</v>
      </c>
      <c r="B14">
        <v>33423</v>
      </c>
      <c r="C14">
        <f t="shared" si="1"/>
        <v>400</v>
      </c>
      <c r="D14">
        <v>5.36</v>
      </c>
      <c r="E14">
        <f t="shared" si="0"/>
        <v>53.6</v>
      </c>
      <c r="F14">
        <v>1201.8800000000001</v>
      </c>
      <c r="H14">
        <f t="shared" si="3"/>
        <v>7.9900000000000091</v>
      </c>
      <c r="I14">
        <f t="shared" si="4"/>
        <v>41.980000000000018</v>
      </c>
      <c r="J14">
        <v>19</v>
      </c>
      <c r="K14">
        <f t="shared" si="2"/>
        <v>6.0116000000000005</v>
      </c>
      <c r="L14">
        <f t="shared" si="5"/>
        <v>35.120400000000004</v>
      </c>
      <c r="M14" s="2">
        <v>0.16180555555555556</v>
      </c>
    </row>
    <row r="15" spans="1:14" x14ac:dyDescent="0.2">
      <c r="A15" t="s">
        <v>19</v>
      </c>
      <c r="B15">
        <v>33823</v>
      </c>
      <c r="C15">
        <f t="shared" si="1"/>
        <v>400</v>
      </c>
      <c r="D15">
        <v>6.19</v>
      </c>
      <c r="E15">
        <f t="shared" si="0"/>
        <v>61.900000000000006</v>
      </c>
      <c r="F15">
        <v>1209.9000000000001</v>
      </c>
      <c r="H15">
        <f t="shared" si="3"/>
        <v>8.0199999999999818</v>
      </c>
      <c r="I15">
        <f t="shared" si="4"/>
        <v>50</v>
      </c>
      <c r="J15">
        <v>20</v>
      </c>
      <c r="K15">
        <f t="shared" si="2"/>
        <v>6.3280000000000003</v>
      </c>
      <c r="L15">
        <f t="shared" si="5"/>
        <v>41.448400000000007</v>
      </c>
      <c r="M15" s="2">
        <v>0.16319444444444445</v>
      </c>
    </row>
    <row r="16" spans="1:14" x14ac:dyDescent="0.2">
      <c r="A16" t="s">
        <v>20</v>
      </c>
      <c r="B16">
        <v>34223</v>
      </c>
      <c r="C16">
        <f t="shared" si="1"/>
        <v>400</v>
      </c>
      <c r="D16">
        <v>7.03</v>
      </c>
      <c r="E16">
        <f t="shared" si="0"/>
        <v>70.3</v>
      </c>
      <c r="F16">
        <v>1217.97</v>
      </c>
      <c r="H16">
        <f t="shared" si="3"/>
        <v>8.0699999999999363</v>
      </c>
      <c r="I16">
        <f t="shared" si="4"/>
        <v>58.069999999999936</v>
      </c>
      <c r="J16">
        <v>20</v>
      </c>
      <c r="K16">
        <f t="shared" si="2"/>
        <v>6.3280000000000003</v>
      </c>
      <c r="L16">
        <f t="shared" si="5"/>
        <v>47.77640000000001</v>
      </c>
      <c r="M16" s="2">
        <v>0.16458333333333333</v>
      </c>
    </row>
    <row r="17" spans="1:14" x14ac:dyDescent="0.2">
      <c r="A17" t="s">
        <v>21</v>
      </c>
      <c r="B17">
        <v>34623</v>
      </c>
      <c r="C17">
        <f t="shared" si="1"/>
        <v>400</v>
      </c>
      <c r="D17">
        <v>7.87</v>
      </c>
      <c r="E17">
        <f t="shared" si="0"/>
        <v>78.7</v>
      </c>
      <c r="F17">
        <v>1226.07</v>
      </c>
      <c r="H17">
        <f t="shared" si="3"/>
        <v>8.0999999999999091</v>
      </c>
      <c r="I17">
        <f t="shared" si="4"/>
        <v>66.169999999999845</v>
      </c>
      <c r="J17">
        <v>22</v>
      </c>
      <c r="K17">
        <f t="shared" si="2"/>
        <v>6.9608000000000008</v>
      </c>
      <c r="L17">
        <f t="shared" si="5"/>
        <v>54.737200000000009</v>
      </c>
      <c r="M17" s="2">
        <v>0.16597222222222222</v>
      </c>
    </row>
    <row r="18" spans="1:14" x14ac:dyDescent="0.2">
      <c r="A18" t="s">
        <v>22</v>
      </c>
      <c r="B18">
        <v>35023</v>
      </c>
      <c r="C18">
        <f t="shared" si="1"/>
        <v>400</v>
      </c>
      <c r="D18">
        <v>8.75</v>
      </c>
      <c r="E18">
        <f t="shared" si="0"/>
        <v>87.5</v>
      </c>
      <c r="F18">
        <v>1234.25</v>
      </c>
      <c r="H18">
        <f t="shared" si="3"/>
        <v>8.1800000000000637</v>
      </c>
      <c r="I18">
        <f t="shared" si="4"/>
        <v>74.349999999999909</v>
      </c>
      <c r="J18">
        <v>23</v>
      </c>
      <c r="K18">
        <f t="shared" si="2"/>
        <v>7.2772000000000006</v>
      </c>
      <c r="L18">
        <f t="shared" si="5"/>
        <v>62.014400000000009</v>
      </c>
      <c r="M18" s="2">
        <v>0.16666666666666666</v>
      </c>
    </row>
    <row r="19" spans="1:14" x14ac:dyDescent="0.2">
      <c r="A19" t="s">
        <v>23</v>
      </c>
      <c r="B19">
        <v>34623</v>
      </c>
      <c r="C19">
        <f t="shared" si="1"/>
        <v>-400</v>
      </c>
      <c r="D19">
        <v>7.15</v>
      </c>
      <c r="E19">
        <f t="shared" si="0"/>
        <v>71.5</v>
      </c>
      <c r="F19">
        <v>1226.0899999999999</v>
      </c>
      <c r="H19">
        <f t="shared" si="3"/>
        <v>-8.1600000000000819</v>
      </c>
      <c r="I19">
        <f t="shared" si="4"/>
        <v>66.189999999999827</v>
      </c>
      <c r="J19">
        <v>-25</v>
      </c>
      <c r="K19">
        <f t="shared" si="2"/>
        <v>-7.91</v>
      </c>
      <c r="L19">
        <f t="shared" si="5"/>
        <v>54.104400000000012</v>
      </c>
      <c r="M19" s="2">
        <v>0.16805555555555554</v>
      </c>
    </row>
    <row r="20" spans="1:14" x14ac:dyDescent="0.2">
      <c r="A20" t="s">
        <v>24</v>
      </c>
      <c r="B20">
        <v>34223</v>
      </c>
      <c r="C20">
        <f t="shared" si="1"/>
        <v>-400</v>
      </c>
      <c r="D20">
        <v>5.92</v>
      </c>
      <c r="E20">
        <f t="shared" si="0"/>
        <v>59.2</v>
      </c>
      <c r="F20">
        <v>1218</v>
      </c>
      <c r="H20">
        <f t="shared" si="3"/>
        <v>-8.0899999999999181</v>
      </c>
      <c r="I20">
        <f t="shared" si="4"/>
        <v>58.099999999999909</v>
      </c>
      <c r="J20">
        <v>-24</v>
      </c>
      <c r="K20">
        <f t="shared" si="2"/>
        <v>-7.5936000000000003</v>
      </c>
      <c r="L20">
        <f t="shared" si="5"/>
        <v>46.51080000000001</v>
      </c>
      <c r="M20" s="2">
        <v>0.17013888888888887</v>
      </c>
    </row>
    <row r="21" spans="1:14" x14ac:dyDescent="0.2">
      <c r="A21" t="s">
        <v>25</v>
      </c>
      <c r="B21">
        <v>33823</v>
      </c>
      <c r="C21">
        <f t="shared" si="1"/>
        <v>-400</v>
      </c>
      <c r="D21">
        <v>4.8099999999999996</v>
      </c>
      <c r="E21">
        <f t="shared" si="0"/>
        <v>48.099999999999994</v>
      </c>
      <c r="F21">
        <v>1209.94</v>
      </c>
      <c r="H21">
        <f t="shared" si="3"/>
        <v>-8.0599999999999454</v>
      </c>
      <c r="I21">
        <f t="shared" si="4"/>
        <v>50.039999999999964</v>
      </c>
      <c r="J21">
        <v>-26</v>
      </c>
      <c r="K21">
        <f t="shared" si="2"/>
        <v>-8.2263999999999999</v>
      </c>
      <c r="L21">
        <f t="shared" si="5"/>
        <v>38.284400000000012</v>
      </c>
      <c r="M21" s="2">
        <v>0.17083333333333331</v>
      </c>
    </row>
    <row r="22" spans="1:14" x14ac:dyDescent="0.2">
      <c r="A22" t="s">
        <v>26</v>
      </c>
      <c r="B22">
        <v>33423</v>
      </c>
      <c r="C22">
        <f t="shared" si="1"/>
        <v>-400</v>
      </c>
      <c r="D22">
        <v>3.78</v>
      </c>
      <c r="E22">
        <f t="shared" si="0"/>
        <v>37.799999999999997</v>
      </c>
      <c r="F22">
        <v>1201.9000000000001</v>
      </c>
      <c r="H22">
        <f t="shared" si="3"/>
        <v>-8.0399999999999636</v>
      </c>
      <c r="I22">
        <f t="shared" si="4"/>
        <v>42</v>
      </c>
      <c r="J22">
        <v>-25</v>
      </c>
      <c r="K22">
        <f t="shared" si="2"/>
        <v>-7.91</v>
      </c>
      <c r="L22">
        <f t="shared" si="5"/>
        <v>30.374400000000012</v>
      </c>
      <c r="M22" s="2">
        <v>0.17222222222222225</v>
      </c>
    </row>
    <row r="23" spans="1:14" x14ac:dyDescent="0.2">
      <c r="A23" t="s">
        <v>27</v>
      </c>
      <c r="B23">
        <v>33023</v>
      </c>
      <c r="C23">
        <f t="shared" si="1"/>
        <v>-400</v>
      </c>
      <c r="D23">
        <v>2.8559999999999999</v>
      </c>
      <c r="E23">
        <f t="shared" si="0"/>
        <v>28.56</v>
      </c>
      <c r="F23">
        <v>1193.9000000000001</v>
      </c>
      <c r="H23">
        <f t="shared" si="3"/>
        <v>-8</v>
      </c>
      <c r="I23">
        <f t="shared" si="4"/>
        <v>34</v>
      </c>
      <c r="J23">
        <v>-25</v>
      </c>
      <c r="K23">
        <f t="shared" si="2"/>
        <v>-7.91</v>
      </c>
      <c r="L23">
        <f t="shared" si="5"/>
        <v>22.464400000000012</v>
      </c>
      <c r="M23" s="2">
        <v>0.17361111111111113</v>
      </c>
    </row>
    <row r="24" spans="1:14" x14ac:dyDescent="0.2">
      <c r="A24" t="s">
        <v>28</v>
      </c>
      <c r="B24">
        <v>32623</v>
      </c>
      <c r="C24">
        <f t="shared" si="1"/>
        <v>-400</v>
      </c>
      <c r="D24">
        <v>2.1150000000000002</v>
      </c>
      <c r="E24">
        <f t="shared" si="0"/>
        <v>21.150000000000002</v>
      </c>
      <c r="F24">
        <v>1186.95</v>
      </c>
      <c r="H24">
        <f t="shared" si="3"/>
        <v>-6.9500000000000455</v>
      </c>
      <c r="I24">
        <f t="shared" si="4"/>
        <v>27.049999999999955</v>
      </c>
      <c r="J24">
        <v>-25</v>
      </c>
      <c r="K24">
        <f t="shared" si="2"/>
        <v>-7.91</v>
      </c>
      <c r="L24">
        <f t="shared" si="5"/>
        <v>14.554400000000012</v>
      </c>
      <c r="M24" s="2">
        <v>0.17500000000000002</v>
      </c>
      <c r="N24" t="s">
        <v>29</v>
      </c>
    </row>
    <row r="25" spans="1:14" x14ac:dyDescent="0.2">
      <c r="A25" t="s">
        <v>30</v>
      </c>
      <c r="B25">
        <v>32223</v>
      </c>
      <c r="C25">
        <f t="shared" si="1"/>
        <v>-400</v>
      </c>
      <c r="D25">
        <v>1.3759999999999999</v>
      </c>
      <c r="E25">
        <f t="shared" si="0"/>
        <v>13.759999999999998</v>
      </c>
      <c r="F25">
        <v>1180.17</v>
      </c>
      <c r="H25">
        <f t="shared" si="3"/>
        <v>-6.7799999999999727</v>
      </c>
      <c r="I25">
        <f t="shared" si="4"/>
        <v>20.269999999999982</v>
      </c>
      <c r="J25">
        <v>-25</v>
      </c>
      <c r="K25">
        <f t="shared" si="2"/>
        <v>-7.91</v>
      </c>
      <c r="L25">
        <f t="shared" si="5"/>
        <v>6.6444000000000116</v>
      </c>
      <c r="M25" s="2">
        <v>0.1763888888888889</v>
      </c>
    </row>
    <row r="26" spans="1:14" x14ac:dyDescent="0.2">
      <c r="A26" t="s">
        <v>31</v>
      </c>
      <c r="B26">
        <v>31823</v>
      </c>
      <c r="C26">
        <f t="shared" si="1"/>
        <v>-400</v>
      </c>
      <c r="D26">
        <v>0.70499999999999996</v>
      </c>
      <c r="E26">
        <f t="shared" si="0"/>
        <v>7.05</v>
      </c>
      <c r="F26">
        <v>1173.42</v>
      </c>
      <c r="H26">
        <f t="shared" si="3"/>
        <v>-6.75</v>
      </c>
      <c r="I26">
        <f t="shared" si="4"/>
        <v>13.519999999999982</v>
      </c>
      <c r="J26">
        <v>-23</v>
      </c>
      <c r="K26">
        <f t="shared" si="2"/>
        <v>-7.2772000000000006</v>
      </c>
      <c r="L26">
        <f t="shared" si="5"/>
        <v>-0.63279999999998893</v>
      </c>
      <c r="M26" s="2">
        <v>0.17847222222222223</v>
      </c>
    </row>
    <row r="27" spans="1:14" x14ac:dyDescent="0.2">
      <c r="A27" t="s">
        <v>32</v>
      </c>
      <c r="B27">
        <v>31423</v>
      </c>
      <c r="C27">
        <f t="shared" si="1"/>
        <v>-400</v>
      </c>
      <c r="D27">
        <v>7.3999999999999996E-2</v>
      </c>
      <c r="E27">
        <f t="shared" si="0"/>
        <v>0.74</v>
      </c>
      <c r="F27">
        <v>1166.69</v>
      </c>
      <c r="H27">
        <f t="shared" si="3"/>
        <v>-6.7300000000000182</v>
      </c>
      <c r="I27">
        <f t="shared" si="4"/>
        <v>6.7899999999999636</v>
      </c>
      <c r="J27">
        <v>-23</v>
      </c>
      <c r="K27">
        <f t="shared" si="2"/>
        <v>-7.2772000000000006</v>
      </c>
      <c r="L27">
        <f t="shared" si="5"/>
        <v>-7.9099999999999895</v>
      </c>
      <c r="M27" s="2">
        <v>0.17916666666666667</v>
      </c>
      <c r="N27" t="s">
        <v>33</v>
      </c>
    </row>
    <row r="28" spans="1:14" x14ac:dyDescent="0.2">
      <c r="A28" t="s">
        <v>34</v>
      </c>
      <c r="B28">
        <v>31023</v>
      </c>
      <c r="C28">
        <f t="shared" si="1"/>
        <v>-400</v>
      </c>
      <c r="D28">
        <v>-0.59199999999999997</v>
      </c>
      <c r="E28">
        <f t="shared" si="0"/>
        <v>-5.92</v>
      </c>
      <c r="F28">
        <v>1160</v>
      </c>
      <c r="H28">
        <f t="shared" si="3"/>
        <v>-6.6900000000000546</v>
      </c>
      <c r="I28">
        <f t="shared" si="4"/>
        <v>9.9999999999909051E-2</v>
      </c>
      <c r="J28">
        <v>-24</v>
      </c>
      <c r="K28">
        <f t="shared" si="2"/>
        <v>-7.5936000000000003</v>
      </c>
      <c r="L28">
        <f t="shared" si="5"/>
        <v>-15.50359999999999</v>
      </c>
      <c r="M28" s="2">
        <v>0.18055555555555555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1"/>
  <sheetViews>
    <sheetView topLeftCell="A3" workbookViewId="0">
      <selection activeCell="H21" sqref="H21"/>
    </sheetView>
  </sheetViews>
  <sheetFormatPr baseColWidth="10" defaultColWidth="8.83203125" defaultRowHeight="15" x14ac:dyDescent="0.2"/>
  <cols>
    <col min="1" max="1" width="40.33203125" customWidth="1"/>
    <col min="4" max="4" width="8.33203125" customWidth="1"/>
    <col min="8" max="8" width="5.83203125" customWidth="1"/>
    <col min="10" max="10" width="6.6640625" customWidth="1"/>
    <col min="11" max="11" width="8" customWidth="1"/>
    <col min="12" max="12" width="10.33203125" customWidth="1"/>
    <col min="14" max="14" width="5.83203125" customWidth="1"/>
  </cols>
  <sheetData>
    <row r="1" spans="1:14" x14ac:dyDescent="0.2">
      <c r="A1" t="s">
        <v>46</v>
      </c>
      <c r="B1" t="s">
        <v>47</v>
      </c>
      <c r="C1" t="s">
        <v>48</v>
      </c>
      <c r="E1" t="s">
        <v>118</v>
      </c>
    </row>
    <row r="2" spans="1:14" x14ac:dyDescent="0.2">
      <c r="A2" t="s">
        <v>49</v>
      </c>
      <c r="B2" t="s">
        <v>50</v>
      </c>
    </row>
    <row r="3" spans="1:14" ht="304" x14ac:dyDescent="0.2">
      <c r="A3" s="3" t="s">
        <v>51</v>
      </c>
      <c r="B3" t="s">
        <v>52</v>
      </c>
      <c r="C3" s="3" t="s">
        <v>53</v>
      </c>
      <c r="D3" t="s">
        <v>54</v>
      </c>
      <c r="E3" s="4" t="s">
        <v>55</v>
      </c>
    </row>
    <row r="4" spans="1:14" x14ac:dyDescent="0.2">
      <c r="A4" s="5" t="s">
        <v>56</v>
      </c>
    </row>
    <row r="5" spans="1:14" x14ac:dyDescent="0.2">
      <c r="A5" s="3" t="s">
        <v>57</v>
      </c>
      <c r="B5" t="s">
        <v>58</v>
      </c>
      <c r="C5" t="s">
        <v>59</v>
      </c>
      <c r="D5" t="s">
        <v>60</v>
      </c>
      <c r="E5" t="s">
        <v>61</v>
      </c>
    </row>
    <row r="6" spans="1:14" x14ac:dyDescent="0.2">
      <c r="A6" s="5"/>
      <c r="B6" t="s">
        <v>62</v>
      </c>
      <c r="C6" t="s">
        <v>63</v>
      </c>
    </row>
    <row r="7" spans="1:14" x14ac:dyDescent="0.2">
      <c r="A7" s="3"/>
      <c r="B7" s="3"/>
      <c r="C7" t="s">
        <v>64</v>
      </c>
    </row>
    <row r="8" spans="1:14" x14ac:dyDescent="0.2">
      <c r="A8" s="6" t="s">
        <v>65</v>
      </c>
      <c r="B8" s="6" t="s">
        <v>84</v>
      </c>
    </row>
    <row r="9" spans="1:14" x14ac:dyDescent="0.2">
      <c r="A9" s="3" t="s">
        <v>66</v>
      </c>
      <c r="B9" t="s">
        <v>87</v>
      </c>
    </row>
    <row r="10" spans="1:14" x14ac:dyDescent="0.2">
      <c r="A10" s="5" t="s">
        <v>67</v>
      </c>
      <c r="B10" s="3"/>
    </row>
    <row r="11" spans="1:14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F11" t="s">
        <v>73</v>
      </c>
      <c r="G11" t="s">
        <v>74</v>
      </c>
      <c r="H11" t="s">
        <v>75</v>
      </c>
    </row>
    <row r="12" spans="1:14" x14ac:dyDescent="0.2">
      <c r="A12" s="7" t="s">
        <v>83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  <c r="G12" t="s">
        <v>81</v>
      </c>
      <c r="H12" t="s">
        <v>82</v>
      </c>
    </row>
    <row r="13" spans="1:14" x14ac:dyDescent="0.2">
      <c r="A13" s="7" t="s">
        <v>85</v>
      </c>
      <c r="B13" t="s">
        <v>60</v>
      </c>
      <c r="C13" t="s">
        <v>61</v>
      </c>
    </row>
    <row r="14" spans="1:14" x14ac:dyDescent="0.2">
      <c r="A14" s="7" t="s">
        <v>86</v>
      </c>
    </row>
    <row r="16" spans="1:14" x14ac:dyDescent="0.2">
      <c r="B16" t="s">
        <v>0</v>
      </c>
      <c r="C16" t="s">
        <v>44</v>
      </c>
      <c r="D16" t="s">
        <v>3</v>
      </c>
      <c r="E16" t="s">
        <v>39</v>
      </c>
      <c r="F16" t="s">
        <v>1</v>
      </c>
      <c r="H16" t="s">
        <v>41</v>
      </c>
      <c r="I16" t="s">
        <v>40</v>
      </c>
      <c r="J16" t="s">
        <v>9</v>
      </c>
      <c r="K16" t="s">
        <v>45</v>
      </c>
      <c r="L16" t="s">
        <v>43</v>
      </c>
      <c r="M16" t="s">
        <v>6</v>
      </c>
      <c r="N16" t="s">
        <v>10</v>
      </c>
    </row>
    <row r="17" spans="1:14" x14ac:dyDescent="0.2">
      <c r="B17" t="s">
        <v>2</v>
      </c>
      <c r="D17" t="s">
        <v>4</v>
      </c>
      <c r="F17" t="s">
        <v>8</v>
      </c>
    </row>
    <row r="18" spans="1:14" x14ac:dyDescent="0.2">
      <c r="A18" t="s">
        <v>7</v>
      </c>
      <c r="B18">
        <v>31337</v>
      </c>
      <c r="D18">
        <v>0.78400000000000003</v>
      </c>
      <c r="E18">
        <f>D18*10</f>
        <v>7.84</v>
      </c>
      <c r="F18">
        <v>1165.3</v>
      </c>
      <c r="G18" s="1" t="s">
        <v>5</v>
      </c>
      <c r="H18" s="1"/>
      <c r="I18" s="1"/>
      <c r="M18" s="2">
        <v>0.44097222222222227</v>
      </c>
    </row>
    <row r="19" spans="1:14" x14ac:dyDescent="0.2">
      <c r="A19" t="s">
        <v>35</v>
      </c>
      <c r="B19">
        <v>31737</v>
      </c>
      <c r="C19">
        <f>B19-B18</f>
        <v>400</v>
      </c>
      <c r="D19">
        <v>1.8260000000000001</v>
      </c>
      <c r="E19">
        <f t="shared" ref="E19:E41" si="0">D19*10</f>
        <v>18.260000000000002</v>
      </c>
      <c r="F19">
        <v>1172.02</v>
      </c>
      <c r="H19">
        <f>F19-F18</f>
        <v>6.7200000000000273</v>
      </c>
      <c r="I19">
        <f>H19</f>
        <v>6.7200000000000273</v>
      </c>
      <c r="J19">
        <v>19</v>
      </c>
      <c r="K19">
        <f>J19*0.5*0.6328</f>
        <v>6.0116000000000005</v>
      </c>
      <c r="L19">
        <f>K19</f>
        <v>6.0116000000000005</v>
      </c>
      <c r="M19" s="2">
        <v>0.44305555555555554</v>
      </c>
    </row>
    <row r="20" spans="1:14" x14ac:dyDescent="0.2">
      <c r="B20">
        <v>32137</v>
      </c>
      <c r="C20">
        <f t="shared" ref="C20:C41" si="1">B20-B19</f>
        <v>400</v>
      </c>
      <c r="D20">
        <v>2.6150000000000002</v>
      </c>
      <c r="E20">
        <f t="shared" si="0"/>
        <v>26.150000000000002</v>
      </c>
      <c r="F20">
        <v>1178.8</v>
      </c>
      <c r="H20">
        <f>F20-F19</f>
        <v>6.7799999999999727</v>
      </c>
      <c r="I20">
        <f>H20+H19</f>
        <v>13.5</v>
      </c>
      <c r="J20">
        <v>22</v>
      </c>
      <c r="K20">
        <f t="shared" ref="K20:K41" si="2">J20*0.5*0.6328</f>
        <v>6.9608000000000008</v>
      </c>
      <c r="L20">
        <f>L19+K20</f>
        <v>12.9724</v>
      </c>
      <c r="M20" s="2">
        <v>0.44444444444444442</v>
      </c>
    </row>
    <row r="21" spans="1:14" x14ac:dyDescent="0.2">
      <c r="B21">
        <v>32537</v>
      </c>
      <c r="C21">
        <f t="shared" si="1"/>
        <v>400</v>
      </c>
      <c r="D21">
        <v>3.3719999999999999</v>
      </c>
      <c r="E21">
        <f t="shared" si="0"/>
        <v>33.72</v>
      </c>
      <c r="F21">
        <v>1185.52</v>
      </c>
      <c r="H21">
        <f t="shared" ref="H21:H41" si="3">F21-F20</f>
        <v>6.7200000000000273</v>
      </c>
      <c r="I21">
        <f>I20+H21</f>
        <v>20.220000000000027</v>
      </c>
      <c r="J21">
        <v>20</v>
      </c>
      <c r="K21">
        <f t="shared" si="2"/>
        <v>6.3280000000000003</v>
      </c>
      <c r="L21">
        <f t="shared" ref="L21:L41" si="4">L20+K21</f>
        <v>19.3004</v>
      </c>
      <c r="M21" s="2">
        <v>0.4458333333333333</v>
      </c>
    </row>
    <row r="22" spans="1:14" x14ac:dyDescent="0.2">
      <c r="B22">
        <v>32937</v>
      </c>
      <c r="C22">
        <f t="shared" si="1"/>
        <v>400</v>
      </c>
      <c r="D22">
        <v>4.12</v>
      </c>
      <c r="E22">
        <f t="shared" si="0"/>
        <v>41.2</v>
      </c>
      <c r="F22">
        <v>1192.25</v>
      </c>
      <c r="H22">
        <f t="shared" si="3"/>
        <v>6.7300000000000182</v>
      </c>
      <c r="I22">
        <f>I21+H22</f>
        <v>26.950000000000045</v>
      </c>
      <c r="J22">
        <v>21</v>
      </c>
      <c r="K22">
        <f t="shared" si="2"/>
        <v>6.6444000000000001</v>
      </c>
      <c r="L22">
        <f t="shared" si="4"/>
        <v>25.944800000000001</v>
      </c>
      <c r="M22" s="2">
        <v>0.44722222222222219</v>
      </c>
      <c r="N22" t="s">
        <v>36</v>
      </c>
    </row>
    <row r="23" spans="1:14" x14ac:dyDescent="0.2">
      <c r="B23">
        <v>33337</v>
      </c>
      <c r="C23">
        <f t="shared" si="1"/>
        <v>400</v>
      </c>
      <c r="D23">
        <v>4.99</v>
      </c>
      <c r="E23">
        <f t="shared" si="0"/>
        <v>49.900000000000006</v>
      </c>
      <c r="F23">
        <v>1200.28</v>
      </c>
      <c r="H23">
        <f t="shared" si="3"/>
        <v>8.0299999999999727</v>
      </c>
      <c r="I23">
        <f t="shared" ref="I23:I41" si="5">I22+H23</f>
        <v>34.980000000000018</v>
      </c>
      <c r="J23">
        <v>20</v>
      </c>
      <c r="K23">
        <f t="shared" si="2"/>
        <v>6.3280000000000003</v>
      </c>
      <c r="L23">
        <f t="shared" si="4"/>
        <v>32.272800000000004</v>
      </c>
      <c r="M23" s="2">
        <v>0.44861111111111113</v>
      </c>
    </row>
    <row r="24" spans="1:14" x14ac:dyDescent="0.2">
      <c r="B24">
        <v>33737</v>
      </c>
      <c r="C24">
        <f t="shared" si="1"/>
        <v>400</v>
      </c>
      <c r="D24">
        <v>5.86</v>
      </c>
      <c r="E24">
        <f t="shared" si="0"/>
        <v>58.6</v>
      </c>
      <c r="F24">
        <v>1208.29</v>
      </c>
      <c r="H24">
        <f t="shared" si="3"/>
        <v>8.0099999999999909</v>
      </c>
      <c r="I24">
        <f t="shared" si="5"/>
        <v>42.990000000000009</v>
      </c>
      <c r="J24">
        <v>20</v>
      </c>
      <c r="K24">
        <f t="shared" si="2"/>
        <v>6.3280000000000003</v>
      </c>
      <c r="L24">
        <f t="shared" si="4"/>
        <v>38.600800000000007</v>
      </c>
      <c r="M24" s="2">
        <v>0.44930555555555557</v>
      </c>
      <c r="N24" s="8" t="s">
        <v>111</v>
      </c>
    </row>
    <row r="25" spans="1:14" x14ac:dyDescent="0.2">
      <c r="B25">
        <v>34137</v>
      </c>
      <c r="C25">
        <f t="shared" si="1"/>
        <v>400</v>
      </c>
      <c r="D25">
        <v>6.72</v>
      </c>
      <c r="E25">
        <f t="shared" si="0"/>
        <v>67.2</v>
      </c>
      <c r="F25">
        <v>1216.3399999999999</v>
      </c>
      <c r="H25">
        <f t="shared" si="3"/>
        <v>8.0499999999999545</v>
      </c>
      <c r="I25">
        <f t="shared" si="5"/>
        <v>51.039999999999964</v>
      </c>
      <c r="J25">
        <v>23</v>
      </c>
      <c r="K25">
        <f t="shared" si="2"/>
        <v>7.2772000000000006</v>
      </c>
      <c r="L25">
        <f t="shared" si="4"/>
        <v>45.878000000000007</v>
      </c>
      <c r="M25" s="2">
        <v>0.45069444444444445</v>
      </c>
    </row>
    <row r="26" spans="1:14" x14ac:dyDescent="0.2">
      <c r="B26">
        <v>34537</v>
      </c>
      <c r="C26">
        <f t="shared" si="1"/>
        <v>400</v>
      </c>
      <c r="D26">
        <v>7.56</v>
      </c>
      <c r="E26">
        <f t="shared" si="0"/>
        <v>75.599999999999994</v>
      </c>
      <c r="F26">
        <v>1224.42</v>
      </c>
      <c r="H26">
        <f t="shared" si="3"/>
        <v>8.0800000000001546</v>
      </c>
      <c r="I26">
        <f t="shared" si="5"/>
        <v>59.120000000000118</v>
      </c>
      <c r="J26">
        <v>20</v>
      </c>
      <c r="K26">
        <f t="shared" si="2"/>
        <v>6.3280000000000003</v>
      </c>
      <c r="L26">
        <f t="shared" si="4"/>
        <v>52.20600000000001</v>
      </c>
      <c r="M26" s="2">
        <v>0.45208333333333334</v>
      </c>
    </row>
    <row r="27" spans="1:14" x14ac:dyDescent="0.2">
      <c r="B27">
        <v>34937</v>
      </c>
      <c r="C27">
        <f t="shared" si="1"/>
        <v>400</v>
      </c>
      <c r="D27">
        <v>8.44</v>
      </c>
      <c r="E27">
        <f t="shared" si="0"/>
        <v>84.399999999999991</v>
      </c>
      <c r="F27">
        <v>1232.58</v>
      </c>
      <c r="H27">
        <f t="shared" si="3"/>
        <v>8.1599999999998545</v>
      </c>
      <c r="I27">
        <f t="shared" si="5"/>
        <v>67.279999999999973</v>
      </c>
      <c r="J27">
        <v>24</v>
      </c>
      <c r="K27">
        <f t="shared" si="2"/>
        <v>7.5936000000000003</v>
      </c>
      <c r="L27">
        <f t="shared" si="4"/>
        <v>59.799600000000012</v>
      </c>
      <c r="M27" s="2">
        <v>0.45416666666666666</v>
      </c>
    </row>
    <row r="28" spans="1:14" x14ac:dyDescent="0.2">
      <c r="B28">
        <v>35337</v>
      </c>
      <c r="C28">
        <f t="shared" si="1"/>
        <v>400</v>
      </c>
      <c r="D28">
        <v>9.33</v>
      </c>
      <c r="E28">
        <f t="shared" si="0"/>
        <v>93.3</v>
      </c>
      <c r="F28">
        <v>1240.79</v>
      </c>
      <c r="H28">
        <f t="shared" si="3"/>
        <v>8.2100000000000364</v>
      </c>
      <c r="I28">
        <f t="shared" si="5"/>
        <v>75.490000000000009</v>
      </c>
      <c r="J28">
        <v>25</v>
      </c>
      <c r="K28">
        <f t="shared" si="2"/>
        <v>7.91</v>
      </c>
      <c r="L28">
        <f t="shared" si="4"/>
        <v>67.709600000000009</v>
      </c>
      <c r="M28" s="2">
        <v>0.45624999999999999</v>
      </c>
    </row>
    <row r="29" spans="1:14" x14ac:dyDescent="0.2">
      <c r="B29">
        <v>34937</v>
      </c>
      <c r="C29">
        <f t="shared" si="1"/>
        <v>-400</v>
      </c>
      <c r="D29">
        <v>7.72</v>
      </c>
      <c r="E29">
        <f t="shared" si="0"/>
        <v>77.2</v>
      </c>
      <c r="F29">
        <v>1232.5899999999999</v>
      </c>
      <c r="H29">
        <f t="shared" si="3"/>
        <v>-8.2000000000000455</v>
      </c>
      <c r="I29">
        <f t="shared" si="5"/>
        <v>67.289999999999964</v>
      </c>
      <c r="J29">
        <v>-26</v>
      </c>
      <c r="K29">
        <f t="shared" si="2"/>
        <v>-8.2263999999999999</v>
      </c>
      <c r="L29">
        <f t="shared" si="4"/>
        <v>59.483200000000011</v>
      </c>
      <c r="M29" s="2">
        <v>0.45694444444444443</v>
      </c>
    </row>
    <row r="30" spans="1:14" x14ac:dyDescent="0.2">
      <c r="B30">
        <v>34537</v>
      </c>
      <c r="C30">
        <f t="shared" si="1"/>
        <v>-400</v>
      </c>
      <c r="D30">
        <v>6.44</v>
      </c>
      <c r="E30">
        <f t="shared" si="0"/>
        <v>64.400000000000006</v>
      </c>
      <c r="F30">
        <v>1224.44</v>
      </c>
      <c r="H30">
        <f t="shared" si="3"/>
        <v>-8.1499999999998636</v>
      </c>
      <c r="I30">
        <f t="shared" si="5"/>
        <v>59.1400000000001</v>
      </c>
      <c r="J30">
        <v>-26</v>
      </c>
      <c r="K30">
        <f t="shared" si="2"/>
        <v>-8.2263999999999999</v>
      </c>
      <c r="L30">
        <f t="shared" si="4"/>
        <v>51.256800000000013</v>
      </c>
      <c r="M30" s="2">
        <v>0.45833333333333331</v>
      </c>
    </row>
    <row r="31" spans="1:14" x14ac:dyDescent="0.2">
      <c r="B31">
        <v>34137</v>
      </c>
      <c r="C31">
        <f t="shared" si="1"/>
        <v>-400</v>
      </c>
      <c r="D31">
        <v>5.32</v>
      </c>
      <c r="E31">
        <f t="shared" si="0"/>
        <v>53.2</v>
      </c>
      <c r="F31">
        <v>1216.3599999999999</v>
      </c>
      <c r="H31">
        <f t="shared" si="3"/>
        <v>-8.0800000000001546</v>
      </c>
      <c r="I31">
        <f t="shared" si="5"/>
        <v>51.059999999999945</v>
      </c>
      <c r="J31">
        <v>-25</v>
      </c>
      <c r="K31">
        <f t="shared" si="2"/>
        <v>-7.91</v>
      </c>
      <c r="L31">
        <f t="shared" si="4"/>
        <v>43.346800000000016</v>
      </c>
      <c r="M31" s="2">
        <v>0.4597222222222222</v>
      </c>
    </row>
    <row r="32" spans="1:14" x14ac:dyDescent="0.2">
      <c r="B32">
        <v>33737</v>
      </c>
      <c r="C32">
        <f t="shared" si="1"/>
        <v>-400</v>
      </c>
      <c r="D32">
        <v>4.3099999999999996</v>
      </c>
      <c r="E32">
        <f t="shared" si="0"/>
        <v>43.099999999999994</v>
      </c>
      <c r="F32">
        <v>1208.31</v>
      </c>
      <c r="H32">
        <f t="shared" si="3"/>
        <v>-8.0499999999999545</v>
      </c>
      <c r="I32">
        <f t="shared" si="5"/>
        <v>43.009999999999991</v>
      </c>
      <c r="J32">
        <v>-25</v>
      </c>
      <c r="K32">
        <f t="shared" si="2"/>
        <v>-7.91</v>
      </c>
      <c r="L32">
        <f t="shared" si="4"/>
        <v>35.436800000000019</v>
      </c>
      <c r="M32" s="2">
        <v>0.46111111111111108</v>
      </c>
    </row>
    <row r="33" spans="2:14" x14ac:dyDescent="0.2">
      <c r="B33">
        <v>33337</v>
      </c>
      <c r="C33">
        <f t="shared" si="1"/>
        <v>-400</v>
      </c>
      <c r="D33">
        <v>3.3660000000000001</v>
      </c>
      <c r="E33">
        <f t="shared" si="0"/>
        <v>33.660000000000004</v>
      </c>
      <c r="F33">
        <v>1200.29</v>
      </c>
      <c r="H33">
        <f t="shared" si="3"/>
        <v>-8.0199999999999818</v>
      </c>
      <c r="I33">
        <f t="shared" si="5"/>
        <v>34.990000000000009</v>
      </c>
      <c r="J33">
        <v>-23</v>
      </c>
      <c r="K33">
        <f t="shared" si="2"/>
        <v>-7.2772000000000006</v>
      </c>
      <c r="L33">
        <f t="shared" si="4"/>
        <v>28.159600000000019</v>
      </c>
      <c r="M33" s="2">
        <v>0.46249999999999997</v>
      </c>
    </row>
    <row r="34" spans="2:14" x14ac:dyDescent="0.2">
      <c r="B34">
        <v>32937</v>
      </c>
      <c r="C34">
        <f t="shared" si="1"/>
        <v>-400</v>
      </c>
      <c r="D34">
        <v>2.4609999999999999</v>
      </c>
      <c r="E34">
        <f t="shared" si="0"/>
        <v>24.61</v>
      </c>
      <c r="F34">
        <v>1192.32</v>
      </c>
      <c r="H34">
        <f t="shared" si="3"/>
        <v>-7.9700000000000273</v>
      </c>
      <c r="I34">
        <f t="shared" si="5"/>
        <v>27.019999999999982</v>
      </c>
      <c r="J34">
        <v>-24</v>
      </c>
      <c r="K34">
        <f t="shared" si="2"/>
        <v>-7.5936000000000003</v>
      </c>
      <c r="L34">
        <f t="shared" si="4"/>
        <v>20.566000000000017</v>
      </c>
      <c r="M34" s="2">
        <v>0.46388888888888885</v>
      </c>
    </row>
    <row r="35" spans="2:14" x14ac:dyDescent="0.2">
      <c r="B35">
        <v>32537</v>
      </c>
      <c r="C35">
        <f t="shared" si="1"/>
        <v>-400</v>
      </c>
      <c r="D35">
        <v>1.79</v>
      </c>
      <c r="E35">
        <f t="shared" si="0"/>
        <v>17.899999999999999</v>
      </c>
      <c r="F35">
        <v>1185.6099999999999</v>
      </c>
      <c r="H35">
        <f t="shared" si="3"/>
        <v>-6.7100000000000364</v>
      </c>
      <c r="I35">
        <f t="shared" si="5"/>
        <v>20.309999999999945</v>
      </c>
      <c r="J35">
        <v>-19</v>
      </c>
      <c r="K35">
        <f t="shared" si="2"/>
        <v>-6.0116000000000005</v>
      </c>
      <c r="L35">
        <f t="shared" si="4"/>
        <v>14.554400000000015</v>
      </c>
      <c r="M35" s="2">
        <v>0.46527777777777773</v>
      </c>
      <c r="N35" t="s">
        <v>37</v>
      </c>
    </row>
    <row r="36" spans="2:14" x14ac:dyDescent="0.2">
      <c r="B36">
        <v>32137</v>
      </c>
      <c r="C36">
        <f t="shared" si="1"/>
        <v>-400</v>
      </c>
      <c r="D36">
        <v>1.077</v>
      </c>
      <c r="E36">
        <f t="shared" si="0"/>
        <v>10.77</v>
      </c>
      <c r="F36">
        <v>1178.82</v>
      </c>
      <c r="H36">
        <f t="shared" si="3"/>
        <v>-6.7899999999999636</v>
      </c>
      <c r="I36">
        <f t="shared" si="5"/>
        <v>13.519999999999982</v>
      </c>
      <c r="J36">
        <v>-21</v>
      </c>
      <c r="K36">
        <f t="shared" si="2"/>
        <v>-6.6444000000000001</v>
      </c>
      <c r="L36">
        <f t="shared" si="4"/>
        <v>7.9100000000000152</v>
      </c>
      <c r="M36" s="2">
        <v>0.46597222222222223</v>
      </c>
    </row>
    <row r="37" spans="2:14" x14ac:dyDescent="0.2">
      <c r="B37">
        <v>31737</v>
      </c>
      <c r="C37">
        <f t="shared" si="1"/>
        <v>-400</v>
      </c>
      <c r="D37">
        <v>0.40899999999999997</v>
      </c>
      <c r="E37">
        <f t="shared" si="0"/>
        <v>4.09</v>
      </c>
      <c r="F37">
        <v>1172.06</v>
      </c>
      <c r="H37">
        <f t="shared" si="3"/>
        <v>-6.7599999999999909</v>
      </c>
      <c r="I37">
        <f t="shared" si="5"/>
        <v>6.7599999999999909</v>
      </c>
      <c r="J37">
        <v>-20</v>
      </c>
      <c r="K37">
        <f t="shared" si="2"/>
        <v>-6.3280000000000003</v>
      </c>
      <c r="L37">
        <f t="shared" si="4"/>
        <v>1.5820000000000149</v>
      </c>
      <c r="M37" s="2">
        <v>0.46736111111111112</v>
      </c>
    </row>
    <row r="38" spans="2:14" x14ac:dyDescent="0.2">
      <c r="B38">
        <v>31337</v>
      </c>
      <c r="C38">
        <f t="shared" si="1"/>
        <v>-400</v>
      </c>
      <c r="D38">
        <v>-0.214</v>
      </c>
      <c r="E38">
        <f t="shared" si="0"/>
        <v>-2.14</v>
      </c>
      <c r="F38">
        <v>1165.3499999999999</v>
      </c>
      <c r="H38">
        <f t="shared" si="3"/>
        <v>-6.7100000000000364</v>
      </c>
      <c r="I38">
        <f t="shared" si="5"/>
        <v>4.9999999999954525E-2</v>
      </c>
      <c r="J38">
        <v>-21</v>
      </c>
      <c r="K38">
        <f t="shared" si="2"/>
        <v>-6.6444000000000001</v>
      </c>
      <c r="L38">
        <f t="shared" si="4"/>
        <v>-5.0623999999999851</v>
      </c>
      <c r="M38" s="2">
        <v>0.46875</v>
      </c>
    </row>
    <row r="39" spans="2:14" x14ac:dyDescent="0.2">
      <c r="B39">
        <v>30937</v>
      </c>
      <c r="C39">
        <f t="shared" si="1"/>
        <v>-400</v>
      </c>
      <c r="D39">
        <v>-0.872</v>
      </c>
      <c r="E39">
        <f t="shared" si="0"/>
        <v>-8.7200000000000006</v>
      </c>
      <c r="F39">
        <v>1158.67</v>
      </c>
      <c r="H39">
        <f t="shared" si="3"/>
        <v>-6.6799999999998363</v>
      </c>
      <c r="I39">
        <f t="shared" si="5"/>
        <v>-6.6299999999998818</v>
      </c>
      <c r="J39">
        <v>-20</v>
      </c>
      <c r="K39">
        <f t="shared" si="2"/>
        <v>-6.3280000000000003</v>
      </c>
      <c r="L39">
        <f t="shared" si="4"/>
        <v>-11.390399999999985</v>
      </c>
      <c r="M39" s="2">
        <v>0.4694444444444445</v>
      </c>
    </row>
    <row r="40" spans="2:14" x14ac:dyDescent="0.2">
      <c r="B40">
        <v>30537</v>
      </c>
      <c r="C40">
        <f t="shared" si="1"/>
        <v>-400</v>
      </c>
      <c r="D40">
        <v>-1.4930000000000001</v>
      </c>
      <c r="E40">
        <f t="shared" si="0"/>
        <v>-14.930000000000001</v>
      </c>
      <c r="F40">
        <v>1151.99</v>
      </c>
      <c r="H40">
        <f t="shared" si="3"/>
        <v>-6.6800000000000637</v>
      </c>
      <c r="I40">
        <f t="shared" si="5"/>
        <v>-13.309999999999945</v>
      </c>
      <c r="J40">
        <v>-21</v>
      </c>
      <c r="K40">
        <f t="shared" si="2"/>
        <v>-6.6444000000000001</v>
      </c>
      <c r="L40">
        <f t="shared" si="4"/>
        <v>-18.034799999999986</v>
      </c>
      <c r="M40" s="2">
        <v>0.47152777777777777</v>
      </c>
    </row>
    <row r="41" spans="2:14" x14ac:dyDescent="0.2">
      <c r="B41">
        <v>30137</v>
      </c>
      <c r="C41">
        <f t="shared" si="1"/>
        <v>-400</v>
      </c>
      <c r="D41">
        <v>-2.0390000000000001</v>
      </c>
      <c r="E41">
        <f t="shared" si="0"/>
        <v>-20.39</v>
      </c>
      <c r="F41">
        <v>1145.3699999999999</v>
      </c>
      <c r="H41">
        <f t="shared" si="3"/>
        <v>-6.6200000000001182</v>
      </c>
      <c r="I41">
        <f t="shared" si="5"/>
        <v>-19.930000000000064</v>
      </c>
      <c r="J41">
        <v>-19</v>
      </c>
      <c r="K41">
        <f t="shared" si="2"/>
        <v>-6.0116000000000005</v>
      </c>
      <c r="L41">
        <f t="shared" si="4"/>
        <v>-24.046399999999988</v>
      </c>
      <c r="M41" s="2">
        <v>0.47361111111111115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4593-748F-A34C-84F8-D54002DFB97C}">
  <dimension ref="A1:P61"/>
  <sheetViews>
    <sheetView tabSelected="1" topLeftCell="A9" workbookViewId="0">
      <selection activeCell="G42" sqref="G42"/>
    </sheetView>
  </sheetViews>
  <sheetFormatPr baseColWidth="10" defaultRowHeight="15" x14ac:dyDescent="0.2"/>
  <cols>
    <col min="1" max="1" width="21.6640625" customWidth="1"/>
    <col min="2" max="2" width="6" customWidth="1"/>
    <col min="3" max="3" width="10.1640625" customWidth="1"/>
    <col min="4" max="4" width="10.6640625" customWidth="1"/>
    <col min="5" max="5" width="11.5" customWidth="1"/>
    <col min="6" max="6" width="21" customWidth="1"/>
    <col min="7" max="7" width="22.5" customWidth="1"/>
    <col min="8" max="8" width="21.1640625" customWidth="1"/>
  </cols>
  <sheetData>
    <row r="1" spans="1:9" x14ac:dyDescent="0.2">
      <c r="A1" t="s">
        <v>46</v>
      </c>
      <c r="B1" t="s">
        <v>47</v>
      </c>
      <c r="C1" t="s">
        <v>48</v>
      </c>
      <c r="E1" t="s">
        <v>118</v>
      </c>
    </row>
    <row r="2" spans="1:9" x14ac:dyDescent="0.2">
      <c r="A2" t="s">
        <v>49</v>
      </c>
      <c r="B2" t="s">
        <v>50</v>
      </c>
    </row>
    <row r="3" spans="1:9" ht="112" x14ac:dyDescent="0.2">
      <c r="A3" s="3" t="s">
        <v>51</v>
      </c>
      <c r="B3" t="s">
        <v>52</v>
      </c>
      <c r="C3" s="3" t="s">
        <v>53</v>
      </c>
      <c r="D3" t="s">
        <v>54</v>
      </c>
      <c r="E3" s="4" t="s">
        <v>55</v>
      </c>
      <c r="F3" s="4"/>
    </row>
    <row r="4" spans="1:9" x14ac:dyDescent="0.2">
      <c r="A4" s="5" t="s">
        <v>56</v>
      </c>
    </row>
    <row r="5" spans="1:9" x14ac:dyDescent="0.2">
      <c r="A5" s="3" t="s">
        <v>57</v>
      </c>
      <c r="B5" t="s">
        <v>58</v>
      </c>
      <c r="C5" t="s">
        <v>59</v>
      </c>
      <c r="D5" t="s">
        <v>60</v>
      </c>
      <c r="E5" t="s">
        <v>61</v>
      </c>
    </row>
    <row r="6" spans="1:9" x14ac:dyDescent="0.2">
      <c r="A6" s="5"/>
      <c r="B6" t="s">
        <v>62</v>
      </c>
      <c r="C6" t="s">
        <v>63</v>
      </c>
    </row>
    <row r="7" spans="1:9" x14ac:dyDescent="0.2">
      <c r="A7" s="3"/>
      <c r="B7" s="3"/>
      <c r="C7" t="s">
        <v>64</v>
      </c>
    </row>
    <row r="8" spans="1:9" x14ac:dyDescent="0.2">
      <c r="A8" s="6" t="s">
        <v>65</v>
      </c>
      <c r="B8" s="6" t="s">
        <v>113</v>
      </c>
    </row>
    <row r="9" spans="1:9" x14ac:dyDescent="0.2">
      <c r="A9" s="3" t="s">
        <v>66</v>
      </c>
      <c r="B9" t="s">
        <v>114</v>
      </c>
    </row>
    <row r="10" spans="1:9" x14ac:dyDescent="0.2">
      <c r="A10" s="5" t="s">
        <v>67</v>
      </c>
      <c r="B10" s="3"/>
    </row>
    <row r="11" spans="1:9" x14ac:dyDescent="0.2">
      <c r="A11" t="s">
        <v>68</v>
      </c>
      <c r="B11" t="s">
        <v>69</v>
      </c>
      <c r="C11" t="s">
        <v>70</v>
      </c>
      <c r="D11" t="s">
        <v>71</v>
      </c>
      <c r="E11" t="s">
        <v>72</v>
      </c>
      <c r="G11" t="s">
        <v>73</v>
      </c>
      <c r="H11" t="s">
        <v>74</v>
      </c>
      <c r="I11" t="s">
        <v>75</v>
      </c>
    </row>
    <row r="12" spans="1:9" x14ac:dyDescent="0.2">
      <c r="A12" s="7" t="s">
        <v>115</v>
      </c>
      <c r="B12" t="s">
        <v>76</v>
      </c>
      <c r="C12" t="s">
        <v>77</v>
      </c>
      <c r="D12" t="s">
        <v>78</v>
      </c>
      <c r="E12" t="s">
        <v>79</v>
      </c>
      <c r="G12" t="s">
        <v>80</v>
      </c>
      <c r="H12" t="s">
        <v>81</v>
      </c>
      <c r="I12" t="s">
        <v>82</v>
      </c>
    </row>
    <row r="13" spans="1:9" x14ac:dyDescent="0.2">
      <c r="A13" s="7" t="s">
        <v>116</v>
      </c>
      <c r="B13" t="s">
        <v>60</v>
      </c>
      <c r="C13" t="s">
        <v>61</v>
      </c>
    </row>
    <row r="14" spans="1:9" x14ac:dyDescent="0.2">
      <c r="A14" s="7" t="s">
        <v>117</v>
      </c>
    </row>
    <row r="17" spans="1:16" x14ac:dyDescent="0.2">
      <c r="B17" t="s">
        <v>0</v>
      </c>
      <c r="C17" t="s">
        <v>44</v>
      </c>
      <c r="D17" t="s">
        <v>3</v>
      </c>
      <c r="E17" t="s">
        <v>3</v>
      </c>
      <c r="F17" t="s">
        <v>121</v>
      </c>
      <c r="G17" t="s">
        <v>88</v>
      </c>
      <c r="H17" t="s">
        <v>120</v>
      </c>
      <c r="I17" t="s">
        <v>1</v>
      </c>
      <c r="J17" t="s">
        <v>41</v>
      </c>
      <c r="K17" t="s">
        <v>40</v>
      </c>
      <c r="L17" t="s">
        <v>9</v>
      </c>
      <c r="M17" t="s">
        <v>45</v>
      </c>
      <c r="N17" t="s">
        <v>43</v>
      </c>
      <c r="O17" t="s">
        <v>6</v>
      </c>
      <c r="P17" t="s">
        <v>10</v>
      </c>
    </row>
    <row r="18" spans="1:16" x14ac:dyDescent="0.2">
      <c r="B18" t="s">
        <v>2</v>
      </c>
      <c r="D18" t="s">
        <v>4</v>
      </c>
      <c r="I18" t="s">
        <v>8</v>
      </c>
    </row>
    <row r="19" spans="1:16" x14ac:dyDescent="0.2">
      <c r="D19" t="s">
        <v>89</v>
      </c>
      <c r="E19" t="s">
        <v>90</v>
      </c>
    </row>
    <row r="20" spans="1:16" x14ac:dyDescent="0.2">
      <c r="A20" t="s">
        <v>7</v>
      </c>
      <c r="B20">
        <v>31154</v>
      </c>
      <c r="D20">
        <v>-1E-3</v>
      </c>
      <c r="E20">
        <v>0.48599999999999999</v>
      </c>
      <c r="I20">
        <v>1161.5</v>
      </c>
      <c r="O20" s="2">
        <v>6.25E-2</v>
      </c>
    </row>
    <row r="21" spans="1:16" x14ac:dyDescent="0.2">
      <c r="A21" t="s">
        <v>91</v>
      </c>
      <c r="B21">
        <v>31554</v>
      </c>
      <c r="C21">
        <f>B21-B20</f>
        <v>400</v>
      </c>
      <c r="D21">
        <v>0.497</v>
      </c>
      <c r="E21">
        <v>1.552</v>
      </c>
      <c r="F21">
        <f>E21-E20</f>
        <v>1.0660000000000001</v>
      </c>
      <c r="I21">
        <v>1168.28</v>
      </c>
      <c r="J21">
        <f>I21-I20</f>
        <v>6.7799999999999727</v>
      </c>
      <c r="L21">
        <v>18</v>
      </c>
      <c r="O21" s="2">
        <v>6.5277777777777782E-2</v>
      </c>
    </row>
    <row r="22" spans="1:16" x14ac:dyDescent="0.2">
      <c r="A22" t="s">
        <v>92</v>
      </c>
      <c r="D22">
        <v>1.516</v>
      </c>
      <c r="O22" s="2">
        <v>6.6666666666666666E-2</v>
      </c>
    </row>
    <row r="23" spans="1:16" x14ac:dyDescent="0.2">
      <c r="P23" t="s">
        <v>93</v>
      </c>
    </row>
    <row r="24" spans="1:16" x14ac:dyDescent="0.2">
      <c r="A24" t="s">
        <v>7</v>
      </c>
      <c r="B24">
        <v>31037</v>
      </c>
      <c r="D24">
        <v>2.5000000000000001E-2</v>
      </c>
      <c r="E24">
        <v>0.29899999999999999</v>
      </c>
      <c r="I24">
        <v>1159.5</v>
      </c>
      <c r="O24" s="2">
        <v>7.7083333333333337E-2</v>
      </c>
    </row>
    <row r="25" spans="1:16" x14ac:dyDescent="0.2">
      <c r="A25" t="s">
        <v>94</v>
      </c>
      <c r="B25">
        <v>31437</v>
      </c>
      <c r="C25">
        <f>B25-B24</f>
        <v>400</v>
      </c>
      <c r="E25">
        <v>1.341</v>
      </c>
      <c r="I25">
        <v>1166.21</v>
      </c>
      <c r="J25">
        <f>I25-I24</f>
        <v>6.7100000000000364</v>
      </c>
      <c r="L25">
        <v>16</v>
      </c>
      <c r="O25" s="2">
        <v>7.9166666666666663E-2</v>
      </c>
    </row>
    <row r="26" spans="1:16" x14ac:dyDescent="0.2">
      <c r="A26" t="s">
        <v>95</v>
      </c>
      <c r="B26">
        <v>31837</v>
      </c>
      <c r="C26">
        <f t="shared" ref="C26:C29" si="0">B26-B25</f>
        <v>400</v>
      </c>
      <c r="D26">
        <v>1.3240000000000001</v>
      </c>
      <c r="E26">
        <v>2.1760000000000002</v>
      </c>
      <c r="I26">
        <v>1172.97</v>
      </c>
      <c r="J26">
        <f t="shared" ref="J26:J30" si="1">I26-I25</f>
        <v>6.7599999999999909</v>
      </c>
      <c r="L26">
        <v>17</v>
      </c>
      <c r="O26" s="2">
        <v>8.0555555555555561E-2</v>
      </c>
    </row>
    <row r="27" spans="1:16" x14ac:dyDescent="0.2">
      <c r="A27" t="s">
        <v>96</v>
      </c>
      <c r="B27">
        <v>32237</v>
      </c>
      <c r="C27">
        <f t="shared" si="0"/>
        <v>400</v>
      </c>
      <c r="D27">
        <v>2.1419999999999999</v>
      </c>
      <c r="E27">
        <v>2.95</v>
      </c>
      <c r="I27">
        <v>1179.77</v>
      </c>
      <c r="J27">
        <f t="shared" si="1"/>
        <v>6.7999999999999545</v>
      </c>
      <c r="L27">
        <v>12</v>
      </c>
      <c r="O27" s="2">
        <v>8.1944444444444445E-2</v>
      </c>
    </row>
    <row r="28" spans="1:16" x14ac:dyDescent="0.2">
      <c r="A28" t="s">
        <v>97</v>
      </c>
      <c r="B28">
        <v>32837</v>
      </c>
      <c r="C28">
        <f t="shared" si="0"/>
        <v>600</v>
      </c>
      <c r="D28">
        <v>2.9</v>
      </c>
      <c r="E28">
        <v>4.04</v>
      </c>
      <c r="I28">
        <v>1189.5999999999999</v>
      </c>
      <c r="J28">
        <f t="shared" si="1"/>
        <v>9.8299999999999272</v>
      </c>
      <c r="L28">
        <v>21</v>
      </c>
      <c r="O28" s="2">
        <v>8.3333333333333329E-2</v>
      </c>
    </row>
    <row r="29" spans="1:16" x14ac:dyDescent="0.2">
      <c r="A29" t="s">
        <v>98</v>
      </c>
      <c r="B29">
        <v>33437</v>
      </c>
      <c r="C29">
        <f t="shared" si="0"/>
        <v>600</v>
      </c>
      <c r="D29">
        <v>3.97</v>
      </c>
      <c r="E29">
        <v>5.28</v>
      </c>
      <c r="I29">
        <v>1201.54</v>
      </c>
      <c r="J29">
        <f t="shared" si="1"/>
        <v>11.940000000000055</v>
      </c>
      <c r="L29">
        <v>25</v>
      </c>
      <c r="O29" s="2">
        <v>8.4722222222222213E-2</v>
      </c>
    </row>
    <row r="30" spans="1:16" x14ac:dyDescent="0.2">
      <c r="A30" t="s">
        <v>99</v>
      </c>
      <c r="B30">
        <v>34037</v>
      </c>
      <c r="C30">
        <f>B30-B29</f>
        <v>600</v>
      </c>
      <c r="E30">
        <v>6.54</v>
      </c>
      <c r="I30">
        <v>1213.58</v>
      </c>
      <c r="J30">
        <f t="shared" si="1"/>
        <v>12.039999999999964</v>
      </c>
      <c r="L30">
        <v>25</v>
      </c>
      <c r="O30" s="2">
        <v>8.7500000000000008E-2</v>
      </c>
    </row>
    <row r="31" spans="1:16" x14ac:dyDescent="0.2">
      <c r="A31" t="s">
        <v>100</v>
      </c>
      <c r="D31">
        <v>6.45</v>
      </c>
      <c r="O31" s="2">
        <v>8.8888888888888892E-2</v>
      </c>
      <c r="P31" t="s">
        <v>101</v>
      </c>
    </row>
    <row r="34" spans="1:16" x14ac:dyDescent="0.2">
      <c r="A34" t="s">
        <v>7</v>
      </c>
      <c r="B34">
        <v>31327</v>
      </c>
      <c r="D34">
        <v>-2E-3</v>
      </c>
      <c r="E34">
        <v>0.78800000000000003</v>
      </c>
      <c r="H34">
        <f>E34*10</f>
        <v>7.8800000000000008</v>
      </c>
      <c r="I34">
        <v>1164.43</v>
      </c>
      <c r="O34" s="2">
        <v>9.930555555555555E-2</v>
      </c>
      <c r="P34" s="8" t="s">
        <v>119</v>
      </c>
    </row>
    <row r="35" spans="1:16" x14ac:dyDescent="0.2">
      <c r="A35" t="s">
        <v>102</v>
      </c>
      <c r="B35">
        <v>31937</v>
      </c>
      <c r="C35">
        <f>B35-B34</f>
        <v>610</v>
      </c>
      <c r="D35">
        <v>0.78800000000000003</v>
      </c>
      <c r="E35">
        <v>2.278</v>
      </c>
      <c r="F35">
        <f>E35-E34</f>
        <v>1.49</v>
      </c>
      <c r="H35">
        <f t="shared" ref="H35:H36" si="2">E35*10</f>
        <v>22.78</v>
      </c>
      <c r="I35">
        <v>1174.71</v>
      </c>
      <c r="L35">
        <v>24</v>
      </c>
      <c r="O35" s="2">
        <v>0.10069444444444443</v>
      </c>
    </row>
    <row r="36" spans="1:16" x14ac:dyDescent="0.2">
      <c r="A36" t="s">
        <v>103</v>
      </c>
      <c r="B36">
        <v>32537</v>
      </c>
      <c r="C36">
        <f>B36-B35</f>
        <v>600</v>
      </c>
      <c r="D36">
        <v>2.2280000000000002</v>
      </c>
      <c r="E36">
        <v>3.4119999999999999</v>
      </c>
      <c r="F36">
        <f>E36-E35</f>
        <v>1.1339999999999999</v>
      </c>
      <c r="H36">
        <f t="shared" si="2"/>
        <v>34.119999999999997</v>
      </c>
      <c r="I36">
        <v>1184.8800000000001</v>
      </c>
      <c r="L36">
        <v>19</v>
      </c>
      <c r="O36" s="2">
        <v>0.10208333333333335</v>
      </c>
    </row>
    <row r="37" spans="1:16" x14ac:dyDescent="0.2">
      <c r="A37" t="s">
        <v>104</v>
      </c>
      <c r="B37">
        <v>33137</v>
      </c>
      <c r="C37">
        <f t="shared" ref="C37:C61" si="3">B37-B36</f>
        <v>600</v>
      </c>
      <c r="D37">
        <v>3.3679999999999999</v>
      </c>
      <c r="O37" s="2">
        <v>0.10555555555555556</v>
      </c>
    </row>
    <row r="38" spans="1:16" x14ac:dyDescent="0.2">
      <c r="O38" s="2"/>
    </row>
    <row r="39" spans="1:16" x14ac:dyDescent="0.2">
      <c r="O39" s="2"/>
    </row>
    <row r="40" spans="1:16" x14ac:dyDescent="0.2">
      <c r="A40" t="s">
        <v>7</v>
      </c>
      <c r="B40">
        <v>31463</v>
      </c>
      <c r="I40">
        <v>1166.73</v>
      </c>
      <c r="O40" s="2">
        <v>0.10972222222222222</v>
      </c>
    </row>
    <row r="41" spans="1:16" x14ac:dyDescent="0.2">
      <c r="A41" t="s">
        <v>105</v>
      </c>
      <c r="B41">
        <v>33137</v>
      </c>
      <c r="C41">
        <f>B41-B40</f>
        <v>1674</v>
      </c>
      <c r="D41">
        <v>1.032</v>
      </c>
      <c r="E41">
        <v>4.4800000000000004</v>
      </c>
      <c r="H41">
        <f>E41*10</f>
        <v>44.800000000000004</v>
      </c>
      <c r="I41">
        <v>1195.56</v>
      </c>
      <c r="J41">
        <f>I41-I40</f>
        <v>28.829999999999927</v>
      </c>
      <c r="K41">
        <f>J41</f>
        <v>28.829999999999927</v>
      </c>
      <c r="L41">
        <v>56</v>
      </c>
      <c r="M41">
        <f>L41*0.5*0.6328</f>
        <v>17.718400000000003</v>
      </c>
      <c r="N41">
        <f>M41</f>
        <v>17.718400000000003</v>
      </c>
      <c r="O41" s="2">
        <v>0.11388888888888889</v>
      </c>
    </row>
    <row r="42" spans="1:16" x14ac:dyDescent="0.2">
      <c r="B42">
        <v>33537</v>
      </c>
      <c r="C42">
        <f t="shared" ref="C42:C61" si="4">B42-B41</f>
        <v>400</v>
      </c>
      <c r="D42">
        <v>4.42</v>
      </c>
      <c r="E42">
        <v>5.33</v>
      </c>
      <c r="F42">
        <f>E42-E41</f>
        <v>0.84999999999999964</v>
      </c>
      <c r="H42">
        <f t="shared" ref="H42:H61" si="5">E42*10</f>
        <v>53.3</v>
      </c>
      <c r="I42">
        <v>1203.55</v>
      </c>
      <c r="J42">
        <f>I42-I41</f>
        <v>7.9900000000000091</v>
      </c>
      <c r="K42">
        <f>K41+J42</f>
        <v>36.819999999999936</v>
      </c>
      <c r="L42">
        <v>22</v>
      </c>
      <c r="M42">
        <f t="shared" ref="M42:M61" si="6">L42*0.5*0.6328</f>
        <v>6.9608000000000008</v>
      </c>
      <c r="N42">
        <f>M42+N41</f>
        <v>24.679200000000002</v>
      </c>
      <c r="O42" s="2">
        <v>0.11597222222222221</v>
      </c>
    </row>
    <row r="43" spans="1:16" x14ac:dyDescent="0.2">
      <c r="B43">
        <v>33937</v>
      </c>
      <c r="C43">
        <f t="shared" si="4"/>
        <v>400</v>
      </c>
      <c r="D43">
        <v>5.26</v>
      </c>
      <c r="E43">
        <v>6.16</v>
      </c>
      <c r="F43">
        <f t="shared" ref="F43:F61" si="7">E43-E42</f>
        <v>0.83000000000000007</v>
      </c>
      <c r="H43">
        <f t="shared" si="5"/>
        <v>61.6</v>
      </c>
      <c r="I43">
        <v>1211.5899999999999</v>
      </c>
      <c r="J43">
        <f t="shared" ref="J43:J61" si="8">I43-I42</f>
        <v>8.0399999999999636</v>
      </c>
      <c r="K43">
        <f>K42+J43</f>
        <v>44.8599999999999</v>
      </c>
      <c r="L43">
        <v>21</v>
      </c>
      <c r="M43">
        <f t="shared" si="6"/>
        <v>6.6444000000000001</v>
      </c>
      <c r="N43">
        <f>N42+M43</f>
        <v>31.323600000000003</v>
      </c>
      <c r="O43" s="2">
        <v>0.11805555555555557</v>
      </c>
    </row>
    <row r="44" spans="1:16" x14ac:dyDescent="0.2">
      <c r="B44">
        <v>34337</v>
      </c>
      <c r="C44">
        <f t="shared" si="4"/>
        <v>400</v>
      </c>
      <c r="E44">
        <v>6.96</v>
      </c>
      <c r="F44">
        <f t="shared" si="7"/>
        <v>0.79999999999999982</v>
      </c>
      <c r="H44">
        <f t="shared" si="5"/>
        <v>69.599999999999994</v>
      </c>
      <c r="I44">
        <v>1219.6600000000001</v>
      </c>
      <c r="J44">
        <f t="shared" si="8"/>
        <v>8.0700000000001637</v>
      </c>
      <c r="K44">
        <f t="shared" ref="K44:K61" si="9">K43+J44</f>
        <v>52.930000000000064</v>
      </c>
      <c r="L44">
        <v>19</v>
      </c>
      <c r="M44">
        <f t="shared" si="6"/>
        <v>6.0116000000000005</v>
      </c>
      <c r="N44">
        <f t="shared" ref="N44:N61" si="10">N43+M44</f>
        <v>37.3352</v>
      </c>
      <c r="O44" s="2">
        <v>0.11875000000000001</v>
      </c>
    </row>
    <row r="45" spans="1:16" x14ac:dyDescent="0.2">
      <c r="B45">
        <v>34737</v>
      </c>
      <c r="C45">
        <f t="shared" si="4"/>
        <v>400</v>
      </c>
      <c r="D45">
        <v>6.88</v>
      </c>
      <c r="E45">
        <v>7.82</v>
      </c>
      <c r="F45">
        <f t="shared" si="7"/>
        <v>0.86000000000000032</v>
      </c>
      <c r="H45">
        <f t="shared" si="5"/>
        <v>78.2</v>
      </c>
      <c r="I45">
        <v>1227.76</v>
      </c>
      <c r="J45">
        <f t="shared" si="8"/>
        <v>8.0999999999999091</v>
      </c>
      <c r="K45">
        <f t="shared" si="9"/>
        <v>61.029999999999973</v>
      </c>
      <c r="L45">
        <v>19</v>
      </c>
      <c r="M45">
        <f t="shared" si="6"/>
        <v>6.0116000000000005</v>
      </c>
      <c r="N45">
        <f t="shared" si="10"/>
        <v>43.346800000000002</v>
      </c>
      <c r="O45" s="2">
        <v>0.12013888888888889</v>
      </c>
    </row>
    <row r="46" spans="1:16" x14ac:dyDescent="0.2">
      <c r="B46">
        <v>35137</v>
      </c>
      <c r="C46">
        <f t="shared" si="4"/>
        <v>400</v>
      </c>
      <c r="D46">
        <v>7.74</v>
      </c>
      <c r="E46">
        <v>8.68</v>
      </c>
      <c r="F46">
        <f t="shared" si="7"/>
        <v>0.85999999999999943</v>
      </c>
      <c r="H46">
        <f t="shared" si="5"/>
        <v>86.8</v>
      </c>
      <c r="I46">
        <v>1235.98</v>
      </c>
      <c r="J46">
        <f t="shared" si="8"/>
        <v>8.2200000000000273</v>
      </c>
      <c r="K46">
        <f t="shared" si="9"/>
        <v>69.25</v>
      </c>
      <c r="L46">
        <v>18</v>
      </c>
      <c r="M46">
        <f t="shared" si="6"/>
        <v>5.6951999999999998</v>
      </c>
      <c r="N46">
        <f t="shared" si="10"/>
        <v>49.042000000000002</v>
      </c>
      <c r="O46" s="2">
        <v>0.12152777777777778</v>
      </c>
    </row>
    <row r="47" spans="1:16" x14ac:dyDescent="0.2">
      <c r="B47">
        <v>35537</v>
      </c>
      <c r="C47">
        <f t="shared" si="4"/>
        <v>400</v>
      </c>
      <c r="D47">
        <v>8.56</v>
      </c>
      <c r="E47">
        <v>9.5299999999999994</v>
      </c>
      <c r="F47">
        <f t="shared" si="7"/>
        <v>0.84999999999999964</v>
      </c>
      <c r="H47">
        <f t="shared" si="5"/>
        <v>95.3</v>
      </c>
      <c r="I47">
        <v>1244.24</v>
      </c>
      <c r="J47">
        <f t="shared" si="8"/>
        <v>8.2599999999999909</v>
      </c>
      <c r="K47">
        <f t="shared" si="9"/>
        <v>77.509999999999991</v>
      </c>
      <c r="L47">
        <v>19</v>
      </c>
      <c r="M47">
        <f t="shared" si="6"/>
        <v>6.0116000000000005</v>
      </c>
      <c r="N47">
        <f t="shared" si="10"/>
        <v>55.053600000000003</v>
      </c>
      <c r="O47" s="2">
        <v>0.12291666666666667</v>
      </c>
    </row>
    <row r="48" spans="1:16" x14ac:dyDescent="0.2">
      <c r="B48">
        <v>35137</v>
      </c>
      <c r="C48">
        <f t="shared" si="4"/>
        <v>-400</v>
      </c>
      <c r="D48">
        <v>9.4499999999999993</v>
      </c>
      <c r="E48">
        <v>7.9</v>
      </c>
      <c r="F48">
        <f t="shared" si="7"/>
        <v>-1.629999999999999</v>
      </c>
      <c r="H48">
        <f t="shared" si="5"/>
        <v>79</v>
      </c>
      <c r="I48">
        <v>1235.98</v>
      </c>
      <c r="J48">
        <f t="shared" si="8"/>
        <v>-8.2599999999999909</v>
      </c>
      <c r="K48">
        <f t="shared" si="9"/>
        <v>69.25</v>
      </c>
      <c r="L48">
        <v>-26</v>
      </c>
      <c r="M48">
        <f t="shared" si="6"/>
        <v>-8.2263999999999999</v>
      </c>
      <c r="N48">
        <f t="shared" si="10"/>
        <v>46.827200000000005</v>
      </c>
      <c r="O48" s="2">
        <v>0.12430555555555556</v>
      </c>
    </row>
    <row r="49" spans="1:16" x14ac:dyDescent="0.2">
      <c r="B49">
        <v>34737</v>
      </c>
      <c r="C49">
        <f t="shared" si="4"/>
        <v>-400</v>
      </c>
      <c r="D49">
        <v>7.92</v>
      </c>
      <c r="E49">
        <v>6.62</v>
      </c>
      <c r="F49">
        <f t="shared" si="7"/>
        <v>-1.2800000000000002</v>
      </c>
      <c r="H49">
        <f t="shared" si="5"/>
        <v>66.2</v>
      </c>
      <c r="I49">
        <v>1227.78</v>
      </c>
      <c r="J49">
        <f t="shared" si="8"/>
        <v>-8.2000000000000455</v>
      </c>
      <c r="K49">
        <f t="shared" si="9"/>
        <v>61.049999999999955</v>
      </c>
      <c r="L49">
        <v>-25</v>
      </c>
      <c r="M49">
        <f t="shared" si="6"/>
        <v>-7.91</v>
      </c>
      <c r="N49">
        <f t="shared" si="10"/>
        <v>38.917200000000008</v>
      </c>
      <c r="O49" s="2">
        <v>0.12638888888888888</v>
      </c>
    </row>
    <row r="50" spans="1:16" x14ac:dyDescent="0.2">
      <c r="B50">
        <v>34337</v>
      </c>
      <c r="C50">
        <f t="shared" si="4"/>
        <v>-400</v>
      </c>
      <c r="D50">
        <v>6.65</v>
      </c>
      <c r="E50">
        <v>5.48</v>
      </c>
      <c r="F50">
        <f t="shared" si="7"/>
        <v>-1.1399999999999997</v>
      </c>
      <c r="H50">
        <f t="shared" si="5"/>
        <v>54.800000000000004</v>
      </c>
      <c r="I50">
        <v>1219.68</v>
      </c>
      <c r="J50">
        <f t="shared" si="8"/>
        <v>-8.0999999999999091</v>
      </c>
      <c r="K50">
        <f t="shared" si="9"/>
        <v>52.950000000000045</v>
      </c>
      <c r="L50">
        <v>-25</v>
      </c>
      <c r="M50">
        <f t="shared" si="6"/>
        <v>-7.91</v>
      </c>
      <c r="N50">
        <f t="shared" si="10"/>
        <v>31.007200000000008</v>
      </c>
      <c r="O50" s="2">
        <v>0.1277777777777778</v>
      </c>
    </row>
    <row r="51" spans="1:16" x14ac:dyDescent="0.2">
      <c r="B51">
        <v>33937</v>
      </c>
      <c r="C51">
        <f t="shared" si="4"/>
        <v>-400</v>
      </c>
      <c r="D51">
        <v>5.54</v>
      </c>
      <c r="E51">
        <v>4.46</v>
      </c>
      <c r="F51">
        <f t="shared" si="7"/>
        <v>-1.0200000000000005</v>
      </c>
      <c r="H51">
        <f t="shared" si="5"/>
        <v>44.6</v>
      </c>
      <c r="I51">
        <v>1211.6199999999999</v>
      </c>
      <c r="J51">
        <f t="shared" si="8"/>
        <v>-8.0600000000001728</v>
      </c>
      <c r="K51">
        <f t="shared" si="9"/>
        <v>44.889999999999873</v>
      </c>
      <c r="L51">
        <v>-23</v>
      </c>
      <c r="M51">
        <f t="shared" si="6"/>
        <v>-7.2772000000000006</v>
      </c>
      <c r="N51">
        <f t="shared" si="10"/>
        <v>23.730000000000008</v>
      </c>
      <c r="O51" s="2">
        <v>0.12986111111111112</v>
      </c>
    </row>
    <row r="52" spans="1:16" x14ac:dyDescent="0.2">
      <c r="B52">
        <v>33537</v>
      </c>
      <c r="C52">
        <f t="shared" si="4"/>
        <v>-400</v>
      </c>
      <c r="D52">
        <v>4.51</v>
      </c>
      <c r="E52">
        <v>3.5049999999999999</v>
      </c>
      <c r="F52">
        <f t="shared" si="7"/>
        <v>-0.95500000000000007</v>
      </c>
      <c r="H52">
        <f t="shared" si="5"/>
        <v>35.049999999999997</v>
      </c>
      <c r="I52">
        <v>1203.58</v>
      </c>
      <c r="J52">
        <f t="shared" si="8"/>
        <v>-8.0399999999999636</v>
      </c>
      <c r="K52">
        <f t="shared" si="9"/>
        <v>36.849999999999909</v>
      </c>
      <c r="L52">
        <v>-26</v>
      </c>
      <c r="M52">
        <f t="shared" si="6"/>
        <v>-8.2263999999999999</v>
      </c>
      <c r="N52">
        <f t="shared" si="10"/>
        <v>15.503600000000008</v>
      </c>
      <c r="O52" s="2">
        <v>0.13125000000000001</v>
      </c>
    </row>
    <row r="53" spans="1:16" x14ac:dyDescent="0.2">
      <c r="B53">
        <v>33137</v>
      </c>
      <c r="C53">
        <f t="shared" si="4"/>
        <v>-400</v>
      </c>
      <c r="D53">
        <v>3.5779999999999998</v>
      </c>
      <c r="E53">
        <v>2.6259999999999999</v>
      </c>
      <c r="F53">
        <f t="shared" si="7"/>
        <v>-0.879</v>
      </c>
      <c r="H53">
        <f t="shared" si="5"/>
        <v>26.259999999999998</v>
      </c>
      <c r="I53">
        <v>1195.58</v>
      </c>
      <c r="J53">
        <f t="shared" si="8"/>
        <v>-8</v>
      </c>
      <c r="K53">
        <f t="shared" si="9"/>
        <v>28.849999999999909</v>
      </c>
      <c r="L53">
        <v>-24</v>
      </c>
      <c r="M53">
        <f t="shared" si="6"/>
        <v>-7.5936000000000003</v>
      </c>
      <c r="N53">
        <f t="shared" si="10"/>
        <v>7.9100000000000072</v>
      </c>
      <c r="O53" s="2">
        <v>0.13263888888888889</v>
      </c>
    </row>
    <row r="54" spans="1:16" x14ac:dyDescent="0.2">
      <c r="B54">
        <v>32737</v>
      </c>
      <c r="C54">
        <f t="shared" si="4"/>
        <v>-400</v>
      </c>
      <c r="D54">
        <v>2.6920000000000002</v>
      </c>
      <c r="E54">
        <v>1.869</v>
      </c>
      <c r="F54">
        <f t="shared" si="7"/>
        <v>-0.7569999999999999</v>
      </c>
      <c r="H54">
        <f t="shared" si="5"/>
        <v>18.690000000000001</v>
      </c>
      <c r="I54">
        <v>1188.3</v>
      </c>
      <c r="J54">
        <f t="shared" si="8"/>
        <v>-7.2799999999999727</v>
      </c>
      <c r="K54">
        <f t="shared" si="9"/>
        <v>21.569999999999936</v>
      </c>
      <c r="L54">
        <v>-23</v>
      </c>
      <c r="M54">
        <f t="shared" si="6"/>
        <v>-7.2772000000000006</v>
      </c>
      <c r="N54">
        <f t="shared" si="10"/>
        <v>0.63280000000000669</v>
      </c>
      <c r="O54" s="2">
        <v>0.13472222222222222</v>
      </c>
    </row>
    <row r="55" spans="1:16" x14ac:dyDescent="0.2">
      <c r="B55">
        <v>32337</v>
      </c>
      <c r="C55">
        <f t="shared" si="4"/>
        <v>-400</v>
      </c>
      <c r="D55">
        <v>1.9510000000000001</v>
      </c>
      <c r="E55">
        <v>1.1930000000000001</v>
      </c>
      <c r="F55">
        <f t="shared" si="7"/>
        <v>-0.67599999999999993</v>
      </c>
      <c r="H55">
        <f t="shared" si="5"/>
        <v>11.93</v>
      </c>
      <c r="I55">
        <v>1181.51</v>
      </c>
      <c r="J55">
        <f t="shared" si="8"/>
        <v>-6.7899999999999636</v>
      </c>
      <c r="K55">
        <f t="shared" si="9"/>
        <v>14.779999999999973</v>
      </c>
      <c r="L55">
        <v>-21</v>
      </c>
      <c r="M55">
        <f t="shared" si="6"/>
        <v>-6.6444000000000001</v>
      </c>
      <c r="N55">
        <f t="shared" si="10"/>
        <v>-6.0115999999999934</v>
      </c>
      <c r="O55" s="2">
        <v>0.13680555555555554</v>
      </c>
      <c r="P55" t="s">
        <v>106</v>
      </c>
    </row>
    <row r="56" spans="1:16" x14ac:dyDescent="0.2">
      <c r="B56">
        <v>31937</v>
      </c>
      <c r="C56">
        <f t="shared" si="4"/>
        <v>-400</v>
      </c>
      <c r="D56">
        <v>1.25</v>
      </c>
      <c r="E56">
        <v>0.53800000000000003</v>
      </c>
      <c r="F56">
        <f t="shared" si="7"/>
        <v>-0.65500000000000003</v>
      </c>
      <c r="H56">
        <f t="shared" si="5"/>
        <v>5.3800000000000008</v>
      </c>
      <c r="I56">
        <v>1174.74</v>
      </c>
      <c r="J56">
        <f t="shared" si="8"/>
        <v>-6.7699999999999818</v>
      </c>
      <c r="K56">
        <f t="shared" si="9"/>
        <v>8.0099999999999909</v>
      </c>
      <c r="L56">
        <v>-18</v>
      </c>
      <c r="M56">
        <f t="shared" si="6"/>
        <v>-5.6951999999999998</v>
      </c>
      <c r="N56">
        <f t="shared" si="10"/>
        <v>-11.706799999999994</v>
      </c>
      <c r="O56" s="2">
        <v>0.13819444444444443</v>
      </c>
    </row>
    <row r="57" spans="1:16" x14ac:dyDescent="0.2">
      <c r="B57">
        <v>31537</v>
      </c>
      <c r="C57">
        <f t="shared" si="4"/>
        <v>-400</v>
      </c>
      <c r="D57">
        <v>0.623</v>
      </c>
      <c r="E57">
        <v>-7.2999999999999995E-2</v>
      </c>
      <c r="F57">
        <f t="shared" si="7"/>
        <v>-0.61099999999999999</v>
      </c>
      <c r="H57">
        <f t="shared" si="5"/>
        <v>-0.73</v>
      </c>
      <c r="I57">
        <v>1168</v>
      </c>
      <c r="J57">
        <f t="shared" si="8"/>
        <v>-6.7400000000000091</v>
      </c>
      <c r="K57">
        <f t="shared" si="9"/>
        <v>1.2699999999999818</v>
      </c>
      <c r="L57">
        <v>-21</v>
      </c>
      <c r="M57">
        <f t="shared" si="6"/>
        <v>-6.6444000000000001</v>
      </c>
      <c r="N57">
        <f t="shared" si="10"/>
        <v>-18.351199999999995</v>
      </c>
      <c r="O57" s="2">
        <v>0.13958333333333334</v>
      </c>
    </row>
    <row r="58" spans="1:16" x14ac:dyDescent="0.2">
      <c r="A58" t="s">
        <v>107</v>
      </c>
      <c r="B58">
        <v>31137</v>
      </c>
      <c r="C58">
        <f t="shared" si="4"/>
        <v>-400</v>
      </c>
      <c r="D58">
        <v>4.0000000000000001E-3</v>
      </c>
      <c r="E58">
        <v>-0.65500000000000003</v>
      </c>
      <c r="F58">
        <f t="shared" si="7"/>
        <v>-0.58200000000000007</v>
      </c>
      <c r="H58">
        <f t="shared" si="5"/>
        <v>-6.5500000000000007</v>
      </c>
      <c r="I58">
        <v>1161.3</v>
      </c>
      <c r="J58">
        <f t="shared" si="8"/>
        <v>-6.7000000000000455</v>
      </c>
      <c r="K58">
        <f t="shared" si="9"/>
        <v>-5.4300000000000637</v>
      </c>
      <c r="L58">
        <v>-20</v>
      </c>
      <c r="M58">
        <f t="shared" si="6"/>
        <v>-6.3280000000000003</v>
      </c>
      <c r="N58">
        <f t="shared" si="10"/>
        <v>-24.679199999999994</v>
      </c>
      <c r="O58" s="2">
        <v>0.14097222222222222</v>
      </c>
    </row>
    <row r="59" spans="1:16" x14ac:dyDescent="0.2">
      <c r="A59" t="s">
        <v>108</v>
      </c>
      <c r="B59">
        <v>30737</v>
      </c>
      <c r="C59">
        <f t="shared" si="4"/>
        <v>-400</v>
      </c>
      <c r="D59">
        <v>-0.57699999999999996</v>
      </c>
      <c r="E59">
        <v>-1.208</v>
      </c>
      <c r="F59">
        <f t="shared" si="7"/>
        <v>-0.55299999999999994</v>
      </c>
      <c r="H59">
        <f t="shared" si="5"/>
        <v>-12.08</v>
      </c>
      <c r="I59">
        <v>1154.6300000000001</v>
      </c>
      <c r="J59">
        <f t="shared" si="8"/>
        <v>-6.6699999999998454</v>
      </c>
      <c r="K59">
        <f t="shared" si="9"/>
        <v>-12.099999999999909</v>
      </c>
      <c r="L59">
        <v>-21</v>
      </c>
      <c r="M59">
        <f t="shared" si="6"/>
        <v>-6.6444000000000001</v>
      </c>
      <c r="N59">
        <f t="shared" si="10"/>
        <v>-31.323599999999995</v>
      </c>
      <c r="O59" s="2">
        <v>0.14166666666666666</v>
      </c>
    </row>
    <row r="60" spans="1:16" x14ac:dyDescent="0.2">
      <c r="A60" t="s">
        <v>109</v>
      </c>
      <c r="B60">
        <v>30337</v>
      </c>
      <c r="C60">
        <f t="shared" si="4"/>
        <v>-400</v>
      </c>
      <c r="D60">
        <v>-1.1180000000000001</v>
      </c>
      <c r="E60">
        <v>-1.7330000000000001</v>
      </c>
      <c r="F60">
        <f t="shared" si="7"/>
        <v>-0.52500000000000013</v>
      </c>
      <c r="H60">
        <f t="shared" si="5"/>
        <v>-17.330000000000002</v>
      </c>
      <c r="I60">
        <v>1147.98</v>
      </c>
      <c r="J60">
        <f t="shared" si="8"/>
        <v>-6.6500000000000909</v>
      </c>
      <c r="K60">
        <f t="shared" si="9"/>
        <v>-18.75</v>
      </c>
      <c r="L60">
        <v>-20</v>
      </c>
      <c r="M60">
        <f t="shared" si="6"/>
        <v>-6.3280000000000003</v>
      </c>
      <c r="N60">
        <f t="shared" si="10"/>
        <v>-37.651599999999995</v>
      </c>
      <c r="O60" s="2">
        <v>0.14444444444444446</v>
      </c>
    </row>
    <row r="61" spans="1:16" x14ac:dyDescent="0.2">
      <c r="A61" t="s">
        <v>110</v>
      </c>
      <c r="B61">
        <v>29937</v>
      </c>
      <c r="C61">
        <f t="shared" si="4"/>
        <v>-400</v>
      </c>
      <c r="D61">
        <v>-1.6160000000000001</v>
      </c>
      <c r="E61">
        <v>-2.2269999999999999</v>
      </c>
      <c r="F61">
        <f t="shared" si="7"/>
        <v>-0.49399999999999977</v>
      </c>
      <c r="H61">
        <f t="shared" si="5"/>
        <v>-22.27</v>
      </c>
      <c r="I61">
        <v>1141.3900000000001</v>
      </c>
      <c r="J61">
        <f t="shared" si="8"/>
        <v>-6.5899999999999181</v>
      </c>
      <c r="K61">
        <f t="shared" si="9"/>
        <v>-25.339999999999918</v>
      </c>
      <c r="L61">
        <v>-20</v>
      </c>
      <c r="M61">
        <f t="shared" si="6"/>
        <v>-6.3280000000000003</v>
      </c>
      <c r="N61">
        <f t="shared" si="10"/>
        <v>-43.979599999999998</v>
      </c>
      <c r="O61" s="2">
        <v>0.14652777777777778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20220628</vt:lpstr>
      <vt:lpstr>20220630</vt:lpstr>
      <vt:lpstr>20220701</vt:lpstr>
      <vt:lpstr>20220706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submm</dc:creator>
  <cp:lastModifiedBy>Microsoft Office User</cp:lastModifiedBy>
  <dcterms:created xsi:type="dcterms:W3CDTF">2021-08-11T12:19:52Z</dcterms:created>
  <dcterms:modified xsi:type="dcterms:W3CDTF">2022-07-15T14:49:47Z</dcterms:modified>
</cp:coreProperties>
</file>