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eustudent2022/"/>
    </mc:Choice>
  </mc:AlternateContent>
  <xr:revisionPtr revIDLastSave="0" documentId="13_ncr:1_{4DC5EFBD-C906-A64D-A674-34C856A48352}" xr6:coauthVersionLast="47" xr6:coauthVersionMax="47" xr10:uidLastSave="{00000000-0000-0000-0000-000000000000}"/>
  <bookViews>
    <workbookView xWindow="2140" yWindow="2580" windowWidth="29240" windowHeight="16340" activeTab="5" xr2:uid="{00000000-000D-0000-FFFF-FFFF00000000}"/>
  </bookViews>
  <sheets>
    <sheet name="20220712" sheetId="14" r:id="rId1"/>
    <sheet name="20220718_1st_2000_msmnt " sheetId="16" r:id="rId2"/>
    <sheet name="20220718_2nd_msmnt" sheetId="17" r:id="rId3"/>
    <sheet name="20220727_3rd_msmnt" sheetId="18" r:id="rId4"/>
    <sheet name="20220727_4th_msmnt" sheetId="19" r:id="rId5"/>
    <sheet name="20220728_5th_msmnt" sheetId="20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20" l="1"/>
  <c r="J27" i="20"/>
  <c r="J28" i="20"/>
  <c r="J29" i="20"/>
  <c r="J30" i="20"/>
  <c r="J31" i="20"/>
  <c r="J32" i="20"/>
  <c r="J33" i="20"/>
  <c r="J34" i="20"/>
  <c r="J35" i="20"/>
  <c r="J36" i="20"/>
  <c r="J37" i="20"/>
  <c r="J38" i="20" s="1"/>
  <c r="J39" i="20" s="1"/>
  <c r="J40" i="20" s="1"/>
  <c r="J41" i="20" s="1"/>
  <c r="J42" i="20" s="1"/>
  <c r="J43" i="20" s="1"/>
  <c r="J44" i="20" s="1"/>
  <c r="J45" i="20" s="1"/>
  <c r="J46" i="20" s="1"/>
  <c r="J25" i="20"/>
  <c r="J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24" i="20"/>
  <c r="J27" i="19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26" i="19"/>
  <c r="J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25" i="19"/>
  <c r="J27" i="18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26" i="18"/>
  <c r="J25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25" i="18"/>
  <c r="G24" i="20" l="1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23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24" i="20"/>
  <c r="P24" i="20" s="1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24" i="20"/>
  <c r="L23" i="20"/>
  <c r="M23" i="20" s="1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24" i="20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25" i="19"/>
  <c r="P25" i="19" s="1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25" i="19"/>
  <c r="M25" i="19" s="1"/>
  <c r="M26" i="19" s="1"/>
  <c r="M27" i="19" s="1"/>
  <c r="M28" i="19" s="1"/>
  <c r="L24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25" i="19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25" i="18"/>
  <c r="P25" i="18" s="1"/>
  <c r="L26" i="18"/>
  <c r="L27" i="18"/>
  <c r="L28" i="18"/>
  <c r="M28" i="18" s="1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25" i="18"/>
  <c r="M25" i="18"/>
  <c r="M26" i="18" s="1"/>
  <c r="M27" i="18" s="1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24" i="18"/>
  <c r="G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25" i="18"/>
  <c r="J31" i="16"/>
  <c r="J32" i="16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30" i="16"/>
  <c r="J29" i="16"/>
  <c r="J28" i="16"/>
  <c r="J23" i="16"/>
  <c r="J24" i="16" s="1"/>
  <c r="J22" i="16"/>
  <c r="J21" i="16"/>
  <c r="M30" i="16"/>
  <c r="M31" i="16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29" i="16"/>
  <c r="M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28" i="16"/>
  <c r="L22" i="16"/>
  <c r="L23" i="16"/>
  <c r="L24" i="16"/>
  <c r="L21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28" i="16"/>
  <c r="I22" i="16"/>
  <c r="I23" i="16"/>
  <c r="I24" i="16"/>
  <c r="I21" i="16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20" i="17"/>
  <c r="F22" i="14"/>
  <c r="F21" i="14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28" i="16"/>
  <c r="C22" i="16"/>
  <c r="C23" i="16"/>
  <c r="C24" i="16"/>
  <c r="C25" i="16"/>
  <c r="C21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28" i="16"/>
  <c r="F23" i="16"/>
  <c r="F24" i="16"/>
  <c r="F22" i="16"/>
  <c r="F21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27" i="16"/>
  <c r="G21" i="16"/>
  <c r="G22" i="16"/>
  <c r="G23" i="16"/>
  <c r="G24" i="16"/>
  <c r="G20" i="16"/>
  <c r="J23" i="17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22" i="17"/>
  <c r="J21" i="17"/>
  <c r="J20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21" i="17"/>
  <c r="I20" i="17"/>
  <c r="M24" i="17"/>
  <c r="M25" i="17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23" i="17"/>
  <c r="M22" i="17"/>
  <c r="M21" i="17"/>
  <c r="M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20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19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20" i="17"/>
  <c r="P26" i="19" l="1"/>
  <c r="P27" i="19" s="1"/>
  <c r="P28" i="19" s="1"/>
  <c r="P25" i="20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M24" i="20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29" i="19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P29" i="19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M29" i="18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P26" i="18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</calcChain>
</file>

<file path=xl/sharedStrings.xml><?xml version="1.0" encoding="utf-8"?>
<sst xmlns="http://schemas.openxmlformats.org/spreadsheetml/2006/main" count="462" uniqueCount="141">
  <si>
    <t>Cab.Bridge</t>
  </si>
  <si>
    <t>M-E Sensor</t>
  </si>
  <si>
    <t>(bit)</t>
  </si>
  <si>
    <t>V(PZT)</t>
  </si>
  <si>
    <t>(monitor)</t>
  </si>
  <si>
    <t>Time</t>
  </si>
  <si>
    <t>Balance C-Bridge: $H:Z^</t>
  </si>
  <si>
    <t>(microns)</t>
  </si>
  <si>
    <t>Fringes</t>
  </si>
  <si>
    <t>Notes</t>
  </si>
  <si>
    <t>real_V</t>
  </si>
  <si>
    <t>ME_A_dis</t>
  </si>
  <si>
    <t>ME_D</t>
  </si>
  <si>
    <t>fringe_A_dis</t>
  </si>
  <si>
    <t>Voltage steps</t>
  </si>
  <si>
    <t>Fringe_D</t>
  </si>
  <si>
    <t>Helium-Neon laser wavelength:</t>
  </si>
  <si>
    <t>λ (HeNe)</t>
  </si>
  <si>
    <t>0.6328 µm</t>
  </si>
  <si>
    <t>HIRMES High-Resolution Long-Wavelength FPI:</t>
  </si>
  <si>
    <t>with direct PZT drive &amp; without motion multiplier</t>
  </si>
  <si>
    <t>Arduino v.1.8.15</t>
  </si>
  <si>
    <t>Program Title:</t>
  </si>
  <si>
    <t>Bridge_Controller_GSFC_testing</t>
  </si>
  <si>
    <t>Notes:</t>
  </si>
  <si>
    <t>Arduino DAQ  Stepping Program, program allows you to make voltage steps.
Use BNC capacitor bridge feedback cable concurrently to stabilize step size</t>
  </si>
  <si>
    <t>Micro-Epsilon details:</t>
  </si>
  <si>
    <t>Software used: DT6200 Tool</t>
  </si>
  <si>
    <t>Target Capacitive Spacing:</t>
  </si>
  <si>
    <t>Physical Measurement of Cap Spacing:</t>
  </si>
  <si>
    <t xml:space="preserve"> Sample time: 9600 µs</t>
  </si>
  <si>
    <t xml:space="preserve"> Measurement rate: 104.167 Hz</t>
  </si>
  <si>
    <t>Corresponding Raw M-E Time Series Data File:</t>
  </si>
  <si>
    <t>Notes on Corresponding M-E Time Series Data Files:</t>
  </si>
  <si>
    <t>Channel 1</t>
  </si>
  <si>
    <t>Controller name: DT6220</t>
  </si>
  <si>
    <t xml:space="preserve"> Controller serial number: 2073</t>
  </si>
  <si>
    <t xml:space="preserve"> Controller software version: 1.2d</t>
  </si>
  <si>
    <t xml:space="preserve"> Controller option: 0</t>
  </si>
  <si>
    <t xml:space="preserve"> Controller article number: 4105032</t>
  </si>
  <si>
    <t xml:space="preserve"> Firmware version: DT6200;V1.4f;8010079</t>
  </si>
  <si>
    <t xml:space="preserve"> Average type: 3</t>
  </si>
  <si>
    <t xml:space="preserve"> Average count: 7</t>
  </si>
  <si>
    <t xml:space="preserve"> Sensor name: DL6230/ECL2</t>
  </si>
  <si>
    <t xml:space="preserve"> Serial number: 1439</t>
  </si>
  <si>
    <t xml:space="preserve"> Article number: 2303024</t>
  </si>
  <si>
    <t xml:space="preserve"> Range: 2000</t>
  </si>
  <si>
    <t xml:space="preserve"> Unit: µm</t>
  </si>
  <si>
    <t xml:space="preserve"> Transmission: on</t>
  </si>
  <si>
    <t xml:space="preserve"> Math offset (µm): 0.000</t>
  </si>
  <si>
    <t>before entering code</t>
  </si>
  <si>
    <t>after entering code</t>
  </si>
  <si>
    <t>$H:S:31537:-2:31137:70^</t>
  </si>
  <si>
    <t>$H:S:31137:-2:30737:70^</t>
  </si>
  <si>
    <t>$H:S:30737:-2:30337:70^</t>
  </si>
  <si>
    <t>$H:S:30337:-2:29937:70^</t>
  </si>
  <si>
    <t>Range of dist. between each fringe: 0.3 µm</t>
  </si>
  <si>
    <t xml:space="preserve">DAQ-Start-Time:  </t>
  </si>
  <si>
    <t xml:space="preserve">First Protocol Time Stamp: </t>
  </si>
  <si>
    <t xml:space="preserve">Last Protocol Time Stamp: </t>
  </si>
  <si>
    <t>$H:S:30877:2:31277:70^</t>
  </si>
  <si>
    <t>ME sensor was a straight horizontal line with this reading for a few minutes</t>
  </si>
  <si>
    <t>$H:S:31277:2:31677:70^</t>
  </si>
  <si>
    <t>$H:S:31677:-2:31077:70^</t>
  </si>
  <si>
    <t>$H:S:31077:-2:31000:70^</t>
  </si>
  <si>
    <t>serial monitor reads, "Did not recognize command", however the start bit does change and the voltage changes on the voltmeter. The channel 1 reading for M-E does not change at all</t>
  </si>
  <si>
    <t>Turned off instruments</t>
  </si>
  <si>
    <t>$H:S:30985:2:31385:70^</t>
  </si>
  <si>
    <t>Entered code 5 or 6 times, still did not change the voltage step and fringes did not move</t>
  </si>
  <si>
    <t>2000µm</t>
  </si>
  <si>
    <t>0.078"</t>
  </si>
  <si>
    <t>(monitor)(before entering code)</t>
  </si>
  <si>
    <t>(after entering code)</t>
  </si>
  <si>
    <t>$H:S:29207:2:29607:70^</t>
  </si>
  <si>
    <t>$H:S:29607:2:30007:70^</t>
  </si>
  <si>
    <t>$H:S:30007:2:30207:70^</t>
  </si>
  <si>
    <t>$H:S:30207:2:30607:70^</t>
  </si>
  <si>
    <t>$H:S:30607:2:40007:70^</t>
  </si>
  <si>
    <t>60+</t>
  </si>
  <si>
    <t>$H:S:29698:2:30098:70^</t>
  </si>
  <si>
    <t>jitter happened</t>
  </si>
  <si>
    <t>$H:S:34098:-2:33698:70^</t>
  </si>
  <si>
    <t>$H:S:29410:2:29810:70^</t>
  </si>
  <si>
    <t>Slower and jerkier movement as fringes would pass by</t>
  </si>
  <si>
    <t>jitter occurred</t>
  </si>
  <si>
    <t>$H:S:33810:-2:33410:70^</t>
  </si>
  <si>
    <t>jitter</t>
  </si>
  <si>
    <t>fringes moved slower to the left, in a jerky motion</t>
  </si>
  <si>
    <t>moved to the left slowly</t>
  </si>
  <si>
    <t>1981.2 µm</t>
  </si>
  <si>
    <t>Voltage Difference.</t>
  </si>
  <si>
    <t>Voltage difference</t>
  </si>
  <si>
    <t>Voltage diff.</t>
  </si>
  <si>
    <t>DAQ-Start-Time:   2022-07-18 13:29:46.642</t>
  </si>
  <si>
    <t>Sample_0701222022-07-18 13.32.51.561_A0000.csv</t>
  </si>
  <si>
    <t xml:space="preserve">First Protocol Time Stamp: 7/18/2022  1:32:52 PM </t>
  </si>
  <si>
    <t>Last Protocol Time Stamp: 7/18/2022  2:36:32 PM</t>
  </si>
  <si>
    <t>Sample_0701222022-07-18 10.53.25.712_A0000.csv</t>
  </si>
  <si>
    <t xml:space="preserve">Last Protocol Time Stamp: 7/18/2022  11:54:53 AM </t>
  </si>
  <si>
    <t>First Protocol Time Stamp: 7/18/2022  10:53:26 AM</t>
  </si>
  <si>
    <t>DAQ-Start-Time: 2022-07-18 10:30:26.754</t>
  </si>
  <si>
    <t>1981.2µm</t>
  </si>
  <si>
    <t>Voltage diff</t>
  </si>
  <si>
    <t>M-E Sensor (Channel 1)</t>
  </si>
  <si>
    <t>M-E Sensor (Channel 2)</t>
  </si>
  <si>
    <t>$H:S:29323:2:29723:70^</t>
  </si>
  <si>
    <t>The fringes sped quickly by to the opposite direction (left) after 20 fringe count was done</t>
  </si>
  <si>
    <t>Fringes sped past to the left, then moved to the right at a jerky speed, then sped to the left again and stopped moving</t>
  </si>
  <si>
    <t>Fringes sped quickly by to the left then to the right, could not count</t>
  </si>
  <si>
    <t>Back to moving at a regular speed</t>
  </si>
  <si>
    <t>$H:S:33723:-2:33323:70^</t>
  </si>
  <si>
    <t>Fringes sped to the right then moved continouosly as usual</t>
  </si>
  <si>
    <t>voltage on monitor before entering code kept jumping up and down in values. Was not at a steady voltage. Fringes moved jerkily as well</t>
  </si>
  <si>
    <t>$H:S:29303:2:29703:70^</t>
  </si>
  <si>
    <t>Fringes moving slower, jerkier</t>
  </si>
  <si>
    <t>fringes sped by in left direction then resumed traveling to the right at a normal speed</t>
  </si>
  <si>
    <t>$H:S:34103:-2:33703:70^</t>
  </si>
  <si>
    <t>fringes shifted past in opposite direction before returning to normal, the "jittery" behavior</t>
  </si>
  <si>
    <t>when shifting to the left, the fringes stopped moving for barely a second, then resumed moving to the left</t>
  </si>
  <si>
    <t>$H:S:29622:2:30022:70^</t>
  </si>
  <si>
    <t xml:space="preserve">"jitter" happened where the fringes slide in opposite direction then resume in their intended direction </t>
  </si>
  <si>
    <t>$H:S:33622:-2:33222:70^</t>
  </si>
  <si>
    <t>Fringes went in opposite direction, moved to the left, then went back again to the right before resuming normally to the left</t>
  </si>
  <si>
    <t>Sample_0701222022-07-27 09.52.33.161_A0000.csv</t>
  </si>
  <si>
    <t>DAQ-Start-Time:  2022-07-27 09:45:55.903</t>
  </si>
  <si>
    <t>First Protocol Time Stamp: 7/27/2022  9:52:33 AM</t>
  </si>
  <si>
    <t>Last Protocol Time Stamp: 7/27/2022  11:12:21 AM</t>
  </si>
  <si>
    <t>Channel 2</t>
  </si>
  <si>
    <t xml:space="preserve"> Serial number: 1440</t>
  </si>
  <si>
    <t>Sample_0701222022-07-27 13.51.34.313_A0000.csv</t>
  </si>
  <si>
    <t>First Protocol Time Stamp: 7/27/2022  1:51:34 PM</t>
  </si>
  <si>
    <t>Last Protocol Time Stamp: 7/27/2022  2:46:34 PM</t>
  </si>
  <si>
    <t>First Protocol Time Stamp: 7/28/2022  9:51:08 AM</t>
  </si>
  <si>
    <t>DAQ-Start-Time:   2022-07-28 09:45:04.306</t>
  </si>
  <si>
    <t>Last Protocol Time Stamp:  7/28/2022  10:42:27 AM</t>
  </si>
  <si>
    <t>Sample_0701222022-07-28 09.51.08.489_A0000</t>
  </si>
  <si>
    <t xml:space="preserve"> 2022-07-27 13:46:53.079</t>
  </si>
  <si>
    <t>ME_D_CH2</t>
  </si>
  <si>
    <t>ME_A_dis_CH2</t>
  </si>
  <si>
    <t>ME_D_CH1</t>
  </si>
  <si>
    <t>ME_A_dis_CH1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</si>
</sst>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 (Body)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 (Body)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3" workbookViewId="0">
      <selection activeCell="C6" sqref="C6"/>
    </sheetView>
  </sheetViews>
  <sheetFormatPr baseColWidth="10" defaultColWidth="11.5" defaultRowHeight="15" x14ac:dyDescent="0.2"/>
  <cols>
    <col min="1" max="1" width="22" customWidth="1"/>
    <col min="2" max="2" width="26.33203125" customWidth="1"/>
    <col min="3" max="3" width="28.33203125" customWidth="1"/>
    <col min="4" max="4" width="20" customWidth="1"/>
    <col min="5" max="5" width="17.83203125" customWidth="1"/>
    <col min="6" max="6" width="25.1640625" customWidth="1"/>
    <col min="7" max="7" width="17.1640625" customWidth="1"/>
    <col min="9" max="9" width="1.33203125" customWidth="1"/>
    <col min="10" max="10" width="1.6640625" customWidth="1"/>
    <col min="11" max="11" width="7.6640625" customWidth="1"/>
    <col min="12" max="12" width="1.5" customWidth="1"/>
    <col min="13" max="13" width="1.6640625" customWidth="1"/>
  </cols>
  <sheetData>
    <row r="1" spans="1:8" x14ac:dyDescent="0.2">
      <c r="A1" t="s">
        <v>16</v>
      </c>
      <c r="B1" t="s">
        <v>17</v>
      </c>
      <c r="C1" t="s">
        <v>18</v>
      </c>
      <c r="E1" t="s">
        <v>56</v>
      </c>
    </row>
    <row r="2" spans="1:8" x14ac:dyDescent="0.2">
      <c r="A2" t="s">
        <v>19</v>
      </c>
      <c r="B2" t="s">
        <v>20</v>
      </c>
    </row>
    <row r="3" spans="1:8" ht="128" x14ac:dyDescent="0.2">
      <c r="A3" s="2" t="s">
        <v>21</v>
      </c>
      <c r="B3" t="s">
        <v>22</v>
      </c>
      <c r="C3" s="2" t="s">
        <v>23</v>
      </c>
      <c r="D3" t="s">
        <v>24</v>
      </c>
      <c r="E3" s="3" t="s">
        <v>25</v>
      </c>
    </row>
    <row r="4" spans="1:8" x14ac:dyDescent="0.2">
      <c r="A4" s="4" t="s">
        <v>26</v>
      </c>
    </row>
    <row r="5" spans="1:8" x14ac:dyDescent="0.2">
      <c r="A5" s="2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8" x14ac:dyDescent="0.2">
      <c r="A6" s="4"/>
      <c r="B6" t="s">
        <v>69</v>
      </c>
      <c r="C6" t="s">
        <v>101</v>
      </c>
    </row>
    <row r="7" spans="1:8" x14ac:dyDescent="0.2">
      <c r="A7" s="2"/>
      <c r="B7" s="2"/>
      <c r="C7" t="s">
        <v>70</v>
      </c>
    </row>
    <row r="8" spans="1:8" x14ac:dyDescent="0.2">
      <c r="A8" s="5" t="s">
        <v>32</v>
      </c>
      <c r="B8" s="5"/>
    </row>
    <row r="9" spans="1:8" x14ac:dyDescent="0.2">
      <c r="A9" s="2" t="s">
        <v>33</v>
      </c>
    </row>
    <row r="10" spans="1:8" x14ac:dyDescent="0.2">
      <c r="A10" s="4" t="s">
        <v>34</v>
      </c>
      <c r="B10" s="2"/>
    </row>
    <row r="11" spans="1:8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</row>
    <row r="12" spans="1:8" x14ac:dyDescent="0.2">
      <c r="A12" s="6" t="s">
        <v>57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2">
      <c r="A13" s="6" t="s">
        <v>58</v>
      </c>
      <c r="B13" t="s">
        <v>30</v>
      </c>
      <c r="C13" t="s">
        <v>31</v>
      </c>
    </row>
    <row r="14" spans="1:8" x14ac:dyDescent="0.2">
      <c r="A14" s="6" t="s">
        <v>59</v>
      </c>
    </row>
    <row r="17" spans="1:15" x14ac:dyDescent="0.2">
      <c r="B17" t="s">
        <v>0</v>
      </c>
      <c r="C17" t="s">
        <v>14</v>
      </c>
      <c r="D17" t="s">
        <v>3</v>
      </c>
      <c r="E17" t="s">
        <v>3</v>
      </c>
      <c r="F17" t="s">
        <v>92</v>
      </c>
      <c r="G17" t="s">
        <v>10</v>
      </c>
      <c r="H17" t="s">
        <v>1</v>
      </c>
      <c r="I17" t="s">
        <v>12</v>
      </c>
      <c r="J17" t="s">
        <v>11</v>
      </c>
      <c r="K17" t="s">
        <v>8</v>
      </c>
      <c r="L17" t="s">
        <v>15</v>
      </c>
      <c r="M17" t="s">
        <v>13</v>
      </c>
      <c r="N17" t="s">
        <v>5</v>
      </c>
      <c r="O17" t="s">
        <v>9</v>
      </c>
    </row>
    <row r="18" spans="1:15" x14ac:dyDescent="0.2">
      <c r="B18" t="s">
        <v>2</v>
      </c>
      <c r="D18" t="s">
        <v>4</v>
      </c>
      <c r="H18" t="s">
        <v>7</v>
      </c>
    </row>
    <row r="19" spans="1:15" x14ac:dyDescent="0.2">
      <c r="D19" t="s">
        <v>50</v>
      </c>
      <c r="E19" t="s">
        <v>51</v>
      </c>
    </row>
    <row r="20" spans="1:15" x14ac:dyDescent="0.2">
      <c r="A20" t="s">
        <v>6</v>
      </c>
      <c r="B20">
        <v>30877</v>
      </c>
      <c r="D20">
        <v>-1E-3</v>
      </c>
      <c r="E20">
        <v>0.14299999999999999</v>
      </c>
      <c r="H20">
        <v>2137.7860000000001</v>
      </c>
      <c r="N20" s="1"/>
      <c r="O20" t="s">
        <v>61</v>
      </c>
    </row>
    <row r="21" spans="1:15" x14ac:dyDescent="0.2">
      <c r="A21" t="s">
        <v>60</v>
      </c>
      <c r="B21">
        <v>31277</v>
      </c>
      <c r="D21">
        <v>0.151</v>
      </c>
      <c r="E21">
        <v>1.1930000000000001</v>
      </c>
      <c r="F21">
        <f>E21-E20</f>
        <v>1.05</v>
      </c>
      <c r="H21">
        <v>2137.7860000000001</v>
      </c>
      <c r="K21">
        <v>19</v>
      </c>
      <c r="N21" s="1">
        <v>5.2083333333333336E-2</v>
      </c>
    </row>
    <row r="22" spans="1:15" x14ac:dyDescent="0.2">
      <c r="A22" t="s">
        <v>62</v>
      </c>
      <c r="B22">
        <v>31677</v>
      </c>
      <c r="D22">
        <v>1.17</v>
      </c>
      <c r="E22">
        <v>1.998</v>
      </c>
      <c r="F22">
        <f>E22-E21</f>
        <v>0.80499999999999994</v>
      </c>
      <c r="H22">
        <v>2137.7860000000001</v>
      </c>
      <c r="K22">
        <v>20</v>
      </c>
      <c r="N22" s="1">
        <v>5.347222222222222E-2</v>
      </c>
    </row>
    <row r="23" spans="1:15" x14ac:dyDescent="0.2">
      <c r="A23" t="s">
        <v>63</v>
      </c>
      <c r="H23">
        <v>2137.7860000000001</v>
      </c>
      <c r="O23" t="s">
        <v>65</v>
      </c>
    </row>
    <row r="24" spans="1:15" x14ac:dyDescent="0.2">
      <c r="A24" t="s">
        <v>64</v>
      </c>
      <c r="H24">
        <v>2137.7860000000001</v>
      </c>
      <c r="N24" s="1"/>
      <c r="O24" t="s">
        <v>66</v>
      </c>
    </row>
    <row r="25" spans="1:15" x14ac:dyDescent="0.2">
      <c r="N25" s="1"/>
    </row>
    <row r="26" spans="1:15" x14ac:dyDescent="0.2">
      <c r="A26" t="s">
        <v>6</v>
      </c>
      <c r="B26">
        <v>30895</v>
      </c>
      <c r="D26">
        <v>-1E-3</v>
      </c>
      <c r="E26">
        <v>0.41499999999999998</v>
      </c>
      <c r="H26">
        <v>1859.33</v>
      </c>
      <c r="N26" s="1">
        <v>0.1388888888888889</v>
      </c>
    </row>
    <row r="27" spans="1:15" x14ac:dyDescent="0.2">
      <c r="A27" t="s">
        <v>67</v>
      </c>
      <c r="B27">
        <v>31385</v>
      </c>
      <c r="D27">
        <v>0.42</v>
      </c>
      <c r="N27" s="1">
        <v>0.1423611111111111</v>
      </c>
      <c r="O27" t="s">
        <v>68</v>
      </c>
    </row>
    <row r="28" spans="1:15" x14ac:dyDescent="0.2">
      <c r="N28" s="1"/>
    </row>
    <row r="29" spans="1:15" x14ac:dyDescent="0.2">
      <c r="N29" s="1"/>
    </row>
    <row r="30" spans="1:15" x14ac:dyDescent="0.2">
      <c r="N30" s="1"/>
    </row>
    <row r="31" spans="1:15" x14ac:dyDescent="0.2">
      <c r="N31" s="1"/>
    </row>
    <row r="34" spans="14:15" x14ac:dyDescent="0.2">
      <c r="N34" s="1"/>
      <c r="O34" s="7"/>
    </row>
    <row r="35" spans="14:15" x14ac:dyDescent="0.2">
      <c r="N35" s="1"/>
    </row>
    <row r="36" spans="14:15" x14ac:dyDescent="0.2">
      <c r="N36" s="1"/>
    </row>
    <row r="37" spans="14:15" x14ac:dyDescent="0.2">
      <c r="N37" s="1"/>
    </row>
    <row r="38" spans="14:15" x14ac:dyDescent="0.2">
      <c r="N38" s="1"/>
    </row>
    <row r="39" spans="14:15" x14ac:dyDescent="0.2">
      <c r="N39" s="1"/>
    </row>
    <row r="40" spans="14:15" x14ac:dyDescent="0.2">
      <c r="N40" s="1"/>
    </row>
    <row r="41" spans="14:15" x14ac:dyDescent="0.2">
      <c r="N41" s="1"/>
    </row>
    <row r="42" spans="14:15" x14ac:dyDescent="0.2">
      <c r="N42" s="1"/>
    </row>
    <row r="43" spans="14:15" x14ac:dyDescent="0.2">
      <c r="N43" s="1"/>
    </row>
    <row r="44" spans="14:15" x14ac:dyDescent="0.2">
      <c r="N44" s="1"/>
    </row>
    <row r="45" spans="14:15" x14ac:dyDescent="0.2">
      <c r="N45" s="1"/>
    </row>
    <row r="46" spans="14:15" x14ac:dyDescent="0.2">
      <c r="N46" s="1"/>
    </row>
    <row r="47" spans="14:15" x14ac:dyDescent="0.2">
      <c r="N47" s="1"/>
    </row>
    <row r="48" spans="14:15" x14ac:dyDescent="0.2">
      <c r="N48" s="1"/>
    </row>
    <row r="49" spans="1:14" x14ac:dyDescent="0.2">
      <c r="N49" s="1"/>
    </row>
    <row r="50" spans="1:14" x14ac:dyDescent="0.2">
      <c r="N50" s="1"/>
    </row>
    <row r="51" spans="1:14" x14ac:dyDescent="0.2">
      <c r="N51" s="1"/>
    </row>
    <row r="52" spans="1:14" x14ac:dyDescent="0.2">
      <c r="N52" s="1"/>
    </row>
    <row r="53" spans="1:14" x14ac:dyDescent="0.2">
      <c r="N53" s="1"/>
    </row>
    <row r="54" spans="1:14" x14ac:dyDescent="0.2">
      <c r="N54" s="1"/>
    </row>
    <row r="55" spans="1:14" x14ac:dyDescent="0.2">
      <c r="N55" s="1"/>
    </row>
    <row r="56" spans="1:14" x14ac:dyDescent="0.2">
      <c r="A56" t="s">
        <v>52</v>
      </c>
      <c r="N56" s="1"/>
    </row>
    <row r="57" spans="1:14" x14ac:dyDescent="0.2">
      <c r="A57" t="s">
        <v>53</v>
      </c>
      <c r="N57" s="1"/>
    </row>
    <row r="58" spans="1:14" x14ac:dyDescent="0.2">
      <c r="A58" t="s">
        <v>54</v>
      </c>
      <c r="N58" s="1"/>
    </row>
    <row r="59" spans="1:14" x14ac:dyDescent="0.2">
      <c r="A59" t="s">
        <v>55</v>
      </c>
      <c r="N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topLeftCell="A10" workbookViewId="0">
      <selection activeCell="C9" sqref="C9"/>
    </sheetView>
  </sheetViews>
  <sheetFormatPr baseColWidth="10" defaultColWidth="11.5" defaultRowHeight="15" x14ac:dyDescent="0.2"/>
  <cols>
    <col min="1" max="1" width="22" customWidth="1"/>
    <col min="2" max="2" width="26.33203125" customWidth="1"/>
    <col min="3" max="3" width="21.83203125" customWidth="1"/>
    <col min="4" max="4" width="17.5" customWidth="1"/>
    <col min="5" max="5" width="17.83203125" customWidth="1"/>
    <col min="6" max="6" width="14" customWidth="1"/>
    <col min="7" max="7" width="21" customWidth="1"/>
    <col min="9" max="9" width="36.6640625" customWidth="1"/>
    <col min="10" max="10" width="25.1640625" customWidth="1"/>
    <col min="11" max="11" width="7.6640625" customWidth="1"/>
    <col min="12" max="12" width="23.5" customWidth="1"/>
    <col min="13" max="13" width="14.83203125" customWidth="1"/>
  </cols>
  <sheetData>
    <row r="1" spans="1:8" x14ac:dyDescent="0.2">
      <c r="A1" t="s">
        <v>16</v>
      </c>
      <c r="B1" t="s">
        <v>17</v>
      </c>
      <c r="C1" t="s">
        <v>18</v>
      </c>
      <c r="E1" t="s">
        <v>56</v>
      </c>
    </row>
    <row r="2" spans="1:8" x14ac:dyDescent="0.2">
      <c r="A2" t="s">
        <v>19</v>
      </c>
      <c r="B2" t="s">
        <v>20</v>
      </c>
    </row>
    <row r="3" spans="1:8" ht="128" x14ac:dyDescent="0.2">
      <c r="A3" s="2" t="s">
        <v>21</v>
      </c>
      <c r="B3" t="s">
        <v>22</v>
      </c>
      <c r="C3" s="2" t="s">
        <v>23</v>
      </c>
      <c r="D3" t="s">
        <v>24</v>
      </c>
      <c r="E3" s="3" t="s">
        <v>25</v>
      </c>
    </row>
    <row r="4" spans="1:8" x14ac:dyDescent="0.2">
      <c r="A4" s="4" t="s">
        <v>26</v>
      </c>
    </row>
    <row r="5" spans="1:8" x14ac:dyDescent="0.2">
      <c r="A5" s="2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8" x14ac:dyDescent="0.2">
      <c r="A6" s="4"/>
      <c r="B6" t="s">
        <v>69</v>
      </c>
      <c r="C6" t="s">
        <v>101</v>
      </c>
    </row>
    <row r="7" spans="1:8" x14ac:dyDescent="0.2">
      <c r="A7" s="2"/>
      <c r="B7" s="2"/>
      <c r="C7" t="s">
        <v>70</v>
      </c>
    </row>
    <row r="8" spans="1:8" x14ac:dyDescent="0.2">
      <c r="A8" s="5" t="s">
        <v>32</v>
      </c>
      <c r="B8" s="5"/>
      <c r="C8" s="8" t="s">
        <v>97</v>
      </c>
    </row>
    <row r="9" spans="1:8" x14ac:dyDescent="0.2">
      <c r="A9" s="2" t="s">
        <v>33</v>
      </c>
    </row>
    <row r="10" spans="1:8" x14ac:dyDescent="0.2">
      <c r="A10" s="4" t="s">
        <v>34</v>
      </c>
      <c r="B10" s="2"/>
    </row>
    <row r="11" spans="1:8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</row>
    <row r="12" spans="1:8" x14ac:dyDescent="0.2">
      <c r="A12" s="6" t="s">
        <v>100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2">
      <c r="A13" s="6" t="s">
        <v>99</v>
      </c>
      <c r="B13" t="s">
        <v>30</v>
      </c>
      <c r="C13" t="s">
        <v>31</v>
      </c>
    </row>
    <row r="14" spans="1:8" x14ac:dyDescent="0.2">
      <c r="A14" s="6" t="s">
        <v>98</v>
      </c>
    </row>
    <row r="17" spans="1:15" x14ac:dyDescent="0.2">
      <c r="B17" t="s">
        <v>0</v>
      </c>
      <c r="C17" t="s">
        <v>14</v>
      </c>
      <c r="D17" t="s">
        <v>3</v>
      </c>
      <c r="E17" t="s">
        <v>3</v>
      </c>
      <c r="F17" t="s">
        <v>90</v>
      </c>
      <c r="G17" t="s">
        <v>10</v>
      </c>
      <c r="H17" t="s">
        <v>1</v>
      </c>
      <c r="I17" t="s">
        <v>12</v>
      </c>
      <c r="J17" t="s">
        <v>11</v>
      </c>
      <c r="K17" t="s">
        <v>8</v>
      </c>
      <c r="L17" t="s">
        <v>15</v>
      </c>
      <c r="M17" t="s">
        <v>13</v>
      </c>
      <c r="N17" t="s">
        <v>5</v>
      </c>
      <c r="O17" t="s">
        <v>9</v>
      </c>
    </row>
    <row r="18" spans="1:15" x14ac:dyDescent="0.2">
      <c r="B18" t="s">
        <v>2</v>
      </c>
      <c r="D18" t="s">
        <v>71</v>
      </c>
      <c r="E18" t="s">
        <v>72</v>
      </c>
      <c r="H18" t="s">
        <v>7</v>
      </c>
    </row>
    <row r="19" spans="1:15" x14ac:dyDescent="0.2">
      <c r="N19" s="1"/>
    </row>
    <row r="20" spans="1:15" x14ac:dyDescent="0.2">
      <c r="A20" t="s">
        <v>6</v>
      </c>
      <c r="B20">
        <v>29207</v>
      </c>
      <c r="E20">
        <v>0.32100000000000001</v>
      </c>
      <c r="G20">
        <f>E20*10</f>
        <v>3.21</v>
      </c>
      <c r="H20">
        <v>1851.33</v>
      </c>
      <c r="N20" s="1">
        <v>0.44027777777777777</v>
      </c>
    </row>
    <row r="21" spans="1:15" x14ac:dyDescent="0.2">
      <c r="A21" t="s">
        <v>73</v>
      </c>
      <c r="B21">
        <v>29607</v>
      </c>
      <c r="C21">
        <f>B21-B20</f>
        <v>400</v>
      </c>
      <c r="D21">
        <v>0.33200000000000002</v>
      </c>
      <c r="E21">
        <v>1.4019999999999999</v>
      </c>
      <c r="F21">
        <f>E21-E20</f>
        <v>1.081</v>
      </c>
      <c r="G21">
        <f t="shared" ref="G21:G24" si="0">E21*10</f>
        <v>14.02</v>
      </c>
      <c r="H21">
        <v>1857.84</v>
      </c>
      <c r="I21">
        <f>H21-H20</f>
        <v>6.5099999999999909</v>
      </c>
      <c r="J21">
        <f>I21</f>
        <v>6.5099999999999909</v>
      </c>
      <c r="K21">
        <v>14</v>
      </c>
      <c r="L21">
        <f>K21*0.5*0.6328</f>
        <v>4.4296000000000006</v>
      </c>
      <c r="N21" s="1">
        <v>0.44305555555555554</v>
      </c>
    </row>
    <row r="22" spans="1:15" x14ac:dyDescent="0.2">
      <c r="A22" t="s">
        <v>74</v>
      </c>
      <c r="B22">
        <v>30007</v>
      </c>
      <c r="C22">
        <f t="shared" ref="C22:C25" si="1">B22-B21</f>
        <v>400</v>
      </c>
      <c r="D22">
        <v>1.37</v>
      </c>
      <c r="E22">
        <v>2.181</v>
      </c>
      <c r="F22">
        <f>E22-E21</f>
        <v>0.77900000000000014</v>
      </c>
      <c r="G22">
        <f t="shared" si="0"/>
        <v>21.810000000000002</v>
      </c>
      <c r="H22">
        <v>1864.41</v>
      </c>
      <c r="I22">
        <f t="shared" ref="I22:I24" si="2">H22-H21</f>
        <v>6.5700000000001637</v>
      </c>
      <c r="J22">
        <f>I22+J21</f>
        <v>13.080000000000155</v>
      </c>
      <c r="K22">
        <v>20</v>
      </c>
      <c r="L22">
        <f t="shared" ref="L22:L24" si="3">K22*0.5*0.6328</f>
        <v>6.3280000000000003</v>
      </c>
      <c r="N22" s="1">
        <v>0.44513888888888892</v>
      </c>
    </row>
    <row r="23" spans="1:15" x14ac:dyDescent="0.2">
      <c r="A23" t="s">
        <v>75</v>
      </c>
      <c r="B23">
        <v>30207</v>
      </c>
      <c r="C23">
        <f t="shared" si="1"/>
        <v>200</v>
      </c>
      <c r="D23">
        <v>2.1480000000000001</v>
      </c>
      <c r="E23">
        <v>2.5659999999999998</v>
      </c>
      <c r="F23">
        <f t="shared" ref="F23:F24" si="4">E23-E22</f>
        <v>0.38499999999999979</v>
      </c>
      <c r="G23">
        <f t="shared" si="0"/>
        <v>25.659999999999997</v>
      </c>
      <c r="H23">
        <v>1867.68</v>
      </c>
      <c r="I23">
        <f t="shared" si="2"/>
        <v>3.2699999999999818</v>
      </c>
      <c r="J23">
        <f t="shared" ref="J23:J24" si="5">I23+J22</f>
        <v>16.350000000000136</v>
      </c>
      <c r="K23">
        <v>10</v>
      </c>
      <c r="L23">
        <f t="shared" si="3"/>
        <v>3.1640000000000001</v>
      </c>
      <c r="N23" s="1">
        <v>0.4465277777777778</v>
      </c>
    </row>
    <row r="24" spans="1:15" x14ac:dyDescent="0.2">
      <c r="A24" t="s">
        <v>76</v>
      </c>
      <c r="B24">
        <v>30607</v>
      </c>
      <c r="C24">
        <f t="shared" si="1"/>
        <v>400</v>
      </c>
      <c r="D24">
        <v>2.5470000000000002</v>
      </c>
      <c r="E24">
        <v>3.2919999999999998</v>
      </c>
      <c r="F24">
        <f t="shared" si="4"/>
        <v>0.72599999999999998</v>
      </c>
      <c r="G24">
        <f t="shared" si="0"/>
        <v>32.92</v>
      </c>
      <c r="H24">
        <v>1874.31</v>
      </c>
      <c r="I24">
        <f t="shared" si="2"/>
        <v>6.6299999999998818</v>
      </c>
      <c r="J24">
        <f t="shared" si="5"/>
        <v>22.980000000000018</v>
      </c>
      <c r="K24">
        <v>17</v>
      </c>
      <c r="L24">
        <f t="shared" si="3"/>
        <v>5.3788</v>
      </c>
      <c r="N24" s="1">
        <v>0.44722222222222219</v>
      </c>
    </row>
    <row r="25" spans="1:15" x14ac:dyDescent="0.2">
      <c r="A25" t="s">
        <v>77</v>
      </c>
      <c r="B25">
        <v>40007</v>
      </c>
      <c r="C25">
        <f t="shared" si="1"/>
        <v>9400</v>
      </c>
      <c r="D25">
        <v>3.2429999999999999</v>
      </c>
      <c r="K25" t="s">
        <v>78</v>
      </c>
      <c r="N25" s="1">
        <v>0.44930555555555557</v>
      </c>
    </row>
    <row r="26" spans="1:15" x14ac:dyDescent="0.2">
      <c r="N26" s="1"/>
    </row>
    <row r="27" spans="1:15" x14ac:dyDescent="0.2">
      <c r="A27" t="s">
        <v>6</v>
      </c>
      <c r="B27">
        <v>29698</v>
      </c>
      <c r="E27">
        <v>0.93899999999999995</v>
      </c>
      <c r="G27">
        <f>E27*10</f>
        <v>9.3899999999999988</v>
      </c>
      <c r="H27">
        <v>1859.35</v>
      </c>
      <c r="N27" s="1">
        <v>0.45347222222222222</v>
      </c>
    </row>
    <row r="28" spans="1:15" x14ac:dyDescent="0.2">
      <c r="A28" t="s">
        <v>79</v>
      </c>
      <c r="B28">
        <v>30098</v>
      </c>
      <c r="C28">
        <f>B28-B27</f>
        <v>400</v>
      </c>
      <c r="D28">
        <v>0.94699999999999995</v>
      </c>
      <c r="E28">
        <v>2.0249999999999999</v>
      </c>
      <c r="F28">
        <f>E28-E27</f>
        <v>1.0859999999999999</v>
      </c>
      <c r="G28">
        <f t="shared" ref="G28:G52" si="6">E28*10</f>
        <v>20.25</v>
      </c>
      <c r="H28">
        <v>1865.81</v>
      </c>
      <c r="I28">
        <f>H28-H27</f>
        <v>6.4600000000000364</v>
      </c>
      <c r="J28">
        <f>I28</f>
        <v>6.4600000000000364</v>
      </c>
      <c r="K28">
        <v>21</v>
      </c>
      <c r="L28">
        <f>K28*0.5*0.6328</f>
        <v>6.6444000000000001</v>
      </c>
      <c r="M28">
        <f>L28</f>
        <v>6.6444000000000001</v>
      </c>
      <c r="N28" s="1">
        <v>0.45763888888888887</v>
      </c>
    </row>
    <row r="29" spans="1:15" x14ac:dyDescent="0.2">
      <c r="B29">
        <v>30498</v>
      </c>
      <c r="C29">
        <f t="shared" ref="C29:C52" si="7">B29-B28</f>
        <v>400</v>
      </c>
      <c r="D29">
        <v>1.9810000000000001</v>
      </c>
      <c r="E29">
        <v>2.7829999999999999</v>
      </c>
      <c r="F29">
        <f t="shared" ref="F29:F52" si="8">E29-E28</f>
        <v>0.75800000000000001</v>
      </c>
      <c r="G29">
        <f t="shared" si="6"/>
        <v>27.83</v>
      </c>
      <c r="H29">
        <v>1872.41</v>
      </c>
      <c r="I29">
        <f t="shared" ref="I29:I52" si="9">H29-H28</f>
        <v>6.6000000000001364</v>
      </c>
      <c r="J29">
        <f>I29+J28</f>
        <v>13.060000000000173</v>
      </c>
      <c r="K29">
        <v>22</v>
      </c>
      <c r="L29">
        <f t="shared" ref="L29:L52" si="10">K29*0.5*0.6328</f>
        <v>6.9608000000000008</v>
      </c>
      <c r="M29">
        <f>L29+M28</f>
        <v>13.6052</v>
      </c>
      <c r="N29" s="1">
        <v>0.4597222222222222</v>
      </c>
    </row>
    <row r="30" spans="1:15" x14ac:dyDescent="0.2">
      <c r="B30">
        <v>30898</v>
      </c>
      <c r="C30">
        <f t="shared" si="7"/>
        <v>400</v>
      </c>
      <c r="D30">
        <v>2.75</v>
      </c>
      <c r="E30">
        <v>3.5329999999999999</v>
      </c>
      <c r="F30">
        <f t="shared" si="8"/>
        <v>0.75</v>
      </c>
      <c r="G30">
        <f t="shared" si="6"/>
        <v>35.33</v>
      </c>
      <c r="H30">
        <v>1879.08</v>
      </c>
      <c r="I30">
        <f t="shared" si="9"/>
        <v>6.6699999999998454</v>
      </c>
      <c r="J30">
        <f>I30+J29</f>
        <v>19.730000000000018</v>
      </c>
      <c r="K30">
        <v>22</v>
      </c>
      <c r="L30">
        <f t="shared" si="10"/>
        <v>6.9608000000000008</v>
      </c>
      <c r="M30">
        <f t="shared" ref="M30:M52" si="11">L30+M29</f>
        <v>20.566000000000003</v>
      </c>
      <c r="N30" s="1">
        <v>0.4604166666666667</v>
      </c>
    </row>
    <row r="31" spans="1:15" x14ac:dyDescent="0.2">
      <c r="B31">
        <v>31298</v>
      </c>
      <c r="C31">
        <f t="shared" si="7"/>
        <v>400</v>
      </c>
      <c r="D31">
        <v>3.4870000000000001</v>
      </c>
      <c r="E31">
        <v>4.25</v>
      </c>
      <c r="F31">
        <f t="shared" si="8"/>
        <v>0.71700000000000008</v>
      </c>
      <c r="G31">
        <f t="shared" si="6"/>
        <v>42.5</v>
      </c>
      <c r="H31">
        <v>1885.78</v>
      </c>
      <c r="I31">
        <f t="shared" si="9"/>
        <v>6.7000000000000455</v>
      </c>
      <c r="J31">
        <f t="shared" ref="J31:J52" si="12">I31+J30</f>
        <v>26.430000000000064</v>
      </c>
      <c r="K31">
        <v>20</v>
      </c>
      <c r="L31">
        <f t="shared" si="10"/>
        <v>6.3280000000000003</v>
      </c>
      <c r="M31">
        <f t="shared" si="11"/>
        <v>26.894000000000002</v>
      </c>
      <c r="N31" s="1">
        <v>0.46180555555555558</v>
      </c>
    </row>
    <row r="32" spans="1:15" x14ac:dyDescent="0.2">
      <c r="B32">
        <v>31698</v>
      </c>
      <c r="C32">
        <f t="shared" si="7"/>
        <v>400</v>
      </c>
      <c r="D32">
        <v>4.2</v>
      </c>
      <c r="E32">
        <v>4.96</v>
      </c>
      <c r="F32">
        <f t="shared" si="8"/>
        <v>0.71</v>
      </c>
      <c r="G32">
        <f t="shared" si="6"/>
        <v>49.6</v>
      </c>
      <c r="H32">
        <v>1892.5</v>
      </c>
      <c r="I32">
        <f t="shared" si="9"/>
        <v>6.7200000000000273</v>
      </c>
      <c r="J32">
        <f t="shared" si="12"/>
        <v>33.150000000000091</v>
      </c>
      <c r="K32">
        <v>22</v>
      </c>
      <c r="L32">
        <f t="shared" si="10"/>
        <v>6.9608000000000008</v>
      </c>
      <c r="M32">
        <f t="shared" si="11"/>
        <v>33.854800000000004</v>
      </c>
      <c r="N32" s="1">
        <v>0.46319444444444446</v>
      </c>
    </row>
    <row r="33" spans="1:15" x14ac:dyDescent="0.2">
      <c r="B33">
        <v>32098</v>
      </c>
      <c r="C33">
        <f t="shared" si="7"/>
        <v>400</v>
      </c>
      <c r="D33">
        <v>4.9000000000000004</v>
      </c>
      <c r="E33">
        <v>5.67</v>
      </c>
      <c r="F33">
        <f t="shared" si="8"/>
        <v>0.71</v>
      </c>
      <c r="G33">
        <f t="shared" si="6"/>
        <v>56.7</v>
      </c>
      <c r="H33">
        <v>1899.26</v>
      </c>
      <c r="I33">
        <f t="shared" si="9"/>
        <v>6.7599999999999909</v>
      </c>
      <c r="J33">
        <f t="shared" si="12"/>
        <v>39.910000000000082</v>
      </c>
      <c r="K33">
        <v>21</v>
      </c>
      <c r="L33">
        <f t="shared" si="10"/>
        <v>6.6444000000000001</v>
      </c>
      <c r="M33">
        <f t="shared" si="11"/>
        <v>40.499200000000002</v>
      </c>
      <c r="N33" s="1">
        <v>0.46527777777777773</v>
      </c>
    </row>
    <row r="34" spans="1:15" x14ac:dyDescent="0.2">
      <c r="B34">
        <v>32498</v>
      </c>
      <c r="C34">
        <f t="shared" si="7"/>
        <v>400</v>
      </c>
      <c r="D34">
        <v>5.61</v>
      </c>
      <c r="E34">
        <v>6.37</v>
      </c>
      <c r="F34">
        <f t="shared" si="8"/>
        <v>0.70000000000000018</v>
      </c>
      <c r="G34">
        <f t="shared" si="6"/>
        <v>63.7</v>
      </c>
      <c r="H34">
        <v>1906.03</v>
      </c>
      <c r="I34">
        <f t="shared" si="9"/>
        <v>6.7699999999999818</v>
      </c>
      <c r="J34">
        <f t="shared" si="12"/>
        <v>46.680000000000064</v>
      </c>
      <c r="K34">
        <v>21</v>
      </c>
      <c r="L34">
        <f t="shared" si="10"/>
        <v>6.6444000000000001</v>
      </c>
      <c r="M34">
        <f t="shared" si="11"/>
        <v>47.143599999999999</v>
      </c>
      <c r="N34" s="1">
        <v>0.46666666666666662</v>
      </c>
      <c r="O34" s="7"/>
    </row>
    <row r="35" spans="1:15" x14ac:dyDescent="0.2">
      <c r="B35">
        <v>32898</v>
      </c>
      <c r="C35">
        <f t="shared" si="7"/>
        <v>400</v>
      </c>
      <c r="D35">
        <v>6.32</v>
      </c>
      <c r="E35">
        <v>7.06</v>
      </c>
      <c r="F35">
        <f t="shared" si="8"/>
        <v>0.6899999999999995</v>
      </c>
      <c r="G35">
        <f t="shared" si="6"/>
        <v>70.599999999999994</v>
      </c>
      <c r="H35">
        <v>1912.62</v>
      </c>
      <c r="I35">
        <f t="shared" si="9"/>
        <v>6.5899999999999181</v>
      </c>
      <c r="J35">
        <f t="shared" si="12"/>
        <v>53.269999999999982</v>
      </c>
      <c r="K35">
        <v>20</v>
      </c>
      <c r="L35">
        <f t="shared" si="10"/>
        <v>6.3280000000000003</v>
      </c>
      <c r="M35">
        <f t="shared" si="11"/>
        <v>53.471600000000002</v>
      </c>
      <c r="N35" s="1">
        <v>0.46875</v>
      </c>
      <c r="O35" t="s">
        <v>80</v>
      </c>
    </row>
    <row r="36" spans="1:15" x14ac:dyDescent="0.2">
      <c r="B36">
        <v>33298</v>
      </c>
      <c r="C36">
        <f t="shared" si="7"/>
        <v>400</v>
      </c>
      <c r="D36">
        <v>7.01</v>
      </c>
      <c r="E36">
        <v>7.91</v>
      </c>
      <c r="F36">
        <f t="shared" si="8"/>
        <v>0.85000000000000053</v>
      </c>
      <c r="G36">
        <f t="shared" si="6"/>
        <v>79.099999999999994</v>
      </c>
      <c r="H36">
        <v>1920.59</v>
      </c>
      <c r="I36">
        <f t="shared" si="9"/>
        <v>7.9700000000000273</v>
      </c>
      <c r="J36">
        <f t="shared" si="12"/>
        <v>61.240000000000009</v>
      </c>
      <c r="K36">
        <v>25</v>
      </c>
      <c r="L36">
        <f t="shared" si="10"/>
        <v>7.91</v>
      </c>
      <c r="M36">
        <f t="shared" si="11"/>
        <v>61.381600000000006</v>
      </c>
      <c r="N36" s="1">
        <v>0.47083333333333338</v>
      </c>
    </row>
    <row r="37" spans="1:15" x14ac:dyDescent="0.2">
      <c r="B37">
        <v>33698</v>
      </c>
      <c r="C37">
        <f t="shared" si="7"/>
        <v>400</v>
      </c>
      <c r="D37">
        <v>7.85</v>
      </c>
      <c r="E37">
        <v>8.75</v>
      </c>
      <c r="F37">
        <f t="shared" si="8"/>
        <v>0.83999999999999986</v>
      </c>
      <c r="G37">
        <f t="shared" si="6"/>
        <v>87.5</v>
      </c>
      <c r="H37">
        <v>1928.58</v>
      </c>
      <c r="I37">
        <f t="shared" si="9"/>
        <v>7.9900000000000091</v>
      </c>
      <c r="J37">
        <f t="shared" si="12"/>
        <v>69.230000000000018</v>
      </c>
      <c r="K37">
        <v>24</v>
      </c>
      <c r="L37">
        <f t="shared" si="10"/>
        <v>7.5936000000000003</v>
      </c>
      <c r="M37">
        <f t="shared" si="11"/>
        <v>68.975200000000001</v>
      </c>
      <c r="N37" s="1">
        <v>0.47222222222222227</v>
      </c>
    </row>
    <row r="38" spans="1:15" x14ac:dyDescent="0.2">
      <c r="B38">
        <v>34098</v>
      </c>
      <c r="C38">
        <f t="shared" si="7"/>
        <v>400</v>
      </c>
      <c r="D38">
        <v>8.6999999999999993</v>
      </c>
      <c r="E38">
        <v>9.6300000000000008</v>
      </c>
      <c r="F38">
        <f t="shared" si="8"/>
        <v>0.88000000000000078</v>
      </c>
      <c r="G38">
        <f t="shared" si="6"/>
        <v>96.300000000000011</v>
      </c>
      <c r="H38">
        <v>1936.62</v>
      </c>
      <c r="I38">
        <f t="shared" si="9"/>
        <v>8.0399999999999636</v>
      </c>
      <c r="J38">
        <f t="shared" si="12"/>
        <v>77.269999999999982</v>
      </c>
      <c r="K38">
        <v>26</v>
      </c>
      <c r="L38">
        <f t="shared" si="10"/>
        <v>8.2263999999999999</v>
      </c>
      <c r="M38">
        <f t="shared" si="11"/>
        <v>77.201599999999999</v>
      </c>
      <c r="N38" s="1">
        <v>0.47361111111111115</v>
      </c>
    </row>
    <row r="39" spans="1:15" x14ac:dyDescent="0.2">
      <c r="A39" t="s">
        <v>81</v>
      </c>
      <c r="B39">
        <v>33698</v>
      </c>
      <c r="C39">
        <f t="shared" si="7"/>
        <v>-400</v>
      </c>
      <c r="D39">
        <v>9.5500000000000007</v>
      </c>
      <c r="E39">
        <v>8.0299999999999994</v>
      </c>
      <c r="F39">
        <f t="shared" si="8"/>
        <v>-1.6000000000000014</v>
      </c>
      <c r="G39">
        <f t="shared" si="6"/>
        <v>80.3</v>
      </c>
      <c r="H39">
        <v>1926.58</v>
      </c>
      <c r="I39">
        <f t="shared" si="9"/>
        <v>-10.039999999999964</v>
      </c>
      <c r="J39">
        <f t="shared" si="12"/>
        <v>67.230000000000018</v>
      </c>
      <c r="K39">
        <v>-28</v>
      </c>
      <c r="L39">
        <f t="shared" si="10"/>
        <v>-8.8592000000000013</v>
      </c>
      <c r="M39">
        <f t="shared" si="11"/>
        <v>68.342399999999998</v>
      </c>
      <c r="N39" s="1">
        <v>0.47500000000000003</v>
      </c>
    </row>
    <row r="40" spans="1:15" x14ac:dyDescent="0.2">
      <c r="B40">
        <v>33298</v>
      </c>
      <c r="C40">
        <f t="shared" si="7"/>
        <v>-400</v>
      </c>
      <c r="E40">
        <v>6.78</v>
      </c>
      <c r="F40">
        <f t="shared" si="8"/>
        <v>-1.2499999999999991</v>
      </c>
      <c r="G40">
        <f t="shared" si="6"/>
        <v>67.8</v>
      </c>
      <c r="H40">
        <v>1920.57</v>
      </c>
      <c r="I40">
        <f t="shared" si="9"/>
        <v>-6.0099999999999909</v>
      </c>
      <c r="J40">
        <f t="shared" si="12"/>
        <v>61.220000000000027</v>
      </c>
      <c r="K40">
        <v>-27</v>
      </c>
      <c r="L40">
        <f t="shared" si="10"/>
        <v>-8.5427999999999997</v>
      </c>
      <c r="M40">
        <f t="shared" si="11"/>
        <v>59.799599999999998</v>
      </c>
      <c r="N40" s="1">
        <v>0.47847222222222219</v>
      </c>
    </row>
    <row r="41" spans="1:15" x14ac:dyDescent="0.2">
      <c r="B41">
        <v>32898</v>
      </c>
      <c r="C41">
        <f t="shared" si="7"/>
        <v>-400</v>
      </c>
      <c r="D41">
        <v>6.8</v>
      </c>
      <c r="E41">
        <v>5.64</v>
      </c>
      <c r="F41">
        <f t="shared" si="8"/>
        <v>-1.1400000000000006</v>
      </c>
      <c r="G41">
        <f t="shared" si="6"/>
        <v>56.4</v>
      </c>
      <c r="H41">
        <v>1912.59</v>
      </c>
      <c r="I41">
        <f t="shared" si="9"/>
        <v>-7.9800000000000182</v>
      </c>
      <c r="J41">
        <f t="shared" si="12"/>
        <v>53.240000000000009</v>
      </c>
      <c r="K41">
        <v>-26</v>
      </c>
      <c r="L41">
        <f t="shared" si="10"/>
        <v>-8.2263999999999999</v>
      </c>
      <c r="M41">
        <f t="shared" si="11"/>
        <v>51.5732</v>
      </c>
      <c r="N41" s="1">
        <v>0.48125000000000001</v>
      </c>
    </row>
    <row r="42" spans="1:15" x14ac:dyDescent="0.2">
      <c r="B42">
        <v>32498</v>
      </c>
      <c r="C42">
        <f t="shared" si="7"/>
        <v>-400</v>
      </c>
      <c r="D42">
        <v>5.69</v>
      </c>
      <c r="E42">
        <v>4.79</v>
      </c>
      <c r="F42">
        <f t="shared" si="8"/>
        <v>-0.84999999999999964</v>
      </c>
      <c r="G42">
        <f t="shared" si="6"/>
        <v>47.9</v>
      </c>
      <c r="H42">
        <v>1905.99</v>
      </c>
      <c r="I42">
        <f t="shared" si="9"/>
        <v>-6.5999999999999091</v>
      </c>
      <c r="J42">
        <f t="shared" si="12"/>
        <v>46.6400000000001</v>
      </c>
      <c r="K42">
        <v>-24</v>
      </c>
      <c r="L42">
        <f t="shared" si="10"/>
        <v>-7.5936000000000003</v>
      </c>
      <c r="M42">
        <f t="shared" si="11"/>
        <v>43.979599999999998</v>
      </c>
      <c r="N42" s="1">
        <v>0.48194444444444445</v>
      </c>
      <c r="O42" t="s">
        <v>80</v>
      </c>
    </row>
    <row r="43" spans="1:15" x14ac:dyDescent="0.2">
      <c r="B43">
        <v>32098</v>
      </c>
      <c r="C43">
        <f t="shared" si="7"/>
        <v>-400</v>
      </c>
      <c r="D43">
        <v>4.84</v>
      </c>
      <c r="E43">
        <v>3.98</v>
      </c>
      <c r="F43">
        <f t="shared" si="8"/>
        <v>-0.81</v>
      </c>
      <c r="G43">
        <f t="shared" si="6"/>
        <v>39.799999999999997</v>
      </c>
      <c r="H43">
        <v>1899.21</v>
      </c>
      <c r="I43">
        <f t="shared" si="9"/>
        <v>-6.7799999999999727</v>
      </c>
      <c r="J43">
        <f t="shared" si="12"/>
        <v>39.860000000000127</v>
      </c>
      <c r="K43">
        <v>-27</v>
      </c>
      <c r="L43">
        <f t="shared" si="10"/>
        <v>-8.5427999999999997</v>
      </c>
      <c r="M43">
        <f t="shared" si="11"/>
        <v>35.436799999999998</v>
      </c>
      <c r="N43" s="1">
        <v>0.48402777777777778</v>
      </c>
    </row>
    <row r="44" spans="1:15" x14ac:dyDescent="0.2">
      <c r="B44">
        <v>31698</v>
      </c>
      <c r="C44">
        <f t="shared" si="7"/>
        <v>-400</v>
      </c>
      <c r="D44">
        <v>4.0199999999999996</v>
      </c>
      <c r="E44">
        <v>3.1930000000000001</v>
      </c>
      <c r="F44">
        <f t="shared" si="8"/>
        <v>-0.78699999999999992</v>
      </c>
      <c r="G44">
        <f t="shared" si="6"/>
        <v>31.93</v>
      </c>
      <c r="H44">
        <v>1892.44</v>
      </c>
      <c r="I44">
        <f t="shared" si="9"/>
        <v>-6.7699999999999818</v>
      </c>
      <c r="J44">
        <f t="shared" si="12"/>
        <v>33.090000000000146</v>
      </c>
      <c r="K44">
        <v>-25</v>
      </c>
      <c r="L44">
        <f t="shared" si="10"/>
        <v>-7.91</v>
      </c>
      <c r="M44">
        <f t="shared" si="11"/>
        <v>27.526799999999998</v>
      </c>
      <c r="N44" s="1">
        <v>0.4861111111111111</v>
      </c>
    </row>
    <row r="45" spans="1:15" x14ac:dyDescent="0.2">
      <c r="B45">
        <v>31298</v>
      </c>
      <c r="C45">
        <f t="shared" si="7"/>
        <v>-400</v>
      </c>
      <c r="D45">
        <v>3.2370000000000001</v>
      </c>
      <c r="E45">
        <v>2.4609999999999999</v>
      </c>
      <c r="F45">
        <f t="shared" si="8"/>
        <v>-0.73200000000000021</v>
      </c>
      <c r="G45">
        <f t="shared" si="6"/>
        <v>24.61</v>
      </c>
      <c r="H45">
        <v>1885.73</v>
      </c>
      <c r="I45">
        <f t="shared" si="9"/>
        <v>-6.7100000000000364</v>
      </c>
      <c r="J45">
        <f t="shared" si="12"/>
        <v>26.380000000000109</v>
      </c>
      <c r="K45">
        <v>-24</v>
      </c>
      <c r="L45">
        <f t="shared" si="10"/>
        <v>-7.5936000000000003</v>
      </c>
      <c r="M45">
        <f t="shared" si="11"/>
        <v>19.933199999999999</v>
      </c>
      <c r="N45" s="1">
        <v>0.48749999999999999</v>
      </c>
    </row>
    <row r="46" spans="1:15" x14ac:dyDescent="0.2">
      <c r="B46">
        <v>30898</v>
      </c>
      <c r="C46">
        <f t="shared" si="7"/>
        <v>-400</v>
      </c>
      <c r="D46">
        <v>2.5049999999999999</v>
      </c>
      <c r="E46">
        <v>1.7529999999999999</v>
      </c>
      <c r="F46">
        <f t="shared" si="8"/>
        <v>-0.70799999999999996</v>
      </c>
      <c r="G46">
        <f t="shared" si="6"/>
        <v>17.529999999999998</v>
      </c>
      <c r="H46">
        <v>1879.03</v>
      </c>
      <c r="I46">
        <f t="shared" si="9"/>
        <v>-6.7000000000000455</v>
      </c>
      <c r="J46">
        <f t="shared" si="12"/>
        <v>19.680000000000064</v>
      </c>
      <c r="K46">
        <v>-24</v>
      </c>
      <c r="L46">
        <f t="shared" si="10"/>
        <v>-7.5936000000000003</v>
      </c>
      <c r="M46">
        <f t="shared" si="11"/>
        <v>12.339599999999999</v>
      </c>
      <c r="N46" s="1">
        <v>0.48819444444444443</v>
      </c>
    </row>
    <row r="47" spans="1:15" x14ac:dyDescent="0.2">
      <c r="B47">
        <v>30498</v>
      </c>
      <c r="C47">
        <f t="shared" si="7"/>
        <v>-400</v>
      </c>
      <c r="D47">
        <v>1.8220000000000001</v>
      </c>
      <c r="E47">
        <v>1.0860000000000001</v>
      </c>
      <c r="F47">
        <f t="shared" si="8"/>
        <v>-0.66699999999999982</v>
      </c>
      <c r="G47">
        <f t="shared" si="6"/>
        <v>10.860000000000001</v>
      </c>
      <c r="H47">
        <v>1872.36</v>
      </c>
      <c r="I47">
        <f t="shared" si="9"/>
        <v>-6.6700000000000728</v>
      </c>
      <c r="J47">
        <f t="shared" si="12"/>
        <v>13.009999999999991</v>
      </c>
      <c r="K47">
        <v>-23</v>
      </c>
      <c r="L47">
        <f t="shared" si="10"/>
        <v>-7.2772000000000006</v>
      </c>
      <c r="M47">
        <f t="shared" si="11"/>
        <v>5.0623999999999985</v>
      </c>
      <c r="N47" s="1">
        <v>0.48958333333333331</v>
      </c>
    </row>
    <row r="48" spans="1:15" x14ac:dyDescent="0.2">
      <c r="B48">
        <v>30098</v>
      </c>
      <c r="C48">
        <f t="shared" si="7"/>
        <v>-400</v>
      </c>
      <c r="D48">
        <v>1.147</v>
      </c>
      <c r="E48">
        <v>0.45300000000000001</v>
      </c>
      <c r="F48">
        <f t="shared" si="8"/>
        <v>-0.63300000000000001</v>
      </c>
      <c r="G48">
        <f t="shared" si="6"/>
        <v>4.53</v>
      </c>
      <c r="H48">
        <v>1865.76</v>
      </c>
      <c r="I48">
        <f t="shared" si="9"/>
        <v>-6.5999999999999091</v>
      </c>
      <c r="J48">
        <f t="shared" si="12"/>
        <v>6.4100000000000819</v>
      </c>
      <c r="K48">
        <v>-20</v>
      </c>
      <c r="L48">
        <f t="shared" si="10"/>
        <v>-6.3280000000000003</v>
      </c>
      <c r="M48">
        <f t="shared" si="11"/>
        <v>-1.2656000000000018</v>
      </c>
      <c r="N48" s="1">
        <v>0.4909722222222222</v>
      </c>
    </row>
    <row r="49" spans="2:14" x14ac:dyDescent="0.2">
      <c r="B49">
        <v>29698</v>
      </c>
      <c r="C49">
        <f t="shared" si="7"/>
        <v>-400</v>
      </c>
      <c r="D49">
        <v>0.51300000000000001</v>
      </c>
      <c r="E49">
        <v>-0.15</v>
      </c>
      <c r="F49">
        <f t="shared" si="8"/>
        <v>-0.60299999999999998</v>
      </c>
      <c r="G49">
        <f t="shared" si="6"/>
        <v>-1.5</v>
      </c>
      <c r="H49">
        <v>1859.22</v>
      </c>
      <c r="I49">
        <f t="shared" si="9"/>
        <v>-6.5399999999999636</v>
      </c>
      <c r="J49">
        <f t="shared" si="12"/>
        <v>-0.12999999999988177</v>
      </c>
      <c r="K49">
        <v>-25</v>
      </c>
      <c r="L49">
        <f t="shared" si="10"/>
        <v>-7.91</v>
      </c>
      <c r="M49">
        <f t="shared" si="11"/>
        <v>-9.1756000000000029</v>
      </c>
      <c r="N49" s="1">
        <v>0.4916666666666667</v>
      </c>
    </row>
    <row r="50" spans="2:14" x14ac:dyDescent="0.2">
      <c r="B50">
        <v>29298</v>
      </c>
      <c r="C50">
        <f t="shared" si="7"/>
        <v>-400</v>
      </c>
      <c r="D50">
        <v>-8.1000000000000003E-2</v>
      </c>
      <c r="E50">
        <v>-0.73099999999999998</v>
      </c>
      <c r="F50">
        <f t="shared" si="8"/>
        <v>-0.58099999999999996</v>
      </c>
      <c r="G50">
        <f t="shared" si="6"/>
        <v>-7.31</v>
      </c>
      <c r="H50">
        <v>1852.7</v>
      </c>
      <c r="I50">
        <f t="shared" si="9"/>
        <v>-6.5199999999999818</v>
      </c>
      <c r="J50">
        <f t="shared" si="12"/>
        <v>-6.6499999999998636</v>
      </c>
      <c r="K50">
        <v>-23</v>
      </c>
      <c r="L50">
        <f t="shared" si="10"/>
        <v>-7.2772000000000006</v>
      </c>
      <c r="M50">
        <f t="shared" si="11"/>
        <v>-16.452800000000003</v>
      </c>
      <c r="N50" s="1">
        <v>0.49305555555555558</v>
      </c>
    </row>
    <row r="51" spans="2:14" x14ac:dyDescent="0.2">
      <c r="B51">
        <v>28898</v>
      </c>
      <c r="C51">
        <f t="shared" si="7"/>
        <v>-400</v>
      </c>
      <c r="D51">
        <v>-0.66600000000000004</v>
      </c>
      <c r="E51">
        <v>-1.2929999999999999</v>
      </c>
      <c r="F51">
        <f t="shared" si="8"/>
        <v>-0.56199999999999994</v>
      </c>
      <c r="G51">
        <f t="shared" si="6"/>
        <v>-12.93</v>
      </c>
      <c r="H51">
        <v>1846.24</v>
      </c>
      <c r="I51">
        <f t="shared" si="9"/>
        <v>-6.4600000000000364</v>
      </c>
      <c r="J51">
        <f t="shared" si="12"/>
        <v>-13.1099999999999</v>
      </c>
      <c r="K51">
        <v>-23</v>
      </c>
      <c r="L51">
        <f t="shared" si="10"/>
        <v>-7.2772000000000006</v>
      </c>
      <c r="M51">
        <f t="shared" si="11"/>
        <v>-23.730000000000004</v>
      </c>
      <c r="N51" s="1">
        <v>0.49374999999999997</v>
      </c>
    </row>
    <row r="52" spans="2:14" x14ac:dyDescent="0.2">
      <c r="B52">
        <v>28498</v>
      </c>
      <c r="C52">
        <f t="shared" si="7"/>
        <v>-400</v>
      </c>
      <c r="D52">
        <v>-1.222</v>
      </c>
      <c r="E52">
        <v>-1.849</v>
      </c>
      <c r="F52">
        <f t="shared" si="8"/>
        <v>-0.55600000000000005</v>
      </c>
      <c r="G52">
        <f t="shared" si="6"/>
        <v>-18.489999999999998</v>
      </c>
      <c r="H52">
        <v>1839.56</v>
      </c>
      <c r="I52">
        <f t="shared" si="9"/>
        <v>-6.6800000000000637</v>
      </c>
      <c r="J52">
        <f t="shared" si="12"/>
        <v>-19.789999999999964</v>
      </c>
      <c r="K52">
        <v>-26</v>
      </c>
      <c r="L52">
        <f t="shared" si="10"/>
        <v>-8.2263999999999999</v>
      </c>
      <c r="M52">
        <f t="shared" si="11"/>
        <v>-31.956400000000002</v>
      </c>
      <c r="N52" s="1">
        <v>0.49583333333333335</v>
      </c>
    </row>
    <row r="53" spans="2:14" x14ac:dyDescent="0.2">
      <c r="N53" s="1"/>
    </row>
    <row r="54" spans="2:14" x14ac:dyDescent="0.2">
      <c r="N54" s="1"/>
    </row>
    <row r="55" spans="2:14" x14ac:dyDescent="0.2">
      <c r="N55" s="1"/>
    </row>
    <row r="56" spans="2:14" x14ac:dyDescent="0.2">
      <c r="N56" s="1"/>
    </row>
    <row r="57" spans="2:14" x14ac:dyDescent="0.2">
      <c r="N57" s="1"/>
    </row>
    <row r="58" spans="2:14" x14ac:dyDescent="0.2">
      <c r="N58" s="1"/>
    </row>
    <row r="59" spans="2:14" x14ac:dyDescent="0.2">
      <c r="N5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"/>
  <sheetViews>
    <sheetView zoomScale="75" workbookViewId="0">
      <selection activeCell="E7" sqref="E7"/>
    </sheetView>
  </sheetViews>
  <sheetFormatPr baseColWidth="10" defaultColWidth="11.5" defaultRowHeight="15" x14ac:dyDescent="0.2"/>
  <cols>
    <col min="1" max="1" width="38.5" customWidth="1"/>
    <col min="2" max="2" width="40.1640625" customWidth="1"/>
    <col min="3" max="3" width="41.1640625" customWidth="1"/>
    <col min="4" max="4" width="25.1640625" customWidth="1"/>
    <col min="5" max="5" width="32.33203125" customWidth="1"/>
    <col min="6" max="6" width="34" bestFit="1" customWidth="1"/>
    <col min="7" max="7" width="34.33203125" customWidth="1"/>
    <col min="8" max="8" width="19.5" customWidth="1"/>
    <col min="9" max="9" width="28.6640625" customWidth="1"/>
    <col min="10" max="10" width="33.1640625" customWidth="1"/>
    <col min="11" max="11" width="7.6640625" customWidth="1"/>
    <col min="12" max="12" width="13.6640625" customWidth="1"/>
    <col min="13" max="13" width="7.33203125" customWidth="1"/>
  </cols>
  <sheetData>
    <row r="1" spans="1:8" x14ac:dyDescent="0.2">
      <c r="A1" t="s">
        <v>16</v>
      </c>
      <c r="B1" t="s">
        <v>17</v>
      </c>
      <c r="C1" t="s">
        <v>18</v>
      </c>
      <c r="E1" t="s">
        <v>56</v>
      </c>
    </row>
    <row r="2" spans="1:8" x14ac:dyDescent="0.2">
      <c r="A2" t="s">
        <v>19</v>
      </c>
      <c r="B2" t="s">
        <v>20</v>
      </c>
    </row>
    <row r="3" spans="1:8" ht="80" x14ac:dyDescent="0.2">
      <c r="A3" s="2" t="s">
        <v>21</v>
      </c>
      <c r="B3" t="s">
        <v>22</v>
      </c>
      <c r="C3" s="2" t="s">
        <v>23</v>
      </c>
      <c r="D3" t="s">
        <v>24</v>
      </c>
      <c r="E3" s="3" t="s">
        <v>25</v>
      </c>
    </row>
    <row r="4" spans="1:8" x14ac:dyDescent="0.2">
      <c r="A4" s="4" t="s">
        <v>26</v>
      </c>
    </row>
    <row r="5" spans="1:8" x14ac:dyDescent="0.2">
      <c r="A5" s="2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8" x14ac:dyDescent="0.2">
      <c r="A6" s="4"/>
      <c r="B6" t="s">
        <v>69</v>
      </c>
      <c r="C6" t="s">
        <v>89</v>
      </c>
    </row>
    <row r="7" spans="1:8" x14ac:dyDescent="0.2">
      <c r="A7" s="2"/>
      <c r="B7" s="2"/>
      <c r="C7" t="s">
        <v>70</v>
      </c>
    </row>
    <row r="8" spans="1:8" x14ac:dyDescent="0.2">
      <c r="A8" s="5" t="s">
        <v>32</v>
      </c>
      <c r="B8" s="5" t="s">
        <v>94</v>
      </c>
    </row>
    <row r="9" spans="1:8" x14ac:dyDescent="0.2">
      <c r="A9" s="2" t="s">
        <v>33</v>
      </c>
    </row>
    <row r="10" spans="1:8" x14ac:dyDescent="0.2">
      <c r="A10" s="4" t="s">
        <v>34</v>
      </c>
      <c r="B10" s="2"/>
    </row>
    <row r="11" spans="1:8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</row>
    <row r="12" spans="1:8" x14ac:dyDescent="0.2">
      <c r="A12" s="6" t="s">
        <v>93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2">
      <c r="A13" s="6" t="s">
        <v>95</v>
      </c>
      <c r="B13" t="s">
        <v>30</v>
      </c>
      <c r="C13" t="s">
        <v>31</v>
      </c>
    </row>
    <row r="14" spans="1:8" x14ac:dyDescent="0.2">
      <c r="A14" s="6" t="s">
        <v>96</v>
      </c>
    </row>
    <row r="17" spans="1:15" x14ac:dyDescent="0.2">
      <c r="B17" t="s">
        <v>0</v>
      </c>
      <c r="C17" t="s">
        <v>14</v>
      </c>
      <c r="D17" t="s">
        <v>3</v>
      </c>
      <c r="E17" t="s">
        <v>3</v>
      </c>
      <c r="F17" t="s">
        <v>91</v>
      </c>
      <c r="G17" t="s">
        <v>10</v>
      </c>
      <c r="H17" t="s">
        <v>1</v>
      </c>
      <c r="I17" t="s">
        <v>12</v>
      </c>
      <c r="J17" t="s">
        <v>11</v>
      </c>
      <c r="K17" t="s">
        <v>8</v>
      </c>
      <c r="L17" t="s">
        <v>15</v>
      </c>
      <c r="M17" t="s">
        <v>13</v>
      </c>
      <c r="N17" t="s">
        <v>5</v>
      </c>
      <c r="O17" t="s">
        <v>9</v>
      </c>
    </row>
    <row r="18" spans="1:15" x14ac:dyDescent="0.2">
      <c r="B18" t="s">
        <v>2</v>
      </c>
      <c r="D18" t="s">
        <v>71</v>
      </c>
      <c r="E18" t="s">
        <v>72</v>
      </c>
      <c r="H18" t="s">
        <v>7</v>
      </c>
    </row>
    <row r="19" spans="1:15" x14ac:dyDescent="0.2">
      <c r="A19" t="s">
        <v>6</v>
      </c>
      <c r="B19">
        <v>29410</v>
      </c>
      <c r="D19">
        <v>-1E-3</v>
      </c>
      <c r="E19">
        <v>0.498</v>
      </c>
      <c r="G19">
        <f>E19*10</f>
        <v>4.9800000000000004</v>
      </c>
      <c r="H19">
        <v>1854.59</v>
      </c>
      <c r="N19" s="1">
        <v>6.3888888888888884E-2</v>
      </c>
    </row>
    <row r="20" spans="1:15" x14ac:dyDescent="0.2">
      <c r="A20" t="s">
        <v>82</v>
      </c>
      <c r="B20">
        <v>29810</v>
      </c>
      <c r="C20">
        <f>B20-B19</f>
        <v>400</v>
      </c>
      <c r="D20">
        <v>0.51200000000000001</v>
      </c>
      <c r="E20">
        <v>1.554</v>
      </c>
      <c r="F20">
        <f>E20-E19</f>
        <v>1.056</v>
      </c>
      <c r="G20">
        <f t="shared" ref="G20:G44" si="0">E20*10</f>
        <v>15.540000000000001</v>
      </c>
      <c r="H20">
        <v>1856.51</v>
      </c>
      <c r="I20">
        <f>H20-H19</f>
        <v>1.9200000000000728</v>
      </c>
      <c r="J20">
        <f>I20</f>
        <v>1.9200000000000728</v>
      </c>
      <c r="K20">
        <v>17</v>
      </c>
      <c r="L20">
        <f>K20*0.5*0.6328</f>
        <v>5.3788</v>
      </c>
      <c r="M20">
        <f>L20</f>
        <v>5.3788</v>
      </c>
      <c r="N20" s="1">
        <v>6.805555555555555E-2</v>
      </c>
    </row>
    <row r="21" spans="1:15" x14ac:dyDescent="0.2">
      <c r="B21">
        <v>30210</v>
      </c>
      <c r="C21">
        <f t="shared" ref="C21:C44" si="1">B21-B20</f>
        <v>400</v>
      </c>
      <c r="D21">
        <v>1.5409999999999999</v>
      </c>
      <c r="E21">
        <v>2.3570000000000002</v>
      </c>
      <c r="F21">
        <f t="shared" ref="F21:F44" si="2">E21-E20</f>
        <v>0.80300000000000016</v>
      </c>
      <c r="G21">
        <f t="shared" si="0"/>
        <v>23.57</v>
      </c>
      <c r="H21">
        <v>1867.7</v>
      </c>
      <c r="I21">
        <f>H21-H20</f>
        <v>11.190000000000055</v>
      </c>
      <c r="J21">
        <f>I21+J20</f>
        <v>13.110000000000127</v>
      </c>
      <c r="K21">
        <v>21</v>
      </c>
      <c r="L21">
        <f t="shared" ref="L21:L44" si="3">K21*0.5*0.6328</f>
        <v>6.6444000000000001</v>
      </c>
      <c r="M21">
        <f>L21+M20</f>
        <v>12.023199999999999</v>
      </c>
      <c r="N21" s="1">
        <v>6.9444444444444434E-2</v>
      </c>
    </row>
    <row r="22" spans="1:15" x14ac:dyDescent="0.2">
      <c r="B22">
        <v>30610</v>
      </c>
      <c r="C22">
        <f t="shared" si="1"/>
        <v>400</v>
      </c>
      <c r="D22">
        <v>2.306</v>
      </c>
      <c r="E22">
        <v>3.0680000000000001</v>
      </c>
      <c r="F22">
        <f t="shared" si="2"/>
        <v>0.71099999999999985</v>
      </c>
      <c r="G22">
        <f t="shared" si="0"/>
        <v>30.68</v>
      </c>
      <c r="H22">
        <v>1874.31</v>
      </c>
      <c r="I22">
        <f t="shared" ref="I22:I44" si="4">H22-H21</f>
        <v>6.6099999999999</v>
      </c>
      <c r="J22">
        <f>I22+J21</f>
        <v>19.720000000000027</v>
      </c>
      <c r="K22">
        <v>21</v>
      </c>
      <c r="L22">
        <f t="shared" si="3"/>
        <v>6.6444000000000001</v>
      </c>
      <c r="M22">
        <f>M21+L22</f>
        <v>18.6676</v>
      </c>
      <c r="N22" s="1">
        <v>7.0833333333333331E-2</v>
      </c>
    </row>
    <row r="23" spans="1:15" x14ac:dyDescent="0.2">
      <c r="B23">
        <v>31010</v>
      </c>
      <c r="C23">
        <f t="shared" si="1"/>
        <v>400</v>
      </c>
      <c r="D23">
        <v>3.0179999999999998</v>
      </c>
      <c r="E23">
        <v>3.82</v>
      </c>
      <c r="F23">
        <f t="shared" si="2"/>
        <v>0.75199999999999978</v>
      </c>
      <c r="G23">
        <f t="shared" si="0"/>
        <v>38.199999999999996</v>
      </c>
      <c r="H23">
        <v>1880.98</v>
      </c>
      <c r="I23">
        <f t="shared" si="4"/>
        <v>6.6700000000000728</v>
      </c>
      <c r="J23">
        <f t="shared" ref="J23:J44" si="5">I23+J22</f>
        <v>26.3900000000001</v>
      </c>
      <c r="K23">
        <v>26</v>
      </c>
      <c r="L23">
        <f t="shared" si="3"/>
        <v>8.2263999999999999</v>
      </c>
      <c r="M23">
        <f>M22+L23</f>
        <v>26.893999999999998</v>
      </c>
      <c r="N23" s="1">
        <v>7.4305555555555555E-2</v>
      </c>
    </row>
    <row r="24" spans="1:15" x14ac:dyDescent="0.2">
      <c r="B24">
        <v>31410</v>
      </c>
      <c r="C24">
        <f t="shared" si="1"/>
        <v>400</v>
      </c>
      <c r="D24">
        <v>3.7690000000000001</v>
      </c>
      <c r="E24">
        <v>4.53</v>
      </c>
      <c r="F24">
        <f t="shared" si="2"/>
        <v>0.71000000000000041</v>
      </c>
      <c r="G24">
        <f t="shared" si="0"/>
        <v>45.300000000000004</v>
      </c>
      <c r="H24">
        <v>1887.68</v>
      </c>
      <c r="I24">
        <f t="shared" si="4"/>
        <v>6.7000000000000455</v>
      </c>
      <c r="J24">
        <f t="shared" si="5"/>
        <v>33.090000000000146</v>
      </c>
      <c r="K24">
        <v>21</v>
      </c>
      <c r="L24">
        <f t="shared" si="3"/>
        <v>6.6444000000000001</v>
      </c>
      <c r="M24">
        <f t="shared" ref="M24:M44" si="6">M23+L24</f>
        <v>33.538399999999996</v>
      </c>
      <c r="N24" s="1">
        <v>7.5694444444444439E-2</v>
      </c>
    </row>
    <row r="25" spans="1:15" x14ac:dyDescent="0.2">
      <c r="B25">
        <v>31810</v>
      </c>
      <c r="C25">
        <f t="shared" si="1"/>
        <v>400</v>
      </c>
      <c r="D25">
        <v>4.4800000000000004</v>
      </c>
      <c r="E25">
        <v>5.23</v>
      </c>
      <c r="F25">
        <f t="shared" si="2"/>
        <v>0.70000000000000018</v>
      </c>
      <c r="G25">
        <f t="shared" si="0"/>
        <v>52.300000000000004</v>
      </c>
      <c r="H25">
        <v>1894.42</v>
      </c>
      <c r="I25">
        <f t="shared" si="4"/>
        <v>6.7400000000000091</v>
      </c>
      <c r="J25">
        <f t="shared" si="5"/>
        <v>39.830000000000155</v>
      </c>
      <c r="K25">
        <v>23</v>
      </c>
      <c r="L25">
        <f t="shared" si="3"/>
        <v>7.2772000000000006</v>
      </c>
      <c r="M25">
        <f t="shared" si="6"/>
        <v>40.815599999999996</v>
      </c>
      <c r="N25" s="1">
        <v>7.7083333333333337E-2</v>
      </c>
      <c r="O25" t="s">
        <v>83</v>
      </c>
    </row>
    <row r="26" spans="1:15" x14ac:dyDescent="0.2">
      <c r="B26">
        <v>32210</v>
      </c>
      <c r="C26">
        <f t="shared" si="1"/>
        <v>400</v>
      </c>
      <c r="D26">
        <v>5.17</v>
      </c>
      <c r="E26">
        <v>5.94</v>
      </c>
      <c r="F26">
        <f t="shared" si="2"/>
        <v>0.71</v>
      </c>
      <c r="G26">
        <f t="shared" si="0"/>
        <v>59.400000000000006</v>
      </c>
      <c r="H26">
        <v>1901.17</v>
      </c>
      <c r="I26">
        <f t="shared" si="4"/>
        <v>6.75</v>
      </c>
      <c r="J26">
        <f t="shared" si="5"/>
        <v>46.580000000000155</v>
      </c>
      <c r="K26">
        <v>20</v>
      </c>
      <c r="L26">
        <f t="shared" si="3"/>
        <v>6.3280000000000003</v>
      </c>
      <c r="M26">
        <f t="shared" si="6"/>
        <v>47.143599999999999</v>
      </c>
      <c r="N26" s="1">
        <v>7.8472222222222221E-2</v>
      </c>
    </row>
    <row r="27" spans="1:15" x14ac:dyDescent="0.2">
      <c r="B27">
        <v>32610</v>
      </c>
      <c r="C27">
        <f t="shared" si="1"/>
        <v>400</v>
      </c>
      <c r="D27">
        <v>5.86</v>
      </c>
      <c r="E27">
        <v>6.65</v>
      </c>
      <c r="F27">
        <f t="shared" si="2"/>
        <v>0.71</v>
      </c>
      <c r="G27">
        <f t="shared" si="0"/>
        <v>66.5</v>
      </c>
      <c r="H27">
        <v>1907.97</v>
      </c>
      <c r="I27">
        <f t="shared" si="4"/>
        <v>6.7999999999999545</v>
      </c>
      <c r="J27">
        <f t="shared" si="5"/>
        <v>53.380000000000109</v>
      </c>
      <c r="K27">
        <v>23</v>
      </c>
      <c r="L27">
        <f t="shared" si="3"/>
        <v>7.2772000000000006</v>
      </c>
      <c r="M27">
        <f t="shared" si="6"/>
        <v>54.4208</v>
      </c>
      <c r="N27" s="1">
        <v>7.9861111111111105E-2</v>
      </c>
    </row>
    <row r="28" spans="1:15" x14ac:dyDescent="0.2">
      <c r="B28">
        <v>33010</v>
      </c>
      <c r="C28">
        <f t="shared" si="1"/>
        <v>400</v>
      </c>
      <c r="D28">
        <v>6.58</v>
      </c>
      <c r="E28">
        <v>7.33</v>
      </c>
      <c r="F28">
        <f t="shared" si="2"/>
        <v>0.67999999999999972</v>
      </c>
      <c r="G28">
        <f t="shared" si="0"/>
        <v>73.3</v>
      </c>
      <c r="H28">
        <v>1914.87</v>
      </c>
      <c r="I28">
        <f t="shared" si="4"/>
        <v>6.8999999999998636</v>
      </c>
      <c r="J28">
        <f t="shared" si="5"/>
        <v>60.279999999999973</v>
      </c>
      <c r="K28">
        <v>21</v>
      </c>
      <c r="L28">
        <f t="shared" si="3"/>
        <v>6.6444000000000001</v>
      </c>
      <c r="M28">
        <f t="shared" si="6"/>
        <v>61.065199999999997</v>
      </c>
      <c r="N28" s="1">
        <v>8.1250000000000003E-2</v>
      </c>
      <c r="O28" t="s">
        <v>84</v>
      </c>
    </row>
    <row r="29" spans="1:15" x14ac:dyDescent="0.2">
      <c r="B29">
        <v>33410</v>
      </c>
      <c r="C29">
        <f t="shared" si="1"/>
        <v>400</v>
      </c>
      <c r="D29">
        <v>7.27</v>
      </c>
      <c r="E29">
        <v>8.1999999999999993</v>
      </c>
      <c r="F29">
        <f t="shared" si="2"/>
        <v>0.86999999999999922</v>
      </c>
      <c r="G29">
        <f t="shared" si="0"/>
        <v>82</v>
      </c>
      <c r="H29">
        <v>1922.85</v>
      </c>
      <c r="I29">
        <f t="shared" si="4"/>
        <v>7.9800000000000182</v>
      </c>
      <c r="J29">
        <f t="shared" si="5"/>
        <v>68.259999999999991</v>
      </c>
      <c r="K29">
        <v>24</v>
      </c>
      <c r="L29">
        <f t="shared" si="3"/>
        <v>7.5936000000000003</v>
      </c>
      <c r="M29">
        <f t="shared" si="6"/>
        <v>68.658799999999999</v>
      </c>
      <c r="N29" s="1">
        <v>8.2638888888888887E-2</v>
      </c>
    </row>
    <row r="30" spans="1:15" x14ac:dyDescent="0.2">
      <c r="B30">
        <v>33810</v>
      </c>
      <c r="C30">
        <f t="shared" si="1"/>
        <v>400</v>
      </c>
      <c r="D30">
        <v>8.09</v>
      </c>
      <c r="E30">
        <v>9.0500000000000007</v>
      </c>
      <c r="F30">
        <f t="shared" si="2"/>
        <v>0.85000000000000142</v>
      </c>
      <c r="G30">
        <f t="shared" si="0"/>
        <v>90.5</v>
      </c>
      <c r="H30">
        <v>1930.86</v>
      </c>
      <c r="I30">
        <f t="shared" si="4"/>
        <v>8.0099999999999909</v>
      </c>
      <c r="J30">
        <f t="shared" si="5"/>
        <v>76.269999999999982</v>
      </c>
      <c r="K30">
        <v>26</v>
      </c>
      <c r="L30">
        <f t="shared" si="3"/>
        <v>8.2263999999999999</v>
      </c>
      <c r="M30">
        <f t="shared" si="6"/>
        <v>76.885199999999998</v>
      </c>
      <c r="N30" s="1">
        <v>8.5416666666666655E-2</v>
      </c>
    </row>
    <row r="31" spans="1:15" x14ac:dyDescent="0.2">
      <c r="A31" t="s">
        <v>85</v>
      </c>
      <c r="B31">
        <v>33410</v>
      </c>
      <c r="C31">
        <f t="shared" si="1"/>
        <v>-400</v>
      </c>
      <c r="D31">
        <v>8.98</v>
      </c>
      <c r="E31">
        <v>7.48</v>
      </c>
      <c r="F31">
        <f t="shared" si="2"/>
        <v>-1.5700000000000003</v>
      </c>
      <c r="G31">
        <f t="shared" si="0"/>
        <v>74.800000000000011</v>
      </c>
      <c r="H31">
        <v>1922.84</v>
      </c>
      <c r="I31">
        <f t="shared" si="4"/>
        <v>-8.0199999999999818</v>
      </c>
      <c r="J31">
        <f t="shared" si="5"/>
        <v>68.25</v>
      </c>
      <c r="K31">
        <v>-27</v>
      </c>
      <c r="L31">
        <f t="shared" si="3"/>
        <v>-8.5427999999999997</v>
      </c>
      <c r="M31">
        <f t="shared" si="6"/>
        <v>68.342399999999998</v>
      </c>
      <c r="N31" s="1">
        <v>8.6805555555555566E-2</v>
      </c>
    </row>
    <row r="32" spans="1:15" x14ac:dyDescent="0.2">
      <c r="B32">
        <v>33010</v>
      </c>
      <c r="C32">
        <f t="shared" si="1"/>
        <v>-400</v>
      </c>
      <c r="D32">
        <v>7.49</v>
      </c>
      <c r="E32">
        <v>6.23</v>
      </c>
      <c r="F32">
        <f t="shared" si="2"/>
        <v>-1.25</v>
      </c>
      <c r="G32">
        <f t="shared" si="0"/>
        <v>62.300000000000004</v>
      </c>
      <c r="H32">
        <v>1914.85</v>
      </c>
      <c r="I32">
        <f t="shared" si="4"/>
        <v>-7.9900000000000091</v>
      </c>
      <c r="J32">
        <f t="shared" si="5"/>
        <v>60.259999999999991</v>
      </c>
      <c r="K32">
        <v>-27</v>
      </c>
      <c r="L32">
        <f t="shared" si="3"/>
        <v>-8.5427999999999997</v>
      </c>
      <c r="M32">
        <f t="shared" si="6"/>
        <v>59.799599999999998</v>
      </c>
      <c r="N32" s="1">
        <v>8.819444444444445E-2</v>
      </c>
    </row>
    <row r="33" spans="2:15" x14ac:dyDescent="0.2">
      <c r="B33">
        <v>32610</v>
      </c>
      <c r="C33">
        <f t="shared" si="1"/>
        <v>-400</v>
      </c>
      <c r="D33">
        <v>6.26</v>
      </c>
      <c r="E33">
        <v>5.27</v>
      </c>
      <c r="F33">
        <f t="shared" si="2"/>
        <v>-0.96000000000000085</v>
      </c>
      <c r="G33">
        <f t="shared" si="0"/>
        <v>52.699999999999996</v>
      </c>
      <c r="H33">
        <v>1907.92</v>
      </c>
      <c r="I33">
        <f t="shared" si="4"/>
        <v>-6.9299999999998363</v>
      </c>
      <c r="J33">
        <f t="shared" si="5"/>
        <v>53.330000000000155</v>
      </c>
      <c r="K33">
        <v>-23</v>
      </c>
      <c r="L33">
        <f t="shared" si="3"/>
        <v>-7.2772000000000006</v>
      </c>
      <c r="M33">
        <f t="shared" si="6"/>
        <v>52.522399999999998</v>
      </c>
      <c r="N33" s="1">
        <v>8.9583333333333334E-2</v>
      </c>
      <c r="O33" t="s">
        <v>86</v>
      </c>
    </row>
    <row r="34" spans="2:15" x14ac:dyDescent="0.2">
      <c r="B34">
        <v>32210</v>
      </c>
      <c r="C34">
        <f t="shared" si="1"/>
        <v>-400</v>
      </c>
      <c r="D34">
        <v>5.31</v>
      </c>
      <c r="E34">
        <v>4.38</v>
      </c>
      <c r="F34">
        <f t="shared" si="2"/>
        <v>-0.88999999999999968</v>
      </c>
      <c r="G34">
        <f t="shared" si="0"/>
        <v>43.8</v>
      </c>
      <c r="H34">
        <v>1901.12</v>
      </c>
      <c r="I34">
        <f t="shared" si="4"/>
        <v>-6.8000000000001819</v>
      </c>
      <c r="J34">
        <f t="shared" si="5"/>
        <v>46.529999999999973</v>
      </c>
      <c r="K34">
        <v>-24</v>
      </c>
      <c r="L34">
        <f t="shared" si="3"/>
        <v>-7.5936000000000003</v>
      </c>
      <c r="M34">
        <f t="shared" si="6"/>
        <v>44.928799999999995</v>
      </c>
      <c r="N34" s="1">
        <v>9.1666666666666674E-2</v>
      </c>
      <c r="O34" s="7"/>
    </row>
    <row r="35" spans="2:15" x14ac:dyDescent="0.2">
      <c r="B35">
        <v>31810</v>
      </c>
      <c r="C35">
        <f t="shared" si="1"/>
        <v>-400</v>
      </c>
      <c r="D35">
        <v>4.43</v>
      </c>
      <c r="E35">
        <v>3.5649999999999999</v>
      </c>
      <c r="F35">
        <f t="shared" si="2"/>
        <v>-0.81499999999999995</v>
      </c>
      <c r="G35">
        <f t="shared" si="0"/>
        <v>35.65</v>
      </c>
      <c r="H35">
        <v>1894.36</v>
      </c>
      <c r="I35">
        <f t="shared" si="4"/>
        <v>-6.7599999999999909</v>
      </c>
      <c r="J35">
        <f t="shared" si="5"/>
        <v>39.769999999999982</v>
      </c>
      <c r="K35">
        <v>-23</v>
      </c>
      <c r="L35">
        <f t="shared" si="3"/>
        <v>-7.2772000000000006</v>
      </c>
      <c r="M35">
        <f t="shared" si="6"/>
        <v>37.651599999999995</v>
      </c>
      <c r="N35" s="1">
        <v>9.375E-2</v>
      </c>
    </row>
    <row r="36" spans="2:15" x14ac:dyDescent="0.2">
      <c r="B36">
        <v>31410</v>
      </c>
      <c r="C36">
        <f t="shared" si="1"/>
        <v>-400</v>
      </c>
      <c r="D36">
        <v>3.61</v>
      </c>
      <c r="E36">
        <v>2.7919999999999998</v>
      </c>
      <c r="F36">
        <f t="shared" si="2"/>
        <v>-0.77300000000000013</v>
      </c>
      <c r="G36">
        <f t="shared" si="0"/>
        <v>27.919999999999998</v>
      </c>
      <c r="H36">
        <v>1887.61</v>
      </c>
      <c r="I36">
        <f t="shared" si="4"/>
        <v>-6.75</v>
      </c>
      <c r="J36">
        <f t="shared" si="5"/>
        <v>33.019999999999982</v>
      </c>
      <c r="K36">
        <v>-20</v>
      </c>
      <c r="L36">
        <f t="shared" si="3"/>
        <v>-6.3280000000000003</v>
      </c>
      <c r="M36">
        <f t="shared" si="6"/>
        <v>31.323599999999995</v>
      </c>
      <c r="N36" s="1">
        <v>9.5138888888888884E-2</v>
      </c>
    </row>
    <row r="37" spans="2:15" x14ac:dyDescent="0.2">
      <c r="B37">
        <v>31010</v>
      </c>
      <c r="C37">
        <f t="shared" si="1"/>
        <v>-400</v>
      </c>
      <c r="D37">
        <v>2.8490000000000002</v>
      </c>
      <c r="E37">
        <v>2.069</v>
      </c>
      <c r="F37">
        <f t="shared" si="2"/>
        <v>-0.72299999999999986</v>
      </c>
      <c r="G37">
        <f t="shared" si="0"/>
        <v>20.689999999999998</v>
      </c>
      <c r="H37">
        <v>1880.91</v>
      </c>
      <c r="I37">
        <f t="shared" si="4"/>
        <v>-6.6999999999998181</v>
      </c>
      <c r="J37">
        <f t="shared" si="5"/>
        <v>26.320000000000164</v>
      </c>
      <c r="K37">
        <v>-22</v>
      </c>
      <c r="L37">
        <f t="shared" si="3"/>
        <v>-6.9608000000000008</v>
      </c>
      <c r="M37">
        <f t="shared" si="6"/>
        <v>24.362799999999993</v>
      </c>
      <c r="N37" s="1">
        <v>9.6527777777777768E-2</v>
      </c>
    </row>
    <row r="38" spans="2:15" x14ac:dyDescent="0.2">
      <c r="B38">
        <v>30610</v>
      </c>
      <c r="C38">
        <f t="shared" si="1"/>
        <v>-400</v>
      </c>
      <c r="D38">
        <v>2.1230000000000002</v>
      </c>
      <c r="E38">
        <v>1.375</v>
      </c>
      <c r="F38">
        <f t="shared" si="2"/>
        <v>-0.69399999999999995</v>
      </c>
      <c r="G38">
        <f t="shared" si="0"/>
        <v>13.75</v>
      </c>
      <c r="H38">
        <v>1874.22</v>
      </c>
      <c r="I38">
        <f t="shared" si="4"/>
        <v>-6.6900000000000546</v>
      </c>
      <c r="J38">
        <f t="shared" si="5"/>
        <v>19.630000000000109</v>
      </c>
      <c r="K38">
        <v>-19</v>
      </c>
      <c r="L38">
        <f t="shared" si="3"/>
        <v>-6.0116000000000005</v>
      </c>
      <c r="M38">
        <f t="shared" si="6"/>
        <v>18.351199999999992</v>
      </c>
      <c r="N38" s="1">
        <v>9.7916666666666666E-2</v>
      </c>
      <c r="O38" t="s">
        <v>87</v>
      </c>
    </row>
    <row r="39" spans="2:15" x14ac:dyDescent="0.2">
      <c r="B39">
        <v>30210</v>
      </c>
      <c r="C39">
        <f t="shared" si="1"/>
        <v>-400</v>
      </c>
      <c r="D39">
        <v>1.4530000000000001</v>
      </c>
      <c r="E39">
        <v>0.71899999999999997</v>
      </c>
      <c r="F39">
        <f t="shared" si="2"/>
        <v>-0.65600000000000003</v>
      </c>
      <c r="G39">
        <f t="shared" si="0"/>
        <v>7.1899999999999995</v>
      </c>
      <c r="H39">
        <v>1867.6</v>
      </c>
      <c r="I39">
        <f t="shared" si="4"/>
        <v>-6.6200000000001182</v>
      </c>
      <c r="J39">
        <f t="shared" si="5"/>
        <v>13.009999999999991</v>
      </c>
      <c r="K39">
        <v>-23</v>
      </c>
      <c r="L39">
        <f t="shared" si="3"/>
        <v>-7.2772000000000006</v>
      </c>
      <c r="M39">
        <f t="shared" si="6"/>
        <v>11.073999999999991</v>
      </c>
      <c r="N39" s="1">
        <v>9.9999999999999992E-2</v>
      </c>
    </row>
    <row r="40" spans="2:15" x14ac:dyDescent="0.2">
      <c r="B40">
        <v>29810</v>
      </c>
      <c r="C40">
        <f t="shared" si="1"/>
        <v>-400</v>
      </c>
      <c r="D40">
        <v>0.76800000000000002</v>
      </c>
      <c r="E40">
        <v>9.4E-2</v>
      </c>
      <c r="F40">
        <f t="shared" si="2"/>
        <v>-0.625</v>
      </c>
      <c r="G40">
        <f t="shared" si="0"/>
        <v>0.94</v>
      </c>
      <c r="H40">
        <v>1861.04</v>
      </c>
      <c r="I40">
        <f t="shared" si="4"/>
        <v>-6.5599999999999454</v>
      </c>
      <c r="J40">
        <f t="shared" si="5"/>
        <v>6.4500000000000455</v>
      </c>
      <c r="K40">
        <v>-21</v>
      </c>
      <c r="L40">
        <f t="shared" si="3"/>
        <v>-6.6444000000000001</v>
      </c>
      <c r="M40">
        <f t="shared" si="6"/>
        <v>4.4295999999999909</v>
      </c>
      <c r="N40" s="1">
        <v>0.10069444444444443</v>
      </c>
    </row>
    <row r="41" spans="2:15" x14ac:dyDescent="0.2">
      <c r="B41">
        <v>29410</v>
      </c>
      <c r="C41">
        <f t="shared" si="1"/>
        <v>-400</v>
      </c>
      <c r="D41">
        <v>0.155</v>
      </c>
      <c r="E41">
        <v>-0.50900000000000001</v>
      </c>
      <c r="F41">
        <f t="shared" si="2"/>
        <v>-0.60299999999999998</v>
      </c>
      <c r="G41">
        <f t="shared" si="0"/>
        <v>-5.09</v>
      </c>
      <c r="H41">
        <v>1854.51</v>
      </c>
      <c r="I41">
        <f t="shared" si="4"/>
        <v>-6.5299999999999727</v>
      </c>
      <c r="J41">
        <f t="shared" si="5"/>
        <v>-7.999999999992724E-2</v>
      </c>
      <c r="K41">
        <v>-21</v>
      </c>
      <c r="L41">
        <f t="shared" si="3"/>
        <v>-6.6444000000000001</v>
      </c>
      <c r="M41">
        <f t="shared" si="6"/>
        <v>-2.2148000000000092</v>
      </c>
      <c r="N41" s="1">
        <v>0.10208333333333335</v>
      </c>
    </row>
    <row r="42" spans="2:15" x14ac:dyDescent="0.2">
      <c r="B42">
        <v>29010</v>
      </c>
      <c r="C42">
        <f t="shared" si="1"/>
        <v>-400</v>
      </c>
      <c r="D42">
        <v>-0.42399999999999999</v>
      </c>
      <c r="E42">
        <v>-1.103</v>
      </c>
      <c r="F42">
        <f t="shared" si="2"/>
        <v>-0.59399999999999997</v>
      </c>
      <c r="G42">
        <f t="shared" si="0"/>
        <v>-11.03</v>
      </c>
      <c r="H42">
        <v>1848.03</v>
      </c>
      <c r="I42">
        <f t="shared" si="4"/>
        <v>-6.4800000000000182</v>
      </c>
      <c r="J42">
        <f t="shared" si="5"/>
        <v>-6.5599999999999454</v>
      </c>
      <c r="K42">
        <v>-18</v>
      </c>
      <c r="L42">
        <f t="shared" si="3"/>
        <v>-5.6951999999999998</v>
      </c>
      <c r="M42">
        <f t="shared" si="6"/>
        <v>-7.910000000000009</v>
      </c>
      <c r="N42" s="1">
        <v>0.10416666666666667</v>
      </c>
      <c r="O42" t="s">
        <v>88</v>
      </c>
    </row>
    <row r="43" spans="2:15" x14ac:dyDescent="0.2">
      <c r="B43">
        <v>28610</v>
      </c>
      <c r="C43">
        <f t="shared" si="1"/>
        <v>-400</v>
      </c>
      <c r="D43">
        <v>-1.0129999999999999</v>
      </c>
      <c r="E43">
        <v>-1.67</v>
      </c>
      <c r="F43">
        <f t="shared" si="2"/>
        <v>-0.56699999999999995</v>
      </c>
      <c r="G43">
        <f t="shared" si="0"/>
        <v>-16.7</v>
      </c>
      <c r="H43">
        <v>1841.58</v>
      </c>
      <c r="I43">
        <f t="shared" si="4"/>
        <v>-6.4500000000000455</v>
      </c>
      <c r="J43">
        <f t="shared" si="5"/>
        <v>-13.009999999999991</v>
      </c>
      <c r="K43">
        <v>-22</v>
      </c>
      <c r="L43">
        <f t="shared" si="3"/>
        <v>-6.9608000000000008</v>
      </c>
      <c r="M43">
        <f t="shared" si="6"/>
        <v>-14.87080000000001</v>
      </c>
      <c r="N43" s="1">
        <v>0.10625</v>
      </c>
    </row>
    <row r="44" spans="2:15" x14ac:dyDescent="0.2">
      <c r="B44">
        <v>28210</v>
      </c>
      <c r="C44">
        <f t="shared" si="1"/>
        <v>-400</v>
      </c>
      <c r="D44">
        <v>-1.6020000000000001</v>
      </c>
      <c r="E44">
        <v>-2.2930000000000001</v>
      </c>
      <c r="F44">
        <f t="shared" si="2"/>
        <v>-0.62300000000000022</v>
      </c>
      <c r="G44">
        <f t="shared" si="0"/>
        <v>-22.93</v>
      </c>
      <c r="H44">
        <v>1834.33</v>
      </c>
      <c r="I44">
        <f t="shared" si="4"/>
        <v>-7.25</v>
      </c>
      <c r="J44">
        <f t="shared" si="5"/>
        <v>-20.259999999999991</v>
      </c>
      <c r="K44">
        <v>-23</v>
      </c>
      <c r="L44">
        <f t="shared" si="3"/>
        <v>-7.2772000000000006</v>
      </c>
      <c r="M44">
        <f t="shared" si="6"/>
        <v>-22.14800000000001</v>
      </c>
      <c r="N44" s="1">
        <v>0.1076388888888889</v>
      </c>
    </row>
    <row r="45" spans="2:15" x14ac:dyDescent="0.2">
      <c r="N45" s="1"/>
    </row>
    <row r="46" spans="2:15" x14ac:dyDescent="0.2">
      <c r="N46" s="1"/>
    </row>
    <row r="47" spans="2:15" x14ac:dyDescent="0.2">
      <c r="N47" s="1"/>
    </row>
    <row r="48" spans="2:15" x14ac:dyDescent="0.2">
      <c r="N48" s="1"/>
    </row>
    <row r="49" spans="14:14" x14ac:dyDescent="0.2">
      <c r="N49" s="1"/>
    </row>
    <row r="50" spans="14:14" x14ac:dyDescent="0.2">
      <c r="N50" s="1"/>
    </row>
    <row r="51" spans="14:14" x14ac:dyDescent="0.2">
      <c r="N51" s="1"/>
    </row>
    <row r="52" spans="14:14" x14ac:dyDescent="0.2">
      <c r="N52" s="1"/>
    </row>
    <row r="53" spans="14:14" x14ac:dyDescent="0.2">
      <c r="N53" s="1"/>
    </row>
    <row r="54" spans="14:14" x14ac:dyDescent="0.2">
      <c r="N54" s="1"/>
    </row>
    <row r="55" spans="14:14" x14ac:dyDescent="0.2">
      <c r="N55" s="1"/>
    </row>
    <row r="56" spans="14:14" x14ac:dyDescent="0.2">
      <c r="N56" s="1"/>
    </row>
    <row r="57" spans="14:14" x14ac:dyDescent="0.2">
      <c r="N57" s="1"/>
    </row>
    <row r="58" spans="14:14" x14ac:dyDescent="0.2">
      <c r="N58" s="1"/>
    </row>
    <row r="59" spans="14:14" x14ac:dyDescent="0.2">
      <c r="N5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9C02-1F73-1944-B3E5-F12AC0C21F79}">
  <dimension ref="A1:R51"/>
  <sheetViews>
    <sheetView topLeftCell="A15" workbookViewId="0">
      <selection activeCell="J26" sqref="J26:J49"/>
    </sheetView>
  </sheetViews>
  <sheetFormatPr baseColWidth="10" defaultRowHeight="15" x14ac:dyDescent="0.2"/>
  <cols>
    <col min="1" max="1" width="50.6640625" customWidth="1"/>
    <col min="8" max="10" width="26.83203125" customWidth="1"/>
    <col min="11" max="11" width="29.6640625" customWidth="1"/>
    <col min="13" max="13" width="17.6640625" customWidth="1"/>
  </cols>
  <sheetData>
    <row r="1" spans="1:8" x14ac:dyDescent="0.2">
      <c r="A1" t="s">
        <v>16</v>
      </c>
      <c r="B1" t="s">
        <v>17</v>
      </c>
      <c r="C1" t="s">
        <v>18</v>
      </c>
      <c r="E1" t="s">
        <v>56</v>
      </c>
    </row>
    <row r="2" spans="1:8" x14ac:dyDescent="0.2">
      <c r="A2" t="s">
        <v>19</v>
      </c>
      <c r="B2" t="s">
        <v>20</v>
      </c>
    </row>
    <row r="3" spans="1:8" ht="272" x14ac:dyDescent="0.2">
      <c r="A3" s="2" t="s">
        <v>21</v>
      </c>
      <c r="B3" t="s">
        <v>22</v>
      </c>
      <c r="C3" s="2" t="s">
        <v>23</v>
      </c>
      <c r="D3" t="s">
        <v>24</v>
      </c>
      <c r="E3" s="3" t="s">
        <v>25</v>
      </c>
    </row>
    <row r="4" spans="1:8" x14ac:dyDescent="0.2">
      <c r="A4" s="4" t="s">
        <v>26</v>
      </c>
    </row>
    <row r="5" spans="1:8" x14ac:dyDescent="0.2">
      <c r="A5" s="2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8" x14ac:dyDescent="0.2">
      <c r="A6" s="4"/>
      <c r="B6" t="s">
        <v>69</v>
      </c>
    </row>
    <row r="7" spans="1:8" x14ac:dyDescent="0.2">
      <c r="A7" s="2"/>
      <c r="B7" s="2"/>
      <c r="C7" t="s">
        <v>70</v>
      </c>
    </row>
    <row r="8" spans="1:8" x14ac:dyDescent="0.2">
      <c r="A8" s="5" t="s">
        <v>32</v>
      </c>
      <c r="B8" s="5" t="s">
        <v>123</v>
      </c>
    </row>
    <row r="9" spans="1:8" x14ac:dyDescent="0.2">
      <c r="A9" s="2" t="s">
        <v>33</v>
      </c>
    </row>
    <row r="10" spans="1:8" x14ac:dyDescent="0.2">
      <c r="A10" s="4"/>
      <c r="B10" s="2"/>
    </row>
    <row r="11" spans="1:8" x14ac:dyDescent="0.2">
      <c r="H11" t="s">
        <v>30</v>
      </c>
    </row>
    <row r="12" spans="1:8" x14ac:dyDescent="0.2">
      <c r="A12" s="6" t="s">
        <v>124</v>
      </c>
      <c r="H12" t="s">
        <v>31</v>
      </c>
    </row>
    <row r="13" spans="1:8" x14ac:dyDescent="0.2">
      <c r="A13" s="6" t="s">
        <v>125</v>
      </c>
    </row>
    <row r="14" spans="1:8" x14ac:dyDescent="0.2">
      <c r="A14" s="6" t="s">
        <v>126</v>
      </c>
    </row>
    <row r="15" spans="1:8" x14ac:dyDescent="0.2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</row>
    <row r="16" spans="1:8" x14ac:dyDescent="0.2">
      <c r="A16" s="10" t="s">
        <v>34</v>
      </c>
      <c r="B16" s="2"/>
    </row>
    <row r="17" spans="1:18" x14ac:dyDescent="0.2">
      <c r="A17" t="s">
        <v>35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</row>
    <row r="18" spans="1:18" x14ac:dyDescent="0.2">
      <c r="A18" s="12" t="s">
        <v>127</v>
      </c>
      <c r="C18" s="11"/>
    </row>
    <row r="19" spans="1:18" x14ac:dyDescent="0.2">
      <c r="A19" t="s">
        <v>35</v>
      </c>
      <c r="B19" t="s">
        <v>43</v>
      </c>
      <c r="C19" t="s">
        <v>128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</row>
    <row r="21" spans="1:18" x14ac:dyDescent="0.2">
      <c r="B21" t="s">
        <v>0</v>
      </c>
      <c r="C21" t="s">
        <v>14</v>
      </c>
      <c r="D21" t="s">
        <v>3</v>
      </c>
      <c r="E21" t="s">
        <v>3</v>
      </c>
      <c r="F21" t="s">
        <v>102</v>
      </c>
      <c r="G21" t="s">
        <v>10</v>
      </c>
      <c r="H21" t="s">
        <v>103</v>
      </c>
      <c r="I21" t="s">
        <v>139</v>
      </c>
      <c r="J21" t="s">
        <v>140</v>
      </c>
      <c r="K21" t="s">
        <v>104</v>
      </c>
      <c r="L21" t="s">
        <v>137</v>
      </c>
      <c r="M21" t="s">
        <v>138</v>
      </c>
      <c r="N21" t="s">
        <v>8</v>
      </c>
      <c r="O21" t="s">
        <v>15</v>
      </c>
      <c r="P21" t="s">
        <v>13</v>
      </c>
      <c r="Q21" t="s">
        <v>5</v>
      </c>
      <c r="R21" t="s">
        <v>9</v>
      </c>
    </row>
    <row r="22" spans="1:18" x14ac:dyDescent="0.2">
      <c r="B22" t="s">
        <v>2</v>
      </c>
      <c r="D22" t="s">
        <v>71</v>
      </c>
      <c r="E22" t="s">
        <v>72</v>
      </c>
      <c r="H22" t="s">
        <v>7</v>
      </c>
    </row>
    <row r="23" spans="1:18" x14ac:dyDescent="0.2">
      <c r="B23">
        <v>65535</v>
      </c>
      <c r="D23">
        <v>-1E-3</v>
      </c>
      <c r="H23">
        <v>1853.38</v>
      </c>
      <c r="K23">
        <v>1317.18</v>
      </c>
      <c r="Q23" s="1">
        <v>0.41111111111111115</v>
      </c>
    </row>
    <row r="24" spans="1:18" x14ac:dyDescent="0.2">
      <c r="A24" t="s">
        <v>6</v>
      </c>
      <c r="B24">
        <v>29323</v>
      </c>
      <c r="E24">
        <v>0.40200000000000002</v>
      </c>
      <c r="G24">
        <f>E24*10</f>
        <v>4.0200000000000005</v>
      </c>
      <c r="H24">
        <v>1853.34</v>
      </c>
      <c r="K24">
        <v>1317.19</v>
      </c>
      <c r="Q24" s="1">
        <v>0.41250000000000003</v>
      </c>
    </row>
    <row r="25" spans="1:18" x14ac:dyDescent="0.2">
      <c r="A25" t="s">
        <v>105</v>
      </c>
      <c r="B25">
        <v>29723</v>
      </c>
      <c r="C25">
        <f>B25-B24</f>
        <v>400</v>
      </c>
      <c r="D25">
        <v>0.41</v>
      </c>
      <c r="E25">
        <v>1.4590000000000001</v>
      </c>
      <c r="F25">
        <f>E25-E24</f>
        <v>1.0569999999999999</v>
      </c>
      <c r="G25">
        <f>E25*10</f>
        <v>14.59</v>
      </c>
      <c r="H25">
        <v>1859.9</v>
      </c>
      <c r="I25">
        <f t="shared" ref="I25:I49" si="0">H25-H24</f>
        <v>6.5600000000001728</v>
      </c>
      <c r="J25">
        <f>I25</f>
        <v>6.5600000000001728</v>
      </c>
      <c r="K25">
        <v>1323.6</v>
      </c>
      <c r="L25">
        <f t="shared" ref="L24:L49" si="1">K25-K24</f>
        <v>6.4099999999998545</v>
      </c>
      <c r="M25">
        <f>L25+M24</f>
        <v>6.4099999999998545</v>
      </c>
      <c r="N25">
        <v>20</v>
      </c>
      <c r="O25">
        <f>N25*0.5*0.6328</f>
        <v>6.3280000000000003</v>
      </c>
      <c r="P25">
        <f>O25</f>
        <v>6.3280000000000003</v>
      </c>
      <c r="Q25" s="1">
        <v>0.41319444444444442</v>
      </c>
      <c r="R25" t="s">
        <v>106</v>
      </c>
    </row>
    <row r="26" spans="1:18" x14ac:dyDescent="0.2">
      <c r="B26">
        <v>30123</v>
      </c>
      <c r="C26">
        <f t="shared" ref="C26:C49" si="2">B26-B25</f>
        <v>400</v>
      </c>
      <c r="D26">
        <v>1.4370000000000001</v>
      </c>
      <c r="E26">
        <v>2.2789999999999999</v>
      </c>
      <c r="F26">
        <f t="shared" ref="F26:F49" si="3">E26-E25</f>
        <v>0.81999999999999984</v>
      </c>
      <c r="G26">
        <f t="shared" ref="G26:G49" si="4">E26*10</f>
        <v>22.79</v>
      </c>
      <c r="H26">
        <v>1866.42</v>
      </c>
      <c r="I26">
        <f t="shared" si="0"/>
        <v>6.5199999999999818</v>
      </c>
      <c r="J26">
        <f>J25+I26</f>
        <v>13.080000000000155</v>
      </c>
      <c r="K26">
        <v>1330</v>
      </c>
      <c r="L26">
        <f t="shared" si="1"/>
        <v>6.4000000000000909</v>
      </c>
      <c r="M26">
        <f t="shared" ref="M26:M49" si="5">L26+M25</f>
        <v>12.809999999999945</v>
      </c>
      <c r="N26">
        <v>21</v>
      </c>
      <c r="O26">
        <f t="shared" ref="O26:O49" si="6">N26*0.5*0.6328</f>
        <v>6.6444000000000001</v>
      </c>
      <c r="P26">
        <f>O26+P25</f>
        <v>12.9724</v>
      </c>
      <c r="Q26" s="1">
        <v>0.41597222222222219</v>
      </c>
    </row>
    <row r="27" spans="1:18" x14ac:dyDescent="0.2">
      <c r="B27">
        <v>30523</v>
      </c>
      <c r="C27">
        <f t="shared" si="2"/>
        <v>400</v>
      </c>
      <c r="D27">
        <v>2.2370000000000001</v>
      </c>
      <c r="E27">
        <v>3.036</v>
      </c>
      <c r="F27">
        <f t="shared" si="3"/>
        <v>0.75700000000000012</v>
      </c>
      <c r="G27">
        <f t="shared" si="4"/>
        <v>30.36</v>
      </c>
      <c r="H27">
        <v>1873.02</v>
      </c>
      <c r="I27">
        <f t="shared" si="0"/>
        <v>6.5999999999999091</v>
      </c>
      <c r="J27">
        <f t="shared" ref="J27:J49" si="7">J26+I27</f>
        <v>19.680000000000064</v>
      </c>
      <c r="K27">
        <v>1336.42</v>
      </c>
      <c r="L27">
        <f t="shared" si="1"/>
        <v>6.4200000000000728</v>
      </c>
      <c r="M27">
        <f t="shared" si="5"/>
        <v>19.230000000000018</v>
      </c>
      <c r="N27">
        <v>22</v>
      </c>
      <c r="O27">
        <f t="shared" si="6"/>
        <v>6.9608000000000008</v>
      </c>
      <c r="P27">
        <f>O27+P26</f>
        <v>19.933199999999999</v>
      </c>
      <c r="Q27" s="1">
        <v>0.41736111111111113</v>
      </c>
    </row>
    <row r="28" spans="1:18" x14ac:dyDescent="0.2">
      <c r="B28">
        <v>30923</v>
      </c>
      <c r="C28">
        <f t="shared" si="2"/>
        <v>400</v>
      </c>
      <c r="D28">
        <v>2.9860000000000002</v>
      </c>
      <c r="E28">
        <v>3.76</v>
      </c>
      <c r="F28">
        <f t="shared" si="3"/>
        <v>0.72399999999999975</v>
      </c>
      <c r="G28">
        <f t="shared" si="4"/>
        <v>37.599999999999994</v>
      </c>
      <c r="H28">
        <v>1879.69</v>
      </c>
      <c r="I28">
        <f t="shared" si="0"/>
        <v>6.6700000000000728</v>
      </c>
      <c r="J28">
        <f t="shared" si="7"/>
        <v>26.350000000000136</v>
      </c>
      <c r="K28">
        <v>1342.92</v>
      </c>
      <c r="L28">
        <f t="shared" si="1"/>
        <v>6.5</v>
      </c>
      <c r="M28">
        <f t="shared" si="5"/>
        <v>25.730000000000018</v>
      </c>
      <c r="N28">
        <v>22</v>
      </c>
      <c r="O28">
        <f t="shared" si="6"/>
        <v>6.9608000000000008</v>
      </c>
      <c r="P28">
        <f>O28+P27</f>
        <v>26.893999999999998</v>
      </c>
      <c r="Q28" s="1">
        <v>0.41875000000000001</v>
      </c>
    </row>
    <row r="29" spans="1:18" x14ac:dyDescent="0.2">
      <c r="B29">
        <v>31323</v>
      </c>
      <c r="C29">
        <f t="shared" si="2"/>
        <v>400</v>
      </c>
      <c r="D29">
        <v>3.706</v>
      </c>
      <c r="E29">
        <v>4.45</v>
      </c>
      <c r="F29">
        <f t="shared" si="3"/>
        <v>0.69000000000000039</v>
      </c>
      <c r="G29">
        <f t="shared" si="4"/>
        <v>44.5</v>
      </c>
      <c r="H29">
        <v>1886.36</v>
      </c>
      <c r="I29">
        <f t="shared" si="0"/>
        <v>6.6699999999998454</v>
      </c>
      <c r="J29">
        <f t="shared" si="7"/>
        <v>33.019999999999982</v>
      </c>
      <c r="K29">
        <v>1349.42</v>
      </c>
      <c r="L29">
        <f t="shared" si="1"/>
        <v>6.5</v>
      </c>
      <c r="M29">
        <f t="shared" si="5"/>
        <v>32.230000000000018</v>
      </c>
      <c r="N29">
        <v>23</v>
      </c>
      <c r="O29">
        <f t="shared" si="6"/>
        <v>7.2772000000000006</v>
      </c>
      <c r="P29">
        <f t="shared" ref="P29:P49" si="8">O29+P28</f>
        <v>34.171199999999999</v>
      </c>
      <c r="Q29" s="1">
        <v>0.4201388888888889</v>
      </c>
    </row>
    <row r="30" spans="1:18" x14ac:dyDescent="0.2">
      <c r="B30">
        <v>31723</v>
      </c>
      <c r="C30">
        <f t="shared" si="2"/>
        <v>400</v>
      </c>
      <c r="D30">
        <v>4.3899999999999997</v>
      </c>
      <c r="E30">
        <v>5.15</v>
      </c>
      <c r="F30">
        <f t="shared" si="3"/>
        <v>0.70000000000000018</v>
      </c>
      <c r="G30">
        <f t="shared" si="4"/>
        <v>51.5</v>
      </c>
      <c r="H30">
        <v>1893.07</v>
      </c>
      <c r="I30">
        <f t="shared" si="0"/>
        <v>6.7100000000000364</v>
      </c>
      <c r="J30">
        <f t="shared" si="7"/>
        <v>39.730000000000018</v>
      </c>
      <c r="K30">
        <v>1355.95</v>
      </c>
      <c r="L30">
        <f t="shared" si="1"/>
        <v>6.5299999999999727</v>
      </c>
      <c r="M30">
        <f t="shared" si="5"/>
        <v>38.759999999999991</v>
      </c>
      <c r="N30">
        <v>25</v>
      </c>
      <c r="O30">
        <f t="shared" si="6"/>
        <v>7.91</v>
      </c>
      <c r="P30">
        <f t="shared" si="8"/>
        <v>42.081199999999995</v>
      </c>
      <c r="Q30" s="1">
        <v>0.42152777777777778</v>
      </c>
    </row>
    <row r="31" spans="1:18" x14ac:dyDescent="0.2">
      <c r="B31">
        <v>32123</v>
      </c>
      <c r="C31">
        <f t="shared" si="2"/>
        <v>400</v>
      </c>
      <c r="D31">
        <v>5.09</v>
      </c>
      <c r="E31">
        <v>5.86</v>
      </c>
      <c r="F31">
        <f t="shared" si="3"/>
        <v>0.71</v>
      </c>
      <c r="G31">
        <f t="shared" si="4"/>
        <v>58.6</v>
      </c>
      <c r="H31">
        <v>1899.84</v>
      </c>
      <c r="I31">
        <f t="shared" si="0"/>
        <v>6.7699999999999818</v>
      </c>
      <c r="J31">
        <f t="shared" si="7"/>
        <v>46.5</v>
      </c>
      <c r="K31">
        <v>1362.54</v>
      </c>
      <c r="L31">
        <f t="shared" si="1"/>
        <v>6.5899999999999181</v>
      </c>
      <c r="M31">
        <f t="shared" si="5"/>
        <v>45.349999999999909</v>
      </c>
      <c r="N31">
        <v>22</v>
      </c>
      <c r="O31">
        <f t="shared" si="6"/>
        <v>6.9608000000000008</v>
      </c>
      <c r="P31">
        <f t="shared" si="8"/>
        <v>49.041999999999994</v>
      </c>
      <c r="Q31" s="1">
        <v>0.42291666666666666</v>
      </c>
    </row>
    <row r="32" spans="1:18" x14ac:dyDescent="0.2">
      <c r="B32">
        <v>32523</v>
      </c>
      <c r="C32">
        <f t="shared" si="2"/>
        <v>400</v>
      </c>
      <c r="D32">
        <v>5.78</v>
      </c>
      <c r="E32">
        <v>6.44</v>
      </c>
      <c r="F32">
        <f t="shared" si="3"/>
        <v>0.58000000000000007</v>
      </c>
      <c r="G32">
        <f t="shared" si="4"/>
        <v>64.400000000000006</v>
      </c>
      <c r="H32">
        <v>1905.89</v>
      </c>
      <c r="I32">
        <f t="shared" si="0"/>
        <v>6.0500000000001819</v>
      </c>
      <c r="J32">
        <f t="shared" si="7"/>
        <v>52.550000000000182</v>
      </c>
      <c r="K32">
        <v>1368.42</v>
      </c>
      <c r="L32">
        <f t="shared" si="1"/>
        <v>5.8800000000001091</v>
      </c>
      <c r="M32">
        <f t="shared" si="5"/>
        <v>51.230000000000018</v>
      </c>
      <c r="N32">
        <v>21</v>
      </c>
      <c r="O32">
        <f t="shared" si="6"/>
        <v>6.6444000000000001</v>
      </c>
      <c r="P32">
        <f t="shared" si="8"/>
        <v>55.686399999999992</v>
      </c>
      <c r="Q32" s="1">
        <v>0.42499999999999999</v>
      </c>
      <c r="R32" t="s">
        <v>107</v>
      </c>
    </row>
    <row r="33" spans="1:18" x14ac:dyDescent="0.2">
      <c r="B33">
        <v>32923</v>
      </c>
      <c r="C33">
        <f t="shared" si="2"/>
        <v>400</v>
      </c>
      <c r="D33">
        <v>6.43</v>
      </c>
      <c r="E33">
        <v>7.16</v>
      </c>
      <c r="F33">
        <f t="shared" si="3"/>
        <v>0.71999999999999975</v>
      </c>
      <c r="G33">
        <f t="shared" si="4"/>
        <v>71.599999999999994</v>
      </c>
      <c r="H33">
        <v>1913.25</v>
      </c>
      <c r="I33">
        <f t="shared" si="0"/>
        <v>7.3599999999999</v>
      </c>
      <c r="J33">
        <f t="shared" si="7"/>
        <v>59.910000000000082</v>
      </c>
      <c r="K33">
        <v>1375.62</v>
      </c>
      <c r="L33">
        <f t="shared" si="1"/>
        <v>7.1999999999998181</v>
      </c>
      <c r="M33">
        <f t="shared" si="5"/>
        <v>58.429999999999836</v>
      </c>
      <c r="O33">
        <f t="shared" si="6"/>
        <v>0</v>
      </c>
      <c r="P33">
        <f t="shared" si="8"/>
        <v>55.686399999999992</v>
      </c>
      <c r="Q33" s="1">
        <v>0.42708333333333331</v>
      </c>
      <c r="R33" t="s">
        <v>108</v>
      </c>
    </row>
    <row r="34" spans="1:18" x14ac:dyDescent="0.2">
      <c r="B34">
        <v>33323</v>
      </c>
      <c r="C34">
        <f t="shared" si="2"/>
        <v>400</v>
      </c>
      <c r="D34">
        <v>7.13</v>
      </c>
      <c r="E34">
        <v>8.07</v>
      </c>
      <c r="F34">
        <f t="shared" si="3"/>
        <v>0.91000000000000014</v>
      </c>
      <c r="G34">
        <f t="shared" si="4"/>
        <v>80.7</v>
      </c>
      <c r="H34">
        <v>1921.21</v>
      </c>
      <c r="I34">
        <f t="shared" si="0"/>
        <v>7.9600000000000364</v>
      </c>
      <c r="J34">
        <f t="shared" si="7"/>
        <v>67.870000000000118</v>
      </c>
      <c r="K34">
        <v>1383.34</v>
      </c>
      <c r="L34">
        <f t="shared" si="1"/>
        <v>7.7200000000000273</v>
      </c>
      <c r="M34">
        <f t="shared" si="5"/>
        <v>66.149999999999864</v>
      </c>
      <c r="N34">
        <v>25</v>
      </c>
      <c r="O34">
        <f t="shared" si="6"/>
        <v>7.91</v>
      </c>
      <c r="P34">
        <f t="shared" si="8"/>
        <v>63.596399999999988</v>
      </c>
      <c r="Q34" s="1">
        <v>0.42986111111111108</v>
      </c>
      <c r="R34" t="s">
        <v>109</v>
      </c>
    </row>
    <row r="35" spans="1:18" x14ac:dyDescent="0.2">
      <c r="B35">
        <v>33723</v>
      </c>
      <c r="C35">
        <f t="shared" si="2"/>
        <v>400</v>
      </c>
      <c r="D35">
        <v>7.99</v>
      </c>
      <c r="E35">
        <v>8.89</v>
      </c>
      <c r="F35">
        <f t="shared" si="3"/>
        <v>0.82000000000000028</v>
      </c>
      <c r="G35">
        <f t="shared" si="4"/>
        <v>88.9</v>
      </c>
      <c r="H35">
        <v>1929.18</v>
      </c>
      <c r="I35">
        <f t="shared" si="0"/>
        <v>7.9700000000000273</v>
      </c>
      <c r="J35">
        <f t="shared" si="7"/>
        <v>75.840000000000146</v>
      </c>
      <c r="K35">
        <v>1391.1</v>
      </c>
      <c r="L35">
        <f t="shared" si="1"/>
        <v>7.7599999999999909</v>
      </c>
      <c r="M35">
        <f t="shared" si="5"/>
        <v>73.909999999999854</v>
      </c>
      <c r="N35">
        <v>23</v>
      </c>
      <c r="O35">
        <f t="shared" si="6"/>
        <v>7.2772000000000006</v>
      </c>
      <c r="P35">
        <f t="shared" si="8"/>
        <v>70.873599999999982</v>
      </c>
      <c r="Q35" s="1">
        <v>0.43194444444444446</v>
      </c>
    </row>
    <row r="36" spans="1:18" x14ac:dyDescent="0.2">
      <c r="A36" t="s">
        <v>110</v>
      </c>
      <c r="B36">
        <v>33323</v>
      </c>
      <c r="C36">
        <f t="shared" si="2"/>
        <v>-400</v>
      </c>
      <c r="D36">
        <v>8.7799999999999994</v>
      </c>
      <c r="E36">
        <v>7.3</v>
      </c>
      <c r="F36">
        <f t="shared" si="3"/>
        <v>-1.5900000000000007</v>
      </c>
      <c r="G36">
        <f t="shared" si="4"/>
        <v>73</v>
      </c>
      <c r="H36">
        <v>1921.16</v>
      </c>
      <c r="I36">
        <f t="shared" si="0"/>
        <v>-8.0199999999999818</v>
      </c>
      <c r="J36">
        <f t="shared" si="7"/>
        <v>67.820000000000164</v>
      </c>
      <c r="K36">
        <v>1383.36</v>
      </c>
      <c r="L36">
        <f t="shared" si="1"/>
        <v>-7.7400000000000091</v>
      </c>
      <c r="M36">
        <f t="shared" si="5"/>
        <v>66.169999999999845</v>
      </c>
      <c r="N36">
        <v>-26</v>
      </c>
      <c r="O36">
        <f t="shared" si="6"/>
        <v>-8.2263999999999999</v>
      </c>
      <c r="P36">
        <f t="shared" si="8"/>
        <v>62.647199999999984</v>
      </c>
      <c r="Q36" s="1">
        <v>0.43472222222222223</v>
      </c>
    </row>
    <row r="37" spans="1:18" x14ac:dyDescent="0.2">
      <c r="B37">
        <v>32923</v>
      </c>
      <c r="C37">
        <f t="shared" si="2"/>
        <v>-400</v>
      </c>
      <c r="D37">
        <v>7.32</v>
      </c>
      <c r="E37">
        <v>6.07</v>
      </c>
      <c r="F37">
        <f t="shared" si="3"/>
        <v>-1.2299999999999995</v>
      </c>
      <c r="G37">
        <f t="shared" si="4"/>
        <v>60.7</v>
      </c>
      <c r="H37">
        <v>1913.18</v>
      </c>
      <c r="I37">
        <f t="shared" si="0"/>
        <v>-7.9800000000000182</v>
      </c>
      <c r="J37">
        <f t="shared" si="7"/>
        <v>59.840000000000146</v>
      </c>
      <c r="K37">
        <v>1375.65</v>
      </c>
      <c r="L37">
        <f t="shared" si="1"/>
        <v>-7.709999999999809</v>
      </c>
      <c r="M37">
        <f t="shared" si="5"/>
        <v>58.460000000000036</v>
      </c>
      <c r="N37">
        <v>-25</v>
      </c>
      <c r="O37">
        <f t="shared" si="6"/>
        <v>-7.91</v>
      </c>
      <c r="P37">
        <f t="shared" si="8"/>
        <v>54.737199999999987</v>
      </c>
      <c r="Q37" s="1">
        <v>0.43611111111111112</v>
      </c>
    </row>
    <row r="38" spans="1:18" x14ac:dyDescent="0.2">
      <c r="B38">
        <v>32523</v>
      </c>
      <c r="C38">
        <f t="shared" si="2"/>
        <v>-400</v>
      </c>
      <c r="D38">
        <v>6.11</v>
      </c>
      <c r="E38">
        <v>5.15</v>
      </c>
      <c r="F38">
        <f t="shared" si="3"/>
        <v>-0.91999999999999993</v>
      </c>
      <c r="G38">
        <f t="shared" si="4"/>
        <v>51.5</v>
      </c>
      <c r="H38">
        <v>1906.49</v>
      </c>
      <c r="I38">
        <f t="shared" si="0"/>
        <v>-6.6900000000000546</v>
      </c>
      <c r="J38">
        <f t="shared" si="7"/>
        <v>53.150000000000091</v>
      </c>
      <c r="K38">
        <v>1369.19</v>
      </c>
      <c r="L38">
        <f t="shared" si="1"/>
        <v>-6.4600000000000364</v>
      </c>
      <c r="M38">
        <f t="shared" si="5"/>
        <v>52</v>
      </c>
      <c r="N38">
        <v>-24</v>
      </c>
      <c r="O38">
        <f t="shared" si="6"/>
        <v>-7.5936000000000003</v>
      </c>
      <c r="P38">
        <f t="shared" si="8"/>
        <v>47.143599999999985</v>
      </c>
      <c r="Q38" s="1">
        <v>0.43888888888888888</v>
      </c>
      <c r="R38" s="9" t="s">
        <v>111</v>
      </c>
    </row>
    <row r="39" spans="1:18" x14ac:dyDescent="0.2">
      <c r="B39">
        <v>32123</v>
      </c>
      <c r="C39">
        <f t="shared" si="2"/>
        <v>-400</v>
      </c>
      <c r="D39">
        <v>5.19</v>
      </c>
      <c r="E39">
        <v>4.26</v>
      </c>
      <c r="F39">
        <f t="shared" si="3"/>
        <v>-0.89000000000000057</v>
      </c>
      <c r="G39">
        <f t="shared" si="4"/>
        <v>42.599999999999994</v>
      </c>
      <c r="H39">
        <v>1899.69</v>
      </c>
      <c r="I39">
        <f t="shared" si="0"/>
        <v>-6.7999999999999545</v>
      </c>
      <c r="J39">
        <f t="shared" si="7"/>
        <v>46.350000000000136</v>
      </c>
      <c r="K39">
        <v>1362.62</v>
      </c>
      <c r="L39">
        <f t="shared" si="1"/>
        <v>-6.5700000000001637</v>
      </c>
      <c r="M39">
        <f t="shared" si="5"/>
        <v>45.429999999999836</v>
      </c>
      <c r="N39">
        <v>-23</v>
      </c>
      <c r="O39">
        <f t="shared" si="6"/>
        <v>-7.2772000000000006</v>
      </c>
      <c r="P39">
        <f t="shared" si="8"/>
        <v>39.866399999999985</v>
      </c>
      <c r="Q39" s="1">
        <v>0.44236111111111115</v>
      </c>
    </row>
    <row r="40" spans="1:18" x14ac:dyDescent="0.2">
      <c r="B40">
        <v>31723</v>
      </c>
      <c r="C40">
        <f t="shared" si="2"/>
        <v>-400</v>
      </c>
      <c r="D40">
        <v>4.3</v>
      </c>
      <c r="E40">
        <v>3.4470000000000001</v>
      </c>
      <c r="F40">
        <f t="shared" si="3"/>
        <v>-0.81299999999999972</v>
      </c>
      <c r="G40">
        <f t="shared" si="4"/>
        <v>34.47</v>
      </c>
      <c r="H40">
        <v>1892.92</v>
      </c>
      <c r="I40">
        <f t="shared" si="0"/>
        <v>-6.7699999999999818</v>
      </c>
      <c r="J40">
        <f t="shared" si="7"/>
        <v>39.580000000000155</v>
      </c>
      <c r="K40">
        <v>1356.07</v>
      </c>
      <c r="L40">
        <f t="shared" si="1"/>
        <v>-6.5499999999999545</v>
      </c>
      <c r="M40">
        <f t="shared" si="5"/>
        <v>38.879999999999882</v>
      </c>
      <c r="N40">
        <v>-24</v>
      </c>
      <c r="O40">
        <f t="shared" si="6"/>
        <v>-7.5936000000000003</v>
      </c>
      <c r="P40">
        <f t="shared" si="8"/>
        <v>32.272799999999982</v>
      </c>
      <c r="Q40" s="1">
        <v>0.44375000000000003</v>
      </c>
    </row>
    <row r="41" spans="1:18" x14ac:dyDescent="0.2">
      <c r="B41">
        <v>31323</v>
      </c>
      <c r="C41">
        <f t="shared" si="2"/>
        <v>-400</v>
      </c>
      <c r="D41">
        <v>3.49</v>
      </c>
      <c r="E41">
        <v>2.6789999999999998</v>
      </c>
      <c r="F41">
        <f t="shared" si="3"/>
        <v>-0.76800000000000024</v>
      </c>
      <c r="G41">
        <f t="shared" si="4"/>
        <v>26.79</v>
      </c>
      <c r="H41">
        <v>1886.09</v>
      </c>
      <c r="I41">
        <f t="shared" si="0"/>
        <v>-6.8300000000001546</v>
      </c>
      <c r="J41">
        <f t="shared" si="7"/>
        <v>32.75</v>
      </c>
      <c r="K41">
        <v>1349.46</v>
      </c>
      <c r="L41">
        <f t="shared" si="1"/>
        <v>-6.6099999999999</v>
      </c>
      <c r="M41">
        <f t="shared" si="5"/>
        <v>32.269999999999982</v>
      </c>
      <c r="N41">
        <v>-22</v>
      </c>
      <c r="O41">
        <f t="shared" si="6"/>
        <v>-6.9608000000000008</v>
      </c>
      <c r="P41">
        <f t="shared" si="8"/>
        <v>25.311999999999983</v>
      </c>
      <c r="Q41" s="1">
        <v>0.44513888888888892</v>
      </c>
    </row>
    <row r="42" spans="1:18" x14ac:dyDescent="0.2">
      <c r="B42">
        <v>30923</v>
      </c>
      <c r="C42">
        <f t="shared" si="2"/>
        <v>-400</v>
      </c>
      <c r="D42">
        <v>2.7320000000000002</v>
      </c>
      <c r="E42">
        <v>1.9890000000000001</v>
      </c>
      <c r="F42">
        <f t="shared" si="3"/>
        <v>-0.68999999999999972</v>
      </c>
      <c r="G42">
        <f t="shared" si="4"/>
        <v>19.89</v>
      </c>
      <c r="H42">
        <v>1879.49</v>
      </c>
      <c r="I42">
        <f t="shared" si="0"/>
        <v>-6.5999999999999091</v>
      </c>
      <c r="J42">
        <f t="shared" si="7"/>
        <v>26.150000000000091</v>
      </c>
      <c r="K42">
        <v>1343.1</v>
      </c>
      <c r="L42">
        <f t="shared" si="1"/>
        <v>-6.3600000000001273</v>
      </c>
      <c r="M42">
        <f t="shared" si="5"/>
        <v>25.909999999999854</v>
      </c>
      <c r="N42">
        <v>-23</v>
      </c>
      <c r="O42">
        <f t="shared" si="6"/>
        <v>-7.2772000000000006</v>
      </c>
      <c r="P42">
        <f t="shared" si="8"/>
        <v>18.034799999999983</v>
      </c>
      <c r="Q42" s="1">
        <v>0.45</v>
      </c>
      <c r="R42" t="s">
        <v>112</v>
      </c>
    </row>
    <row r="43" spans="1:18" x14ac:dyDescent="0.2">
      <c r="B43">
        <v>30523</v>
      </c>
      <c r="C43">
        <f t="shared" si="2"/>
        <v>-400</v>
      </c>
      <c r="D43">
        <v>2.0390000000000001</v>
      </c>
      <c r="E43">
        <v>1.27</v>
      </c>
      <c r="F43">
        <f t="shared" si="3"/>
        <v>-0.71900000000000008</v>
      </c>
      <c r="G43">
        <f t="shared" si="4"/>
        <v>12.7</v>
      </c>
      <c r="H43">
        <v>1872.81</v>
      </c>
      <c r="I43">
        <f t="shared" si="0"/>
        <v>-6.6800000000000637</v>
      </c>
      <c r="J43">
        <f t="shared" si="7"/>
        <v>19.470000000000027</v>
      </c>
      <c r="K43">
        <v>1336.63</v>
      </c>
      <c r="L43">
        <f t="shared" si="1"/>
        <v>-6.4699999999997999</v>
      </c>
      <c r="M43">
        <f t="shared" si="5"/>
        <v>19.440000000000055</v>
      </c>
      <c r="N43">
        <v>-20</v>
      </c>
      <c r="O43">
        <f t="shared" si="6"/>
        <v>-6.3280000000000003</v>
      </c>
      <c r="P43">
        <f t="shared" si="8"/>
        <v>11.706799999999983</v>
      </c>
      <c r="Q43" s="1">
        <v>0.45208333333333334</v>
      </c>
    </row>
    <row r="44" spans="1:18" x14ac:dyDescent="0.2">
      <c r="B44">
        <v>30123</v>
      </c>
      <c r="C44">
        <f t="shared" si="2"/>
        <v>-400</v>
      </c>
      <c r="D44">
        <v>1.3280000000000001</v>
      </c>
      <c r="E44">
        <v>0.64300000000000002</v>
      </c>
      <c r="F44">
        <f t="shared" si="3"/>
        <v>-0.627</v>
      </c>
      <c r="G44">
        <f t="shared" si="4"/>
        <v>6.43</v>
      </c>
      <c r="H44">
        <v>1866.21</v>
      </c>
      <c r="I44">
        <f t="shared" si="0"/>
        <v>-6.5999999999999091</v>
      </c>
      <c r="J44">
        <f t="shared" si="7"/>
        <v>12.870000000000118</v>
      </c>
      <c r="K44">
        <v>1330.24</v>
      </c>
      <c r="L44">
        <f t="shared" si="1"/>
        <v>-6.3900000000001</v>
      </c>
      <c r="M44">
        <f t="shared" si="5"/>
        <v>13.049999999999955</v>
      </c>
      <c r="N44">
        <v>-20</v>
      </c>
      <c r="O44">
        <f t="shared" si="6"/>
        <v>-6.3280000000000003</v>
      </c>
      <c r="P44">
        <f t="shared" si="8"/>
        <v>5.3787999999999832</v>
      </c>
      <c r="Q44" s="1">
        <v>0.45624999999999999</v>
      </c>
    </row>
    <row r="45" spans="1:18" x14ac:dyDescent="0.2">
      <c r="B45">
        <v>29723</v>
      </c>
      <c r="C45">
        <f t="shared" si="2"/>
        <v>-400</v>
      </c>
      <c r="D45">
        <v>0.68799999999999994</v>
      </c>
      <c r="E45">
        <v>-1.2999999999999999E-2</v>
      </c>
      <c r="F45">
        <f t="shared" si="3"/>
        <v>-0.65600000000000003</v>
      </c>
      <c r="G45">
        <f t="shared" si="4"/>
        <v>-0.13</v>
      </c>
      <c r="H45">
        <v>1859.67</v>
      </c>
      <c r="I45">
        <f t="shared" si="0"/>
        <v>-6.5399999999999636</v>
      </c>
      <c r="J45">
        <f t="shared" si="7"/>
        <v>6.3300000000001546</v>
      </c>
      <c r="K45">
        <v>1323.91</v>
      </c>
      <c r="L45">
        <f t="shared" si="1"/>
        <v>-6.3299999999999272</v>
      </c>
      <c r="M45">
        <f t="shared" si="5"/>
        <v>6.7200000000000273</v>
      </c>
      <c r="N45">
        <v>-24</v>
      </c>
      <c r="O45">
        <f t="shared" si="6"/>
        <v>-7.5936000000000003</v>
      </c>
      <c r="P45">
        <f t="shared" si="8"/>
        <v>-2.2148000000000172</v>
      </c>
      <c r="Q45" s="1">
        <v>0.45763888888888887</v>
      </c>
    </row>
    <row r="46" spans="1:18" x14ac:dyDescent="0.2">
      <c r="B46">
        <v>29323</v>
      </c>
      <c r="C46">
        <f t="shared" si="2"/>
        <v>-400</v>
      </c>
      <c r="D46">
        <v>5.7000000000000002E-2</v>
      </c>
      <c r="E46">
        <v>-0.622</v>
      </c>
      <c r="F46">
        <f t="shared" si="3"/>
        <v>-0.60899999999999999</v>
      </c>
      <c r="G46">
        <f t="shared" si="4"/>
        <v>-6.22</v>
      </c>
      <c r="H46">
        <v>1853.16</v>
      </c>
      <c r="I46">
        <f t="shared" si="0"/>
        <v>-6.5099999999999909</v>
      </c>
      <c r="J46">
        <f t="shared" si="7"/>
        <v>-0.17999999999983629</v>
      </c>
      <c r="K46">
        <v>1317.59</v>
      </c>
      <c r="L46">
        <f t="shared" si="1"/>
        <v>-6.3200000000001637</v>
      </c>
      <c r="M46">
        <f t="shared" si="5"/>
        <v>0.39999999999986358</v>
      </c>
      <c r="N46">
        <v>-24</v>
      </c>
      <c r="O46">
        <f t="shared" si="6"/>
        <v>-7.5936000000000003</v>
      </c>
      <c r="P46">
        <f t="shared" si="8"/>
        <v>-9.8084000000000167</v>
      </c>
      <c r="Q46" s="1">
        <v>0.45902777777777781</v>
      </c>
    </row>
    <row r="47" spans="1:18" x14ac:dyDescent="0.2">
      <c r="B47">
        <v>28923</v>
      </c>
      <c r="C47">
        <f t="shared" si="2"/>
        <v>-400</v>
      </c>
      <c r="E47">
        <v>-1.214</v>
      </c>
      <c r="F47">
        <f t="shared" si="3"/>
        <v>-0.59199999999999997</v>
      </c>
      <c r="G47">
        <f t="shared" si="4"/>
        <v>-12.14</v>
      </c>
      <c r="H47">
        <v>1846.69</v>
      </c>
      <c r="I47">
        <f t="shared" si="0"/>
        <v>-6.4700000000000273</v>
      </c>
      <c r="J47">
        <f t="shared" si="7"/>
        <v>-6.6499999999998636</v>
      </c>
      <c r="K47">
        <v>1311.33</v>
      </c>
      <c r="L47">
        <f t="shared" si="1"/>
        <v>-6.2599999999999909</v>
      </c>
      <c r="M47">
        <f t="shared" si="5"/>
        <v>-5.8600000000001273</v>
      </c>
      <c r="N47">
        <v>-21</v>
      </c>
      <c r="O47">
        <f t="shared" si="6"/>
        <v>-6.6444000000000001</v>
      </c>
      <c r="P47">
        <f t="shared" si="8"/>
        <v>-16.452800000000018</v>
      </c>
      <c r="Q47" s="1">
        <v>0.46111111111111108</v>
      </c>
    </row>
    <row r="48" spans="1:18" x14ac:dyDescent="0.2">
      <c r="B48">
        <v>28523</v>
      </c>
      <c r="C48">
        <f t="shared" si="2"/>
        <v>-400</v>
      </c>
      <c r="D48">
        <v>-1.131</v>
      </c>
      <c r="E48">
        <v>-1.82</v>
      </c>
      <c r="F48">
        <f t="shared" si="3"/>
        <v>-0.60600000000000009</v>
      </c>
      <c r="G48">
        <f t="shared" si="4"/>
        <v>-18.2</v>
      </c>
      <c r="H48">
        <v>1840.07</v>
      </c>
      <c r="I48">
        <f t="shared" si="0"/>
        <v>-6.6200000000001182</v>
      </c>
      <c r="J48">
        <f t="shared" si="7"/>
        <v>-13.269999999999982</v>
      </c>
      <c r="K48">
        <v>1304.92</v>
      </c>
      <c r="L48">
        <f t="shared" si="1"/>
        <v>-6.4099999999998545</v>
      </c>
      <c r="M48">
        <f t="shared" si="5"/>
        <v>-12.269999999999982</v>
      </c>
      <c r="N48">
        <v>-25</v>
      </c>
      <c r="O48">
        <f t="shared" si="6"/>
        <v>-7.91</v>
      </c>
      <c r="P48">
        <f t="shared" si="8"/>
        <v>-24.362800000000018</v>
      </c>
      <c r="Q48" s="1">
        <v>0.46180555555555558</v>
      </c>
    </row>
    <row r="49" spans="2:17" x14ac:dyDescent="0.2">
      <c r="B49">
        <v>28123</v>
      </c>
      <c r="C49">
        <f t="shared" si="2"/>
        <v>-400</v>
      </c>
      <c r="D49">
        <v>-1.6739999999999999</v>
      </c>
      <c r="E49">
        <v>-2.427</v>
      </c>
      <c r="F49">
        <f t="shared" si="3"/>
        <v>-0.60699999999999998</v>
      </c>
      <c r="G49">
        <f t="shared" si="4"/>
        <v>-24.27</v>
      </c>
      <c r="H49">
        <v>1832.84</v>
      </c>
      <c r="I49">
        <f t="shared" si="0"/>
        <v>-7.2300000000000182</v>
      </c>
      <c r="J49">
        <f t="shared" si="7"/>
        <v>-20.5</v>
      </c>
      <c r="K49">
        <v>1297.92</v>
      </c>
      <c r="L49">
        <f t="shared" si="1"/>
        <v>-7</v>
      </c>
      <c r="M49">
        <f t="shared" si="5"/>
        <v>-19.269999999999982</v>
      </c>
      <c r="N49">
        <v>-22</v>
      </c>
      <c r="O49">
        <f t="shared" si="6"/>
        <v>-6.9608000000000008</v>
      </c>
      <c r="P49">
        <f t="shared" si="8"/>
        <v>-31.32360000000002</v>
      </c>
      <c r="Q49" s="1">
        <v>0.46666666666666662</v>
      </c>
    </row>
    <row r="50" spans="2:17" x14ac:dyDescent="0.2">
      <c r="Q50" s="1"/>
    </row>
    <row r="51" spans="2:17" x14ac:dyDescent="0.2">
      <c r="Q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9476-4FC5-8048-9E56-30708BF176BE}">
  <dimension ref="A1:R51"/>
  <sheetViews>
    <sheetView topLeftCell="D16" workbookViewId="0">
      <selection activeCell="K44" sqref="K44"/>
    </sheetView>
  </sheetViews>
  <sheetFormatPr baseColWidth="10" defaultRowHeight="15" x14ac:dyDescent="0.2"/>
  <cols>
    <col min="1" max="1" width="37.33203125" customWidth="1"/>
    <col min="8" max="10" width="24.1640625" customWidth="1"/>
    <col min="11" max="11" width="17.33203125" customWidth="1"/>
    <col min="12" max="12" width="36.6640625" customWidth="1"/>
  </cols>
  <sheetData>
    <row r="1" spans="1:8" x14ac:dyDescent="0.2">
      <c r="A1" t="s">
        <v>16</v>
      </c>
      <c r="B1" t="s">
        <v>17</v>
      </c>
      <c r="C1" t="s">
        <v>18</v>
      </c>
      <c r="E1" t="s">
        <v>56</v>
      </c>
    </row>
    <row r="2" spans="1:8" x14ac:dyDescent="0.2">
      <c r="A2" t="s">
        <v>19</v>
      </c>
      <c r="B2" t="s">
        <v>20</v>
      </c>
    </row>
    <row r="3" spans="1:8" ht="272" x14ac:dyDescent="0.2">
      <c r="A3" s="2" t="s">
        <v>21</v>
      </c>
      <c r="B3" t="s">
        <v>22</v>
      </c>
      <c r="C3" s="2" t="s">
        <v>23</v>
      </c>
      <c r="D3" t="s">
        <v>24</v>
      </c>
      <c r="E3" s="3" t="s">
        <v>25</v>
      </c>
    </row>
    <row r="4" spans="1:8" x14ac:dyDescent="0.2">
      <c r="A4" s="4" t="s">
        <v>26</v>
      </c>
    </row>
    <row r="5" spans="1:8" x14ac:dyDescent="0.2">
      <c r="A5" s="2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8" x14ac:dyDescent="0.2">
      <c r="A6" s="4"/>
      <c r="B6" t="s">
        <v>69</v>
      </c>
    </row>
    <row r="7" spans="1:8" x14ac:dyDescent="0.2">
      <c r="A7" s="2"/>
      <c r="B7" s="2"/>
      <c r="C7" t="s">
        <v>70</v>
      </c>
    </row>
    <row r="8" spans="1:8" x14ac:dyDescent="0.2">
      <c r="A8" s="5" t="s">
        <v>32</v>
      </c>
      <c r="B8" s="5" t="s">
        <v>129</v>
      </c>
    </row>
    <row r="9" spans="1:8" x14ac:dyDescent="0.2">
      <c r="A9" s="2" t="s">
        <v>33</v>
      </c>
    </row>
    <row r="10" spans="1:8" x14ac:dyDescent="0.2">
      <c r="A10" s="4"/>
      <c r="B10" s="2"/>
    </row>
    <row r="12" spans="1:8" x14ac:dyDescent="0.2">
      <c r="A12" s="6" t="s">
        <v>57</v>
      </c>
      <c r="B12" s="8" t="s">
        <v>136</v>
      </c>
    </row>
    <row r="13" spans="1:8" x14ac:dyDescent="0.2">
      <c r="A13" s="6" t="s">
        <v>130</v>
      </c>
      <c r="H13" t="s">
        <v>30</v>
      </c>
    </row>
    <row r="14" spans="1:8" x14ac:dyDescent="0.2">
      <c r="A14" s="6" t="s">
        <v>131</v>
      </c>
      <c r="H14" t="s">
        <v>31</v>
      </c>
    </row>
    <row r="15" spans="1:8" x14ac:dyDescent="0.2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</row>
    <row r="16" spans="1:8" x14ac:dyDescent="0.2">
      <c r="A16" s="10" t="s">
        <v>34</v>
      </c>
      <c r="B16" s="2"/>
    </row>
    <row r="17" spans="1:18" x14ac:dyDescent="0.2">
      <c r="A17" t="s">
        <v>35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</row>
    <row r="18" spans="1:18" x14ac:dyDescent="0.2">
      <c r="A18" s="12" t="s">
        <v>127</v>
      </c>
      <c r="C18" s="11"/>
    </row>
    <row r="19" spans="1:18" x14ac:dyDescent="0.2">
      <c r="A19" t="s">
        <v>35</v>
      </c>
      <c r="B19" t="s">
        <v>43</v>
      </c>
      <c r="C19" t="s">
        <v>128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</row>
    <row r="20" spans="1:18" x14ac:dyDescent="0.2">
      <c r="A20" s="6"/>
    </row>
    <row r="21" spans="1:18" x14ac:dyDescent="0.2">
      <c r="B21" t="s">
        <v>0</v>
      </c>
      <c r="C21" t="s">
        <v>14</v>
      </c>
      <c r="D21" t="s">
        <v>3</v>
      </c>
      <c r="E21" t="s">
        <v>3</v>
      </c>
      <c r="F21" t="s">
        <v>102</v>
      </c>
      <c r="G21" t="s">
        <v>10</v>
      </c>
      <c r="H21" t="s">
        <v>103</v>
      </c>
      <c r="I21" t="s">
        <v>139</v>
      </c>
      <c r="J21" t="s">
        <v>140</v>
      </c>
      <c r="K21" t="s">
        <v>104</v>
      </c>
      <c r="L21" t="s">
        <v>137</v>
      </c>
      <c r="M21" t="s">
        <v>138</v>
      </c>
      <c r="N21" t="s">
        <v>8</v>
      </c>
      <c r="O21" t="s">
        <v>15</v>
      </c>
      <c r="P21" t="s">
        <v>13</v>
      </c>
      <c r="Q21" t="s">
        <v>5</v>
      </c>
      <c r="R21" t="s">
        <v>9</v>
      </c>
    </row>
    <row r="22" spans="1:18" x14ac:dyDescent="0.2">
      <c r="B22" t="s">
        <v>2</v>
      </c>
      <c r="D22" t="s">
        <v>71</v>
      </c>
      <c r="E22" t="s">
        <v>72</v>
      </c>
      <c r="H22" t="s">
        <v>7</v>
      </c>
    </row>
    <row r="23" spans="1:18" x14ac:dyDescent="0.2">
      <c r="A23">
        <v>65535</v>
      </c>
      <c r="H23">
        <v>1853.16</v>
      </c>
      <c r="K23">
        <v>1316.95</v>
      </c>
      <c r="Q23" s="1">
        <v>7.7083333333333337E-2</v>
      </c>
    </row>
    <row r="24" spans="1:18" x14ac:dyDescent="0.2">
      <c r="A24" t="s">
        <v>6</v>
      </c>
      <c r="B24">
        <v>29303</v>
      </c>
      <c r="D24">
        <v>-1E-3</v>
      </c>
      <c r="E24">
        <v>0.40200000000000002</v>
      </c>
      <c r="H24">
        <v>1853.08</v>
      </c>
      <c r="K24">
        <v>1316.95</v>
      </c>
      <c r="L24">
        <f>K24-K23</f>
        <v>0</v>
      </c>
      <c r="Q24" s="1">
        <v>7.8472222222222221E-2</v>
      </c>
    </row>
    <row r="25" spans="1:18" x14ac:dyDescent="0.2">
      <c r="A25" t="s">
        <v>113</v>
      </c>
      <c r="B25">
        <v>29703</v>
      </c>
      <c r="D25">
        <v>0.40799999999999997</v>
      </c>
      <c r="E25">
        <v>1.478</v>
      </c>
      <c r="F25">
        <f>E25-E24</f>
        <v>1.0760000000000001</v>
      </c>
      <c r="G25">
        <f>E25*10</f>
        <v>14.78</v>
      </c>
      <c r="H25">
        <v>1859.63</v>
      </c>
      <c r="I25">
        <f>H25-H24</f>
        <v>6.5500000000001819</v>
      </c>
      <c r="J25">
        <f>I25</f>
        <v>6.5500000000001819</v>
      </c>
      <c r="K25">
        <v>1323.33</v>
      </c>
      <c r="L25">
        <f>K25-K24</f>
        <v>6.3799999999998818</v>
      </c>
      <c r="M25">
        <f>L25</f>
        <v>6.3799999999998818</v>
      </c>
      <c r="N25">
        <v>21</v>
      </c>
      <c r="O25">
        <f>N25*0.5*0.6328</f>
        <v>6.6444000000000001</v>
      </c>
      <c r="P25">
        <f>O25</f>
        <v>6.6444000000000001</v>
      </c>
      <c r="Q25" s="1">
        <v>7.9861111111111105E-2</v>
      </c>
    </row>
    <row r="26" spans="1:18" x14ac:dyDescent="0.2">
      <c r="B26">
        <v>30103</v>
      </c>
      <c r="D26">
        <v>1.4510000000000001</v>
      </c>
      <c r="E26">
        <v>2.266</v>
      </c>
      <c r="F26">
        <f t="shared" ref="F26:F51" si="0">E26-E25</f>
        <v>0.78800000000000003</v>
      </c>
      <c r="G26">
        <f t="shared" ref="G26:G51" si="1">E26*10</f>
        <v>22.66</v>
      </c>
      <c r="H26">
        <v>1866.19</v>
      </c>
      <c r="I26">
        <f t="shared" ref="I26:I51" si="2">H26-H25</f>
        <v>6.5599999999999454</v>
      </c>
      <c r="J26">
        <f>I26+J25</f>
        <v>13.110000000000127</v>
      </c>
      <c r="K26">
        <v>1329.73</v>
      </c>
      <c r="L26">
        <f t="shared" ref="L26:L51" si="3">K26-K25</f>
        <v>6.4000000000000909</v>
      </c>
      <c r="M26">
        <f>M25+L26</f>
        <v>12.779999999999973</v>
      </c>
      <c r="N26">
        <v>22</v>
      </c>
      <c r="O26">
        <f t="shared" ref="O26:O51" si="4">N26*0.5*0.6328</f>
        <v>6.9608000000000008</v>
      </c>
      <c r="P26">
        <f>O26+P25</f>
        <v>13.6052</v>
      </c>
      <c r="Q26" s="1">
        <v>8.1250000000000003E-2</v>
      </c>
    </row>
    <row r="27" spans="1:18" x14ac:dyDescent="0.2">
      <c r="B27">
        <v>30503</v>
      </c>
      <c r="D27">
        <v>2.23</v>
      </c>
      <c r="E27">
        <v>3.0089999999999999</v>
      </c>
      <c r="F27">
        <f t="shared" si="0"/>
        <v>0.74299999999999988</v>
      </c>
      <c r="G27">
        <f t="shared" si="1"/>
        <v>30.09</v>
      </c>
      <c r="H27">
        <v>1872.78</v>
      </c>
      <c r="I27">
        <f t="shared" si="2"/>
        <v>6.5899999999999181</v>
      </c>
      <c r="J27">
        <f t="shared" ref="J27:J51" si="5">I27+J26</f>
        <v>19.700000000000045</v>
      </c>
      <c r="K27">
        <v>1336.15</v>
      </c>
      <c r="L27">
        <f t="shared" si="3"/>
        <v>6.4200000000000728</v>
      </c>
      <c r="M27">
        <f t="shared" ref="M27:M51" si="6">M26+L27</f>
        <v>19.200000000000045</v>
      </c>
      <c r="N27">
        <v>19</v>
      </c>
      <c r="O27">
        <f t="shared" si="4"/>
        <v>6.0116000000000005</v>
      </c>
      <c r="P27">
        <f>P26+O27</f>
        <v>19.616800000000001</v>
      </c>
      <c r="Q27" s="1">
        <v>8.2638888888888887E-2</v>
      </c>
    </row>
    <row r="28" spans="1:18" x14ac:dyDescent="0.2">
      <c r="B28">
        <v>30903</v>
      </c>
      <c r="D28">
        <v>2.972</v>
      </c>
      <c r="E28">
        <v>3.722</v>
      </c>
      <c r="F28">
        <f t="shared" si="0"/>
        <v>0.71300000000000008</v>
      </c>
      <c r="G28">
        <f t="shared" si="1"/>
        <v>37.22</v>
      </c>
      <c r="H28">
        <v>1879.46</v>
      </c>
      <c r="I28">
        <f t="shared" si="2"/>
        <v>6.6800000000000637</v>
      </c>
      <c r="J28">
        <f t="shared" si="5"/>
        <v>26.380000000000109</v>
      </c>
      <c r="K28">
        <v>1342.65</v>
      </c>
      <c r="L28">
        <f t="shared" si="3"/>
        <v>6.5</v>
      </c>
      <c r="M28">
        <f t="shared" si="6"/>
        <v>25.700000000000045</v>
      </c>
      <c r="N28">
        <v>21</v>
      </c>
      <c r="O28">
        <f t="shared" si="4"/>
        <v>6.6444000000000001</v>
      </c>
      <c r="P28">
        <f t="shared" ref="P28:P51" si="7">P27+O28</f>
        <v>26.261200000000002</v>
      </c>
      <c r="Q28" s="1">
        <v>8.3333333333333329E-2</v>
      </c>
    </row>
    <row r="29" spans="1:18" x14ac:dyDescent="0.2">
      <c r="B29">
        <v>31303</v>
      </c>
      <c r="D29">
        <v>3.6779999999999999</v>
      </c>
      <c r="E29">
        <v>4.43</v>
      </c>
      <c r="F29">
        <f t="shared" si="0"/>
        <v>0.70799999999999974</v>
      </c>
      <c r="G29">
        <f t="shared" si="1"/>
        <v>44.3</v>
      </c>
      <c r="H29">
        <v>1886.16</v>
      </c>
      <c r="I29">
        <f t="shared" si="2"/>
        <v>6.7000000000000455</v>
      </c>
      <c r="J29">
        <f t="shared" si="5"/>
        <v>33.080000000000155</v>
      </c>
      <c r="K29">
        <v>1349.18</v>
      </c>
      <c r="L29">
        <f t="shared" si="3"/>
        <v>6.5299999999999727</v>
      </c>
      <c r="M29">
        <f t="shared" si="6"/>
        <v>32.230000000000018</v>
      </c>
      <c r="N29">
        <v>17</v>
      </c>
      <c r="O29">
        <f t="shared" si="4"/>
        <v>5.3788</v>
      </c>
      <c r="P29">
        <f t="shared" si="7"/>
        <v>31.64</v>
      </c>
      <c r="Q29" s="1">
        <v>8.4722222222222213E-2</v>
      </c>
    </row>
    <row r="30" spans="1:18" x14ac:dyDescent="0.2">
      <c r="B30">
        <v>31703</v>
      </c>
      <c r="D30">
        <v>4.38</v>
      </c>
      <c r="E30">
        <v>5.14</v>
      </c>
      <c r="F30">
        <f t="shared" si="0"/>
        <v>0.71</v>
      </c>
      <c r="G30">
        <f t="shared" si="1"/>
        <v>51.4</v>
      </c>
      <c r="H30">
        <v>1892.86</v>
      </c>
      <c r="I30">
        <f t="shared" si="2"/>
        <v>6.6999999999998181</v>
      </c>
      <c r="J30">
        <f t="shared" si="5"/>
        <v>39.779999999999973</v>
      </c>
      <c r="K30">
        <v>1355.71</v>
      </c>
      <c r="L30">
        <f t="shared" si="3"/>
        <v>6.5299999999999727</v>
      </c>
      <c r="M30">
        <f t="shared" si="6"/>
        <v>38.759999999999991</v>
      </c>
      <c r="N30">
        <v>22</v>
      </c>
      <c r="O30">
        <f t="shared" si="4"/>
        <v>6.9608000000000008</v>
      </c>
      <c r="P30">
        <f t="shared" si="7"/>
        <v>38.6008</v>
      </c>
      <c r="Q30" s="1">
        <v>8.6111111111111124E-2</v>
      </c>
    </row>
    <row r="31" spans="1:18" x14ac:dyDescent="0.2">
      <c r="B31">
        <v>32103</v>
      </c>
      <c r="D31">
        <v>5.0599999999999996</v>
      </c>
      <c r="E31">
        <v>5.83</v>
      </c>
      <c r="F31">
        <f t="shared" si="0"/>
        <v>0.69000000000000039</v>
      </c>
      <c r="G31">
        <f t="shared" si="1"/>
        <v>58.3</v>
      </c>
      <c r="H31">
        <v>1899.61</v>
      </c>
      <c r="I31">
        <f t="shared" si="2"/>
        <v>6.75</v>
      </c>
      <c r="J31">
        <f t="shared" si="5"/>
        <v>46.529999999999973</v>
      </c>
      <c r="K31">
        <v>1362.28</v>
      </c>
      <c r="L31">
        <f t="shared" si="3"/>
        <v>6.5699999999999363</v>
      </c>
      <c r="M31">
        <f t="shared" si="6"/>
        <v>45.329999999999927</v>
      </c>
      <c r="N31">
        <v>21</v>
      </c>
      <c r="O31">
        <f t="shared" si="4"/>
        <v>6.6444000000000001</v>
      </c>
      <c r="P31">
        <f t="shared" si="7"/>
        <v>45.245199999999997</v>
      </c>
      <c r="Q31" s="1">
        <v>8.7500000000000008E-2</v>
      </c>
      <c r="R31" t="s">
        <v>114</v>
      </c>
    </row>
    <row r="32" spans="1:18" x14ac:dyDescent="0.2">
      <c r="B32">
        <v>32503</v>
      </c>
      <c r="D32">
        <v>5.78</v>
      </c>
      <c r="E32">
        <v>6.53</v>
      </c>
      <c r="F32">
        <f t="shared" si="0"/>
        <v>0.70000000000000018</v>
      </c>
      <c r="G32">
        <f t="shared" si="1"/>
        <v>65.3</v>
      </c>
      <c r="H32">
        <v>1906.39</v>
      </c>
      <c r="I32">
        <f t="shared" si="2"/>
        <v>6.7800000000002001</v>
      </c>
      <c r="J32">
        <f t="shared" si="5"/>
        <v>53.310000000000173</v>
      </c>
      <c r="K32">
        <v>1368.87</v>
      </c>
      <c r="L32">
        <f t="shared" si="3"/>
        <v>6.5899999999999181</v>
      </c>
      <c r="M32">
        <f t="shared" si="6"/>
        <v>51.919999999999845</v>
      </c>
      <c r="N32">
        <v>20</v>
      </c>
      <c r="O32">
        <f t="shared" si="4"/>
        <v>6.3280000000000003</v>
      </c>
      <c r="P32">
        <f t="shared" si="7"/>
        <v>51.5732</v>
      </c>
      <c r="Q32" s="1">
        <v>8.819444444444445E-2</v>
      </c>
    </row>
    <row r="33" spans="1:18" x14ac:dyDescent="0.2">
      <c r="B33">
        <v>32903</v>
      </c>
      <c r="D33">
        <v>6.47</v>
      </c>
      <c r="E33">
        <v>7.23</v>
      </c>
      <c r="F33">
        <f t="shared" si="0"/>
        <v>0.70000000000000018</v>
      </c>
      <c r="G33">
        <f t="shared" si="1"/>
        <v>72.300000000000011</v>
      </c>
      <c r="H33">
        <v>1912.99</v>
      </c>
      <c r="I33">
        <f t="shared" si="2"/>
        <v>6.5999999999999091</v>
      </c>
      <c r="J33">
        <f t="shared" si="5"/>
        <v>59.910000000000082</v>
      </c>
      <c r="K33">
        <v>1375.29</v>
      </c>
      <c r="L33">
        <f t="shared" si="3"/>
        <v>6.4200000000000728</v>
      </c>
      <c r="M33">
        <f t="shared" si="6"/>
        <v>58.339999999999918</v>
      </c>
      <c r="N33">
        <v>21</v>
      </c>
      <c r="O33">
        <f t="shared" si="4"/>
        <v>6.6444000000000001</v>
      </c>
      <c r="P33">
        <f t="shared" si="7"/>
        <v>58.217599999999997</v>
      </c>
      <c r="Q33" s="1">
        <v>8.9583333333333334E-2</v>
      </c>
      <c r="R33" t="s">
        <v>115</v>
      </c>
    </row>
    <row r="34" spans="1:18" x14ac:dyDescent="0.2">
      <c r="B34">
        <v>33303</v>
      </c>
      <c r="D34">
        <v>7.11</v>
      </c>
      <c r="E34">
        <v>8.06</v>
      </c>
      <c r="F34">
        <f t="shared" si="0"/>
        <v>0.83000000000000007</v>
      </c>
      <c r="G34">
        <f t="shared" si="1"/>
        <v>80.600000000000009</v>
      </c>
      <c r="H34">
        <v>1920.92</v>
      </c>
      <c r="I34">
        <f t="shared" si="2"/>
        <v>7.9300000000000637</v>
      </c>
      <c r="J34">
        <f t="shared" si="5"/>
        <v>67.840000000000146</v>
      </c>
      <c r="K34">
        <v>1383.02</v>
      </c>
      <c r="L34">
        <f t="shared" si="3"/>
        <v>7.7300000000000182</v>
      </c>
      <c r="M34">
        <f t="shared" si="6"/>
        <v>66.069999999999936</v>
      </c>
      <c r="N34">
        <v>24</v>
      </c>
      <c r="O34">
        <f t="shared" si="4"/>
        <v>7.5936000000000003</v>
      </c>
      <c r="P34">
        <f t="shared" si="7"/>
        <v>65.811199999999999</v>
      </c>
      <c r="Q34" s="1">
        <v>9.1666666666666674E-2</v>
      </c>
    </row>
    <row r="35" spans="1:18" x14ac:dyDescent="0.2">
      <c r="B35">
        <v>33703</v>
      </c>
      <c r="D35">
        <v>7.97</v>
      </c>
      <c r="E35">
        <v>8.91</v>
      </c>
      <c r="F35">
        <f t="shared" si="0"/>
        <v>0.84999999999999964</v>
      </c>
      <c r="G35">
        <f t="shared" si="1"/>
        <v>89.1</v>
      </c>
      <c r="H35">
        <v>1928.89</v>
      </c>
      <c r="I35">
        <f t="shared" si="2"/>
        <v>7.9700000000000273</v>
      </c>
      <c r="J35">
        <f t="shared" si="5"/>
        <v>75.810000000000173</v>
      </c>
      <c r="K35">
        <v>1390.77</v>
      </c>
      <c r="L35">
        <f t="shared" si="3"/>
        <v>7.75</v>
      </c>
      <c r="M35">
        <f t="shared" si="6"/>
        <v>73.819999999999936</v>
      </c>
      <c r="N35">
        <v>25</v>
      </c>
      <c r="O35">
        <f t="shared" si="4"/>
        <v>7.91</v>
      </c>
      <c r="P35">
        <f t="shared" si="7"/>
        <v>73.721199999999996</v>
      </c>
      <c r="Q35" s="1">
        <v>9.3055555555555558E-2</v>
      </c>
    </row>
    <row r="36" spans="1:18" x14ac:dyDescent="0.2">
      <c r="B36">
        <v>34103</v>
      </c>
      <c r="D36">
        <v>8.81</v>
      </c>
      <c r="E36">
        <v>9.76</v>
      </c>
      <c r="F36">
        <f t="shared" si="0"/>
        <v>0.84999999999999964</v>
      </c>
      <c r="G36">
        <f t="shared" si="1"/>
        <v>97.6</v>
      </c>
      <c r="H36">
        <v>1936.92</v>
      </c>
      <c r="I36">
        <f t="shared" si="2"/>
        <v>8.0299999999999727</v>
      </c>
      <c r="J36">
        <f t="shared" si="5"/>
        <v>83.840000000000146</v>
      </c>
      <c r="K36">
        <v>1398.57</v>
      </c>
      <c r="L36">
        <f t="shared" si="3"/>
        <v>7.7999999999999545</v>
      </c>
      <c r="M36">
        <f t="shared" si="6"/>
        <v>81.619999999999891</v>
      </c>
      <c r="N36">
        <v>24</v>
      </c>
      <c r="O36">
        <f t="shared" si="4"/>
        <v>7.5936000000000003</v>
      </c>
      <c r="P36">
        <f t="shared" si="7"/>
        <v>81.314799999999991</v>
      </c>
      <c r="Q36" s="1">
        <v>9.4444444444444442E-2</v>
      </c>
    </row>
    <row r="37" spans="1:18" x14ac:dyDescent="0.2">
      <c r="A37" t="s">
        <v>116</v>
      </c>
      <c r="B37">
        <v>33703</v>
      </c>
      <c r="D37">
        <v>9.65</v>
      </c>
      <c r="E37">
        <v>8.14</v>
      </c>
      <c r="F37">
        <f t="shared" si="0"/>
        <v>-1.6199999999999992</v>
      </c>
      <c r="G37">
        <f t="shared" si="1"/>
        <v>81.400000000000006</v>
      </c>
      <c r="H37">
        <v>1928.85</v>
      </c>
      <c r="I37">
        <f t="shared" si="2"/>
        <v>-8.0700000000001637</v>
      </c>
      <c r="J37">
        <f t="shared" si="5"/>
        <v>75.769999999999982</v>
      </c>
      <c r="K37">
        <v>1390.78</v>
      </c>
      <c r="L37">
        <f t="shared" si="3"/>
        <v>-7.7899999999999636</v>
      </c>
      <c r="M37">
        <f t="shared" si="6"/>
        <v>73.829999999999927</v>
      </c>
      <c r="N37">
        <v>-25</v>
      </c>
      <c r="O37">
        <f t="shared" si="4"/>
        <v>-7.91</v>
      </c>
      <c r="P37">
        <f t="shared" si="7"/>
        <v>73.404799999999994</v>
      </c>
      <c r="Q37" s="1">
        <v>9.5833333333333326E-2</v>
      </c>
    </row>
    <row r="38" spans="1:18" x14ac:dyDescent="0.2">
      <c r="B38">
        <v>33303</v>
      </c>
      <c r="D38">
        <v>8.16</v>
      </c>
      <c r="E38">
        <v>6.89</v>
      </c>
      <c r="F38">
        <f t="shared" si="0"/>
        <v>-1.2500000000000009</v>
      </c>
      <c r="G38">
        <f t="shared" si="1"/>
        <v>68.899999999999991</v>
      </c>
      <c r="H38">
        <v>1920.85</v>
      </c>
      <c r="I38">
        <f t="shared" si="2"/>
        <v>-8</v>
      </c>
      <c r="J38">
        <f t="shared" si="5"/>
        <v>67.769999999999982</v>
      </c>
      <c r="K38">
        <v>1383.04</v>
      </c>
      <c r="L38">
        <f t="shared" si="3"/>
        <v>-7.7400000000000091</v>
      </c>
      <c r="M38">
        <f t="shared" si="6"/>
        <v>66.089999999999918</v>
      </c>
      <c r="N38">
        <v>-28</v>
      </c>
      <c r="O38">
        <f t="shared" si="4"/>
        <v>-8.8592000000000013</v>
      </c>
      <c r="P38">
        <f t="shared" si="7"/>
        <v>64.545599999999993</v>
      </c>
      <c r="Q38" s="1">
        <v>9.7222222222222224E-2</v>
      </c>
      <c r="R38" s="9"/>
    </row>
    <row r="39" spans="1:18" x14ac:dyDescent="0.2">
      <c r="B39">
        <v>32903</v>
      </c>
      <c r="D39">
        <v>6.91</v>
      </c>
      <c r="E39">
        <v>5.77</v>
      </c>
      <c r="F39">
        <f t="shared" si="0"/>
        <v>-1.1200000000000001</v>
      </c>
      <c r="G39">
        <f t="shared" si="1"/>
        <v>57.699999999999996</v>
      </c>
      <c r="H39">
        <v>1912.87</v>
      </c>
      <c r="I39">
        <f t="shared" si="2"/>
        <v>-7.9800000000000182</v>
      </c>
      <c r="J39">
        <f t="shared" si="5"/>
        <v>59.789999999999964</v>
      </c>
      <c r="K39">
        <v>1375.32</v>
      </c>
      <c r="L39">
        <f t="shared" si="3"/>
        <v>-7.7200000000000273</v>
      </c>
      <c r="M39">
        <f t="shared" si="6"/>
        <v>58.369999999999891</v>
      </c>
      <c r="N39">
        <v>-25</v>
      </c>
      <c r="O39">
        <f t="shared" si="4"/>
        <v>-7.91</v>
      </c>
      <c r="P39">
        <f t="shared" si="7"/>
        <v>56.635599999999997</v>
      </c>
      <c r="Q39" s="1">
        <v>9.7916666666666666E-2</v>
      </c>
    </row>
    <row r="40" spans="1:18" x14ac:dyDescent="0.2">
      <c r="B40">
        <v>32503</v>
      </c>
      <c r="D40">
        <v>5.81</v>
      </c>
      <c r="E40">
        <v>4.93</v>
      </c>
      <c r="F40">
        <f t="shared" si="0"/>
        <v>-0.83999999999999986</v>
      </c>
      <c r="G40">
        <f t="shared" si="1"/>
        <v>49.3</v>
      </c>
      <c r="H40">
        <v>1906.23</v>
      </c>
      <c r="I40">
        <f t="shared" si="2"/>
        <v>-6.6399999999998727</v>
      </c>
      <c r="J40">
        <f t="shared" si="5"/>
        <v>53.150000000000091</v>
      </c>
      <c r="K40">
        <v>1368.91</v>
      </c>
      <c r="L40">
        <f t="shared" si="3"/>
        <v>-6.4099999999998545</v>
      </c>
      <c r="M40">
        <f t="shared" si="6"/>
        <v>51.960000000000036</v>
      </c>
      <c r="N40">
        <v>-22</v>
      </c>
      <c r="O40">
        <f t="shared" si="4"/>
        <v>-6.9608000000000008</v>
      </c>
      <c r="P40">
        <f t="shared" si="7"/>
        <v>49.674799999999998</v>
      </c>
      <c r="Q40" s="1">
        <v>9.930555555555555E-2</v>
      </c>
      <c r="R40" t="s">
        <v>117</v>
      </c>
    </row>
    <row r="41" spans="1:18" x14ac:dyDescent="0.2">
      <c r="B41">
        <v>32103</v>
      </c>
      <c r="D41">
        <v>4.95</v>
      </c>
      <c r="E41">
        <v>4.07</v>
      </c>
      <c r="F41">
        <f t="shared" si="0"/>
        <v>-0.85999999999999943</v>
      </c>
      <c r="G41">
        <f t="shared" si="1"/>
        <v>40.700000000000003</v>
      </c>
      <c r="H41">
        <v>1899.43</v>
      </c>
      <c r="I41">
        <f t="shared" si="2"/>
        <v>-6.7999999999999545</v>
      </c>
      <c r="J41">
        <f t="shared" si="5"/>
        <v>46.350000000000136</v>
      </c>
      <c r="K41">
        <v>1362.34</v>
      </c>
      <c r="L41">
        <f t="shared" si="3"/>
        <v>-6.5700000000001637</v>
      </c>
      <c r="M41">
        <f t="shared" si="6"/>
        <v>45.389999999999873</v>
      </c>
      <c r="N41">
        <v>-20</v>
      </c>
      <c r="O41">
        <f t="shared" si="4"/>
        <v>-6.3280000000000003</v>
      </c>
      <c r="P41">
        <f t="shared" si="7"/>
        <v>43.346799999999995</v>
      </c>
      <c r="Q41" s="1">
        <v>0.10069444444444443</v>
      </c>
    </row>
    <row r="42" spans="1:18" x14ac:dyDescent="0.2">
      <c r="B42">
        <v>31703</v>
      </c>
      <c r="D42">
        <v>4.12</v>
      </c>
      <c r="E42">
        <v>3.306</v>
      </c>
      <c r="F42">
        <f t="shared" si="0"/>
        <v>-0.76400000000000023</v>
      </c>
      <c r="G42">
        <f t="shared" si="1"/>
        <v>33.06</v>
      </c>
      <c r="H42">
        <v>1892.66</v>
      </c>
      <c r="I42">
        <f t="shared" si="2"/>
        <v>-6.7699999999999818</v>
      </c>
      <c r="J42">
        <f t="shared" si="5"/>
        <v>39.580000000000155</v>
      </c>
      <c r="K42">
        <v>1355.79</v>
      </c>
      <c r="L42">
        <f t="shared" si="3"/>
        <v>-6.5499999999999545</v>
      </c>
      <c r="M42">
        <f t="shared" si="6"/>
        <v>38.839999999999918</v>
      </c>
      <c r="N42">
        <v>-21</v>
      </c>
      <c r="O42">
        <f t="shared" si="4"/>
        <v>-6.6444000000000001</v>
      </c>
      <c r="P42">
        <f t="shared" si="7"/>
        <v>36.702399999999997</v>
      </c>
      <c r="Q42" s="1">
        <v>0.10208333333333335</v>
      </c>
    </row>
    <row r="43" spans="1:18" x14ac:dyDescent="0.2">
      <c r="B43">
        <v>31303</v>
      </c>
      <c r="D43">
        <v>3.3460000000000001</v>
      </c>
      <c r="E43">
        <v>2.5670000000000002</v>
      </c>
      <c r="F43">
        <f t="shared" si="0"/>
        <v>-0.73899999999999988</v>
      </c>
      <c r="G43">
        <f t="shared" si="1"/>
        <v>25.67</v>
      </c>
      <c r="H43">
        <v>1885.94</v>
      </c>
      <c r="I43">
        <f t="shared" si="2"/>
        <v>-6.7200000000000273</v>
      </c>
      <c r="J43">
        <f t="shared" si="5"/>
        <v>32.860000000000127</v>
      </c>
      <c r="K43">
        <v>1349.28</v>
      </c>
      <c r="L43">
        <f t="shared" si="3"/>
        <v>-6.5099999999999909</v>
      </c>
      <c r="M43">
        <f t="shared" si="6"/>
        <v>32.329999999999927</v>
      </c>
      <c r="N43">
        <v>-24</v>
      </c>
      <c r="O43">
        <f t="shared" si="4"/>
        <v>-7.5936000000000003</v>
      </c>
      <c r="P43">
        <f t="shared" si="7"/>
        <v>29.108799999999995</v>
      </c>
      <c r="Q43" s="1">
        <v>0.10277777777777779</v>
      </c>
    </row>
    <row r="44" spans="1:18" x14ac:dyDescent="0.2">
      <c r="B44">
        <v>30903</v>
      </c>
      <c r="D44">
        <v>2.6179999999999999</v>
      </c>
      <c r="E44">
        <v>1.8560000000000001</v>
      </c>
      <c r="F44">
        <f t="shared" si="0"/>
        <v>-0.71100000000000008</v>
      </c>
      <c r="G44">
        <f t="shared" si="1"/>
        <v>18.560000000000002</v>
      </c>
      <c r="H44">
        <v>1879.23</v>
      </c>
      <c r="I44">
        <f t="shared" si="2"/>
        <v>-6.7100000000000364</v>
      </c>
      <c r="J44">
        <f t="shared" si="5"/>
        <v>26.150000000000091</v>
      </c>
      <c r="K44">
        <v>1342.8</v>
      </c>
      <c r="L44">
        <f t="shared" si="3"/>
        <v>-6.4800000000000182</v>
      </c>
      <c r="M44">
        <f t="shared" si="6"/>
        <v>25.849999999999909</v>
      </c>
      <c r="N44">
        <v>-20</v>
      </c>
      <c r="O44">
        <f t="shared" si="4"/>
        <v>-6.3280000000000003</v>
      </c>
      <c r="P44">
        <f t="shared" si="7"/>
        <v>22.780799999999996</v>
      </c>
      <c r="Q44" s="1">
        <v>0.10486111111111111</v>
      </c>
    </row>
    <row r="45" spans="1:18" x14ac:dyDescent="0.2">
      <c r="B45">
        <v>30503</v>
      </c>
      <c r="D45">
        <v>1.905</v>
      </c>
      <c r="E45">
        <v>1.18</v>
      </c>
      <c r="F45">
        <f t="shared" si="0"/>
        <v>-0.67600000000000016</v>
      </c>
      <c r="G45">
        <f t="shared" si="1"/>
        <v>11.799999999999999</v>
      </c>
      <c r="H45">
        <v>1872.56</v>
      </c>
      <c r="I45">
        <f t="shared" si="2"/>
        <v>-6.6700000000000728</v>
      </c>
      <c r="J45">
        <f t="shared" si="5"/>
        <v>19.480000000000018</v>
      </c>
      <c r="K45">
        <v>1336.34</v>
      </c>
      <c r="L45">
        <f t="shared" si="3"/>
        <v>-6.4600000000000364</v>
      </c>
      <c r="M45">
        <f t="shared" si="6"/>
        <v>19.389999999999873</v>
      </c>
      <c r="N45">
        <v>-22</v>
      </c>
      <c r="O45">
        <f t="shared" si="4"/>
        <v>-6.9608000000000008</v>
      </c>
      <c r="P45">
        <f t="shared" si="7"/>
        <v>15.819999999999995</v>
      </c>
      <c r="Q45" s="1">
        <v>0.10625</v>
      </c>
    </row>
    <row r="46" spans="1:18" x14ac:dyDescent="0.2">
      <c r="B46">
        <v>30103</v>
      </c>
      <c r="D46">
        <v>1.226</v>
      </c>
      <c r="E46">
        <v>0.54800000000000004</v>
      </c>
      <c r="F46">
        <f t="shared" si="0"/>
        <v>-0.6319999999999999</v>
      </c>
      <c r="G46">
        <f t="shared" si="1"/>
        <v>5.48</v>
      </c>
      <c r="H46">
        <v>1865.94</v>
      </c>
      <c r="I46">
        <f t="shared" si="2"/>
        <v>-6.6199999999998909</v>
      </c>
      <c r="J46">
        <f t="shared" si="5"/>
        <v>12.860000000000127</v>
      </c>
      <c r="K46">
        <v>1329.94</v>
      </c>
      <c r="L46">
        <f t="shared" si="3"/>
        <v>-6.3999999999998636</v>
      </c>
      <c r="M46">
        <f t="shared" si="6"/>
        <v>12.990000000000009</v>
      </c>
      <c r="N46">
        <v>-23</v>
      </c>
      <c r="O46">
        <f t="shared" si="4"/>
        <v>-7.2772000000000006</v>
      </c>
      <c r="P46">
        <f t="shared" si="7"/>
        <v>8.5427999999999944</v>
      </c>
      <c r="Q46" s="1">
        <v>0.10694444444444444</v>
      </c>
    </row>
    <row r="47" spans="1:18" x14ac:dyDescent="0.2">
      <c r="B47">
        <v>29703</v>
      </c>
      <c r="D47">
        <v>0.61299999999999999</v>
      </c>
      <c r="E47">
        <v>-7.8E-2</v>
      </c>
      <c r="F47">
        <f t="shared" si="0"/>
        <v>-0.626</v>
      </c>
      <c r="G47">
        <f t="shared" si="1"/>
        <v>-0.78</v>
      </c>
      <c r="H47">
        <v>1859.42</v>
      </c>
      <c r="I47">
        <f t="shared" si="2"/>
        <v>-6.5199999999999818</v>
      </c>
      <c r="J47">
        <f t="shared" si="5"/>
        <v>6.3400000000001455</v>
      </c>
      <c r="K47">
        <v>1323.62</v>
      </c>
      <c r="L47">
        <f t="shared" si="3"/>
        <v>-6.3200000000001637</v>
      </c>
      <c r="M47">
        <f t="shared" si="6"/>
        <v>6.6699999999998454</v>
      </c>
      <c r="N47">
        <v>-25</v>
      </c>
      <c r="O47">
        <f t="shared" si="4"/>
        <v>-7.91</v>
      </c>
      <c r="P47">
        <f t="shared" si="7"/>
        <v>0.63279999999999426</v>
      </c>
      <c r="Q47" s="1">
        <v>0.10833333333333334</v>
      </c>
    </row>
    <row r="48" spans="1:18" x14ac:dyDescent="0.2">
      <c r="B48">
        <v>29303</v>
      </c>
      <c r="D48">
        <v>2E-3</v>
      </c>
      <c r="E48">
        <v>-0.67600000000000005</v>
      </c>
      <c r="F48">
        <f t="shared" si="0"/>
        <v>-0.59800000000000009</v>
      </c>
      <c r="G48">
        <f t="shared" si="1"/>
        <v>-6.7600000000000007</v>
      </c>
      <c r="H48">
        <v>1852.89</v>
      </c>
      <c r="I48">
        <f t="shared" si="2"/>
        <v>-6.5299999999999727</v>
      </c>
      <c r="J48">
        <f t="shared" si="5"/>
        <v>-0.1899999999998272</v>
      </c>
      <c r="K48">
        <v>1317.31</v>
      </c>
      <c r="L48">
        <f t="shared" si="3"/>
        <v>-6.3099999999999454</v>
      </c>
      <c r="M48">
        <f t="shared" si="6"/>
        <v>0.35999999999989996</v>
      </c>
      <c r="N48">
        <v>-21</v>
      </c>
      <c r="O48">
        <f t="shared" si="4"/>
        <v>-6.6444000000000001</v>
      </c>
      <c r="P48">
        <f t="shared" si="7"/>
        <v>-6.0116000000000058</v>
      </c>
      <c r="Q48" s="1">
        <v>0.10972222222222222</v>
      </c>
    </row>
    <row r="49" spans="2:18" x14ac:dyDescent="0.2">
      <c r="B49">
        <v>28903</v>
      </c>
      <c r="D49">
        <v>-0.58199999999999996</v>
      </c>
      <c r="E49">
        <v>-1.2470000000000001</v>
      </c>
      <c r="F49">
        <f t="shared" si="0"/>
        <v>-0.57100000000000006</v>
      </c>
      <c r="G49">
        <f t="shared" si="1"/>
        <v>-12.47</v>
      </c>
      <c r="H49">
        <v>1846.42</v>
      </c>
      <c r="I49">
        <f t="shared" si="2"/>
        <v>-6.4700000000000273</v>
      </c>
      <c r="J49">
        <f t="shared" si="5"/>
        <v>-6.6599999999998545</v>
      </c>
      <c r="K49">
        <v>1311.04</v>
      </c>
      <c r="L49">
        <f t="shared" si="3"/>
        <v>-6.2699999999999818</v>
      </c>
      <c r="M49">
        <f t="shared" si="6"/>
        <v>-5.9100000000000819</v>
      </c>
      <c r="N49">
        <v>-27</v>
      </c>
      <c r="O49">
        <f t="shared" si="4"/>
        <v>-8.5427999999999997</v>
      </c>
      <c r="P49">
        <f t="shared" si="7"/>
        <v>-14.554400000000005</v>
      </c>
      <c r="Q49" s="1">
        <v>0.11180555555555556</v>
      </c>
    </row>
    <row r="50" spans="2:18" x14ac:dyDescent="0.2">
      <c r="B50">
        <v>28503</v>
      </c>
      <c r="D50">
        <v>-1.1719999999999999</v>
      </c>
      <c r="E50">
        <v>-1.784</v>
      </c>
      <c r="F50">
        <f t="shared" si="0"/>
        <v>-0.53699999999999992</v>
      </c>
      <c r="G50">
        <f t="shared" si="1"/>
        <v>-17.84</v>
      </c>
      <c r="H50">
        <v>1839.75</v>
      </c>
      <c r="I50">
        <f t="shared" si="2"/>
        <v>-6.6700000000000728</v>
      </c>
      <c r="J50">
        <f t="shared" si="5"/>
        <v>-13.329999999999927</v>
      </c>
      <c r="K50">
        <v>1304.5899999999999</v>
      </c>
      <c r="L50">
        <f t="shared" si="3"/>
        <v>-6.4500000000000455</v>
      </c>
      <c r="M50">
        <f t="shared" si="6"/>
        <v>-12.360000000000127</v>
      </c>
      <c r="N50">
        <v>-25</v>
      </c>
      <c r="O50">
        <f t="shared" si="4"/>
        <v>-7.91</v>
      </c>
      <c r="P50">
        <f t="shared" si="7"/>
        <v>-22.464400000000005</v>
      </c>
      <c r="Q50" s="1">
        <v>0.1125</v>
      </c>
      <c r="R50" t="s">
        <v>118</v>
      </c>
    </row>
    <row r="51" spans="2:18" x14ac:dyDescent="0.2">
      <c r="B51">
        <v>28103</v>
      </c>
      <c r="D51">
        <v>-1.7410000000000001</v>
      </c>
      <c r="E51">
        <v>-2.4670000000000001</v>
      </c>
      <c r="F51">
        <f t="shared" si="0"/>
        <v>-0.68300000000000005</v>
      </c>
      <c r="G51">
        <f t="shared" si="1"/>
        <v>-24.67</v>
      </c>
      <c r="H51">
        <v>1832.53</v>
      </c>
      <c r="I51">
        <f t="shared" si="2"/>
        <v>-7.2200000000000273</v>
      </c>
      <c r="J51">
        <f t="shared" si="5"/>
        <v>-20.549999999999955</v>
      </c>
      <c r="K51">
        <v>1297.58</v>
      </c>
      <c r="L51">
        <f t="shared" si="3"/>
        <v>-7.0099999999999909</v>
      </c>
      <c r="M51">
        <f t="shared" si="6"/>
        <v>-19.370000000000118</v>
      </c>
      <c r="N51">
        <v>-22</v>
      </c>
      <c r="O51">
        <f t="shared" si="4"/>
        <v>-6.9608000000000008</v>
      </c>
      <c r="P51">
        <f t="shared" si="7"/>
        <v>-29.425200000000004</v>
      </c>
      <c r="Q51" s="1">
        <v>0.11458333333333333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CCEB-6E46-A94A-B77A-8E99153AD7F2}">
  <dimension ref="A1:R49"/>
  <sheetViews>
    <sheetView tabSelected="1" topLeftCell="A15" workbookViewId="0">
      <selection activeCell="K42" sqref="K42"/>
    </sheetView>
  </sheetViews>
  <sheetFormatPr baseColWidth="10" defaultRowHeight="15" x14ac:dyDescent="0.2"/>
  <cols>
    <col min="1" max="1" width="44.33203125" customWidth="1"/>
    <col min="8" max="10" width="22.83203125" customWidth="1"/>
    <col min="11" max="11" width="18.83203125" customWidth="1"/>
    <col min="13" max="13" width="16.83203125" customWidth="1"/>
  </cols>
  <sheetData>
    <row r="1" spans="1:8" x14ac:dyDescent="0.2">
      <c r="A1" t="s">
        <v>19</v>
      </c>
      <c r="B1" t="s">
        <v>20</v>
      </c>
    </row>
    <row r="2" spans="1:8" ht="272" x14ac:dyDescent="0.2">
      <c r="A2" s="2" t="s">
        <v>21</v>
      </c>
      <c r="B2" t="s">
        <v>22</v>
      </c>
      <c r="C2" s="2" t="s">
        <v>23</v>
      </c>
      <c r="D2" t="s">
        <v>24</v>
      </c>
      <c r="E2" s="3" t="s">
        <v>25</v>
      </c>
    </row>
    <row r="3" spans="1:8" x14ac:dyDescent="0.2">
      <c r="A3" s="4" t="s">
        <v>26</v>
      </c>
    </row>
    <row r="4" spans="1:8" x14ac:dyDescent="0.2">
      <c r="A4" s="2" t="s">
        <v>27</v>
      </c>
      <c r="B4" t="s">
        <v>28</v>
      </c>
      <c r="C4" t="s">
        <v>29</v>
      </c>
      <c r="D4" t="s">
        <v>30</v>
      </c>
      <c r="E4" t="s">
        <v>31</v>
      </c>
    </row>
    <row r="5" spans="1:8" x14ac:dyDescent="0.2">
      <c r="A5" s="4"/>
      <c r="B5" t="s">
        <v>69</v>
      </c>
    </row>
    <row r="6" spans="1:8" x14ac:dyDescent="0.2">
      <c r="A6" s="2"/>
      <c r="B6" s="2"/>
      <c r="C6" t="s">
        <v>70</v>
      </c>
    </row>
    <row r="7" spans="1:8" x14ac:dyDescent="0.2">
      <c r="A7" s="5" t="s">
        <v>32</v>
      </c>
      <c r="B7" s="5" t="s">
        <v>135</v>
      </c>
    </row>
    <row r="8" spans="1:8" x14ac:dyDescent="0.2">
      <c r="A8" s="2" t="s">
        <v>33</v>
      </c>
    </row>
    <row r="9" spans="1:8" x14ac:dyDescent="0.2">
      <c r="A9" s="4"/>
      <c r="B9" s="2"/>
    </row>
    <row r="11" spans="1:8" x14ac:dyDescent="0.2">
      <c r="A11" s="6" t="s">
        <v>133</v>
      </c>
    </row>
    <row r="12" spans="1:8" x14ac:dyDescent="0.2">
      <c r="A12" s="6" t="s">
        <v>132</v>
      </c>
      <c r="H12" t="s">
        <v>31</v>
      </c>
    </row>
    <row r="13" spans="1:8" x14ac:dyDescent="0.2">
      <c r="A13" s="6" t="s">
        <v>134</v>
      </c>
      <c r="H13" t="s">
        <v>30</v>
      </c>
    </row>
    <row r="14" spans="1:8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2">
      <c r="A15" s="10" t="s">
        <v>34</v>
      </c>
      <c r="B15" s="2"/>
    </row>
    <row r="16" spans="1:8" x14ac:dyDescent="0.2">
      <c r="A16" t="s">
        <v>35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</row>
    <row r="17" spans="1:18" x14ac:dyDescent="0.2">
      <c r="A17" s="12" t="s">
        <v>127</v>
      </c>
      <c r="C17" s="11"/>
    </row>
    <row r="18" spans="1:18" x14ac:dyDescent="0.2">
      <c r="A18" t="s">
        <v>35</v>
      </c>
      <c r="B18" t="s">
        <v>43</v>
      </c>
      <c r="C18" t="s">
        <v>128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</row>
    <row r="20" spans="1:18" x14ac:dyDescent="0.2">
      <c r="B20" t="s">
        <v>0</v>
      </c>
      <c r="C20" t="s">
        <v>14</v>
      </c>
      <c r="D20" t="s">
        <v>3</v>
      </c>
      <c r="E20" t="s">
        <v>3</v>
      </c>
      <c r="F20" t="s">
        <v>102</v>
      </c>
      <c r="G20" t="s">
        <v>10</v>
      </c>
      <c r="H20" t="s">
        <v>103</v>
      </c>
      <c r="I20" t="s">
        <v>139</v>
      </c>
      <c r="J20" t="s">
        <v>140</v>
      </c>
      <c r="K20" t="s">
        <v>104</v>
      </c>
      <c r="L20" t="s">
        <v>137</v>
      </c>
      <c r="M20" t="s">
        <v>138</v>
      </c>
      <c r="N20" t="s">
        <v>8</v>
      </c>
      <c r="O20" t="s">
        <v>15</v>
      </c>
      <c r="P20" t="s">
        <v>13</v>
      </c>
      <c r="Q20" t="s">
        <v>5</v>
      </c>
      <c r="R20" t="s">
        <v>9</v>
      </c>
    </row>
    <row r="21" spans="1:18" x14ac:dyDescent="0.2">
      <c r="B21" t="s">
        <v>2</v>
      </c>
      <c r="D21" t="s">
        <v>71</v>
      </c>
      <c r="E21" t="s">
        <v>72</v>
      </c>
      <c r="H21" t="s">
        <v>7</v>
      </c>
    </row>
    <row r="22" spans="1:18" x14ac:dyDescent="0.2">
      <c r="B22">
        <v>65535</v>
      </c>
      <c r="D22">
        <v>0</v>
      </c>
      <c r="H22">
        <v>1858.31</v>
      </c>
      <c r="K22">
        <v>1321.97</v>
      </c>
      <c r="Q22" s="1">
        <v>0.41041666666666665</v>
      </c>
    </row>
    <row r="23" spans="1:18" x14ac:dyDescent="0.2">
      <c r="A23" t="s">
        <v>6</v>
      </c>
      <c r="B23">
        <v>29622</v>
      </c>
      <c r="D23">
        <v>0</v>
      </c>
      <c r="E23">
        <v>0.65200000000000002</v>
      </c>
      <c r="G23">
        <f>E23*10</f>
        <v>6.5200000000000005</v>
      </c>
      <c r="H23">
        <v>1858.31</v>
      </c>
      <c r="K23">
        <v>1322.01</v>
      </c>
      <c r="L23">
        <f>K23-K22</f>
        <v>3.999999999996362E-2</v>
      </c>
      <c r="M23">
        <f>L23</f>
        <v>3.999999999996362E-2</v>
      </c>
      <c r="Q23" s="1">
        <v>0.41111111111111115</v>
      </c>
    </row>
    <row r="24" spans="1:18" x14ac:dyDescent="0.2">
      <c r="A24" t="s">
        <v>119</v>
      </c>
      <c r="B24">
        <v>30022</v>
      </c>
      <c r="D24">
        <v>0.66500000000000004</v>
      </c>
      <c r="E24">
        <v>1.738</v>
      </c>
      <c r="F24">
        <f>E24-E23</f>
        <v>1.0859999999999999</v>
      </c>
      <c r="G24">
        <f t="shared" ref="G24:G46" si="0">E24*10</f>
        <v>17.38</v>
      </c>
      <c r="H24">
        <v>1864.87</v>
      </c>
      <c r="I24">
        <f>H24-H23</f>
        <v>6.5599999999999454</v>
      </c>
      <c r="J24">
        <f>I24</f>
        <v>6.5599999999999454</v>
      </c>
      <c r="K24">
        <v>1328.48</v>
      </c>
      <c r="L24">
        <f>K24-K23</f>
        <v>6.4700000000000273</v>
      </c>
      <c r="M24">
        <f>L24+M23</f>
        <v>6.5099999999999909</v>
      </c>
      <c r="N24">
        <v>22</v>
      </c>
      <c r="O24">
        <f>N24*0.5*0.6328</f>
        <v>6.9608000000000008</v>
      </c>
      <c r="P24">
        <f>O24</f>
        <v>6.9608000000000008</v>
      </c>
      <c r="Q24" s="1">
        <v>0.41388888888888892</v>
      </c>
    </row>
    <row r="25" spans="1:18" x14ac:dyDescent="0.2">
      <c r="B25">
        <v>30422</v>
      </c>
      <c r="D25">
        <v>1.71</v>
      </c>
      <c r="E25">
        <v>2.532</v>
      </c>
      <c r="F25">
        <f t="shared" ref="F25:F46" si="1">E25-E24</f>
        <v>0.79400000000000004</v>
      </c>
      <c r="G25">
        <f t="shared" si="0"/>
        <v>25.32</v>
      </c>
      <c r="H25">
        <v>1871.46</v>
      </c>
      <c r="I25">
        <f t="shared" ref="I25:I46" si="2">H25-H24</f>
        <v>6.5900000000001455</v>
      </c>
      <c r="J25">
        <f>I25+J24</f>
        <v>13.150000000000091</v>
      </c>
      <c r="K25">
        <v>1334.89</v>
      </c>
      <c r="L25">
        <f t="shared" ref="L25:L46" si="3">K25-K24</f>
        <v>6.4100000000000819</v>
      </c>
      <c r="M25">
        <f>M24+L25</f>
        <v>12.920000000000073</v>
      </c>
      <c r="N25">
        <v>22</v>
      </c>
      <c r="O25">
        <f t="shared" ref="O25:O46" si="4">N25*0.5*0.6328</f>
        <v>6.9608000000000008</v>
      </c>
      <c r="P25">
        <f>O25+P24</f>
        <v>13.921600000000002</v>
      </c>
      <c r="Q25" s="1">
        <v>0.41597222222222219</v>
      </c>
    </row>
    <row r="26" spans="1:18" x14ac:dyDescent="0.2">
      <c r="B26">
        <v>30822</v>
      </c>
      <c r="D26">
        <v>2.4980000000000002</v>
      </c>
      <c r="E26">
        <v>3.2959999999999998</v>
      </c>
      <c r="F26">
        <f t="shared" si="1"/>
        <v>0.76399999999999979</v>
      </c>
      <c r="G26">
        <f t="shared" si="0"/>
        <v>32.96</v>
      </c>
      <c r="H26">
        <v>1878.13</v>
      </c>
      <c r="I26">
        <f t="shared" si="2"/>
        <v>6.6700000000000728</v>
      </c>
      <c r="J26">
        <f t="shared" ref="J26:J46" si="5">I26+J25</f>
        <v>19.820000000000164</v>
      </c>
      <c r="K26">
        <v>1341.38</v>
      </c>
      <c r="L26">
        <f t="shared" si="3"/>
        <v>6.4900000000000091</v>
      </c>
      <c r="M26">
        <f t="shared" ref="M26:M46" si="6">M25+L26</f>
        <v>19.410000000000082</v>
      </c>
      <c r="N26">
        <v>24</v>
      </c>
      <c r="O26">
        <f t="shared" si="4"/>
        <v>7.5936000000000003</v>
      </c>
      <c r="P26">
        <f>P25+O26</f>
        <v>21.5152</v>
      </c>
      <c r="Q26" s="1">
        <v>0.41666666666666669</v>
      </c>
    </row>
    <row r="27" spans="1:18" x14ac:dyDescent="0.2">
      <c r="B27">
        <v>31222</v>
      </c>
      <c r="D27">
        <v>3.2250000000000001</v>
      </c>
      <c r="E27">
        <v>4.05</v>
      </c>
      <c r="F27">
        <f t="shared" si="1"/>
        <v>0.754</v>
      </c>
      <c r="G27">
        <f t="shared" si="0"/>
        <v>40.5</v>
      </c>
      <c r="H27">
        <v>1884.77</v>
      </c>
      <c r="I27">
        <f t="shared" si="2"/>
        <v>6.6399999999998727</v>
      </c>
      <c r="J27">
        <f t="shared" si="5"/>
        <v>26.460000000000036</v>
      </c>
      <c r="K27">
        <v>1347.88</v>
      </c>
      <c r="L27">
        <f t="shared" si="3"/>
        <v>6.5</v>
      </c>
      <c r="M27">
        <f t="shared" si="6"/>
        <v>25.910000000000082</v>
      </c>
      <c r="N27">
        <v>21</v>
      </c>
      <c r="O27">
        <f t="shared" si="4"/>
        <v>6.6444000000000001</v>
      </c>
      <c r="P27">
        <f t="shared" ref="P27:P46" si="7">P26+O27</f>
        <v>28.159600000000001</v>
      </c>
      <c r="Q27" s="1">
        <v>0.41944444444444445</v>
      </c>
    </row>
    <row r="28" spans="1:18" x14ac:dyDescent="0.2">
      <c r="B28">
        <v>31622</v>
      </c>
      <c r="D28">
        <v>3.99</v>
      </c>
      <c r="E28">
        <v>4.78</v>
      </c>
      <c r="F28">
        <f t="shared" si="1"/>
        <v>0.73000000000000043</v>
      </c>
      <c r="G28">
        <f t="shared" si="0"/>
        <v>47.800000000000004</v>
      </c>
      <c r="H28">
        <v>1891.47</v>
      </c>
      <c r="I28">
        <f t="shared" si="2"/>
        <v>6.7000000000000455</v>
      </c>
      <c r="J28">
        <f t="shared" si="5"/>
        <v>33.160000000000082</v>
      </c>
      <c r="K28">
        <v>1354.41</v>
      </c>
      <c r="L28">
        <f t="shared" si="3"/>
        <v>6.5299999999999727</v>
      </c>
      <c r="M28">
        <f t="shared" si="6"/>
        <v>32.440000000000055</v>
      </c>
      <c r="N28">
        <v>22</v>
      </c>
      <c r="O28">
        <f t="shared" si="4"/>
        <v>6.9608000000000008</v>
      </c>
      <c r="P28">
        <f t="shared" si="7"/>
        <v>35.120400000000004</v>
      </c>
      <c r="Q28" s="1">
        <v>0.42083333333333334</v>
      </c>
    </row>
    <row r="29" spans="1:18" x14ac:dyDescent="0.2">
      <c r="B29">
        <v>32022</v>
      </c>
      <c r="D29">
        <v>4.71</v>
      </c>
      <c r="E29">
        <v>5.5</v>
      </c>
      <c r="F29">
        <f t="shared" si="1"/>
        <v>0.71999999999999975</v>
      </c>
      <c r="G29">
        <f t="shared" si="0"/>
        <v>55</v>
      </c>
      <c r="H29">
        <v>1898.21</v>
      </c>
      <c r="I29">
        <f t="shared" si="2"/>
        <v>6.7400000000000091</v>
      </c>
      <c r="J29">
        <f t="shared" si="5"/>
        <v>39.900000000000091</v>
      </c>
      <c r="K29">
        <v>1360.97</v>
      </c>
      <c r="L29">
        <f t="shared" si="3"/>
        <v>6.5599999999999454</v>
      </c>
      <c r="M29">
        <f t="shared" si="6"/>
        <v>39</v>
      </c>
      <c r="N29">
        <v>21</v>
      </c>
      <c r="O29">
        <f t="shared" si="4"/>
        <v>6.6444000000000001</v>
      </c>
      <c r="P29">
        <f t="shared" si="7"/>
        <v>41.764800000000001</v>
      </c>
      <c r="Q29" s="1">
        <v>0.42291666666666666</v>
      </c>
    </row>
    <row r="30" spans="1:18" x14ac:dyDescent="0.2">
      <c r="B30">
        <v>32422</v>
      </c>
      <c r="D30">
        <v>5.44</v>
      </c>
      <c r="E30">
        <v>6.25</v>
      </c>
      <c r="F30">
        <f t="shared" si="1"/>
        <v>0.75</v>
      </c>
      <c r="G30">
        <f t="shared" si="0"/>
        <v>62.5</v>
      </c>
      <c r="H30">
        <v>1904.98</v>
      </c>
      <c r="I30">
        <f t="shared" si="2"/>
        <v>6.7699999999999818</v>
      </c>
      <c r="J30">
        <f t="shared" si="5"/>
        <v>46.670000000000073</v>
      </c>
      <c r="K30">
        <v>1367.55</v>
      </c>
      <c r="L30">
        <f t="shared" si="3"/>
        <v>6.5799999999999272</v>
      </c>
      <c r="M30">
        <f t="shared" si="6"/>
        <v>45.579999999999927</v>
      </c>
      <c r="N30">
        <v>24</v>
      </c>
      <c r="O30">
        <f t="shared" si="4"/>
        <v>7.5936000000000003</v>
      </c>
      <c r="P30">
        <f t="shared" si="7"/>
        <v>49.358400000000003</v>
      </c>
      <c r="Q30" s="1">
        <v>0.42430555555555555</v>
      </c>
    </row>
    <row r="31" spans="1:18" x14ac:dyDescent="0.2">
      <c r="B31">
        <v>32822</v>
      </c>
      <c r="D31">
        <v>6.19</v>
      </c>
      <c r="E31">
        <v>6.87</v>
      </c>
      <c r="F31">
        <f t="shared" si="1"/>
        <v>0.62000000000000011</v>
      </c>
      <c r="G31">
        <f t="shared" si="0"/>
        <v>68.7</v>
      </c>
      <c r="H31">
        <v>1911.36</v>
      </c>
      <c r="I31">
        <f t="shared" si="2"/>
        <v>6.3799999999998818</v>
      </c>
      <c r="J31">
        <f t="shared" si="5"/>
        <v>53.049999999999955</v>
      </c>
      <c r="K31">
        <v>1373.75</v>
      </c>
      <c r="L31">
        <f t="shared" si="3"/>
        <v>6.2000000000000455</v>
      </c>
      <c r="M31">
        <f t="shared" si="6"/>
        <v>51.779999999999973</v>
      </c>
      <c r="N31">
        <v>22</v>
      </c>
      <c r="O31">
        <f t="shared" si="4"/>
        <v>6.9608000000000008</v>
      </c>
      <c r="P31">
        <f t="shared" si="7"/>
        <v>56.319200000000002</v>
      </c>
      <c r="Q31" s="1">
        <v>0.42499999999999999</v>
      </c>
      <c r="R31" t="s">
        <v>120</v>
      </c>
    </row>
    <row r="32" spans="1:18" x14ac:dyDescent="0.2">
      <c r="B32">
        <v>33222</v>
      </c>
      <c r="D32">
        <v>6.84</v>
      </c>
      <c r="E32">
        <v>7.76</v>
      </c>
      <c r="F32">
        <f t="shared" si="1"/>
        <v>0.88999999999999968</v>
      </c>
      <c r="G32">
        <f t="shared" si="0"/>
        <v>77.599999999999994</v>
      </c>
      <c r="H32">
        <v>1919.29</v>
      </c>
      <c r="I32">
        <f t="shared" si="2"/>
        <v>7.9300000000000637</v>
      </c>
      <c r="J32">
        <f t="shared" si="5"/>
        <v>60.980000000000018</v>
      </c>
      <c r="K32">
        <v>1381.46</v>
      </c>
      <c r="L32">
        <f t="shared" si="3"/>
        <v>7.7100000000000364</v>
      </c>
      <c r="M32">
        <f t="shared" si="6"/>
        <v>59.490000000000009</v>
      </c>
      <c r="N32">
        <v>25</v>
      </c>
      <c r="O32">
        <f t="shared" si="4"/>
        <v>7.91</v>
      </c>
      <c r="P32">
        <f t="shared" si="7"/>
        <v>64.229200000000006</v>
      </c>
      <c r="Q32" s="1">
        <v>0.42638888888888887</v>
      </c>
    </row>
    <row r="33" spans="1:18" x14ac:dyDescent="0.2">
      <c r="B33">
        <v>33622</v>
      </c>
      <c r="D33">
        <v>7.7</v>
      </c>
      <c r="E33">
        <v>8.64</v>
      </c>
      <c r="F33">
        <f t="shared" si="1"/>
        <v>0.88000000000000078</v>
      </c>
      <c r="G33">
        <f t="shared" si="0"/>
        <v>86.4</v>
      </c>
      <c r="H33">
        <v>1927.27</v>
      </c>
      <c r="I33">
        <f t="shared" si="2"/>
        <v>7.9800000000000182</v>
      </c>
      <c r="J33">
        <f t="shared" si="5"/>
        <v>68.960000000000036</v>
      </c>
      <c r="K33">
        <v>1389.21</v>
      </c>
      <c r="L33">
        <f t="shared" si="3"/>
        <v>7.75</v>
      </c>
      <c r="M33">
        <f t="shared" si="6"/>
        <v>67.240000000000009</v>
      </c>
      <c r="N33">
        <v>24</v>
      </c>
      <c r="O33">
        <f t="shared" si="4"/>
        <v>7.5936000000000003</v>
      </c>
      <c r="P33">
        <f t="shared" si="7"/>
        <v>71.822800000000001</v>
      </c>
      <c r="Q33" s="1">
        <v>0.42777777777777781</v>
      </c>
    </row>
    <row r="34" spans="1:18" x14ac:dyDescent="0.2">
      <c r="A34" t="s">
        <v>121</v>
      </c>
      <c r="B34">
        <v>33222</v>
      </c>
      <c r="E34">
        <v>7.06</v>
      </c>
      <c r="F34">
        <f t="shared" si="1"/>
        <v>-1.580000000000001</v>
      </c>
      <c r="G34">
        <f t="shared" si="0"/>
        <v>70.599999999999994</v>
      </c>
      <c r="H34">
        <v>1919.27</v>
      </c>
      <c r="I34">
        <f t="shared" si="2"/>
        <v>-8</v>
      </c>
      <c r="J34">
        <f t="shared" si="5"/>
        <v>60.960000000000036</v>
      </c>
      <c r="K34">
        <v>1381.48</v>
      </c>
      <c r="L34">
        <f t="shared" si="3"/>
        <v>-7.7300000000000182</v>
      </c>
      <c r="M34">
        <f t="shared" si="6"/>
        <v>59.509999999999991</v>
      </c>
      <c r="N34">
        <v>-26</v>
      </c>
      <c r="O34">
        <f t="shared" si="4"/>
        <v>-8.2263999999999999</v>
      </c>
      <c r="P34">
        <f t="shared" si="7"/>
        <v>63.596400000000003</v>
      </c>
      <c r="Q34" s="1">
        <v>0.4291666666666667</v>
      </c>
    </row>
    <row r="35" spans="1:18" x14ac:dyDescent="0.2">
      <c r="B35">
        <v>32822</v>
      </c>
      <c r="D35">
        <v>7.08</v>
      </c>
      <c r="E35">
        <v>5.82</v>
      </c>
      <c r="F35">
        <f t="shared" si="1"/>
        <v>-1.2399999999999993</v>
      </c>
      <c r="G35">
        <f t="shared" si="0"/>
        <v>58.2</v>
      </c>
      <c r="H35">
        <v>1911.3</v>
      </c>
      <c r="I35">
        <f t="shared" si="2"/>
        <v>-7.9700000000000273</v>
      </c>
      <c r="J35">
        <f t="shared" si="5"/>
        <v>52.990000000000009</v>
      </c>
      <c r="K35">
        <v>1373.77</v>
      </c>
      <c r="L35">
        <f t="shared" si="3"/>
        <v>-7.7100000000000364</v>
      </c>
      <c r="M35">
        <f t="shared" si="6"/>
        <v>51.799999999999955</v>
      </c>
      <c r="N35">
        <v>-25</v>
      </c>
      <c r="O35">
        <f t="shared" si="4"/>
        <v>-7.91</v>
      </c>
      <c r="P35">
        <f t="shared" si="7"/>
        <v>55.686400000000006</v>
      </c>
      <c r="Q35" s="1">
        <v>0.43055555555555558</v>
      </c>
    </row>
    <row r="36" spans="1:18" x14ac:dyDescent="0.2">
      <c r="B36">
        <v>32422</v>
      </c>
      <c r="D36">
        <v>5.85</v>
      </c>
      <c r="E36">
        <v>4.95</v>
      </c>
      <c r="F36">
        <f t="shared" si="1"/>
        <v>-0.87000000000000011</v>
      </c>
      <c r="G36">
        <f t="shared" si="0"/>
        <v>49.5</v>
      </c>
      <c r="H36">
        <v>1904.91</v>
      </c>
      <c r="I36">
        <f t="shared" si="2"/>
        <v>-6.3899999999998727</v>
      </c>
      <c r="J36">
        <f t="shared" si="5"/>
        <v>46.600000000000136</v>
      </c>
      <c r="K36">
        <v>1367.6</v>
      </c>
      <c r="L36">
        <f t="shared" si="3"/>
        <v>-6.1700000000000728</v>
      </c>
      <c r="M36">
        <f t="shared" si="6"/>
        <v>45.629999999999882</v>
      </c>
      <c r="N36">
        <v>-23</v>
      </c>
      <c r="O36">
        <f t="shared" si="4"/>
        <v>-7.2772000000000006</v>
      </c>
      <c r="P36">
        <f t="shared" si="7"/>
        <v>48.409200000000006</v>
      </c>
      <c r="Q36" s="1">
        <v>0.43124999999999997</v>
      </c>
      <c r="R36" t="s">
        <v>84</v>
      </c>
    </row>
    <row r="37" spans="1:18" x14ac:dyDescent="0.2">
      <c r="B37">
        <v>32022</v>
      </c>
      <c r="E37">
        <v>4.07</v>
      </c>
      <c r="F37">
        <f t="shared" si="1"/>
        <v>-0.87999999999999989</v>
      </c>
      <c r="G37">
        <f t="shared" si="0"/>
        <v>40.700000000000003</v>
      </c>
      <c r="H37">
        <v>1898.11</v>
      </c>
      <c r="I37">
        <f t="shared" si="2"/>
        <v>-6.8000000000001819</v>
      </c>
      <c r="J37">
        <f t="shared" si="5"/>
        <v>39.799999999999955</v>
      </c>
      <c r="K37">
        <v>1361.03</v>
      </c>
      <c r="L37">
        <f t="shared" si="3"/>
        <v>-6.5699999999999363</v>
      </c>
      <c r="M37">
        <f t="shared" si="6"/>
        <v>39.059999999999945</v>
      </c>
      <c r="N37">
        <v>-22</v>
      </c>
      <c r="O37">
        <f t="shared" si="4"/>
        <v>-6.9608000000000008</v>
      </c>
      <c r="P37">
        <f t="shared" si="7"/>
        <v>41.448400000000007</v>
      </c>
      <c r="Q37" s="1">
        <v>0.43333333333333335</v>
      </c>
      <c r="R37" s="9"/>
    </row>
    <row r="38" spans="1:18" x14ac:dyDescent="0.2">
      <c r="B38">
        <v>31622</v>
      </c>
      <c r="D38">
        <v>4.0999999999999996</v>
      </c>
      <c r="E38">
        <v>3.2480000000000002</v>
      </c>
      <c r="F38">
        <f t="shared" si="1"/>
        <v>-0.82200000000000006</v>
      </c>
      <c r="G38">
        <f t="shared" si="0"/>
        <v>32.480000000000004</v>
      </c>
      <c r="H38">
        <v>1891.34</v>
      </c>
      <c r="I38">
        <f t="shared" si="2"/>
        <v>-6.7699999999999818</v>
      </c>
      <c r="J38">
        <f t="shared" si="5"/>
        <v>33.029999999999973</v>
      </c>
      <c r="K38">
        <v>1354.49</v>
      </c>
      <c r="L38">
        <f t="shared" si="3"/>
        <v>-6.5399999999999636</v>
      </c>
      <c r="M38">
        <f t="shared" si="6"/>
        <v>32.519999999999982</v>
      </c>
      <c r="N38">
        <v>-21</v>
      </c>
      <c r="O38">
        <f t="shared" si="4"/>
        <v>-6.6444000000000001</v>
      </c>
      <c r="P38">
        <f t="shared" si="7"/>
        <v>34.804000000000009</v>
      </c>
      <c r="Q38" s="1">
        <v>0.43402777777777773</v>
      </c>
    </row>
    <row r="39" spans="1:18" x14ac:dyDescent="0.2">
      <c r="B39">
        <v>31222</v>
      </c>
      <c r="D39">
        <v>3.2909999999999999</v>
      </c>
      <c r="E39">
        <v>2.5179999999999998</v>
      </c>
      <c r="F39">
        <f t="shared" si="1"/>
        <v>-0.73000000000000043</v>
      </c>
      <c r="G39">
        <f t="shared" si="0"/>
        <v>25.18</v>
      </c>
      <c r="H39">
        <v>1884.62</v>
      </c>
      <c r="I39">
        <f t="shared" si="2"/>
        <v>-6.7200000000000273</v>
      </c>
      <c r="J39">
        <f t="shared" si="5"/>
        <v>26.309999999999945</v>
      </c>
      <c r="K39">
        <v>1347.98</v>
      </c>
      <c r="L39">
        <f t="shared" si="3"/>
        <v>-6.5099999999999909</v>
      </c>
      <c r="M39">
        <f t="shared" si="6"/>
        <v>26.009999999999991</v>
      </c>
      <c r="N39">
        <v>-20</v>
      </c>
      <c r="O39">
        <f t="shared" si="4"/>
        <v>-6.3280000000000003</v>
      </c>
      <c r="P39">
        <f t="shared" si="7"/>
        <v>28.47600000000001</v>
      </c>
      <c r="Q39" s="1">
        <v>0.43541666666666662</v>
      </c>
    </row>
    <row r="40" spans="1:18" x14ac:dyDescent="0.2">
      <c r="B40">
        <v>30822</v>
      </c>
      <c r="D40">
        <v>2.5430000000000001</v>
      </c>
      <c r="E40">
        <v>1.772</v>
      </c>
      <c r="F40">
        <f t="shared" si="1"/>
        <v>-0.74599999999999977</v>
      </c>
      <c r="G40">
        <f t="shared" si="0"/>
        <v>17.72</v>
      </c>
      <c r="H40">
        <v>1877.93</v>
      </c>
      <c r="I40">
        <f t="shared" si="2"/>
        <v>-6.6899999999998272</v>
      </c>
      <c r="J40">
        <f t="shared" si="5"/>
        <v>19.620000000000118</v>
      </c>
      <c r="K40">
        <v>1341.51</v>
      </c>
      <c r="L40">
        <f t="shared" si="3"/>
        <v>-6.4700000000000273</v>
      </c>
      <c r="M40">
        <f t="shared" si="6"/>
        <v>19.539999999999964</v>
      </c>
      <c r="N40">
        <v>-23</v>
      </c>
      <c r="O40">
        <f t="shared" si="4"/>
        <v>-7.2772000000000006</v>
      </c>
      <c r="P40">
        <f t="shared" si="7"/>
        <v>21.198800000000009</v>
      </c>
      <c r="Q40" s="1">
        <v>0.4368055555555555</v>
      </c>
    </row>
    <row r="41" spans="1:18" x14ac:dyDescent="0.2">
      <c r="B41">
        <v>30422</v>
      </c>
      <c r="D41">
        <v>1.81</v>
      </c>
      <c r="E41">
        <v>1.0629999999999999</v>
      </c>
      <c r="F41">
        <f t="shared" si="1"/>
        <v>-0.70900000000000007</v>
      </c>
      <c r="G41">
        <f t="shared" si="0"/>
        <v>10.629999999999999</v>
      </c>
      <c r="H41">
        <v>1871.25</v>
      </c>
      <c r="I41">
        <f t="shared" si="2"/>
        <v>-6.6800000000000637</v>
      </c>
      <c r="J41">
        <f t="shared" si="5"/>
        <v>12.940000000000055</v>
      </c>
      <c r="K41">
        <v>1335.05</v>
      </c>
      <c r="L41">
        <f t="shared" si="3"/>
        <v>-6.4600000000000364</v>
      </c>
      <c r="M41">
        <f t="shared" si="6"/>
        <v>13.079999999999927</v>
      </c>
      <c r="N41">
        <v>-24</v>
      </c>
      <c r="O41">
        <f t="shared" si="4"/>
        <v>-7.5936000000000003</v>
      </c>
      <c r="P41">
        <f t="shared" si="7"/>
        <v>13.605200000000009</v>
      </c>
      <c r="Q41" s="1">
        <v>0.4375</v>
      </c>
    </row>
    <row r="42" spans="1:18" x14ac:dyDescent="0.2">
      <c r="B42">
        <v>30022</v>
      </c>
      <c r="D42">
        <v>1.1160000000000001</v>
      </c>
      <c r="E42">
        <v>0.41199999999999998</v>
      </c>
      <c r="F42">
        <f t="shared" si="1"/>
        <v>-0.65100000000000002</v>
      </c>
      <c r="G42">
        <f t="shared" si="0"/>
        <v>4.12</v>
      </c>
      <c r="H42">
        <v>1864.66</v>
      </c>
      <c r="I42">
        <f t="shared" si="2"/>
        <v>-6.5899999999999181</v>
      </c>
      <c r="J42">
        <f t="shared" si="5"/>
        <v>6.3500000000001364</v>
      </c>
      <c r="K42">
        <v>1328.67</v>
      </c>
      <c r="L42">
        <f t="shared" si="3"/>
        <v>-6.3799999999998818</v>
      </c>
      <c r="M42">
        <f t="shared" si="6"/>
        <v>6.7000000000000455</v>
      </c>
      <c r="N42">
        <v>-25</v>
      </c>
      <c r="O42">
        <f t="shared" si="4"/>
        <v>-7.91</v>
      </c>
      <c r="P42">
        <f t="shared" si="7"/>
        <v>5.6952000000000087</v>
      </c>
      <c r="Q42" s="1">
        <v>0.43888888888888888</v>
      </c>
    </row>
    <row r="43" spans="1:18" x14ac:dyDescent="0.2">
      <c r="B43">
        <v>29622</v>
      </c>
      <c r="D43">
        <v>0.48099999999999998</v>
      </c>
      <c r="E43">
        <v>-0.17</v>
      </c>
      <c r="F43">
        <f t="shared" si="1"/>
        <v>-0.58199999999999996</v>
      </c>
      <c r="G43">
        <f t="shared" si="0"/>
        <v>-1.7000000000000002</v>
      </c>
      <c r="H43">
        <v>1858.11</v>
      </c>
      <c r="I43">
        <f t="shared" si="2"/>
        <v>-6.5500000000001819</v>
      </c>
      <c r="J43">
        <f t="shared" si="5"/>
        <v>-0.20000000000004547</v>
      </c>
      <c r="K43">
        <v>1322.33</v>
      </c>
      <c r="L43">
        <f t="shared" si="3"/>
        <v>-6.3400000000001455</v>
      </c>
      <c r="M43">
        <f t="shared" si="6"/>
        <v>0.35999999999989996</v>
      </c>
      <c r="N43">
        <v>-19</v>
      </c>
      <c r="O43">
        <f t="shared" si="4"/>
        <v>-6.0116000000000005</v>
      </c>
      <c r="P43">
        <f t="shared" si="7"/>
        <v>-0.3163999999999918</v>
      </c>
      <c r="Q43" s="1">
        <v>0.44027777777777777</v>
      </c>
      <c r="R43" t="s">
        <v>122</v>
      </c>
    </row>
    <row r="44" spans="1:18" x14ac:dyDescent="0.2">
      <c r="B44">
        <v>29222</v>
      </c>
      <c r="D44">
        <v>-0.14799999999999999</v>
      </c>
      <c r="E44">
        <v>-0.82799999999999996</v>
      </c>
      <c r="F44">
        <f t="shared" si="1"/>
        <v>-0.65799999999999992</v>
      </c>
      <c r="G44">
        <f t="shared" si="0"/>
        <v>-8.2799999999999994</v>
      </c>
      <c r="H44">
        <v>1851.61</v>
      </c>
      <c r="I44">
        <f t="shared" si="2"/>
        <v>-6.5</v>
      </c>
      <c r="J44">
        <f t="shared" si="5"/>
        <v>-6.7000000000000455</v>
      </c>
      <c r="K44">
        <v>1316.04</v>
      </c>
      <c r="L44">
        <f t="shared" si="3"/>
        <v>-6.2899999999999636</v>
      </c>
      <c r="M44">
        <f t="shared" si="6"/>
        <v>-5.9300000000000637</v>
      </c>
      <c r="N44">
        <v>-20</v>
      </c>
      <c r="O44">
        <f t="shared" si="4"/>
        <v>-6.3280000000000003</v>
      </c>
      <c r="P44">
        <f t="shared" si="7"/>
        <v>-6.6443999999999921</v>
      </c>
      <c r="Q44" s="1">
        <v>0.44236111111111115</v>
      </c>
    </row>
    <row r="45" spans="1:18" x14ac:dyDescent="0.2">
      <c r="B45">
        <v>28822</v>
      </c>
      <c r="D45">
        <v>-0.76100000000000001</v>
      </c>
      <c r="E45">
        <v>-1.4330000000000001</v>
      </c>
      <c r="F45">
        <f t="shared" si="1"/>
        <v>-0.60500000000000009</v>
      </c>
      <c r="G45">
        <f t="shared" si="0"/>
        <v>-14.33</v>
      </c>
      <c r="H45">
        <v>1845.15</v>
      </c>
      <c r="I45">
        <f t="shared" si="2"/>
        <v>-6.459999999999809</v>
      </c>
      <c r="J45">
        <f t="shared" si="5"/>
        <v>-13.159999999999854</v>
      </c>
      <c r="K45">
        <v>1309.78</v>
      </c>
      <c r="L45">
        <f t="shared" si="3"/>
        <v>-6.2599999999999909</v>
      </c>
      <c r="M45">
        <f t="shared" si="6"/>
        <v>-12.190000000000055</v>
      </c>
      <c r="N45">
        <v>-21</v>
      </c>
      <c r="O45">
        <f t="shared" si="4"/>
        <v>-6.6444000000000001</v>
      </c>
      <c r="P45">
        <f t="shared" si="7"/>
        <v>-13.288799999999991</v>
      </c>
      <c r="Q45" s="1">
        <v>0.44305555555555554</v>
      </c>
    </row>
    <row r="46" spans="1:18" x14ac:dyDescent="0.2">
      <c r="B46">
        <v>28422</v>
      </c>
      <c r="D46">
        <v>-1.3480000000000001</v>
      </c>
      <c r="E46">
        <v>-2.0579999999999998</v>
      </c>
      <c r="F46">
        <f t="shared" si="1"/>
        <v>-0.62499999999999978</v>
      </c>
      <c r="G46">
        <f t="shared" si="0"/>
        <v>-20.58</v>
      </c>
      <c r="H46">
        <v>1838.32</v>
      </c>
      <c r="I46">
        <f t="shared" si="2"/>
        <v>-6.8300000000001546</v>
      </c>
      <c r="J46">
        <f t="shared" si="5"/>
        <v>-19.990000000000009</v>
      </c>
      <c r="K46">
        <v>1303.17</v>
      </c>
      <c r="L46">
        <f t="shared" si="3"/>
        <v>-6.6099999999999</v>
      </c>
      <c r="M46">
        <f t="shared" si="6"/>
        <v>-18.799999999999955</v>
      </c>
      <c r="N46">
        <v>-21</v>
      </c>
      <c r="O46">
        <f t="shared" si="4"/>
        <v>-6.6444000000000001</v>
      </c>
      <c r="P46">
        <f t="shared" si="7"/>
        <v>-19.933199999999992</v>
      </c>
      <c r="Q46" s="1">
        <v>0.44513888888888892</v>
      </c>
    </row>
    <row r="47" spans="1:18" x14ac:dyDescent="0.2">
      <c r="Q47" s="1"/>
    </row>
    <row r="48" spans="1:18" x14ac:dyDescent="0.2">
      <c r="Q48" s="1"/>
    </row>
    <row r="49" spans="17:17" x14ac:dyDescent="0.2">
      <c r="Q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20220712</vt:lpstr>
      <vt:lpstr>20220718_1st_2000_msmnt </vt:lpstr>
      <vt:lpstr>20220718_2nd_msmnt</vt:lpstr>
      <vt:lpstr>20220727_3rd_msmnt</vt:lpstr>
      <vt:lpstr>20220727_4th_msmnt</vt:lpstr>
      <vt:lpstr>20220728_5th_msmnt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submm</dc:creator>
  <cp:lastModifiedBy>Microsoft Office User</cp:lastModifiedBy>
  <dcterms:created xsi:type="dcterms:W3CDTF">2021-08-11T12:19:52Z</dcterms:created>
  <dcterms:modified xsi:type="dcterms:W3CDTF">2022-08-03T01:10:29Z</dcterms:modified>
</cp:coreProperties>
</file>