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Volumes/NO NAME/"/>
    </mc:Choice>
  </mc:AlternateContent>
  <xr:revisionPtr revIDLastSave="0" documentId="13_ncr:1_{1926537C-E637-F748-8FF1-8C7822C20306}" xr6:coauthVersionLast="47" xr6:coauthVersionMax="47" xr10:uidLastSave="{00000000-0000-0000-0000-000000000000}"/>
  <bookViews>
    <workbookView xWindow="800" yWindow="1900" windowWidth="34860" windowHeight="17800" activeTab="2" xr2:uid="{00000000-000D-0000-FFFF-FFFF00000000}"/>
  </bookViews>
  <sheets>
    <sheet name="20220802_1st_msmt" sheetId="13" r:id="rId1"/>
    <sheet name="20220803_2nd_msmt" sheetId="16" r:id="rId2"/>
    <sheet name="20220803_3rd_msmt" sheetId="17" r:id="rId3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6" i="17" l="1"/>
  <c r="P27" i="17"/>
  <c r="P28" i="17"/>
  <c r="P29" i="17"/>
  <c r="P30" i="17" s="1"/>
  <c r="P31" i="17" s="1"/>
  <c r="P32" i="17" s="1"/>
  <c r="P33" i="17" s="1"/>
  <c r="P34" i="17" s="1"/>
  <c r="P35" i="17" s="1"/>
  <c r="P36" i="17" s="1"/>
  <c r="P37" i="17" s="1"/>
  <c r="P38" i="17" s="1"/>
  <c r="P39" i="17" s="1"/>
  <c r="P40" i="17" s="1"/>
  <c r="P41" i="17" s="1"/>
  <c r="P42" i="17" s="1"/>
  <c r="P43" i="17" s="1"/>
  <c r="P44" i="17" s="1"/>
  <c r="P45" i="17" s="1"/>
  <c r="P46" i="17" s="1"/>
  <c r="P25" i="17"/>
  <c r="P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24" i="17"/>
  <c r="P26" i="16"/>
  <c r="P27" i="16" s="1"/>
  <c r="P28" i="16" s="1"/>
  <c r="P29" i="16" s="1"/>
  <c r="P30" i="16" s="1"/>
  <c r="P31" i="16" s="1"/>
  <c r="P32" i="16" s="1"/>
  <c r="P33" i="16" s="1"/>
  <c r="P34" i="16" s="1"/>
  <c r="P35" i="16" s="1"/>
  <c r="P36" i="16" s="1"/>
  <c r="P37" i="16" s="1"/>
  <c r="P38" i="16" s="1"/>
  <c r="P39" i="16" s="1"/>
  <c r="P40" i="16" s="1"/>
  <c r="P41" i="16" s="1"/>
  <c r="P42" i="16" s="1"/>
  <c r="P43" i="16" s="1"/>
  <c r="P44" i="16" s="1"/>
  <c r="P45" i="16" s="1"/>
  <c r="P46" i="16" s="1"/>
  <c r="P47" i="16" s="1"/>
  <c r="P48" i="16" s="1"/>
  <c r="P25" i="16"/>
  <c r="P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24" i="16"/>
  <c r="P26" i="13"/>
  <c r="P27" i="13" s="1"/>
  <c r="P28" i="13" s="1"/>
  <c r="P29" i="13" s="1"/>
  <c r="P30" i="13" s="1"/>
  <c r="P31" i="13" s="1"/>
  <c r="P32" i="13" s="1"/>
  <c r="P33" i="13" s="1"/>
  <c r="P34" i="13" s="1"/>
  <c r="P35" i="13" s="1"/>
  <c r="P36" i="13" s="1"/>
  <c r="P37" i="13" s="1"/>
  <c r="P38" i="13" s="1"/>
  <c r="P39" i="13" s="1"/>
  <c r="P40" i="13" s="1"/>
  <c r="P41" i="13" s="1"/>
  <c r="P42" i="13" s="1"/>
  <c r="P43" i="13" s="1"/>
  <c r="P44" i="13" s="1"/>
  <c r="P45" i="13" s="1"/>
  <c r="P46" i="13" s="1"/>
  <c r="P47" i="13" s="1"/>
  <c r="P48" i="13" s="1"/>
  <c r="P49" i="13" s="1"/>
  <c r="P25" i="13"/>
  <c r="P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24" i="13"/>
  <c r="M26" i="17"/>
  <c r="M27" i="17" s="1"/>
  <c r="M28" i="17" s="1"/>
  <c r="M29" i="17" s="1"/>
  <c r="M30" i="17" s="1"/>
  <c r="M31" i="17" s="1"/>
  <c r="M32" i="17" s="1"/>
  <c r="M33" i="17" s="1"/>
  <c r="M34" i="17" s="1"/>
  <c r="M35" i="17" s="1"/>
  <c r="M36" i="17" s="1"/>
  <c r="M37" i="17" s="1"/>
  <c r="M38" i="17" s="1"/>
  <c r="M39" i="17" s="1"/>
  <c r="M40" i="17" s="1"/>
  <c r="M41" i="17" s="1"/>
  <c r="M42" i="17" s="1"/>
  <c r="M43" i="17" s="1"/>
  <c r="M44" i="17" s="1"/>
  <c r="M45" i="17" s="1"/>
  <c r="M46" i="17" s="1"/>
  <c r="M25" i="17"/>
  <c r="M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24" i="17"/>
  <c r="J26" i="17"/>
  <c r="J27" i="17" s="1"/>
  <c r="J28" i="17" s="1"/>
  <c r="J29" i="17" s="1"/>
  <c r="J30" i="17" s="1"/>
  <c r="J31" i="17" s="1"/>
  <c r="J32" i="17" s="1"/>
  <c r="J33" i="17" s="1"/>
  <c r="J34" i="17" s="1"/>
  <c r="J35" i="17" s="1"/>
  <c r="J36" i="17" s="1"/>
  <c r="J37" i="17" s="1"/>
  <c r="J38" i="17" s="1"/>
  <c r="J39" i="17" s="1"/>
  <c r="J40" i="17" s="1"/>
  <c r="J41" i="17" s="1"/>
  <c r="J42" i="17" s="1"/>
  <c r="J43" i="17" s="1"/>
  <c r="J44" i="17" s="1"/>
  <c r="J45" i="17" s="1"/>
  <c r="J46" i="17" s="1"/>
  <c r="J25" i="17"/>
  <c r="J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24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23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24" i="17"/>
  <c r="M26" i="16"/>
  <c r="M27" i="16" s="1"/>
  <c r="M28" i="16" s="1"/>
  <c r="M29" i="16" s="1"/>
  <c r="M30" i="16" s="1"/>
  <c r="M31" i="16" s="1"/>
  <c r="M32" i="16" s="1"/>
  <c r="M33" i="16" s="1"/>
  <c r="M34" i="16" s="1"/>
  <c r="M35" i="16" s="1"/>
  <c r="M36" i="16" s="1"/>
  <c r="M37" i="16" s="1"/>
  <c r="M38" i="16" s="1"/>
  <c r="M39" i="16" s="1"/>
  <c r="M40" i="16" s="1"/>
  <c r="M41" i="16" s="1"/>
  <c r="M42" i="16" s="1"/>
  <c r="M43" i="16" s="1"/>
  <c r="M44" i="16" s="1"/>
  <c r="M45" i="16" s="1"/>
  <c r="M46" i="16" s="1"/>
  <c r="M47" i="16" s="1"/>
  <c r="M48" i="16" s="1"/>
  <c r="M25" i="16"/>
  <c r="M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24" i="16"/>
  <c r="J26" i="16"/>
  <c r="J27" i="16"/>
  <c r="J28" i="16"/>
  <c r="J29" i="16" s="1"/>
  <c r="J30" i="16" s="1"/>
  <c r="J31" i="16" s="1"/>
  <c r="J32" i="16" s="1"/>
  <c r="J33" i="16" s="1"/>
  <c r="J34" i="16" s="1"/>
  <c r="J35" i="16" s="1"/>
  <c r="J36" i="16" s="1"/>
  <c r="J37" i="16" s="1"/>
  <c r="J38" i="16" s="1"/>
  <c r="J39" i="16" s="1"/>
  <c r="J40" i="16" s="1"/>
  <c r="J41" i="16" s="1"/>
  <c r="J42" i="16" s="1"/>
  <c r="J43" i="16" s="1"/>
  <c r="J44" i="16" s="1"/>
  <c r="J45" i="16" s="1"/>
  <c r="J46" i="16" s="1"/>
  <c r="J47" i="16" s="1"/>
  <c r="J48" i="16" s="1"/>
  <c r="J25" i="16"/>
  <c r="J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24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23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24" i="16"/>
  <c r="M27" i="13"/>
  <c r="M28" i="13" s="1"/>
  <c r="M29" i="13" s="1"/>
  <c r="M30" i="13" s="1"/>
  <c r="M31" i="13" s="1"/>
  <c r="M32" i="13" s="1"/>
  <c r="M33" i="13" s="1"/>
  <c r="M34" i="13" s="1"/>
  <c r="M35" i="13" s="1"/>
  <c r="M36" i="13" s="1"/>
  <c r="M37" i="13" s="1"/>
  <c r="M38" i="13" s="1"/>
  <c r="M39" i="13" s="1"/>
  <c r="M40" i="13" s="1"/>
  <c r="M41" i="13" s="1"/>
  <c r="M42" i="13" s="1"/>
  <c r="M43" i="13" s="1"/>
  <c r="M44" i="13" s="1"/>
  <c r="M45" i="13" s="1"/>
  <c r="M46" i="13" s="1"/>
  <c r="M47" i="13" s="1"/>
  <c r="M48" i="13" s="1"/>
  <c r="M49" i="13" s="1"/>
  <c r="M26" i="13"/>
  <c r="M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25" i="13"/>
  <c r="J28" i="13"/>
  <c r="J29" i="13"/>
  <c r="J30" i="13" s="1"/>
  <c r="J31" i="13" s="1"/>
  <c r="J32" i="13" s="1"/>
  <c r="J33" i="13" s="1"/>
  <c r="J34" i="13" s="1"/>
  <c r="J35" i="13" s="1"/>
  <c r="J36" i="13" s="1"/>
  <c r="J37" i="13" s="1"/>
  <c r="J38" i="13" s="1"/>
  <c r="J39" i="13" s="1"/>
  <c r="J40" i="13" s="1"/>
  <c r="J41" i="13" s="1"/>
  <c r="J42" i="13" s="1"/>
  <c r="J43" i="13" s="1"/>
  <c r="J44" i="13" s="1"/>
  <c r="J45" i="13" s="1"/>
  <c r="J46" i="13" s="1"/>
  <c r="J47" i="13" s="1"/>
  <c r="J48" i="13" s="1"/>
  <c r="J49" i="13" s="1"/>
  <c r="J27" i="13"/>
  <c r="J26" i="13"/>
  <c r="J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25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23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24" i="13"/>
  <c r="F23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24" i="13"/>
</calcChain>
</file>

<file path=xl/sharedStrings.xml><?xml version="1.0" encoding="utf-8"?>
<sst xmlns="http://schemas.openxmlformats.org/spreadsheetml/2006/main" count="243" uniqueCount="88">
  <si>
    <t>Time</t>
  </si>
  <si>
    <t>Fringes</t>
  </si>
  <si>
    <t>Notes</t>
  </si>
  <si>
    <t>real_V</t>
  </si>
  <si>
    <t>fringe_A_dis</t>
  </si>
  <si>
    <t>Voltage steps</t>
  </si>
  <si>
    <t>Fringe_D</t>
  </si>
  <si>
    <t>Helium-Neon laser wavelength:</t>
  </si>
  <si>
    <t>λ (HeNe)</t>
  </si>
  <si>
    <t>0.6328 µm</t>
  </si>
  <si>
    <t>HIRMES High-Resolution Long-Wavelength FPI:</t>
  </si>
  <si>
    <t>with direct PZT drive &amp; without motion multiplier</t>
  </si>
  <si>
    <t>Arduino v.1.8.15</t>
  </si>
  <si>
    <t>Program Title:</t>
  </si>
  <si>
    <t>Bridge_Controller_GSFC_testing</t>
  </si>
  <si>
    <t>Notes:</t>
  </si>
  <si>
    <t>Arduino DAQ  Stepping Program, program allows you to make voltage steps.
Use BNC capacitor bridge feedback cable concurrently to stabilize step size</t>
  </si>
  <si>
    <t>Micro-Epsilon details:</t>
  </si>
  <si>
    <t>Software used: DT6200 Tool</t>
  </si>
  <si>
    <t>Target Capacitive Spacing:</t>
  </si>
  <si>
    <t xml:space="preserve"> Sample time: 9600 µs</t>
  </si>
  <si>
    <t xml:space="preserve"> Measurement rate: 104.167 Hz</t>
  </si>
  <si>
    <t>Corresponding Raw M-E Time Series Data File:</t>
  </si>
  <si>
    <t>Notes on Corresponding M-E Time Series Data Files:</t>
  </si>
  <si>
    <t>Channel 1</t>
  </si>
  <si>
    <t>Controller name: DT6220</t>
  </si>
  <si>
    <t xml:space="preserve"> Controller serial number: 2073</t>
  </si>
  <si>
    <t xml:space="preserve"> Controller software version: 1.2d</t>
  </si>
  <si>
    <t xml:space="preserve"> Controller option: 0</t>
  </si>
  <si>
    <t xml:space="preserve"> Controller article number: 4105032</t>
  </si>
  <si>
    <t xml:space="preserve"> Firmware version: DT6200;V1.4f;8010079</t>
  </si>
  <si>
    <t xml:space="preserve"> Average type: 3</t>
  </si>
  <si>
    <t xml:space="preserve"> Average count: 7</t>
  </si>
  <si>
    <t xml:space="preserve"> Sensor name: DL6230/ECL2</t>
  </si>
  <si>
    <t xml:space="preserve"> Serial number: 1439</t>
  </si>
  <si>
    <t xml:space="preserve"> Article number: 2303024</t>
  </si>
  <si>
    <t xml:space="preserve"> Range: 2000</t>
  </si>
  <si>
    <t xml:space="preserve"> Unit: µm</t>
  </si>
  <si>
    <t xml:space="preserve"> Transmission: on</t>
  </si>
  <si>
    <t xml:space="preserve"> Math offset (µm): 0.000</t>
  </si>
  <si>
    <t>Range of dist. between each fringe: 0.3 µm</t>
  </si>
  <si>
    <t xml:space="preserve">First Protocol Time Stamp: </t>
  </si>
  <si>
    <t>Last Protocol Time Stamp:</t>
  </si>
  <si>
    <t xml:space="preserve">DAQ-Start-Time:  </t>
  </si>
  <si>
    <t>Channel 2</t>
  </si>
  <si>
    <t xml:space="preserve"> Serial number: 1440</t>
  </si>
  <si>
    <t>Cap. Bridge (bit)</t>
  </si>
  <si>
    <t>CH1 M-E Sensor</t>
  </si>
  <si>
    <t>CH2 M-E Sensor</t>
  </si>
  <si>
    <t>CH1 ME_D</t>
  </si>
  <si>
    <t>CH1 ME_A_dis</t>
  </si>
  <si>
    <t>CH2 ME_D</t>
  </si>
  <si>
    <t>CH2 ME_A_dis</t>
  </si>
  <si>
    <t>Voltage diff.</t>
  </si>
  <si>
    <t>Physical Measurement of CH1 Cap Spacing:</t>
  </si>
  <si>
    <t>$H:Z^</t>
  </si>
  <si>
    <t>fringes sped past to the left then resumed traveling to the right</t>
  </si>
  <si>
    <t>$H:S:33961:-2:33561:70^</t>
  </si>
  <si>
    <t>fringes went in right direction at very end</t>
  </si>
  <si>
    <t>V(PZT)(before code)</t>
  </si>
  <si>
    <t>(monitor)</t>
  </si>
  <si>
    <t>V(PZT) (after code)</t>
  </si>
  <si>
    <t>V(PZT)(after code)</t>
  </si>
  <si>
    <t>500µm</t>
  </si>
  <si>
    <t>457.2µm</t>
  </si>
  <si>
    <t>0.018"</t>
  </si>
  <si>
    <t>$H:S:29125:2:29525:70^</t>
  </si>
  <si>
    <t>fringes sped past in opposite direction, then resumed traveling to the right</t>
  </si>
  <si>
    <t>$H:S:33925:-2:33525:70^</t>
  </si>
  <si>
    <t>fringes traveled to the right then resumed traveling back to the left</t>
  </si>
  <si>
    <t>$H:S:31525:-2:31125:70^</t>
  </si>
  <si>
    <t>$H:S:31125:-2:30725:70^</t>
  </si>
  <si>
    <t>$H:S:30725:-2:30325:70^</t>
  </si>
  <si>
    <t>$H:S:30325:-2:29925:70^</t>
  </si>
  <si>
    <t>$H:S:29925:-2:29525:70^</t>
  </si>
  <si>
    <t>$H:S:29525:-2:29125:70^</t>
  </si>
  <si>
    <t>$H:S:29125:-2:28725:70^</t>
  </si>
  <si>
    <t>$H:S:29292:2:29692:70^</t>
  </si>
  <si>
    <t>fringes traveled in opposite direction, then resumed to shifting right</t>
  </si>
  <si>
    <t>$H:S:33692:-2:33292:70^</t>
  </si>
  <si>
    <t>fringes shifted in opposite direction, then resumed travelling lefy</t>
  </si>
  <si>
    <t>$H:S:31692:-2:31292:70^</t>
  </si>
  <si>
    <t>$H:S:31292:-2:30892:70^</t>
  </si>
  <si>
    <t>$H:S:30892:-2:30492:70^</t>
  </si>
  <si>
    <t>$H:S:30492:-2:30092:70^</t>
  </si>
  <si>
    <t>$H:S:30092:-2:29692:70^</t>
  </si>
  <si>
    <t>$H:S:29692:-2:29292:70^</t>
  </si>
  <si>
    <t>$H:S:29292:-2:28892:70^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</si>
</sst>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0000"/>
      <name val="Calibri (Body)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20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"/>
  <sheetViews>
    <sheetView topLeftCell="A15" workbookViewId="0">
      <selection activeCell="K58" sqref="K58"/>
    </sheetView>
  </sheetViews>
  <sheetFormatPr baseColWidth="10" defaultColWidth="8.83203125" defaultRowHeight="15" x14ac:dyDescent="0.2"/>
  <cols>
    <col min="1" max="1" width="22.6640625" customWidth="1"/>
    <col min="2" max="2" width="15.5" customWidth="1"/>
    <col min="3" max="3" width="21.1640625" customWidth="1"/>
    <col min="4" max="4" width="30.33203125" customWidth="1"/>
    <col min="5" max="5" width="16.5" customWidth="1"/>
    <col min="6" max="6" width="9.1640625" customWidth="1"/>
    <col min="7" max="7" width="5.1640625" customWidth="1"/>
    <col min="8" max="8" width="13.5" customWidth="1"/>
    <col min="9" max="9" width="15.5" customWidth="1"/>
    <col min="10" max="10" width="13" customWidth="1"/>
    <col min="11" max="11" width="13.83203125" customWidth="1"/>
    <col min="12" max="12" width="17.1640625" customWidth="1"/>
    <col min="13" max="13" width="13.6640625" customWidth="1"/>
    <col min="14" max="14" width="11.1640625" customWidth="1"/>
    <col min="15" max="15" width="14.83203125" customWidth="1"/>
    <col min="16" max="16" width="24.33203125" customWidth="1"/>
  </cols>
  <sheetData>
    <row r="1" spans="1:10" x14ac:dyDescent="0.2">
      <c r="A1" t="s">
        <v>7</v>
      </c>
      <c r="B1" t="s">
        <v>8</v>
      </c>
      <c r="C1" t="s">
        <v>9</v>
      </c>
      <c r="E1" t="s">
        <v>40</v>
      </c>
    </row>
    <row r="2" spans="1:10" x14ac:dyDescent="0.2">
      <c r="A2" t="s">
        <v>10</v>
      </c>
      <c r="B2" t="s">
        <v>11</v>
      </c>
    </row>
    <row r="3" spans="1:10" ht="144" x14ac:dyDescent="0.2">
      <c r="A3" s="3" t="s">
        <v>12</v>
      </c>
      <c r="B3" t="s">
        <v>13</v>
      </c>
      <c r="C3" s="3" t="s">
        <v>14</v>
      </c>
      <c r="D3" t="s">
        <v>15</v>
      </c>
      <c r="E3" s="4" t="s">
        <v>16</v>
      </c>
    </row>
    <row r="4" spans="1:10" x14ac:dyDescent="0.2">
      <c r="A4" s="5" t="s">
        <v>17</v>
      </c>
    </row>
    <row r="5" spans="1:10" x14ac:dyDescent="0.2">
      <c r="A5" s="3" t="s">
        <v>18</v>
      </c>
      <c r="B5" t="s">
        <v>19</v>
      </c>
      <c r="C5" t="s">
        <v>54</v>
      </c>
      <c r="D5" t="s">
        <v>20</v>
      </c>
      <c r="E5" t="s">
        <v>21</v>
      </c>
    </row>
    <row r="6" spans="1:10" x14ac:dyDescent="0.2">
      <c r="A6" s="5"/>
      <c r="B6" t="s">
        <v>63</v>
      </c>
      <c r="C6" t="s">
        <v>64</v>
      </c>
    </row>
    <row r="7" spans="1:10" x14ac:dyDescent="0.2">
      <c r="A7" s="3"/>
      <c r="B7" s="3"/>
      <c r="C7" t="s">
        <v>65</v>
      </c>
    </row>
    <row r="8" spans="1:10" x14ac:dyDescent="0.2">
      <c r="A8" s="6" t="s">
        <v>22</v>
      </c>
      <c r="B8" s="6"/>
    </row>
    <row r="9" spans="1:10" x14ac:dyDescent="0.2">
      <c r="A9" s="3" t="s">
        <v>23</v>
      </c>
    </row>
    <row r="10" spans="1:10" x14ac:dyDescent="0.2">
      <c r="A10" s="7" t="s">
        <v>43</v>
      </c>
    </row>
    <row r="11" spans="1:10" x14ac:dyDescent="0.2">
      <c r="A11" s="7" t="s">
        <v>41</v>
      </c>
    </row>
    <row r="12" spans="1:10" x14ac:dyDescent="0.2">
      <c r="A12" s="7" t="s">
        <v>42</v>
      </c>
    </row>
    <row r="13" spans="1:10" x14ac:dyDescent="0.2">
      <c r="A13" t="s">
        <v>25</v>
      </c>
      <c r="B13" t="s">
        <v>26</v>
      </c>
      <c r="C13" t="s">
        <v>27</v>
      </c>
      <c r="D13" t="s">
        <v>28</v>
      </c>
      <c r="E13" t="s">
        <v>29</v>
      </c>
      <c r="F13" t="s">
        <v>30</v>
      </c>
      <c r="G13" t="s">
        <v>31</v>
      </c>
      <c r="H13" t="s">
        <v>32</v>
      </c>
      <c r="I13" t="s">
        <v>20</v>
      </c>
      <c r="J13" t="s">
        <v>21</v>
      </c>
    </row>
    <row r="15" spans="1:10" x14ac:dyDescent="0.2">
      <c r="A15" s="8" t="s">
        <v>24</v>
      </c>
      <c r="B15" s="3"/>
    </row>
    <row r="16" spans="1:10" x14ac:dyDescent="0.2">
      <c r="A16" t="s">
        <v>25</v>
      </c>
      <c r="B16" t="s">
        <v>33</v>
      </c>
      <c r="C16" t="s">
        <v>34</v>
      </c>
      <c r="D16" t="s">
        <v>35</v>
      </c>
      <c r="E16" t="s">
        <v>36</v>
      </c>
      <c r="F16" t="s">
        <v>37</v>
      </c>
      <c r="G16" t="s">
        <v>38</v>
      </c>
      <c r="H16" t="s">
        <v>39</v>
      </c>
    </row>
    <row r="17" spans="1:18" x14ac:dyDescent="0.2">
      <c r="A17" s="7"/>
      <c r="C17" s="9"/>
    </row>
    <row r="18" spans="1:18" x14ac:dyDescent="0.2">
      <c r="A18" s="10" t="s">
        <v>44</v>
      </c>
      <c r="C18" s="9"/>
    </row>
    <row r="19" spans="1:18" x14ac:dyDescent="0.2">
      <c r="A19" t="s">
        <v>25</v>
      </c>
      <c r="B19" t="s">
        <v>33</v>
      </c>
      <c r="C19" t="s">
        <v>45</v>
      </c>
      <c r="D19" t="s">
        <v>35</v>
      </c>
      <c r="E19" t="s">
        <v>36</v>
      </c>
      <c r="F19" t="s">
        <v>37</v>
      </c>
      <c r="G19" t="s">
        <v>38</v>
      </c>
      <c r="H19" t="s">
        <v>39</v>
      </c>
    </row>
    <row r="21" spans="1:18" x14ac:dyDescent="0.2">
      <c r="A21" s="9"/>
      <c r="B21" t="s">
        <v>46</v>
      </c>
      <c r="C21" t="s">
        <v>5</v>
      </c>
      <c r="D21" t="s">
        <v>59</v>
      </c>
      <c r="E21" t="s">
        <v>62</v>
      </c>
      <c r="F21" t="s">
        <v>53</v>
      </c>
      <c r="G21" t="s">
        <v>3</v>
      </c>
      <c r="H21" t="s">
        <v>47</v>
      </c>
      <c r="I21" t="s">
        <v>49</v>
      </c>
      <c r="J21" t="s">
        <v>50</v>
      </c>
      <c r="K21" t="s">
        <v>48</v>
      </c>
      <c r="L21" t="s">
        <v>51</v>
      </c>
      <c r="M21" t="s">
        <v>52</v>
      </c>
      <c r="N21" t="s">
        <v>1</v>
      </c>
      <c r="O21" t="s">
        <v>6</v>
      </c>
      <c r="P21" t="s">
        <v>4</v>
      </c>
      <c r="Q21" t="s">
        <v>0</v>
      </c>
      <c r="R21" t="s">
        <v>2</v>
      </c>
    </row>
    <row r="22" spans="1:18" x14ac:dyDescent="0.2">
      <c r="D22" t="s">
        <v>60</v>
      </c>
      <c r="Q22" s="2"/>
    </row>
    <row r="23" spans="1:18" x14ac:dyDescent="0.2">
      <c r="A23" t="s">
        <v>55</v>
      </c>
      <c r="B23">
        <v>28761</v>
      </c>
      <c r="D23">
        <v>-1E-3</v>
      </c>
      <c r="E23">
        <v>0.38200000000000001</v>
      </c>
      <c r="F23">
        <f>E23-D23</f>
        <v>0.38300000000000001</v>
      </c>
      <c r="G23" s="1">
        <f>E23*10</f>
        <v>3.8200000000000003</v>
      </c>
      <c r="H23" s="1"/>
      <c r="I23" s="1"/>
      <c r="Q23" s="2">
        <v>0.16944444444444443</v>
      </c>
    </row>
    <row r="24" spans="1:18" x14ac:dyDescent="0.2">
      <c r="B24">
        <v>29161</v>
      </c>
      <c r="C24">
        <f>B24-B23</f>
        <v>400</v>
      </c>
      <c r="D24">
        <v>0.38600000000000001</v>
      </c>
      <c r="E24">
        <v>1.4610000000000001</v>
      </c>
      <c r="F24">
        <f>E24-D24</f>
        <v>1.0750000000000002</v>
      </c>
      <c r="G24" s="1">
        <f t="shared" ref="G24:G49" si="0">E24*10</f>
        <v>14.610000000000001</v>
      </c>
      <c r="H24">
        <v>449.94</v>
      </c>
      <c r="K24">
        <v>1314.58</v>
      </c>
      <c r="N24">
        <v>19</v>
      </c>
      <c r="O24">
        <f>N24*0.5*0.6328</f>
        <v>6.0116000000000005</v>
      </c>
      <c r="P24">
        <f>O24</f>
        <v>6.0116000000000005</v>
      </c>
      <c r="Q24" s="2">
        <v>0.17083333333333331</v>
      </c>
    </row>
    <row r="25" spans="1:18" x14ac:dyDescent="0.2">
      <c r="B25">
        <v>29561</v>
      </c>
      <c r="C25">
        <f t="shared" ref="C25:C49" si="1">B25-B24</f>
        <v>400</v>
      </c>
      <c r="D25">
        <v>1.4279999999999999</v>
      </c>
      <c r="E25">
        <v>2.1669999999999998</v>
      </c>
      <c r="F25">
        <f t="shared" ref="F25:F49" si="2">E25-D25</f>
        <v>0.73899999999999988</v>
      </c>
      <c r="G25" s="1">
        <f t="shared" si="0"/>
        <v>21.669999999999998</v>
      </c>
      <c r="H25">
        <v>456.47</v>
      </c>
      <c r="I25">
        <f>H25-H24</f>
        <v>6.5300000000000296</v>
      </c>
      <c r="J25">
        <f>I25</f>
        <v>6.5300000000000296</v>
      </c>
      <c r="K25">
        <v>1320.89</v>
      </c>
      <c r="L25">
        <f>K25-K24</f>
        <v>6.3100000000001728</v>
      </c>
      <c r="M25">
        <f>L25</f>
        <v>6.3100000000001728</v>
      </c>
      <c r="N25">
        <v>19</v>
      </c>
      <c r="O25">
        <f t="shared" ref="O25:O49" si="3">N25*0.5*0.6328</f>
        <v>6.0116000000000005</v>
      </c>
      <c r="P25">
        <f>P24+O25</f>
        <v>12.023200000000001</v>
      </c>
      <c r="Q25" s="2">
        <v>0.17222222222222225</v>
      </c>
    </row>
    <row r="26" spans="1:18" x14ac:dyDescent="0.2">
      <c r="B26">
        <v>29961</v>
      </c>
      <c r="C26">
        <f t="shared" si="1"/>
        <v>400</v>
      </c>
      <c r="D26">
        <v>2.1059999999999999</v>
      </c>
      <c r="E26">
        <v>2.7829999999999999</v>
      </c>
      <c r="F26">
        <f t="shared" si="2"/>
        <v>0.67700000000000005</v>
      </c>
      <c r="G26" s="1">
        <f t="shared" si="0"/>
        <v>27.83</v>
      </c>
      <c r="H26">
        <v>463.04</v>
      </c>
      <c r="I26">
        <f t="shared" ref="I26:I49" si="4">H26-H25</f>
        <v>6.5699999999999932</v>
      </c>
      <c r="J26">
        <f>I26+J25</f>
        <v>13.100000000000023</v>
      </c>
      <c r="K26">
        <v>1327.24</v>
      </c>
      <c r="L26">
        <f t="shared" ref="L26:L49" si="5">K26-K25</f>
        <v>6.3499999999999091</v>
      </c>
      <c r="M26">
        <f>M25+L26</f>
        <v>12.660000000000082</v>
      </c>
      <c r="N26">
        <v>19</v>
      </c>
      <c r="O26">
        <f t="shared" si="3"/>
        <v>6.0116000000000005</v>
      </c>
      <c r="P26">
        <f t="shared" ref="P26:P49" si="6">P25+O26</f>
        <v>18.034800000000001</v>
      </c>
      <c r="Q26" s="2">
        <v>0.17291666666666669</v>
      </c>
    </row>
    <row r="27" spans="1:18" x14ac:dyDescent="0.2">
      <c r="B27">
        <v>30361</v>
      </c>
      <c r="C27">
        <f t="shared" si="1"/>
        <v>400</v>
      </c>
      <c r="D27">
        <v>2.7160000000000002</v>
      </c>
      <c r="E27">
        <v>3.3769999999999998</v>
      </c>
      <c r="F27">
        <f t="shared" si="2"/>
        <v>0.66099999999999959</v>
      </c>
      <c r="G27" s="1">
        <f t="shared" si="0"/>
        <v>33.769999999999996</v>
      </c>
      <c r="H27">
        <v>469.63</v>
      </c>
      <c r="I27">
        <f t="shared" si="4"/>
        <v>6.589999999999975</v>
      </c>
      <c r="J27">
        <f>J26+I27</f>
        <v>19.689999999999998</v>
      </c>
      <c r="K27">
        <v>1333.6</v>
      </c>
      <c r="L27">
        <f t="shared" si="5"/>
        <v>6.3599999999999</v>
      </c>
      <c r="M27">
        <f t="shared" ref="M27:M49" si="7">M26+L27</f>
        <v>19.019999999999982</v>
      </c>
      <c r="N27">
        <v>20</v>
      </c>
      <c r="O27">
        <f t="shared" si="3"/>
        <v>6.3280000000000003</v>
      </c>
      <c r="P27">
        <f t="shared" si="6"/>
        <v>24.3628</v>
      </c>
      <c r="Q27" s="2">
        <v>0.17430555555555557</v>
      </c>
    </row>
    <row r="28" spans="1:18" x14ac:dyDescent="0.2">
      <c r="B28">
        <v>30761</v>
      </c>
      <c r="C28">
        <f t="shared" si="1"/>
        <v>400</v>
      </c>
      <c r="D28">
        <v>3.3279999999999998</v>
      </c>
      <c r="E28">
        <v>4.01</v>
      </c>
      <c r="F28">
        <f t="shared" si="2"/>
        <v>0.68199999999999994</v>
      </c>
      <c r="G28" s="1">
        <f t="shared" si="0"/>
        <v>40.099999999999994</v>
      </c>
      <c r="H28">
        <v>476.32</v>
      </c>
      <c r="I28">
        <f t="shared" si="4"/>
        <v>6.6899999999999977</v>
      </c>
      <c r="J28">
        <f t="shared" ref="J28:J49" si="8">J27+I28</f>
        <v>26.379999999999995</v>
      </c>
      <c r="K28">
        <v>1340.05</v>
      </c>
      <c r="L28">
        <f t="shared" si="5"/>
        <v>6.4500000000000455</v>
      </c>
      <c r="M28">
        <f t="shared" si="7"/>
        <v>25.470000000000027</v>
      </c>
      <c r="N28">
        <v>21</v>
      </c>
      <c r="O28">
        <f t="shared" si="3"/>
        <v>6.6444000000000001</v>
      </c>
      <c r="P28">
        <f t="shared" si="6"/>
        <v>31.007200000000001</v>
      </c>
      <c r="Q28" s="2">
        <v>0.17500000000000002</v>
      </c>
    </row>
    <row r="29" spans="1:18" x14ac:dyDescent="0.2">
      <c r="B29">
        <v>31161</v>
      </c>
      <c r="C29">
        <f t="shared" si="1"/>
        <v>400</v>
      </c>
      <c r="E29">
        <v>4.5999999999999996</v>
      </c>
      <c r="F29">
        <f t="shared" si="2"/>
        <v>4.5999999999999996</v>
      </c>
      <c r="G29" s="1">
        <f t="shared" si="0"/>
        <v>46</v>
      </c>
      <c r="H29">
        <v>483.02</v>
      </c>
      <c r="I29">
        <f t="shared" si="4"/>
        <v>6.6999999999999886</v>
      </c>
      <c r="J29">
        <f t="shared" si="8"/>
        <v>33.079999999999984</v>
      </c>
      <c r="K29">
        <v>1346.52</v>
      </c>
      <c r="L29">
        <f t="shared" si="5"/>
        <v>6.4700000000000273</v>
      </c>
      <c r="M29">
        <f t="shared" si="7"/>
        <v>31.940000000000055</v>
      </c>
      <c r="N29">
        <v>20</v>
      </c>
      <c r="O29">
        <f t="shared" si="3"/>
        <v>6.3280000000000003</v>
      </c>
      <c r="P29">
        <f t="shared" si="6"/>
        <v>37.3352</v>
      </c>
      <c r="Q29" s="2">
        <v>0.1763888888888889</v>
      </c>
    </row>
    <row r="30" spans="1:18" x14ac:dyDescent="0.2">
      <c r="B30">
        <v>31561</v>
      </c>
      <c r="C30">
        <f t="shared" si="1"/>
        <v>400</v>
      </c>
      <c r="D30">
        <v>4.5599999999999996</v>
      </c>
      <c r="E30">
        <v>5.27</v>
      </c>
      <c r="F30">
        <f t="shared" si="2"/>
        <v>0.71</v>
      </c>
      <c r="G30" s="1">
        <f t="shared" si="0"/>
        <v>52.699999999999996</v>
      </c>
      <c r="H30">
        <v>489.77</v>
      </c>
      <c r="I30">
        <f t="shared" si="4"/>
        <v>6.75</v>
      </c>
      <c r="J30">
        <f t="shared" si="8"/>
        <v>39.829999999999984</v>
      </c>
      <c r="K30">
        <v>1353.02</v>
      </c>
      <c r="L30">
        <f t="shared" si="5"/>
        <v>6.5</v>
      </c>
      <c r="M30">
        <f t="shared" si="7"/>
        <v>38.440000000000055</v>
      </c>
      <c r="N30">
        <v>20</v>
      </c>
      <c r="O30">
        <f t="shared" si="3"/>
        <v>6.3280000000000003</v>
      </c>
      <c r="P30">
        <f t="shared" si="6"/>
        <v>43.663200000000003</v>
      </c>
      <c r="Q30" s="2">
        <v>0.17708333333333334</v>
      </c>
    </row>
    <row r="31" spans="1:18" x14ac:dyDescent="0.2">
      <c r="B31">
        <v>31961</v>
      </c>
      <c r="C31">
        <f t="shared" si="1"/>
        <v>400</v>
      </c>
      <c r="D31">
        <v>5.19</v>
      </c>
      <c r="E31">
        <v>5.91</v>
      </c>
      <c r="F31">
        <f t="shared" si="2"/>
        <v>0.71999999999999975</v>
      </c>
      <c r="G31" s="1">
        <f t="shared" si="0"/>
        <v>59.1</v>
      </c>
      <c r="H31">
        <v>496.54</v>
      </c>
      <c r="I31">
        <f t="shared" si="4"/>
        <v>6.7700000000000387</v>
      </c>
      <c r="J31">
        <f t="shared" si="8"/>
        <v>46.600000000000023</v>
      </c>
      <c r="K31">
        <v>1359.55</v>
      </c>
      <c r="L31">
        <f t="shared" si="5"/>
        <v>6.5299999999999727</v>
      </c>
      <c r="M31">
        <f t="shared" si="7"/>
        <v>44.970000000000027</v>
      </c>
      <c r="N31">
        <v>19</v>
      </c>
      <c r="O31">
        <f t="shared" si="3"/>
        <v>6.0116000000000005</v>
      </c>
      <c r="P31">
        <f t="shared" si="6"/>
        <v>49.674800000000005</v>
      </c>
      <c r="Q31" s="2">
        <v>0.17777777777777778</v>
      </c>
    </row>
    <row r="32" spans="1:18" x14ac:dyDescent="0.2">
      <c r="B32">
        <v>32361</v>
      </c>
      <c r="C32">
        <f t="shared" si="1"/>
        <v>400</v>
      </c>
      <c r="D32">
        <v>5.83</v>
      </c>
      <c r="E32">
        <v>6.55</v>
      </c>
      <c r="F32">
        <f t="shared" si="2"/>
        <v>0.71999999999999975</v>
      </c>
      <c r="G32" s="1">
        <f t="shared" si="0"/>
        <v>65.5</v>
      </c>
      <c r="H32">
        <v>503.35</v>
      </c>
      <c r="I32">
        <f t="shared" si="4"/>
        <v>6.8100000000000023</v>
      </c>
      <c r="J32">
        <f t="shared" si="8"/>
        <v>53.410000000000025</v>
      </c>
      <c r="K32">
        <v>1366.12</v>
      </c>
      <c r="L32">
        <f t="shared" si="5"/>
        <v>6.5699999999999363</v>
      </c>
      <c r="M32">
        <f t="shared" si="7"/>
        <v>51.539999999999964</v>
      </c>
      <c r="N32">
        <v>20</v>
      </c>
      <c r="O32">
        <f t="shared" si="3"/>
        <v>6.3280000000000003</v>
      </c>
      <c r="P32">
        <f t="shared" si="6"/>
        <v>56.002800000000008</v>
      </c>
      <c r="Q32" s="2">
        <v>0.17916666666666667</v>
      </c>
    </row>
    <row r="33" spans="1:18" x14ac:dyDescent="0.2">
      <c r="B33">
        <v>32761</v>
      </c>
      <c r="C33">
        <f t="shared" si="1"/>
        <v>400</v>
      </c>
      <c r="D33">
        <v>6.48</v>
      </c>
      <c r="E33">
        <v>7.21</v>
      </c>
      <c r="F33">
        <f t="shared" si="2"/>
        <v>0.72999999999999954</v>
      </c>
      <c r="G33" s="1">
        <f t="shared" si="0"/>
        <v>72.099999999999994</v>
      </c>
      <c r="H33">
        <v>510.18</v>
      </c>
      <c r="I33">
        <f t="shared" si="4"/>
        <v>6.8299999999999841</v>
      </c>
      <c r="J33">
        <f t="shared" si="8"/>
        <v>60.240000000000009</v>
      </c>
      <c r="K33">
        <v>1372.71</v>
      </c>
      <c r="L33">
        <f t="shared" si="5"/>
        <v>6.5900000000001455</v>
      </c>
      <c r="M33">
        <f t="shared" si="7"/>
        <v>58.130000000000109</v>
      </c>
      <c r="N33" s="11">
        <v>19</v>
      </c>
      <c r="O33">
        <f t="shared" si="3"/>
        <v>6.0116000000000005</v>
      </c>
      <c r="P33">
        <f t="shared" si="6"/>
        <v>62.014400000000009</v>
      </c>
      <c r="Q33" s="2">
        <v>0.18055555555555555</v>
      </c>
    </row>
    <row r="34" spans="1:18" x14ac:dyDescent="0.2">
      <c r="B34">
        <v>33161</v>
      </c>
      <c r="C34">
        <f t="shared" si="1"/>
        <v>400</v>
      </c>
      <c r="D34">
        <v>7.14</v>
      </c>
      <c r="E34">
        <v>7.93</v>
      </c>
      <c r="F34">
        <f t="shared" si="2"/>
        <v>0.79</v>
      </c>
      <c r="G34" s="1">
        <f t="shared" si="0"/>
        <v>79.3</v>
      </c>
      <c r="H34">
        <v>517.54999999999995</v>
      </c>
      <c r="I34">
        <f t="shared" si="4"/>
        <v>7.3699999999999477</v>
      </c>
      <c r="J34">
        <f t="shared" si="8"/>
        <v>67.609999999999957</v>
      </c>
      <c r="K34">
        <v>1379.83</v>
      </c>
      <c r="L34">
        <f t="shared" si="5"/>
        <v>7.1199999999998909</v>
      </c>
      <c r="M34">
        <f t="shared" si="7"/>
        <v>65.25</v>
      </c>
      <c r="N34">
        <v>22</v>
      </c>
      <c r="O34">
        <f t="shared" si="3"/>
        <v>6.9608000000000008</v>
      </c>
      <c r="P34">
        <f t="shared" si="6"/>
        <v>68.975200000000015</v>
      </c>
      <c r="Q34" s="2">
        <v>0.18194444444444444</v>
      </c>
      <c r="R34" t="s">
        <v>56</v>
      </c>
    </row>
    <row r="35" spans="1:18" x14ac:dyDescent="0.2">
      <c r="B35">
        <v>33561</v>
      </c>
      <c r="C35">
        <f t="shared" si="1"/>
        <v>400</v>
      </c>
      <c r="D35">
        <v>7.88</v>
      </c>
      <c r="E35">
        <v>8.7799999999999994</v>
      </c>
      <c r="F35">
        <f t="shared" si="2"/>
        <v>0.89999999999999947</v>
      </c>
      <c r="G35" s="1">
        <f t="shared" si="0"/>
        <v>87.8</v>
      </c>
      <c r="H35">
        <v>525.54999999999995</v>
      </c>
      <c r="I35">
        <f t="shared" si="4"/>
        <v>8</v>
      </c>
      <c r="J35">
        <f t="shared" si="8"/>
        <v>75.609999999999957</v>
      </c>
      <c r="K35">
        <v>1387.55</v>
      </c>
      <c r="L35">
        <f t="shared" si="5"/>
        <v>7.7200000000000273</v>
      </c>
      <c r="M35">
        <f t="shared" si="7"/>
        <v>72.970000000000027</v>
      </c>
      <c r="N35">
        <v>24</v>
      </c>
      <c r="O35">
        <f t="shared" si="3"/>
        <v>7.5936000000000003</v>
      </c>
      <c r="P35">
        <f t="shared" si="6"/>
        <v>76.56880000000001</v>
      </c>
      <c r="Q35" s="2">
        <v>0.18263888888888891</v>
      </c>
    </row>
    <row r="36" spans="1:18" x14ac:dyDescent="0.2">
      <c r="B36">
        <v>33961</v>
      </c>
      <c r="C36">
        <f t="shared" si="1"/>
        <v>400</v>
      </c>
      <c r="D36">
        <v>8.7100000000000009</v>
      </c>
      <c r="E36">
        <v>9.6199999999999992</v>
      </c>
      <c r="F36">
        <f t="shared" si="2"/>
        <v>0.90999999999999837</v>
      </c>
      <c r="G36" s="1">
        <f t="shared" si="0"/>
        <v>96.199999999999989</v>
      </c>
      <c r="H36">
        <v>533.6</v>
      </c>
      <c r="I36">
        <f t="shared" si="4"/>
        <v>8.0500000000000682</v>
      </c>
      <c r="J36">
        <f t="shared" si="8"/>
        <v>83.660000000000025</v>
      </c>
      <c r="K36">
        <v>1395.32</v>
      </c>
      <c r="L36">
        <f t="shared" si="5"/>
        <v>7.7699999999999818</v>
      </c>
      <c r="M36">
        <f t="shared" si="7"/>
        <v>80.740000000000009</v>
      </c>
      <c r="N36">
        <v>23</v>
      </c>
      <c r="O36">
        <f t="shared" si="3"/>
        <v>7.2772000000000006</v>
      </c>
      <c r="P36">
        <f t="shared" si="6"/>
        <v>83.846000000000004</v>
      </c>
      <c r="Q36" s="2">
        <v>0.18333333333333335</v>
      </c>
    </row>
    <row r="37" spans="1:18" x14ac:dyDescent="0.2">
      <c r="A37" t="s">
        <v>57</v>
      </c>
      <c r="B37">
        <v>33561</v>
      </c>
      <c r="C37">
        <f t="shared" si="1"/>
        <v>-400</v>
      </c>
      <c r="D37">
        <v>9.52</v>
      </c>
      <c r="E37">
        <v>8.01</v>
      </c>
      <c r="F37">
        <f t="shared" si="2"/>
        <v>-1.5099999999999998</v>
      </c>
      <c r="G37" s="1">
        <f t="shared" si="0"/>
        <v>80.099999999999994</v>
      </c>
      <c r="H37">
        <v>525.54999999999995</v>
      </c>
      <c r="I37">
        <f t="shared" si="4"/>
        <v>-8.0500000000000682</v>
      </c>
      <c r="J37">
        <f t="shared" si="8"/>
        <v>75.609999999999957</v>
      </c>
      <c r="K37">
        <v>1387.55</v>
      </c>
      <c r="L37">
        <f t="shared" si="5"/>
        <v>-7.7699999999999818</v>
      </c>
      <c r="M37">
        <f t="shared" si="7"/>
        <v>72.970000000000027</v>
      </c>
      <c r="N37">
        <v>-24</v>
      </c>
      <c r="O37">
        <f t="shared" si="3"/>
        <v>-7.5936000000000003</v>
      </c>
      <c r="P37">
        <f t="shared" si="6"/>
        <v>76.252400000000009</v>
      </c>
      <c r="Q37" s="2">
        <v>0.18472222222222223</v>
      </c>
    </row>
    <row r="38" spans="1:18" x14ac:dyDescent="0.2">
      <c r="B38">
        <v>33161</v>
      </c>
      <c r="C38">
        <f t="shared" si="1"/>
        <v>-400</v>
      </c>
      <c r="D38">
        <v>8.0299999999999994</v>
      </c>
      <c r="E38">
        <v>6.77</v>
      </c>
      <c r="F38">
        <f t="shared" si="2"/>
        <v>-1.2599999999999998</v>
      </c>
      <c r="G38" s="1">
        <f t="shared" si="0"/>
        <v>67.699999999999989</v>
      </c>
      <c r="H38">
        <v>517.54999999999995</v>
      </c>
      <c r="I38">
        <f t="shared" si="4"/>
        <v>-8</v>
      </c>
      <c r="J38">
        <f t="shared" si="8"/>
        <v>67.609999999999957</v>
      </c>
      <c r="K38">
        <v>1379.83</v>
      </c>
      <c r="L38">
        <f t="shared" si="5"/>
        <v>-7.7200000000000273</v>
      </c>
      <c r="M38">
        <f t="shared" si="7"/>
        <v>65.25</v>
      </c>
      <c r="N38">
        <v>-25</v>
      </c>
      <c r="O38">
        <f t="shared" si="3"/>
        <v>-7.91</v>
      </c>
      <c r="P38">
        <f t="shared" si="6"/>
        <v>68.342400000000012</v>
      </c>
      <c r="Q38" s="2">
        <v>0.18611111111111112</v>
      </c>
    </row>
    <row r="39" spans="1:18" x14ac:dyDescent="0.2">
      <c r="B39">
        <v>32761</v>
      </c>
      <c r="C39">
        <f t="shared" si="1"/>
        <v>-400</v>
      </c>
      <c r="D39">
        <v>6.8</v>
      </c>
      <c r="E39">
        <v>5.75</v>
      </c>
      <c r="F39">
        <f t="shared" si="2"/>
        <v>-1.0499999999999998</v>
      </c>
      <c r="G39" s="1">
        <f t="shared" si="0"/>
        <v>57.5</v>
      </c>
      <c r="H39">
        <v>510.17</v>
      </c>
      <c r="I39">
        <f t="shared" si="4"/>
        <v>-7.3799999999999386</v>
      </c>
      <c r="J39">
        <f t="shared" si="8"/>
        <v>60.230000000000018</v>
      </c>
      <c r="K39">
        <v>1372.71</v>
      </c>
      <c r="L39">
        <f t="shared" si="5"/>
        <v>-7.1199999999998909</v>
      </c>
      <c r="M39">
        <f t="shared" si="7"/>
        <v>58.130000000000109</v>
      </c>
      <c r="N39">
        <v>-23</v>
      </c>
      <c r="O39">
        <f t="shared" si="3"/>
        <v>-7.2772000000000006</v>
      </c>
      <c r="P39">
        <f t="shared" si="6"/>
        <v>61.065200000000011</v>
      </c>
      <c r="Q39" s="2">
        <v>0.18680555555555556</v>
      </c>
      <c r="R39" t="s">
        <v>58</v>
      </c>
    </row>
    <row r="40" spans="1:18" x14ac:dyDescent="0.2">
      <c r="B40">
        <v>32361</v>
      </c>
      <c r="C40">
        <f t="shared" si="1"/>
        <v>-400</v>
      </c>
      <c r="D40">
        <v>5.78</v>
      </c>
      <c r="E40">
        <v>4.87</v>
      </c>
      <c r="F40">
        <f t="shared" si="2"/>
        <v>-0.91000000000000014</v>
      </c>
      <c r="G40" s="1">
        <f t="shared" si="0"/>
        <v>48.7</v>
      </c>
      <c r="H40">
        <v>503.34</v>
      </c>
      <c r="I40">
        <f t="shared" si="4"/>
        <v>-6.8300000000000409</v>
      </c>
      <c r="J40">
        <f t="shared" si="8"/>
        <v>53.399999999999977</v>
      </c>
      <c r="K40">
        <v>1366.12</v>
      </c>
      <c r="L40">
        <f t="shared" si="5"/>
        <v>-6.5900000000001455</v>
      </c>
      <c r="M40">
        <f t="shared" si="7"/>
        <v>51.539999999999964</v>
      </c>
      <c r="N40">
        <v>-19</v>
      </c>
      <c r="O40">
        <f t="shared" si="3"/>
        <v>-6.0116000000000005</v>
      </c>
      <c r="P40">
        <f t="shared" si="6"/>
        <v>55.05360000000001</v>
      </c>
      <c r="Q40" s="2">
        <v>0.18819444444444444</v>
      </c>
    </row>
    <row r="41" spans="1:18" x14ac:dyDescent="0.2">
      <c r="B41">
        <v>31961</v>
      </c>
      <c r="C41">
        <f t="shared" si="1"/>
        <v>-400</v>
      </c>
      <c r="D41">
        <v>4.9000000000000004</v>
      </c>
      <c r="E41">
        <v>4.03</v>
      </c>
      <c r="F41">
        <f t="shared" si="2"/>
        <v>-0.87000000000000011</v>
      </c>
      <c r="G41" s="1">
        <f t="shared" si="0"/>
        <v>40.300000000000004</v>
      </c>
      <c r="H41">
        <v>496.54</v>
      </c>
      <c r="I41">
        <f t="shared" si="4"/>
        <v>-6.7999999999999545</v>
      </c>
      <c r="J41">
        <f t="shared" si="8"/>
        <v>46.600000000000023</v>
      </c>
      <c r="K41">
        <v>1359.56</v>
      </c>
      <c r="L41">
        <f t="shared" si="5"/>
        <v>-6.5599999999999454</v>
      </c>
      <c r="M41">
        <f t="shared" si="7"/>
        <v>44.980000000000018</v>
      </c>
      <c r="N41">
        <v>-21</v>
      </c>
      <c r="O41">
        <f t="shared" si="3"/>
        <v>-6.6444000000000001</v>
      </c>
      <c r="P41">
        <f t="shared" si="6"/>
        <v>48.409200000000013</v>
      </c>
      <c r="Q41" s="2">
        <v>0.18888888888888888</v>
      </c>
    </row>
    <row r="42" spans="1:18" x14ac:dyDescent="0.2">
      <c r="B42">
        <v>31561</v>
      </c>
      <c r="C42">
        <f t="shared" si="1"/>
        <v>-400</v>
      </c>
      <c r="D42">
        <v>4.0890000000000004</v>
      </c>
      <c r="E42">
        <v>3.2519999999999998</v>
      </c>
      <c r="F42">
        <f t="shared" si="2"/>
        <v>-0.83700000000000063</v>
      </c>
      <c r="G42" s="1">
        <f t="shared" si="0"/>
        <v>32.519999999999996</v>
      </c>
      <c r="H42">
        <v>489.76</v>
      </c>
      <c r="I42">
        <f t="shared" si="4"/>
        <v>-6.7800000000000296</v>
      </c>
      <c r="J42">
        <f t="shared" si="8"/>
        <v>39.819999999999993</v>
      </c>
      <c r="K42">
        <v>1353.02</v>
      </c>
      <c r="L42">
        <f t="shared" si="5"/>
        <v>-6.5399999999999636</v>
      </c>
      <c r="M42">
        <f t="shared" si="7"/>
        <v>38.440000000000055</v>
      </c>
      <c r="N42">
        <v>-20</v>
      </c>
      <c r="O42">
        <f t="shared" si="3"/>
        <v>-6.3280000000000003</v>
      </c>
      <c r="P42">
        <f t="shared" si="6"/>
        <v>42.08120000000001</v>
      </c>
      <c r="Q42" s="2">
        <v>0.19027777777777777</v>
      </c>
    </row>
    <row r="43" spans="1:18" x14ac:dyDescent="0.2">
      <c r="B43">
        <v>31161</v>
      </c>
      <c r="C43">
        <f t="shared" si="1"/>
        <v>-400</v>
      </c>
      <c r="D43">
        <v>3.302</v>
      </c>
      <c r="E43">
        <v>2.5129999999999999</v>
      </c>
      <c r="F43">
        <f t="shared" si="2"/>
        <v>-0.78900000000000015</v>
      </c>
      <c r="G43" s="1">
        <f t="shared" si="0"/>
        <v>25.13</v>
      </c>
      <c r="H43">
        <v>483.02</v>
      </c>
      <c r="I43">
        <f t="shared" si="4"/>
        <v>-6.7400000000000091</v>
      </c>
      <c r="J43">
        <f t="shared" si="8"/>
        <v>33.079999999999984</v>
      </c>
      <c r="K43">
        <v>1346.52</v>
      </c>
      <c r="L43">
        <f t="shared" si="5"/>
        <v>-6.5</v>
      </c>
      <c r="M43">
        <f t="shared" si="7"/>
        <v>31.940000000000055</v>
      </c>
      <c r="N43">
        <v>-21</v>
      </c>
      <c r="O43">
        <f t="shared" si="3"/>
        <v>-6.6444000000000001</v>
      </c>
      <c r="P43">
        <f t="shared" si="6"/>
        <v>35.436800000000012</v>
      </c>
      <c r="Q43" s="2">
        <v>0.19166666666666665</v>
      </c>
    </row>
    <row r="44" spans="1:18" x14ac:dyDescent="0.2">
      <c r="B44">
        <v>30761</v>
      </c>
      <c r="C44">
        <f t="shared" si="1"/>
        <v>-400</v>
      </c>
      <c r="D44">
        <v>2.5640000000000001</v>
      </c>
      <c r="E44">
        <v>1.8180000000000001</v>
      </c>
      <c r="F44">
        <f t="shared" si="2"/>
        <v>-0.746</v>
      </c>
      <c r="G44" s="1">
        <f t="shared" si="0"/>
        <v>18.18</v>
      </c>
      <c r="H44">
        <v>476.33</v>
      </c>
      <c r="I44">
        <f t="shared" si="4"/>
        <v>-6.6899999999999977</v>
      </c>
      <c r="J44">
        <f t="shared" si="8"/>
        <v>26.389999999999986</v>
      </c>
      <c r="K44">
        <v>1340.06</v>
      </c>
      <c r="L44">
        <f t="shared" si="5"/>
        <v>-6.4600000000000364</v>
      </c>
      <c r="M44">
        <f t="shared" si="7"/>
        <v>25.480000000000018</v>
      </c>
      <c r="N44">
        <v>-20</v>
      </c>
      <c r="O44">
        <f t="shared" si="3"/>
        <v>-6.3280000000000003</v>
      </c>
      <c r="P44">
        <f t="shared" si="6"/>
        <v>29.108800000000013</v>
      </c>
      <c r="Q44" s="2">
        <v>0.19236111111111112</v>
      </c>
    </row>
    <row r="45" spans="1:18" x14ac:dyDescent="0.2">
      <c r="B45">
        <v>30361</v>
      </c>
      <c r="C45">
        <f t="shared" si="1"/>
        <v>-400</v>
      </c>
      <c r="D45">
        <v>1.871</v>
      </c>
      <c r="E45">
        <v>1.161</v>
      </c>
      <c r="F45">
        <f t="shared" si="2"/>
        <v>-0.71</v>
      </c>
      <c r="G45" s="1">
        <f t="shared" si="0"/>
        <v>11.61</v>
      </c>
      <c r="H45">
        <v>469.66</v>
      </c>
      <c r="I45">
        <f t="shared" si="4"/>
        <v>-6.6699999999999591</v>
      </c>
      <c r="J45">
        <f t="shared" si="8"/>
        <v>19.720000000000027</v>
      </c>
      <c r="K45">
        <v>1333.63</v>
      </c>
      <c r="L45">
        <f t="shared" si="5"/>
        <v>-6.4299999999998363</v>
      </c>
      <c r="M45">
        <f t="shared" si="7"/>
        <v>19.050000000000182</v>
      </c>
      <c r="N45">
        <v>-20</v>
      </c>
      <c r="O45">
        <f t="shared" si="3"/>
        <v>-6.3280000000000003</v>
      </c>
      <c r="P45">
        <f t="shared" si="6"/>
        <v>22.780800000000013</v>
      </c>
      <c r="Q45" s="2">
        <v>0.19305555555555554</v>
      </c>
    </row>
    <row r="46" spans="1:18" x14ac:dyDescent="0.2">
      <c r="B46">
        <v>29561</v>
      </c>
      <c r="C46">
        <f t="shared" si="1"/>
        <v>-800</v>
      </c>
      <c r="D46">
        <v>1.2150000000000001</v>
      </c>
      <c r="E46">
        <v>-0.127</v>
      </c>
      <c r="F46">
        <f t="shared" si="2"/>
        <v>-1.3420000000000001</v>
      </c>
      <c r="G46" s="1">
        <f t="shared" si="0"/>
        <v>-1.27</v>
      </c>
      <c r="H46">
        <v>456.51</v>
      </c>
      <c r="I46">
        <f t="shared" si="4"/>
        <v>-13.150000000000034</v>
      </c>
      <c r="J46">
        <f t="shared" si="8"/>
        <v>6.5699999999999932</v>
      </c>
      <c r="K46">
        <v>1320.94</v>
      </c>
      <c r="L46">
        <f t="shared" si="5"/>
        <v>-12.690000000000055</v>
      </c>
      <c r="M46">
        <f t="shared" si="7"/>
        <v>6.3600000000001273</v>
      </c>
      <c r="N46">
        <v>-24</v>
      </c>
      <c r="O46">
        <f t="shared" si="3"/>
        <v>-7.5936000000000003</v>
      </c>
      <c r="P46">
        <f t="shared" si="6"/>
        <v>15.187200000000013</v>
      </c>
      <c r="Q46" s="2">
        <v>0.19375000000000001</v>
      </c>
    </row>
    <row r="47" spans="1:18" x14ac:dyDescent="0.2">
      <c r="B47">
        <v>29161</v>
      </c>
      <c r="C47">
        <f t="shared" si="1"/>
        <v>-400</v>
      </c>
      <c r="D47">
        <v>-4.2999999999999997E-2</v>
      </c>
      <c r="E47">
        <v>-0.68200000000000005</v>
      </c>
      <c r="F47">
        <f t="shared" si="2"/>
        <v>-0.63900000000000001</v>
      </c>
      <c r="G47" s="1">
        <f t="shared" si="0"/>
        <v>-6.82</v>
      </c>
      <c r="H47">
        <v>449.99</v>
      </c>
      <c r="I47">
        <f t="shared" si="4"/>
        <v>-6.5199999999999818</v>
      </c>
      <c r="J47">
        <f t="shared" si="8"/>
        <v>5.0000000000011369E-2</v>
      </c>
      <c r="K47">
        <v>1314.66</v>
      </c>
      <c r="L47">
        <f t="shared" si="5"/>
        <v>-6.2799999999999727</v>
      </c>
      <c r="M47">
        <f t="shared" si="7"/>
        <v>8.0000000000154614E-2</v>
      </c>
      <c r="N47">
        <v>-20</v>
      </c>
      <c r="O47">
        <f t="shared" si="3"/>
        <v>-6.3280000000000003</v>
      </c>
      <c r="P47">
        <f t="shared" si="6"/>
        <v>8.859200000000012</v>
      </c>
      <c r="Q47" s="2">
        <v>0.19513888888888889</v>
      </c>
    </row>
    <row r="48" spans="1:18" x14ac:dyDescent="0.2">
      <c r="B48">
        <v>28761</v>
      </c>
      <c r="C48">
        <f t="shared" si="1"/>
        <v>-400</v>
      </c>
      <c r="D48">
        <v>-0.627</v>
      </c>
      <c r="E48">
        <v>-1.266</v>
      </c>
      <c r="F48">
        <f t="shared" si="2"/>
        <v>-0.63900000000000001</v>
      </c>
      <c r="G48" s="1">
        <f t="shared" si="0"/>
        <v>-12.66</v>
      </c>
      <c r="H48">
        <v>443.53</v>
      </c>
      <c r="I48">
        <f t="shared" si="4"/>
        <v>-6.4600000000000364</v>
      </c>
      <c r="J48">
        <f t="shared" si="8"/>
        <v>-6.410000000000025</v>
      </c>
      <c r="K48">
        <v>1308.42</v>
      </c>
      <c r="L48">
        <f t="shared" si="5"/>
        <v>-6.2400000000000091</v>
      </c>
      <c r="M48">
        <f t="shared" si="7"/>
        <v>-6.1599999999998545</v>
      </c>
      <c r="N48">
        <v>-21</v>
      </c>
      <c r="O48">
        <f t="shared" si="3"/>
        <v>-6.6444000000000001</v>
      </c>
      <c r="P48">
        <f t="shared" si="6"/>
        <v>2.2148000000000119</v>
      </c>
      <c r="Q48" s="2">
        <v>0.19583333333333333</v>
      </c>
    </row>
    <row r="49" spans="2:17" x14ac:dyDescent="0.2">
      <c r="B49">
        <v>28361</v>
      </c>
      <c r="C49">
        <f t="shared" si="1"/>
        <v>-400</v>
      </c>
      <c r="D49">
        <v>-1.204</v>
      </c>
      <c r="E49">
        <v>-1.861</v>
      </c>
      <c r="F49">
        <f t="shared" si="2"/>
        <v>-0.65700000000000003</v>
      </c>
      <c r="G49" s="1">
        <f t="shared" si="0"/>
        <v>-18.61</v>
      </c>
      <c r="H49">
        <v>436.55</v>
      </c>
      <c r="I49">
        <f t="shared" si="4"/>
        <v>-6.9799999999999613</v>
      </c>
      <c r="J49">
        <f t="shared" si="8"/>
        <v>-13.389999999999986</v>
      </c>
      <c r="K49">
        <v>1301.69</v>
      </c>
      <c r="L49">
        <f t="shared" si="5"/>
        <v>-6.7300000000000182</v>
      </c>
      <c r="M49">
        <f t="shared" si="7"/>
        <v>-12.889999999999873</v>
      </c>
      <c r="N49">
        <v>-21</v>
      </c>
      <c r="O49">
        <f t="shared" si="3"/>
        <v>-6.6444000000000001</v>
      </c>
      <c r="P49">
        <f t="shared" si="6"/>
        <v>-4.4295999999999882</v>
      </c>
      <c r="Q49" s="2">
        <v>0.19722222222222222</v>
      </c>
    </row>
    <row r="50" spans="2:17" x14ac:dyDescent="0.2">
      <c r="M5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0"/>
  <sheetViews>
    <sheetView topLeftCell="B14" workbookViewId="0">
      <selection activeCell="P23" sqref="P23"/>
    </sheetView>
  </sheetViews>
  <sheetFormatPr baseColWidth="10" defaultColWidth="8.83203125" defaultRowHeight="15" x14ac:dyDescent="0.2"/>
  <cols>
    <col min="1" max="1" width="22.6640625" customWidth="1"/>
    <col min="2" max="2" width="15.5" customWidth="1"/>
    <col min="3" max="3" width="38" customWidth="1"/>
    <col min="4" max="4" width="18.6640625" customWidth="1"/>
    <col min="5" max="5" width="16.5" customWidth="1"/>
    <col min="6" max="6" width="17.83203125" customWidth="1"/>
    <col min="7" max="7" width="19.5" customWidth="1"/>
    <col min="8" max="8" width="13.5" customWidth="1"/>
    <col min="9" max="9" width="15.6640625" customWidth="1"/>
    <col min="10" max="10" width="22" customWidth="1"/>
    <col min="11" max="11" width="13.83203125" customWidth="1"/>
    <col min="12" max="12" width="13.6640625" customWidth="1"/>
    <col min="13" max="13" width="15" customWidth="1"/>
    <col min="14" max="14" width="11.1640625" customWidth="1"/>
    <col min="15" max="15" width="15.83203125" customWidth="1"/>
    <col min="16" max="16" width="20.5" customWidth="1"/>
  </cols>
  <sheetData>
    <row r="1" spans="1:10" x14ac:dyDescent="0.2">
      <c r="A1" t="s">
        <v>7</v>
      </c>
      <c r="B1" t="s">
        <v>8</v>
      </c>
      <c r="C1" t="s">
        <v>9</v>
      </c>
      <c r="E1" t="s">
        <v>40</v>
      </c>
    </row>
    <row r="2" spans="1:10" x14ac:dyDescent="0.2">
      <c r="A2" t="s">
        <v>10</v>
      </c>
      <c r="B2" t="s">
        <v>11</v>
      </c>
    </row>
    <row r="3" spans="1:10" ht="144" x14ac:dyDescent="0.2">
      <c r="A3" s="3" t="s">
        <v>12</v>
      </c>
      <c r="B3" t="s">
        <v>13</v>
      </c>
      <c r="C3" s="3" t="s">
        <v>14</v>
      </c>
      <c r="D3" t="s">
        <v>15</v>
      </c>
      <c r="E3" s="4" t="s">
        <v>16</v>
      </c>
    </row>
    <row r="4" spans="1:10" x14ac:dyDescent="0.2">
      <c r="A4" s="5" t="s">
        <v>17</v>
      </c>
    </row>
    <row r="5" spans="1:10" x14ac:dyDescent="0.2">
      <c r="A5" s="3" t="s">
        <v>18</v>
      </c>
      <c r="B5" t="s">
        <v>19</v>
      </c>
      <c r="C5" t="s">
        <v>54</v>
      </c>
      <c r="D5" t="s">
        <v>20</v>
      </c>
      <c r="E5" t="s">
        <v>21</v>
      </c>
    </row>
    <row r="6" spans="1:10" x14ac:dyDescent="0.2">
      <c r="A6" s="5"/>
      <c r="B6" t="s">
        <v>63</v>
      </c>
      <c r="C6" t="s">
        <v>64</v>
      </c>
    </row>
    <row r="7" spans="1:10" x14ac:dyDescent="0.2">
      <c r="A7" s="3"/>
      <c r="B7" s="3"/>
      <c r="C7" t="s">
        <v>65</v>
      </c>
    </row>
    <row r="8" spans="1:10" x14ac:dyDescent="0.2">
      <c r="A8" s="6" t="s">
        <v>22</v>
      </c>
      <c r="B8" s="6"/>
    </row>
    <row r="9" spans="1:10" x14ac:dyDescent="0.2">
      <c r="A9" s="3" t="s">
        <v>23</v>
      </c>
    </row>
    <row r="10" spans="1:10" x14ac:dyDescent="0.2">
      <c r="A10" s="7" t="s">
        <v>43</v>
      </c>
    </row>
    <row r="11" spans="1:10" x14ac:dyDescent="0.2">
      <c r="A11" s="7" t="s">
        <v>41</v>
      </c>
    </row>
    <row r="12" spans="1:10" x14ac:dyDescent="0.2">
      <c r="A12" s="7" t="s">
        <v>42</v>
      </c>
    </row>
    <row r="13" spans="1:10" x14ac:dyDescent="0.2">
      <c r="A13" t="s">
        <v>25</v>
      </c>
      <c r="B13" t="s">
        <v>26</v>
      </c>
      <c r="C13" t="s">
        <v>27</v>
      </c>
      <c r="D13" t="s">
        <v>28</v>
      </c>
      <c r="E13" t="s">
        <v>29</v>
      </c>
      <c r="F13" t="s">
        <v>30</v>
      </c>
      <c r="G13" t="s">
        <v>31</v>
      </c>
      <c r="H13" t="s">
        <v>32</v>
      </c>
      <c r="I13" t="s">
        <v>20</v>
      </c>
      <c r="J13" t="s">
        <v>21</v>
      </c>
    </row>
    <row r="15" spans="1:10" x14ac:dyDescent="0.2">
      <c r="A15" s="8" t="s">
        <v>24</v>
      </c>
      <c r="B15" s="3"/>
    </row>
    <row r="16" spans="1:10" x14ac:dyDescent="0.2">
      <c r="A16" t="s">
        <v>25</v>
      </c>
      <c r="B16" t="s">
        <v>33</v>
      </c>
      <c r="C16" t="s">
        <v>34</v>
      </c>
      <c r="D16" t="s">
        <v>35</v>
      </c>
      <c r="E16" t="s">
        <v>36</v>
      </c>
      <c r="F16" t="s">
        <v>37</v>
      </c>
      <c r="G16" t="s">
        <v>38</v>
      </c>
      <c r="H16" t="s">
        <v>39</v>
      </c>
    </row>
    <row r="17" spans="1:18" x14ac:dyDescent="0.2">
      <c r="A17" s="7"/>
      <c r="C17" s="9"/>
    </row>
    <row r="18" spans="1:18" x14ac:dyDescent="0.2">
      <c r="A18" s="10" t="s">
        <v>44</v>
      </c>
      <c r="C18" s="9"/>
    </row>
    <row r="19" spans="1:18" x14ac:dyDescent="0.2">
      <c r="A19" t="s">
        <v>25</v>
      </c>
      <c r="B19" t="s">
        <v>33</v>
      </c>
      <c r="C19" t="s">
        <v>45</v>
      </c>
      <c r="D19" t="s">
        <v>35</v>
      </c>
      <c r="E19" t="s">
        <v>36</v>
      </c>
      <c r="F19" t="s">
        <v>37</v>
      </c>
      <c r="G19" t="s">
        <v>38</v>
      </c>
      <c r="H19" t="s">
        <v>39</v>
      </c>
    </row>
    <row r="21" spans="1:18" x14ac:dyDescent="0.2">
      <c r="A21" s="9"/>
      <c r="B21" t="s">
        <v>46</v>
      </c>
      <c r="C21" t="s">
        <v>5</v>
      </c>
      <c r="D21" t="s">
        <v>59</v>
      </c>
      <c r="E21" t="s">
        <v>61</v>
      </c>
      <c r="F21" t="s">
        <v>53</v>
      </c>
      <c r="G21" t="s">
        <v>3</v>
      </c>
      <c r="H21" t="s">
        <v>47</v>
      </c>
      <c r="I21" t="s">
        <v>49</v>
      </c>
      <c r="J21" t="s">
        <v>50</v>
      </c>
      <c r="K21" t="s">
        <v>48</v>
      </c>
      <c r="L21" t="s">
        <v>51</v>
      </c>
      <c r="M21" t="s">
        <v>52</v>
      </c>
      <c r="N21" t="s">
        <v>1</v>
      </c>
      <c r="O21" t="s">
        <v>6</v>
      </c>
      <c r="P21" t="s">
        <v>4</v>
      </c>
      <c r="Q21" t="s">
        <v>0</v>
      </c>
      <c r="R21" t="s">
        <v>2</v>
      </c>
    </row>
    <row r="22" spans="1:18" x14ac:dyDescent="0.2">
      <c r="D22" t="s">
        <v>60</v>
      </c>
      <c r="E22" t="s">
        <v>60</v>
      </c>
      <c r="Q22" s="2"/>
    </row>
    <row r="23" spans="1:18" x14ac:dyDescent="0.2">
      <c r="A23" t="s">
        <v>55</v>
      </c>
      <c r="B23">
        <v>29125</v>
      </c>
      <c r="D23">
        <v>-1E-3</v>
      </c>
      <c r="E23">
        <v>0.42299999999999999</v>
      </c>
      <c r="F23">
        <f>E23-D23</f>
        <v>0.42399999999999999</v>
      </c>
      <c r="G23" s="1">
        <f>E23*10</f>
        <v>4.2299999999999995</v>
      </c>
      <c r="H23" s="1">
        <v>436.19</v>
      </c>
      <c r="I23" s="1"/>
      <c r="K23">
        <v>1313.79</v>
      </c>
      <c r="Q23" s="2">
        <v>0.43888888888888888</v>
      </c>
    </row>
    <row r="24" spans="1:18" x14ac:dyDescent="0.2">
      <c r="A24" t="s">
        <v>66</v>
      </c>
      <c r="B24">
        <v>29525</v>
      </c>
      <c r="C24">
        <f>B24-B23</f>
        <v>400</v>
      </c>
      <c r="D24">
        <v>0.438</v>
      </c>
      <c r="E24">
        <v>1.4970000000000001</v>
      </c>
      <c r="F24">
        <f t="shared" ref="F24:F48" si="0">E24-D24</f>
        <v>1.0590000000000002</v>
      </c>
      <c r="G24" s="1">
        <f t="shared" ref="G24:G48" si="1">E24*10</f>
        <v>14.97</v>
      </c>
      <c r="H24">
        <v>442.75</v>
      </c>
      <c r="I24">
        <f>H24-H23</f>
        <v>6.5600000000000023</v>
      </c>
      <c r="J24">
        <f>I24</f>
        <v>6.5600000000000023</v>
      </c>
      <c r="K24">
        <v>1320.11</v>
      </c>
      <c r="L24">
        <f>K24-K23</f>
        <v>6.3199999999999363</v>
      </c>
      <c r="M24">
        <f>L24</f>
        <v>6.3199999999999363</v>
      </c>
      <c r="N24">
        <v>20</v>
      </c>
      <c r="O24">
        <f>N24*0.5*0.6328</f>
        <v>6.3280000000000003</v>
      </c>
      <c r="P24">
        <f>O24</f>
        <v>6.3280000000000003</v>
      </c>
      <c r="Q24" s="2">
        <v>0.44166666666666665</v>
      </c>
    </row>
    <row r="25" spans="1:18" x14ac:dyDescent="0.2">
      <c r="B25">
        <v>29925</v>
      </c>
      <c r="C25">
        <f t="shared" ref="C25:C48" si="2">B25-B24</f>
        <v>400</v>
      </c>
      <c r="D25">
        <v>1.476</v>
      </c>
      <c r="E25">
        <v>2.2829999999999999</v>
      </c>
      <c r="F25">
        <f t="shared" si="0"/>
        <v>0.80699999999999994</v>
      </c>
      <c r="G25" s="1">
        <f t="shared" si="1"/>
        <v>22.83</v>
      </c>
      <c r="H25">
        <v>449.4</v>
      </c>
      <c r="I25">
        <f t="shared" ref="I25:I48" si="3">H25-H24</f>
        <v>6.6499999999999773</v>
      </c>
      <c r="J25">
        <f>J24+I25</f>
        <v>13.20999999999998</v>
      </c>
      <c r="K25">
        <v>1326.53</v>
      </c>
      <c r="L25">
        <f t="shared" ref="L25:L48" si="4">K25-K24</f>
        <v>6.4200000000000728</v>
      </c>
      <c r="M25">
        <f>M24+L25</f>
        <v>12.740000000000009</v>
      </c>
      <c r="N25">
        <v>20</v>
      </c>
      <c r="O25">
        <f t="shared" ref="O25:O48" si="5">N25*0.5*0.6328</f>
        <v>6.3280000000000003</v>
      </c>
      <c r="P25">
        <f>P24+O25</f>
        <v>12.656000000000001</v>
      </c>
      <c r="Q25" s="2">
        <v>0.44305555555555554</v>
      </c>
    </row>
    <row r="26" spans="1:18" x14ac:dyDescent="0.2">
      <c r="B26">
        <v>30325</v>
      </c>
      <c r="C26">
        <f t="shared" si="2"/>
        <v>400</v>
      </c>
      <c r="D26">
        <v>2.2509999999999999</v>
      </c>
      <c r="E26">
        <v>3.05</v>
      </c>
      <c r="F26">
        <f t="shared" si="0"/>
        <v>0.79899999999999993</v>
      </c>
      <c r="G26" s="1">
        <f t="shared" si="1"/>
        <v>30.5</v>
      </c>
      <c r="H26">
        <v>456.02</v>
      </c>
      <c r="I26">
        <f t="shared" si="3"/>
        <v>6.6200000000000045</v>
      </c>
      <c r="J26">
        <f t="shared" ref="J26:J48" si="6">J25+I26</f>
        <v>19.829999999999984</v>
      </c>
      <c r="K26">
        <v>1332.91</v>
      </c>
      <c r="L26">
        <f t="shared" si="4"/>
        <v>6.3800000000001091</v>
      </c>
      <c r="M26">
        <f t="shared" ref="M26:M48" si="7">M25+L26</f>
        <v>19.120000000000118</v>
      </c>
      <c r="N26">
        <v>22</v>
      </c>
      <c r="O26">
        <f t="shared" si="5"/>
        <v>6.9608000000000008</v>
      </c>
      <c r="P26">
        <f t="shared" ref="P26:P48" si="8">P25+O26</f>
        <v>19.616800000000001</v>
      </c>
      <c r="Q26" s="2">
        <v>0.44375000000000003</v>
      </c>
    </row>
    <row r="27" spans="1:18" x14ac:dyDescent="0.2">
      <c r="B27">
        <v>30725</v>
      </c>
      <c r="C27">
        <f t="shared" si="2"/>
        <v>400</v>
      </c>
      <c r="D27">
        <v>3.0059999999999998</v>
      </c>
      <c r="E27">
        <v>3.7629999999999999</v>
      </c>
      <c r="F27">
        <f t="shared" si="0"/>
        <v>0.75700000000000012</v>
      </c>
      <c r="G27" s="1">
        <f t="shared" si="1"/>
        <v>37.629999999999995</v>
      </c>
      <c r="H27">
        <v>462.7</v>
      </c>
      <c r="I27">
        <f t="shared" si="3"/>
        <v>6.6800000000000068</v>
      </c>
      <c r="J27">
        <f t="shared" si="6"/>
        <v>26.509999999999991</v>
      </c>
      <c r="K27">
        <v>1339.36</v>
      </c>
      <c r="L27">
        <f t="shared" si="4"/>
        <v>6.4499999999998181</v>
      </c>
      <c r="M27">
        <f t="shared" si="7"/>
        <v>25.569999999999936</v>
      </c>
      <c r="N27">
        <v>21</v>
      </c>
      <c r="O27">
        <f t="shared" si="5"/>
        <v>6.6444000000000001</v>
      </c>
      <c r="P27">
        <f t="shared" si="8"/>
        <v>26.261200000000002</v>
      </c>
      <c r="Q27" s="2">
        <v>0.44444444444444442</v>
      </c>
    </row>
    <row r="28" spans="1:18" x14ac:dyDescent="0.2">
      <c r="B28">
        <v>31125</v>
      </c>
      <c r="C28">
        <f t="shared" si="2"/>
        <v>400</v>
      </c>
      <c r="D28">
        <v>3.6970000000000001</v>
      </c>
      <c r="E28">
        <v>4.46</v>
      </c>
      <c r="F28">
        <f t="shared" si="0"/>
        <v>0.7629999999999999</v>
      </c>
      <c r="G28" s="1">
        <f t="shared" si="1"/>
        <v>44.6</v>
      </c>
      <c r="H28">
        <v>469.4</v>
      </c>
      <c r="I28">
        <f t="shared" si="3"/>
        <v>6.6999999999999886</v>
      </c>
      <c r="J28">
        <f t="shared" si="6"/>
        <v>33.20999999999998</v>
      </c>
      <c r="K28">
        <v>1345.83</v>
      </c>
      <c r="L28">
        <f t="shared" si="4"/>
        <v>6.4700000000000273</v>
      </c>
      <c r="M28">
        <f t="shared" si="7"/>
        <v>32.039999999999964</v>
      </c>
      <c r="N28">
        <v>22</v>
      </c>
      <c r="O28">
        <f t="shared" si="5"/>
        <v>6.9608000000000008</v>
      </c>
      <c r="P28">
        <f t="shared" si="8"/>
        <v>33.222000000000001</v>
      </c>
      <c r="Q28" s="2">
        <v>0.4458333333333333</v>
      </c>
    </row>
    <row r="29" spans="1:18" x14ac:dyDescent="0.2">
      <c r="B29">
        <v>31525</v>
      </c>
      <c r="C29">
        <f t="shared" si="2"/>
        <v>400</v>
      </c>
      <c r="D29">
        <v>4.41</v>
      </c>
      <c r="E29">
        <v>5.16</v>
      </c>
      <c r="F29">
        <f t="shared" si="0"/>
        <v>0.75</v>
      </c>
      <c r="G29" s="1">
        <f t="shared" si="1"/>
        <v>51.6</v>
      </c>
      <c r="H29">
        <v>476.15</v>
      </c>
      <c r="I29">
        <f t="shared" si="3"/>
        <v>6.75</v>
      </c>
      <c r="J29">
        <f t="shared" si="6"/>
        <v>39.95999999999998</v>
      </c>
      <c r="K29">
        <v>1352.34</v>
      </c>
      <c r="L29">
        <f t="shared" si="4"/>
        <v>6.5099999999999909</v>
      </c>
      <c r="M29">
        <f t="shared" si="7"/>
        <v>38.549999999999955</v>
      </c>
      <c r="N29">
        <v>22</v>
      </c>
      <c r="O29">
        <f t="shared" si="5"/>
        <v>6.9608000000000008</v>
      </c>
      <c r="P29">
        <f t="shared" si="8"/>
        <v>40.1828</v>
      </c>
      <c r="Q29" s="2">
        <v>0.4465277777777778</v>
      </c>
    </row>
    <row r="30" spans="1:18" x14ac:dyDescent="0.2">
      <c r="B30">
        <v>31925</v>
      </c>
      <c r="C30">
        <f t="shared" si="2"/>
        <v>400</v>
      </c>
      <c r="D30">
        <v>5.0999999999999996</v>
      </c>
      <c r="E30">
        <v>5.85</v>
      </c>
      <c r="F30">
        <f t="shared" si="0"/>
        <v>0.75</v>
      </c>
      <c r="G30" s="1">
        <f t="shared" si="1"/>
        <v>58.5</v>
      </c>
      <c r="H30">
        <v>482.94</v>
      </c>
      <c r="I30">
        <f t="shared" si="3"/>
        <v>6.7900000000000205</v>
      </c>
      <c r="J30">
        <f t="shared" si="6"/>
        <v>46.75</v>
      </c>
      <c r="K30">
        <v>1358.89</v>
      </c>
      <c r="L30">
        <f t="shared" si="4"/>
        <v>6.5500000000001819</v>
      </c>
      <c r="M30">
        <f t="shared" si="7"/>
        <v>45.100000000000136</v>
      </c>
      <c r="N30">
        <v>21</v>
      </c>
      <c r="O30">
        <f t="shared" si="5"/>
        <v>6.6444000000000001</v>
      </c>
      <c r="P30">
        <f t="shared" si="8"/>
        <v>46.827199999999998</v>
      </c>
      <c r="Q30" s="2">
        <v>0.44791666666666669</v>
      </c>
    </row>
    <row r="31" spans="1:18" x14ac:dyDescent="0.2">
      <c r="B31">
        <v>32325</v>
      </c>
      <c r="C31">
        <f t="shared" si="2"/>
        <v>400</v>
      </c>
      <c r="D31">
        <v>5.77</v>
      </c>
      <c r="E31">
        <v>0.65400000000000003</v>
      </c>
      <c r="F31">
        <f t="shared" si="0"/>
        <v>-5.1159999999999997</v>
      </c>
      <c r="G31" s="1">
        <f t="shared" si="1"/>
        <v>6.54</v>
      </c>
      <c r="H31">
        <v>489.76</v>
      </c>
      <c r="I31">
        <f t="shared" si="3"/>
        <v>6.8199999999999932</v>
      </c>
      <c r="J31">
        <f t="shared" si="6"/>
        <v>53.569999999999993</v>
      </c>
      <c r="K31">
        <v>1365.46</v>
      </c>
      <c r="L31">
        <f t="shared" si="4"/>
        <v>6.5699999999999363</v>
      </c>
      <c r="M31">
        <f t="shared" si="7"/>
        <v>51.670000000000073</v>
      </c>
      <c r="N31">
        <v>21</v>
      </c>
      <c r="O31">
        <f t="shared" si="5"/>
        <v>6.6444000000000001</v>
      </c>
      <c r="P31">
        <f t="shared" si="8"/>
        <v>53.471599999999995</v>
      </c>
      <c r="Q31" s="2">
        <v>0.44930555555555557</v>
      </c>
    </row>
    <row r="32" spans="1:18" x14ac:dyDescent="0.2">
      <c r="B32">
        <v>32725</v>
      </c>
      <c r="C32">
        <f t="shared" si="2"/>
        <v>400</v>
      </c>
      <c r="D32">
        <v>6.49</v>
      </c>
      <c r="E32">
        <v>7.26</v>
      </c>
      <c r="F32">
        <f t="shared" si="0"/>
        <v>0.76999999999999957</v>
      </c>
      <c r="G32" s="1">
        <f t="shared" si="1"/>
        <v>72.599999999999994</v>
      </c>
      <c r="H32">
        <v>496.59</v>
      </c>
      <c r="I32">
        <f t="shared" si="3"/>
        <v>6.8299999999999841</v>
      </c>
      <c r="J32">
        <f t="shared" si="6"/>
        <v>60.399999999999977</v>
      </c>
      <c r="K32">
        <v>1372.06</v>
      </c>
      <c r="L32">
        <f t="shared" si="4"/>
        <v>6.5999999999999091</v>
      </c>
      <c r="M32">
        <f t="shared" si="7"/>
        <v>58.269999999999982</v>
      </c>
      <c r="N32">
        <v>22</v>
      </c>
      <c r="O32">
        <f t="shared" si="5"/>
        <v>6.9608000000000008</v>
      </c>
      <c r="P32">
        <f t="shared" si="8"/>
        <v>60.432399999999994</v>
      </c>
      <c r="Q32" s="2">
        <v>0.45</v>
      </c>
    </row>
    <row r="33" spans="1:18" x14ac:dyDescent="0.2">
      <c r="B33">
        <v>33125</v>
      </c>
      <c r="C33">
        <f t="shared" si="2"/>
        <v>400</v>
      </c>
      <c r="D33">
        <v>7.18</v>
      </c>
      <c r="E33">
        <v>7.96</v>
      </c>
      <c r="F33">
        <f t="shared" si="0"/>
        <v>0.78000000000000025</v>
      </c>
      <c r="G33" s="1">
        <f t="shared" si="1"/>
        <v>79.599999999999994</v>
      </c>
      <c r="H33">
        <v>503.86</v>
      </c>
      <c r="I33">
        <f t="shared" si="3"/>
        <v>7.2700000000000387</v>
      </c>
      <c r="J33">
        <f t="shared" si="6"/>
        <v>67.670000000000016</v>
      </c>
      <c r="K33">
        <v>1379.08</v>
      </c>
      <c r="L33">
        <f t="shared" si="4"/>
        <v>7.0199999999999818</v>
      </c>
      <c r="M33">
        <f t="shared" si="7"/>
        <v>65.289999999999964</v>
      </c>
      <c r="N33" s="11">
        <v>23</v>
      </c>
      <c r="O33">
        <f t="shared" si="5"/>
        <v>7.2772000000000006</v>
      </c>
      <c r="P33">
        <f t="shared" si="8"/>
        <v>67.709599999999995</v>
      </c>
      <c r="Q33" s="2">
        <v>0.4513888888888889</v>
      </c>
      <c r="R33" t="s">
        <v>67</v>
      </c>
    </row>
    <row r="34" spans="1:18" x14ac:dyDescent="0.2">
      <c r="B34">
        <v>33525</v>
      </c>
      <c r="C34">
        <f t="shared" si="2"/>
        <v>400</v>
      </c>
      <c r="D34">
        <v>7.93</v>
      </c>
      <c r="E34">
        <v>8.85</v>
      </c>
      <c r="F34">
        <f t="shared" si="0"/>
        <v>0.91999999999999993</v>
      </c>
      <c r="G34" s="1">
        <f t="shared" si="1"/>
        <v>88.5</v>
      </c>
      <c r="H34">
        <v>511.86</v>
      </c>
      <c r="I34">
        <f t="shared" si="3"/>
        <v>8</v>
      </c>
      <c r="J34">
        <f t="shared" si="6"/>
        <v>75.670000000000016</v>
      </c>
      <c r="K34">
        <v>1386.79</v>
      </c>
      <c r="L34">
        <f t="shared" si="4"/>
        <v>7.7100000000000364</v>
      </c>
      <c r="M34">
        <f t="shared" si="7"/>
        <v>73</v>
      </c>
      <c r="N34">
        <v>22</v>
      </c>
      <c r="O34">
        <f t="shared" si="5"/>
        <v>6.9608000000000008</v>
      </c>
      <c r="P34">
        <f t="shared" si="8"/>
        <v>74.670400000000001</v>
      </c>
      <c r="Q34" s="2">
        <v>0.45277777777777778</v>
      </c>
    </row>
    <row r="35" spans="1:18" x14ac:dyDescent="0.2">
      <c r="B35">
        <v>33925</v>
      </c>
      <c r="C35">
        <f t="shared" si="2"/>
        <v>400</v>
      </c>
      <c r="D35">
        <v>8.77</v>
      </c>
      <c r="E35">
        <v>9.68</v>
      </c>
      <c r="F35">
        <f t="shared" si="0"/>
        <v>0.91000000000000014</v>
      </c>
      <c r="G35" s="1">
        <f t="shared" si="1"/>
        <v>96.8</v>
      </c>
      <c r="H35">
        <v>519.89</v>
      </c>
      <c r="I35">
        <f t="shared" si="3"/>
        <v>8.0299999999999727</v>
      </c>
      <c r="J35">
        <f t="shared" si="6"/>
        <v>83.699999999999989</v>
      </c>
      <c r="K35">
        <v>1394.54</v>
      </c>
      <c r="L35">
        <f t="shared" si="4"/>
        <v>7.75</v>
      </c>
      <c r="M35">
        <f t="shared" si="7"/>
        <v>80.75</v>
      </c>
      <c r="N35">
        <v>23</v>
      </c>
      <c r="O35">
        <f t="shared" si="5"/>
        <v>7.2772000000000006</v>
      </c>
      <c r="P35">
        <f t="shared" si="8"/>
        <v>81.947599999999994</v>
      </c>
      <c r="Q35" s="2">
        <v>0.45347222222222222</v>
      </c>
    </row>
    <row r="36" spans="1:18" x14ac:dyDescent="0.2">
      <c r="A36" t="s">
        <v>68</v>
      </c>
      <c r="B36">
        <v>33525</v>
      </c>
      <c r="C36">
        <f t="shared" si="2"/>
        <v>-400</v>
      </c>
      <c r="D36">
        <v>9.61</v>
      </c>
      <c r="E36">
        <v>8.1</v>
      </c>
      <c r="F36">
        <f t="shared" si="0"/>
        <v>-1.5099999999999998</v>
      </c>
      <c r="G36" s="1">
        <f t="shared" si="1"/>
        <v>81</v>
      </c>
      <c r="H36">
        <v>511.87</v>
      </c>
      <c r="I36">
        <f t="shared" si="3"/>
        <v>-8.0199999999999818</v>
      </c>
      <c r="J36">
        <f t="shared" si="6"/>
        <v>75.680000000000007</v>
      </c>
      <c r="K36">
        <v>1386.8</v>
      </c>
      <c r="L36">
        <f t="shared" si="4"/>
        <v>-7.7400000000000091</v>
      </c>
      <c r="M36">
        <f t="shared" si="7"/>
        <v>73.009999999999991</v>
      </c>
      <c r="N36">
        <v>-23</v>
      </c>
      <c r="O36">
        <f t="shared" si="5"/>
        <v>-7.2772000000000006</v>
      </c>
      <c r="P36">
        <f t="shared" si="8"/>
        <v>74.670400000000001</v>
      </c>
      <c r="Q36" s="2">
        <v>0.4548611111111111</v>
      </c>
    </row>
    <row r="37" spans="1:18" x14ac:dyDescent="0.2">
      <c r="B37">
        <v>33125</v>
      </c>
      <c r="C37">
        <f t="shared" si="2"/>
        <v>-400</v>
      </c>
      <c r="D37">
        <v>8.1199999999999992</v>
      </c>
      <c r="E37">
        <v>6.85</v>
      </c>
      <c r="F37">
        <f t="shared" si="0"/>
        <v>-1.2699999999999996</v>
      </c>
      <c r="G37" s="1">
        <f t="shared" si="1"/>
        <v>68.5</v>
      </c>
      <c r="H37">
        <v>503.89</v>
      </c>
      <c r="I37">
        <f t="shared" si="3"/>
        <v>-7.9800000000000182</v>
      </c>
      <c r="J37">
        <f t="shared" si="6"/>
        <v>67.699999999999989</v>
      </c>
      <c r="K37">
        <v>1379.1</v>
      </c>
      <c r="L37">
        <f t="shared" si="4"/>
        <v>-7.7000000000000455</v>
      </c>
      <c r="M37">
        <f t="shared" si="7"/>
        <v>65.309999999999945</v>
      </c>
      <c r="N37">
        <v>-23</v>
      </c>
      <c r="O37">
        <f t="shared" si="5"/>
        <v>-7.2772000000000006</v>
      </c>
      <c r="P37">
        <f t="shared" si="8"/>
        <v>67.393200000000007</v>
      </c>
      <c r="Q37" s="2">
        <v>0.45624999999999999</v>
      </c>
    </row>
    <row r="38" spans="1:18" x14ac:dyDescent="0.2">
      <c r="B38">
        <v>32725</v>
      </c>
      <c r="C38">
        <f t="shared" si="2"/>
        <v>-400</v>
      </c>
      <c r="D38">
        <v>6.88</v>
      </c>
      <c r="E38">
        <v>5.83</v>
      </c>
      <c r="F38">
        <f t="shared" si="0"/>
        <v>-1.0499999999999998</v>
      </c>
      <c r="G38" s="1">
        <f t="shared" si="1"/>
        <v>58.3</v>
      </c>
      <c r="H38">
        <v>496.62</v>
      </c>
      <c r="I38">
        <f t="shared" si="3"/>
        <v>-7.2699999999999818</v>
      </c>
      <c r="J38">
        <f t="shared" si="6"/>
        <v>60.430000000000007</v>
      </c>
      <c r="K38">
        <v>1372.09</v>
      </c>
      <c r="L38">
        <f t="shared" si="4"/>
        <v>-7.0099999999999909</v>
      </c>
      <c r="M38">
        <f t="shared" si="7"/>
        <v>58.299999999999955</v>
      </c>
      <c r="N38">
        <v>-24</v>
      </c>
      <c r="O38">
        <f t="shared" si="5"/>
        <v>-7.5936000000000003</v>
      </c>
      <c r="P38">
        <f t="shared" si="8"/>
        <v>59.799600000000005</v>
      </c>
      <c r="Q38" s="2">
        <v>0.45763888888888887</v>
      </c>
      <c r="R38" t="s">
        <v>69</v>
      </c>
    </row>
    <row r="39" spans="1:18" x14ac:dyDescent="0.2">
      <c r="B39">
        <v>32325</v>
      </c>
      <c r="C39">
        <f t="shared" si="2"/>
        <v>-400</v>
      </c>
      <c r="D39">
        <v>5.87</v>
      </c>
      <c r="E39">
        <v>4.97</v>
      </c>
      <c r="F39">
        <f t="shared" si="0"/>
        <v>-0.90000000000000036</v>
      </c>
      <c r="G39" s="1">
        <f t="shared" si="1"/>
        <v>49.699999999999996</v>
      </c>
      <c r="H39">
        <v>489.79</v>
      </c>
      <c r="I39">
        <f t="shared" si="3"/>
        <v>-6.8299999999999841</v>
      </c>
      <c r="J39">
        <f t="shared" si="6"/>
        <v>53.600000000000023</v>
      </c>
      <c r="K39">
        <v>1365.51</v>
      </c>
      <c r="L39">
        <f t="shared" si="4"/>
        <v>-6.5799999999999272</v>
      </c>
      <c r="M39">
        <f t="shared" si="7"/>
        <v>51.720000000000027</v>
      </c>
      <c r="N39">
        <v>-20</v>
      </c>
      <c r="O39">
        <f t="shared" si="5"/>
        <v>-6.3280000000000003</v>
      </c>
      <c r="P39">
        <f t="shared" si="8"/>
        <v>53.471600000000002</v>
      </c>
      <c r="Q39" s="2">
        <v>0.45833333333333331</v>
      </c>
    </row>
    <row r="40" spans="1:18" x14ac:dyDescent="0.2">
      <c r="B40">
        <v>31925</v>
      </c>
      <c r="C40">
        <f t="shared" si="2"/>
        <v>-400</v>
      </c>
      <c r="D40">
        <v>4.99</v>
      </c>
      <c r="E40">
        <v>4.1100000000000003</v>
      </c>
      <c r="F40">
        <f t="shared" si="0"/>
        <v>-0.87999999999999989</v>
      </c>
      <c r="G40" s="1">
        <f t="shared" si="1"/>
        <v>41.1</v>
      </c>
      <c r="H40">
        <v>482.99</v>
      </c>
      <c r="I40">
        <f t="shared" si="3"/>
        <v>-6.8000000000000114</v>
      </c>
      <c r="J40">
        <f t="shared" si="6"/>
        <v>46.800000000000011</v>
      </c>
      <c r="K40">
        <v>1358.95</v>
      </c>
      <c r="L40">
        <f t="shared" si="4"/>
        <v>-6.5599999999999454</v>
      </c>
      <c r="M40">
        <f t="shared" si="7"/>
        <v>45.160000000000082</v>
      </c>
      <c r="N40">
        <v>-21</v>
      </c>
      <c r="O40">
        <f t="shared" si="5"/>
        <v>-6.6444000000000001</v>
      </c>
      <c r="P40">
        <f t="shared" si="8"/>
        <v>46.827200000000005</v>
      </c>
      <c r="Q40" s="2">
        <v>0.4597222222222222</v>
      </c>
    </row>
    <row r="41" spans="1:18" x14ac:dyDescent="0.2">
      <c r="B41">
        <v>31525</v>
      </c>
      <c r="C41">
        <f t="shared" si="2"/>
        <v>-400</v>
      </c>
      <c r="D41">
        <v>4.16</v>
      </c>
      <c r="E41">
        <v>3.3380000000000001</v>
      </c>
      <c r="F41">
        <f t="shared" si="0"/>
        <v>-0.82200000000000006</v>
      </c>
      <c r="G41" s="1">
        <f t="shared" si="1"/>
        <v>33.380000000000003</v>
      </c>
      <c r="H41">
        <v>476.22</v>
      </c>
      <c r="I41">
        <f t="shared" si="3"/>
        <v>-6.7699999999999818</v>
      </c>
      <c r="J41">
        <f t="shared" si="6"/>
        <v>40.03000000000003</v>
      </c>
      <c r="K41">
        <v>1352.41</v>
      </c>
      <c r="L41">
        <f t="shared" si="4"/>
        <v>-6.5399999999999636</v>
      </c>
      <c r="M41">
        <f t="shared" si="7"/>
        <v>38.620000000000118</v>
      </c>
      <c r="N41">
        <v>-21</v>
      </c>
      <c r="O41">
        <f t="shared" si="5"/>
        <v>-6.6444000000000001</v>
      </c>
      <c r="P41">
        <f t="shared" si="8"/>
        <v>40.182800000000007</v>
      </c>
      <c r="Q41" s="2">
        <v>0.46111111111111108</v>
      </c>
    </row>
    <row r="42" spans="1:18" x14ac:dyDescent="0.2">
      <c r="A42" t="s">
        <v>70</v>
      </c>
      <c r="B42">
        <v>31125</v>
      </c>
      <c r="C42">
        <f t="shared" si="2"/>
        <v>-400</v>
      </c>
      <c r="D42">
        <v>3.3820000000000001</v>
      </c>
      <c r="E42">
        <v>2.6030000000000002</v>
      </c>
      <c r="F42">
        <f t="shared" si="0"/>
        <v>-0.77899999999999991</v>
      </c>
      <c r="G42" s="1">
        <f t="shared" si="1"/>
        <v>26.03</v>
      </c>
      <c r="H42">
        <v>469.48</v>
      </c>
      <c r="I42">
        <f t="shared" si="3"/>
        <v>-6.7400000000000091</v>
      </c>
      <c r="J42">
        <f t="shared" si="6"/>
        <v>33.29000000000002</v>
      </c>
      <c r="K42">
        <v>1345.92</v>
      </c>
      <c r="L42">
        <f t="shared" si="4"/>
        <v>-6.4900000000000091</v>
      </c>
      <c r="M42">
        <f t="shared" si="7"/>
        <v>32.130000000000109</v>
      </c>
      <c r="N42">
        <v>-20</v>
      </c>
      <c r="O42">
        <f t="shared" si="5"/>
        <v>-6.3280000000000003</v>
      </c>
      <c r="P42">
        <f t="shared" si="8"/>
        <v>33.854800000000004</v>
      </c>
      <c r="Q42" s="2">
        <v>0.46319444444444446</v>
      </c>
    </row>
    <row r="43" spans="1:18" x14ac:dyDescent="0.2">
      <c r="A43" t="s">
        <v>71</v>
      </c>
      <c r="B43">
        <v>30725</v>
      </c>
      <c r="C43">
        <f t="shared" si="2"/>
        <v>-400</v>
      </c>
      <c r="D43">
        <v>2.6560000000000001</v>
      </c>
      <c r="E43">
        <v>1.9119999999999999</v>
      </c>
      <c r="F43">
        <f t="shared" si="0"/>
        <v>-0.74400000000000022</v>
      </c>
      <c r="G43" s="1">
        <f t="shared" si="1"/>
        <v>19.119999999999997</v>
      </c>
      <c r="H43">
        <v>462.81</v>
      </c>
      <c r="I43">
        <f t="shared" si="3"/>
        <v>-6.6700000000000159</v>
      </c>
      <c r="J43">
        <f t="shared" si="6"/>
        <v>26.620000000000005</v>
      </c>
      <c r="K43">
        <v>1339.48</v>
      </c>
      <c r="L43">
        <f t="shared" si="4"/>
        <v>-6.4400000000000546</v>
      </c>
      <c r="M43">
        <f t="shared" si="7"/>
        <v>25.690000000000055</v>
      </c>
      <c r="N43">
        <v>-20</v>
      </c>
      <c r="O43">
        <f t="shared" si="5"/>
        <v>-6.3280000000000003</v>
      </c>
      <c r="P43">
        <f t="shared" si="8"/>
        <v>27.526800000000005</v>
      </c>
      <c r="Q43" s="2">
        <v>0.46458333333333335</v>
      </c>
    </row>
    <row r="44" spans="1:18" x14ac:dyDescent="0.2">
      <c r="A44" t="s">
        <v>72</v>
      </c>
      <c r="B44">
        <v>30325</v>
      </c>
      <c r="C44">
        <f t="shared" si="2"/>
        <v>-400</v>
      </c>
      <c r="D44">
        <v>1.9470000000000001</v>
      </c>
      <c r="E44">
        <v>1.2190000000000001</v>
      </c>
      <c r="F44">
        <f t="shared" si="0"/>
        <v>-0.72799999999999998</v>
      </c>
      <c r="G44" s="1">
        <f t="shared" si="1"/>
        <v>12.190000000000001</v>
      </c>
      <c r="H44">
        <v>456.15</v>
      </c>
      <c r="I44">
        <f t="shared" si="3"/>
        <v>-6.660000000000025</v>
      </c>
      <c r="J44">
        <f t="shared" si="6"/>
        <v>19.95999999999998</v>
      </c>
      <c r="K44">
        <v>1333.06</v>
      </c>
      <c r="L44">
        <f t="shared" si="4"/>
        <v>-6.4200000000000728</v>
      </c>
      <c r="M44">
        <f t="shared" si="7"/>
        <v>19.269999999999982</v>
      </c>
      <c r="N44">
        <v>-20</v>
      </c>
      <c r="O44">
        <f t="shared" si="5"/>
        <v>-6.3280000000000003</v>
      </c>
      <c r="P44">
        <f t="shared" si="8"/>
        <v>21.198800000000006</v>
      </c>
      <c r="Q44" s="2">
        <v>0.46597222222222223</v>
      </c>
    </row>
    <row r="45" spans="1:18" x14ac:dyDescent="0.2">
      <c r="A45" t="s">
        <v>73</v>
      </c>
      <c r="B45">
        <v>29925</v>
      </c>
      <c r="C45">
        <f t="shared" si="2"/>
        <v>-400</v>
      </c>
      <c r="E45">
        <v>0.59499999999999997</v>
      </c>
      <c r="F45">
        <f t="shared" si="0"/>
        <v>0.59499999999999997</v>
      </c>
      <c r="G45" s="1">
        <f t="shared" si="1"/>
        <v>5.9499999999999993</v>
      </c>
      <c r="H45">
        <v>449.57</v>
      </c>
      <c r="I45">
        <f t="shared" si="3"/>
        <v>-6.5799999999999841</v>
      </c>
      <c r="J45">
        <f t="shared" si="6"/>
        <v>13.379999999999995</v>
      </c>
      <c r="K45">
        <v>1326.71</v>
      </c>
      <c r="L45">
        <f t="shared" si="4"/>
        <v>-6.3499999999999091</v>
      </c>
      <c r="M45">
        <f t="shared" si="7"/>
        <v>12.920000000000073</v>
      </c>
      <c r="N45">
        <v>-21</v>
      </c>
      <c r="O45">
        <f t="shared" si="5"/>
        <v>-6.6444000000000001</v>
      </c>
      <c r="P45">
        <f t="shared" si="8"/>
        <v>14.554400000000005</v>
      </c>
      <c r="Q45" s="2">
        <v>0.46666666666666662</v>
      </c>
    </row>
    <row r="46" spans="1:18" x14ac:dyDescent="0.2">
      <c r="A46" t="s">
        <v>74</v>
      </c>
      <c r="B46">
        <v>29525</v>
      </c>
      <c r="C46">
        <f t="shared" si="2"/>
        <v>-400</v>
      </c>
      <c r="D46">
        <v>0.65100000000000002</v>
      </c>
      <c r="E46">
        <v>-2.8000000000000001E-2</v>
      </c>
      <c r="F46">
        <f t="shared" si="0"/>
        <v>-0.67900000000000005</v>
      </c>
      <c r="G46" s="1">
        <f t="shared" si="1"/>
        <v>-0.28000000000000003</v>
      </c>
      <c r="H46">
        <v>443.02</v>
      </c>
      <c r="I46">
        <f t="shared" si="3"/>
        <v>-6.5500000000000114</v>
      </c>
      <c r="J46">
        <f t="shared" si="6"/>
        <v>6.8299999999999841</v>
      </c>
      <c r="K46">
        <v>1320.4</v>
      </c>
      <c r="L46">
        <f t="shared" si="4"/>
        <v>-6.3099999999999454</v>
      </c>
      <c r="M46">
        <f t="shared" si="7"/>
        <v>6.6100000000001273</v>
      </c>
      <c r="N46">
        <v>-21</v>
      </c>
      <c r="O46">
        <f t="shared" si="5"/>
        <v>-6.6444000000000001</v>
      </c>
      <c r="P46">
        <f t="shared" si="8"/>
        <v>7.9100000000000046</v>
      </c>
      <c r="Q46" s="2">
        <v>0.46736111111111112</v>
      </c>
    </row>
    <row r="47" spans="1:18" x14ac:dyDescent="0.2">
      <c r="A47" t="s">
        <v>75</v>
      </c>
      <c r="B47">
        <v>29125</v>
      </c>
      <c r="C47">
        <f t="shared" si="2"/>
        <v>-400</v>
      </c>
      <c r="D47">
        <v>6.8000000000000005E-2</v>
      </c>
      <c r="E47">
        <v>-0.60599999999999998</v>
      </c>
      <c r="F47">
        <f t="shared" si="0"/>
        <v>-0.67399999999999993</v>
      </c>
      <c r="G47" s="1">
        <f t="shared" si="1"/>
        <v>-6.06</v>
      </c>
      <c r="H47">
        <v>436.52</v>
      </c>
      <c r="I47">
        <f t="shared" si="3"/>
        <v>-6.5</v>
      </c>
      <c r="J47">
        <f t="shared" si="6"/>
        <v>0.32999999999998408</v>
      </c>
      <c r="K47">
        <v>1314.14</v>
      </c>
      <c r="L47">
        <f t="shared" si="4"/>
        <v>-6.2599999999999909</v>
      </c>
      <c r="M47">
        <f t="shared" si="7"/>
        <v>0.35000000000013642</v>
      </c>
      <c r="N47">
        <v>-20</v>
      </c>
      <c r="O47">
        <f t="shared" si="5"/>
        <v>-6.3280000000000003</v>
      </c>
      <c r="P47">
        <f t="shared" si="8"/>
        <v>1.5820000000000043</v>
      </c>
      <c r="Q47" s="2">
        <v>0.4694444444444445</v>
      </c>
    </row>
    <row r="48" spans="1:18" x14ac:dyDescent="0.2">
      <c r="A48" t="s">
        <v>76</v>
      </c>
      <c r="B48">
        <v>28725</v>
      </c>
      <c r="C48">
        <f t="shared" si="2"/>
        <v>-400</v>
      </c>
      <c r="D48">
        <v>-0.52500000000000002</v>
      </c>
      <c r="E48">
        <v>-1.208</v>
      </c>
      <c r="F48">
        <f t="shared" si="0"/>
        <v>-0.68299999999999994</v>
      </c>
      <c r="G48" s="1">
        <f t="shared" si="1"/>
        <v>-12.08</v>
      </c>
      <c r="H48">
        <v>430.06</v>
      </c>
      <c r="I48">
        <f t="shared" si="3"/>
        <v>-6.4599999999999795</v>
      </c>
      <c r="J48">
        <f t="shared" si="6"/>
        <v>-6.1299999999999955</v>
      </c>
      <c r="K48">
        <v>1307.9000000000001</v>
      </c>
      <c r="L48">
        <f t="shared" si="4"/>
        <v>-6.2400000000000091</v>
      </c>
      <c r="M48">
        <f t="shared" si="7"/>
        <v>-5.8899999999998727</v>
      </c>
      <c r="N48">
        <v>-20</v>
      </c>
      <c r="O48">
        <f t="shared" si="5"/>
        <v>-6.3280000000000003</v>
      </c>
      <c r="P48">
        <f t="shared" si="8"/>
        <v>-4.745999999999996</v>
      </c>
      <c r="Q48" s="2">
        <v>0.47152777777777777</v>
      </c>
    </row>
    <row r="49" spans="13:17" x14ac:dyDescent="0.2">
      <c r="M49" s="2"/>
      <c r="Q49" s="2"/>
    </row>
    <row r="50" spans="13:17" x14ac:dyDescent="0.2">
      <c r="M50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0"/>
  <sheetViews>
    <sheetView tabSelected="1" topLeftCell="E13" workbookViewId="0">
      <selection activeCell="P48" sqref="P48"/>
    </sheetView>
  </sheetViews>
  <sheetFormatPr baseColWidth="10" defaultColWidth="8.83203125" defaultRowHeight="15" x14ac:dyDescent="0.2"/>
  <cols>
    <col min="1" max="1" width="22.6640625" customWidth="1"/>
    <col min="2" max="2" width="15.5" customWidth="1"/>
    <col min="3" max="3" width="26.83203125" customWidth="1"/>
    <col min="4" max="4" width="18.6640625" customWidth="1"/>
    <col min="5" max="5" width="16.5" customWidth="1"/>
    <col min="6" max="6" width="24.33203125" customWidth="1"/>
    <col min="7" max="7" width="20" customWidth="1"/>
    <col min="8" max="8" width="13.5" customWidth="1"/>
    <col min="9" max="9" width="17.33203125" customWidth="1"/>
    <col min="10" max="10" width="16.83203125" customWidth="1"/>
    <col min="11" max="11" width="13.83203125" customWidth="1"/>
    <col min="12" max="12" width="12.5" customWidth="1"/>
    <col min="13" max="13" width="13.6640625" customWidth="1"/>
    <col min="14" max="14" width="11.1640625" customWidth="1"/>
    <col min="15" max="15" width="9.33203125" customWidth="1"/>
    <col min="16" max="16" width="22.5" customWidth="1"/>
  </cols>
  <sheetData>
    <row r="1" spans="1:10" x14ac:dyDescent="0.2">
      <c r="A1" t="s">
        <v>7</v>
      </c>
      <c r="B1" t="s">
        <v>8</v>
      </c>
      <c r="C1" t="s">
        <v>9</v>
      </c>
      <c r="E1" t="s">
        <v>40</v>
      </c>
    </row>
    <row r="2" spans="1:10" x14ac:dyDescent="0.2">
      <c r="A2" t="s">
        <v>10</v>
      </c>
      <c r="B2" t="s">
        <v>11</v>
      </c>
    </row>
    <row r="3" spans="1:10" ht="144" x14ac:dyDescent="0.2">
      <c r="A3" s="3" t="s">
        <v>12</v>
      </c>
      <c r="B3" t="s">
        <v>13</v>
      </c>
      <c r="C3" s="3" t="s">
        <v>14</v>
      </c>
      <c r="D3" t="s">
        <v>15</v>
      </c>
      <c r="E3" s="4" t="s">
        <v>16</v>
      </c>
    </row>
    <row r="4" spans="1:10" x14ac:dyDescent="0.2">
      <c r="A4" s="5" t="s">
        <v>17</v>
      </c>
    </row>
    <row r="5" spans="1:10" x14ac:dyDescent="0.2">
      <c r="A5" s="3" t="s">
        <v>18</v>
      </c>
      <c r="B5" t="s">
        <v>19</v>
      </c>
      <c r="C5" t="s">
        <v>54</v>
      </c>
      <c r="D5" t="s">
        <v>20</v>
      </c>
      <c r="E5" t="s">
        <v>21</v>
      </c>
    </row>
    <row r="6" spans="1:10" x14ac:dyDescent="0.2">
      <c r="A6" s="5"/>
      <c r="B6" t="s">
        <v>63</v>
      </c>
      <c r="C6" t="s">
        <v>64</v>
      </c>
    </row>
    <row r="7" spans="1:10" x14ac:dyDescent="0.2">
      <c r="A7" s="3"/>
      <c r="B7" s="3"/>
      <c r="C7" t="s">
        <v>65</v>
      </c>
    </row>
    <row r="8" spans="1:10" x14ac:dyDescent="0.2">
      <c r="A8" s="6" t="s">
        <v>22</v>
      </c>
      <c r="B8" s="6"/>
    </row>
    <row r="9" spans="1:10" x14ac:dyDescent="0.2">
      <c r="A9" s="3" t="s">
        <v>23</v>
      </c>
    </row>
    <row r="10" spans="1:10" x14ac:dyDescent="0.2">
      <c r="A10" s="7" t="s">
        <v>43</v>
      </c>
    </row>
    <row r="11" spans="1:10" x14ac:dyDescent="0.2">
      <c r="A11" s="7" t="s">
        <v>41</v>
      </c>
    </row>
    <row r="12" spans="1:10" x14ac:dyDescent="0.2">
      <c r="A12" s="7" t="s">
        <v>42</v>
      </c>
    </row>
    <row r="13" spans="1:10" x14ac:dyDescent="0.2">
      <c r="A13" t="s">
        <v>25</v>
      </c>
      <c r="B13" t="s">
        <v>26</v>
      </c>
      <c r="C13" t="s">
        <v>27</v>
      </c>
      <c r="D13" t="s">
        <v>28</v>
      </c>
      <c r="E13" t="s">
        <v>29</v>
      </c>
      <c r="F13" t="s">
        <v>30</v>
      </c>
      <c r="G13" t="s">
        <v>31</v>
      </c>
      <c r="H13" t="s">
        <v>32</v>
      </c>
      <c r="I13" t="s">
        <v>20</v>
      </c>
      <c r="J13" t="s">
        <v>21</v>
      </c>
    </row>
    <row r="15" spans="1:10" x14ac:dyDescent="0.2">
      <c r="A15" s="8" t="s">
        <v>24</v>
      </c>
      <c r="B15" s="3"/>
    </row>
    <row r="16" spans="1:10" x14ac:dyDescent="0.2">
      <c r="A16" t="s">
        <v>25</v>
      </c>
      <c r="B16" t="s">
        <v>33</v>
      </c>
      <c r="C16" t="s">
        <v>34</v>
      </c>
      <c r="D16" t="s">
        <v>35</v>
      </c>
      <c r="E16" t="s">
        <v>36</v>
      </c>
      <c r="F16" t="s">
        <v>37</v>
      </c>
      <c r="G16" t="s">
        <v>38</v>
      </c>
      <c r="H16" t="s">
        <v>39</v>
      </c>
    </row>
    <row r="17" spans="1:18" x14ac:dyDescent="0.2">
      <c r="A17" s="7"/>
      <c r="C17" s="9"/>
    </row>
    <row r="18" spans="1:18" x14ac:dyDescent="0.2">
      <c r="A18" s="10" t="s">
        <v>44</v>
      </c>
      <c r="C18" s="9"/>
    </row>
    <row r="19" spans="1:18" x14ac:dyDescent="0.2">
      <c r="A19" t="s">
        <v>25</v>
      </c>
      <c r="B19" t="s">
        <v>33</v>
      </c>
      <c r="C19" t="s">
        <v>45</v>
      </c>
      <c r="D19" t="s">
        <v>35</v>
      </c>
      <c r="E19" t="s">
        <v>36</v>
      </c>
      <c r="F19" t="s">
        <v>37</v>
      </c>
      <c r="G19" t="s">
        <v>38</v>
      </c>
      <c r="H19" t="s">
        <v>39</v>
      </c>
    </row>
    <row r="21" spans="1:18" x14ac:dyDescent="0.2">
      <c r="A21" s="9"/>
      <c r="B21" t="s">
        <v>46</v>
      </c>
      <c r="C21" t="s">
        <v>5</v>
      </c>
      <c r="D21" t="s">
        <v>59</v>
      </c>
      <c r="E21" t="s">
        <v>61</v>
      </c>
      <c r="F21" t="s">
        <v>53</v>
      </c>
      <c r="G21" t="s">
        <v>3</v>
      </c>
      <c r="H21" t="s">
        <v>47</v>
      </c>
      <c r="I21" t="s">
        <v>49</v>
      </c>
      <c r="J21" t="s">
        <v>50</v>
      </c>
      <c r="K21" t="s">
        <v>48</v>
      </c>
      <c r="L21" t="s">
        <v>51</v>
      </c>
      <c r="M21" t="s">
        <v>52</v>
      </c>
      <c r="N21" t="s">
        <v>1</v>
      </c>
      <c r="O21" t="s">
        <v>6</v>
      </c>
      <c r="P21" t="s">
        <v>4</v>
      </c>
      <c r="Q21" t="s">
        <v>0</v>
      </c>
      <c r="R21" t="s">
        <v>2</v>
      </c>
    </row>
    <row r="22" spans="1:18" x14ac:dyDescent="0.2">
      <c r="D22" t="s">
        <v>60</v>
      </c>
      <c r="E22" t="s">
        <v>60</v>
      </c>
      <c r="Q22" s="2"/>
    </row>
    <row r="23" spans="1:18" x14ac:dyDescent="0.2">
      <c r="A23" t="s">
        <v>55</v>
      </c>
      <c r="B23">
        <v>29292</v>
      </c>
      <c r="D23">
        <v>6.0000000000000001E-3</v>
      </c>
      <c r="E23">
        <v>0.57199999999999995</v>
      </c>
      <c r="F23">
        <f>E23-D23</f>
        <v>0.56599999999999995</v>
      </c>
      <c r="G23" s="1">
        <f>E23*10</f>
        <v>5.72</v>
      </c>
      <c r="H23" s="1">
        <v>438.99</v>
      </c>
      <c r="I23" s="1"/>
      <c r="K23">
        <v>1316.46</v>
      </c>
      <c r="Q23" s="2">
        <v>0.49791666666666662</v>
      </c>
    </row>
    <row r="24" spans="1:18" x14ac:dyDescent="0.2">
      <c r="A24" t="s">
        <v>77</v>
      </c>
      <c r="B24">
        <v>29692</v>
      </c>
      <c r="C24">
        <f>B24-B23</f>
        <v>400</v>
      </c>
      <c r="D24">
        <v>0.58799999999999997</v>
      </c>
      <c r="E24">
        <v>1.6459999999999999</v>
      </c>
      <c r="F24">
        <f t="shared" ref="F24:F46" si="0">E24-D24</f>
        <v>1.0579999999999998</v>
      </c>
      <c r="G24" s="1">
        <f t="shared" ref="G24:G46" si="1">E24*10</f>
        <v>16.46</v>
      </c>
      <c r="H24">
        <v>445.58</v>
      </c>
      <c r="I24">
        <f>H24-H23</f>
        <v>6.589999999999975</v>
      </c>
      <c r="J24">
        <f>I24</f>
        <v>6.589999999999975</v>
      </c>
      <c r="K24">
        <v>1322.85</v>
      </c>
      <c r="L24">
        <f>K24-K23</f>
        <v>6.3899999999998727</v>
      </c>
      <c r="M24">
        <f>L24</f>
        <v>6.3899999999998727</v>
      </c>
      <c r="N24">
        <v>20</v>
      </c>
      <c r="O24">
        <f>N24*0.5*0.6328</f>
        <v>6.3280000000000003</v>
      </c>
      <c r="P24">
        <f>O24</f>
        <v>6.3280000000000003</v>
      </c>
      <c r="Q24" s="2">
        <v>0.5</v>
      </c>
    </row>
    <row r="25" spans="1:18" x14ac:dyDescent="0.2">
      <c r="B25">
        <v>30092</v>
      </c>
      <c r="C25">
        <f t="shared" ref="C25:C46" si="2">B25-B24</f>
        <v>400</v>
      </c>
      <c r="D25">
        <v>1.6080000000000001</v>
      </c>
      <c r="E25">
        <v>2.411</v>
      </c>
      <c r="F25">
        <f t="shared" si="0"/>
        <v>0.80299999999999994</v>
      </c>
      <c r="G25" s="1">
        <f t="shared" si="1"/>
        <v>24.11</v>
      </c>
      <c r="H25">
        <v>452.24</v>
      </c>
      <c r="I25">
        <f t="shared" ref="I25:I46" si="3">H25-H24</f>
        <v>6.660000000000025</v>
      </c>
      <c r="J25">
        <f>J24+I25</f>
        <v>13.25</v>
      </c>
      <c r="K25">
        <v>1329.3</v>
      </c>
      <c r="L25">
        <f t="shared" ref="L25:L46" si="4">K25-K24</f>
        <v>6.4500000000000455</v>
      </c>
      <c r="M25">
        <f>M24+L25</f>
        <v>12.839999999999918</v>
      </c>
      <c r="N25">
        <v>21</v>
      </c>
      <c r="O25">
        <f t="shared" ref="O25:O46" si="5">N25*0.5*0.6328</f>
        <v>6.6444000000000001</v>
      </c>
      <c r="P25">
        <f>P24+O25</f>
        <v>12.9724</v>
      </c>
      <c r="Q25" s="2">
        <v>0.50347222222222221</v>
      </c>
    </row>
    <row r="26" spans="1:18" x14ac:dyDescent="0.2">
      <c r="B26">
        <v>30492</v>
      </c>
      <c r="C26">
        <f t="shared" si="2"/>
        <v>400</v>
      </c>
      <c r="D26">
        <v>2.391</v>
      </c>
      <c r="E26">
        <v>3.1949999999999998</v>
      </c>
      <c r="F26">
        <f t="shared" si="0"/>
        <v>0.80399999999999983</v>
      </c>
      <c r="G26" s="1">
        <f t="shared" si="1"/>
        <v>31.95</v>
      </c>
      <c r="H26">
        <v>458.87</v>
      </c>
      <c r="I26">
        <f t="shared" si="3"/>
        <v>6.6299999999999955</v>
      </c>
      <c r="J26">
        <f t="shared" ref="J26:J46" si="6">J25+I26</f>
        <v>19.879999999999995</v>
      </c>
      <c r="K26">
        <v>1335.7</v>
      </c>
      <c r="L26">
        <f t="shared" si="4"/>
        <v>6.4000000000000909</v>
      </c>
      <c r="M26">
        <f t="shared" ref="M26:M46" si="7">M25+L26</f>
        <v>19.240000000000009</v>
      </c>
      <c r="N26">
        <v>21</v>
      </c>
      <c r="O26">
        <f t="shared" si="5"/>
        <v>6.6444000000000001</v>
      </c>
      <c r="P26">
        <f t="shared" ref="P26:P46" si="8">P25+O26</f>
        <v>19.616800000000001</v>
      </c>
      <c r="Q26" s="2">
        <v>0.50416666666666665</v>
      </c>
    </row>
    <row r="27" spans="1:18" x14ac:dyDescent="0.2">
      <c r="B27">
        <v>30892</v>
      </c>
      <c r="C27">
        <f t="shared" si="2"/>
        <v>400</v>
      </c>
      <c r="D27">
        <v>3.145</v>
      </c>
      <c r="E27">
        <v>3.927</v>
      </c>
      <c r="F27">
        <f t="shared" si="0"/>
        <v>0.78200000000000003</v>
      </c>
      <c r="G27" s="1">
        <f t="shared" si="1"/>
        <v>39.270000000000003</v>
      </c>
      <c r="H27">
        <v>456.56</v>
      </c>
      <c r="I27">
        <f t="shared" si="3"/>
        <v>-2.3100000000000023</v>
      </c>
      <c r="J27">
        <f t="shared" si="6"/>
        <v>17.569999999999993</v>
      </c>
      <c r="K27">
        <v>1342.15</v>
      </c>
      <c r="L27">
        <f t="shared" si="4"/>
        <v>6.4500000000000455</v>
      </c>
      <c r="M27">
        <f t="shared" si="7"/>
        <v>25.690000000000055</v>
      </c>
      <c r="N27">
        <v>22</v>
      </c>
      <c r="O27">
        <f t="shared" si="5"/>
        <v>6.9608000000000008</v>
      </c>
      <c r="P27">
        <f t="shared" si="8"/>
        <v>26.577600000000004</v>
      </c>
      <c r="Q27" s="2">
        <v>0.50555555555555554</v>
      </c>
    </row>
    <row r="28" spans="1:18" x14ac:dyDescent="0.2">
      <c r="B28">
        <v>31292</v>
      </c>
      <c r="C28">
        <f t="shared" si="2"/>
        <v>400</v>
      </c>
      <c r="D28">
        <v>3.8780000000000001</v>
      </c>
      <c r="E28">
        <v>4.6500000000000004</v>
      </c>
      <c r="F28">
        <f t="shared" si="0"/>
        <v>0.77200000000000024</v>
      </c>
      <c r="G28" s="1">
        <f t="shared" si="1"/>
        <v>46.5</v>
      </c>
      <c r="H28">
        <v>472.28</v>
      </c>
      <c r="I28">
        <f t="shared" si="3"/>
        <v>15.71999999999997</v>
      </c>
      <c r="J28">
        <f t="shared" si="6"/>
        <v>33.289999999999964</v>
      </c>
      <c r="K28">
        <v>1348.64</v>
      </c>
      <c r="L28">
        <f t="shared" si="4"/>
        <v>6.4900000000000091</v>
      </c>
      <c r="M28">
        <f t="shared" si="7"/>
        <v>32.180000000000064</v>
      </c>
      <c r="N28">
        <v>21</v>
      </c>
      <c r="O28">
        <f t="shared" si="5"/>
        <v>6.6444000000000001</v>
      </c>
      <c r="P28">
        <f t="shared" si="8"/>
        <v>33.222000000000001</v>
      </c>
      <c r="Q28" s="2">
        <v>0.50624999999999998</v>
      </c>
    </row>
    <row r="29" spans="1:18" x14ac:dyDescent="0.2">
      <c r="B29">
        <v>31692</v>
      </c>
      <c r="C29">
        <f t="shared" si="2"/>
        <v>400</v>
      </c>
      <c r="D29">
        <v>4.5999999999999996</v>
      </c>
      <c r="E29">
        <v>5.36</v>
      </c>
      <c r="F29">
        <f t="shared" si="0"/>
        <v>0.76000000000000068</v>
      </c>
      <c r="G29" s="1">
        <f t="shared" si="1"/>
        <v>53.6</v>
      </c>
      <c r="H29">
        <v>479.04</v>
      </c>
      <c r="I29">
        <f t="shared" si="3"/>
        <v>6.7600000000000477</v>
      </c>
      <c r="J29">
        <f t="shared" si="6"/>
        <v>40.050000000000011</v>
      </c>
      <c r="K29">
        <v>1355.16</v>
      </c>
      <c r="L29">
        <f t="shared" si="4"/>
        <v>6.5199999999999818</v>
      </c>
      <c r="M29">
        <f t="shared" si="7"/>
        <v>38.700000000000045</v>
      </c>
      <c r="N29">
        <v>22</v>
      </c>
      <c r="O29">
        <f t="shared" si="5"/>
        <v>6.9608000000000008</v>
      </c>
      <c r="P29">
        <f t="shared" si="8"/>
        <v>40.1828</v>
      </c>
      <c r="Q29" s="2">
        <v>0.50763888888888886</v>
      </c>
    </row>
    <row r="30" spans="1:18" x14ac:dyDescent="0.2">
      <c r="B30">
        <v>32092</v>
      </c>
      <c r="C30">
        <f t="shared" si="2"/>
        <v>400</v>
      </c>
      <c r="D30">
        <v>5.3</v>
      </c>
      <c r="E30">
        <v>6.07</v>
      </c>
      <c r="F30">
        <f t="shared" si="0"/>
        <v>0.77000000000000046</v>
      </c>
      <c r="G30" s="1">
        <f t="shared" si="1"/>
        <v>60.7</v>
      </c>
      <c r="H30">
        <v>485.83</v>
      </c>
      <c r="I30">
        <f t="shared" si="3"/>
        <v>6.7899999999999636</v>
      </c>
      <c r="J30">
        <f t="shared" si="6"/>
        <v>46.839999999999975</v>
      </c>
      <c r="K30">
        <v>1361.72</v>
      </c>
      <c r="L30">
        <f t="shared" si="4"/>
        <v>6.5599999999999454</v>
      </c>
      <c r="M30">
        <f t="shared" si="7"/>
        <v>45.259999999999991</v>
      </c>
      <c r="N30">
        <v>21</v>
      </c>
      <c r="O30">
        <f t="shared" si="5"/>
        <v>6.6444000000000001</v>
      </c>
      <c r="P30">
        <f t="shared" si="8"/>
        <v>46.827199999999998</v>
      </c>
      <c r="Q30" s="2">
        <v>0.5083333333333333</v>
      </c>
    </row>
    <row r="31" spans="1:18" x14ac:dyDescent="0.2">
      <c r="B31">
        <v>32492</v>
      </c>
      <c r="C31">
        <f t="shared" si="2"/>
        <v>400</v>
      </c>
      <c r="D31">
        <v>6.02</v>
      </c>
      <c r="E31">
        <v>6.79</v>
      </c>
      <c r="F31">
        <f t="shared" si="0"/>
        <v>0.77000000000000046</v>
      </c>
      <c r="G31" s="1">
        <f t="shared" si="1"/>
        <v>67.900000000000006</v>
      </c>
      <c r="H31">
        <v>492.66</v>
      </c>
      <c r="I31">
        <f t="shared" si="3"/>
        <v>6.8300000000000409</v>
      </c>
      <c r="J31">
        <f t="shared" si="6"/>
        <v>53.670000000000016</v>
      </c>
      <c r="K31">
        <v>1368.3</v>
      </c>
      <c r="L31">
        <f t="shared" si="4"/>
        <v>6.5799999999999272</v>
      </c>
      <c r="M31">
        <f t="shared" si="7"/>
        <v>51.839999999999918</v>
      </c>
      <c r="N31">
        <v>21</v>
      </c>
      <c r="O31">
        <f t="shared" si="5"/>
        <v>6.6444000000000001</v>
      </c>
      <c r="P31">
        <f t="shared" si="8"/>
        <v>53.471599999999995</v>
      </c>
      <c r="Q31" s="2">
        <v>0.50902777777777775</v>
      </c>
    </row>
    <row r="32" spans="1:18" x14ac:dyDescent="0.2">
      <c r="B32">
        <v>32892</v>
      </c>
      <c r="C32">
        <f t="shared" si="2"/>
        <v>400</v>
      </c>
      <c r="D32">
        <v>6.73</v>
      </c>
      <c r="E32">
        <v>7.47</v>
      </c>
      <c r="F32">
        <f t="shared" si="0"/>
        <v>0.73999999999999932</v>
      </c>
      <c r="G32" s="1">
        <f t="shared" si="1"/>
        <v>74.7</v>
      </c>
      <c r="H32">
        <v>499.28</v>
      </c>
      <c r="I32">
        <f t="shared" si="3"/>
        <v>6.6199999999999477</v>
      </c>
      <c r="J32">
        <f t="shared" si="6"/>
        <v>60.289999999999964</v>
      </c>
      <c r="K32">
        <v>1374.7</v>
      </c>
      <c r="L32">
        <f t="shared" si="4"/>
        <v>6.4000000000000909</v>
      </c>
      <c r="M32">
        <f t="shared" si="7"/>
        <v>58.240000000000009</v>
      </c>
      <c r="N32">
        <v>19</v>
      </c>
      <c r="O32">
        <f t="shared" si="5"/>
        <v>6.0116000000000005</v>
      </c>
      <c r="P32">
        <f t="shared" si="8"/>
        <v>59.483199999999997</v>
      </c>
      <c r="Q32" s="2">
        <v>0.51041666666666663</v>
      </c>
      <c r="R32" t="s">
        <v>78</v>
      </c>
    </row>
    <row r="33" spans="1:18" x14ac:dyDescent="0.2">
      <c r="B33">
        <v>33292</v>
      </c>
      <c r="C33">
        <f t="shared" si="2"/>
        <v>400</v>
      </c>
      <c r="D33">
        <v>7.4</v>
      </c>
      <c r="E33">
        <v>8.34</v>
      </c>
      <c r="F33">
        <f t="shared" si="0"/>
        <v>0.9399999999999995</v>
      </c>
      <c r="G33" s="1">
        <f t="shared" si="1"/>
        <v>83.4</v>
      </c>
      <c r="H33">
        <v>507.26</v>
      </c>
      <c r="I33">
        <f t="shared" si="3"/>
        <v>7.9800000000000182</v>
      </c>
      <c r="J33">
        <f t="shared" si="6"/>
        <v>68.269999999999982</v>
      </c>
      <c r="K33">
        <v>1382.4</v>
      </c>
      <c r="L33">
        <f t="shared" si="4"/>
        <v>7.7000000000000455</v>
      </c>
      <c r="M33">
        <f t="shared" si="7"/>
        <v>65.940000000000055</v>
      </c>
      <c r="N33" s="11">
        <v>22</v>
      </c>
      <c r="O33">
        <f t="shared" si="5"/>
        <v>6.9608000000000008</v>
      </c>
      <c r="P33">
        <f t="shared" si="8"/>
        <v>66.444000000000003</v>
      </c>
      <c r="Q33" s="2">
        <v>0.51180555555555551</v>
      </c>
    </row>
    <row r="34" spans="1:18" x14ac:dyDescent="0.2">
      <c r="B34">
        <v>33692</v>
      </c>
      <c r="C34">
        <f t="shared" si="2"/>
        <v>400</v>
      </c>
      <c r="D34">
        <v>8.27</v>
      </c>
      <c r="E34">
        <v>9.1999999999999993</v>
      </c>
      <c r="F34">
        <f t="shared" si="0"/>
        <v>0.92999999999999972</v>
      </c>
      <c r="G34" s="1">
        <f t="shared" si="1"/>
        <v>92</v>
      </c>
      <c r="H34">
        <v>515.27</v>
      </c>
      <c r="I34">
        <f t="shared" si="3"/>
        <v>8.0099999999999909</v>
      </c>
      <c r="J34">
        <f t="shared" si="6"/>
        <v>76.279999999999973</v>
      </c>
      <c r="K34">
        <v>1390.12</v>
      </c>
      <c r="L34">
        <f t="shared" si="4"/>
        <v>7.7199999999997999</v>
      </c>
      <c r="M34">
        <f t="shared" si="7"/>
        <v>73.659999999999854</v>
      </c>
      <c r="N34">
        <v>22</v>
      </c>
      <c r="O34">
        <f t="shared" si="5"/>
        <v>6.9608000000000008</v>
      </c>
      <c r="P34">
        <f t="shared" si="8"/>
        <v>73.404800000000009</v>
      </c>
      <c r="Q34" s="2">
        <v>0.51250000000000007</v>
      </c>
    </row>
    <row r="35" spans="1:18" x14ac:dyDescent="0.2">
      <c r="A35" t="s">
        <v>79</v>
      </c>
      <c r="B35">
        <v>33292</v>
      </c>
      <c r="C35">
        <f t="shared" si="2"/>
        <v>-400</v>
      </c>
      <c r="D35">
        <v>9.08</v>
      </c>
      <c r="E35">
        <v>7.6</v>
      </c>
      <c r="F35">
        <f t="shared" si="0"/>
        <v>-1.4800000000000004</v>
      </c>
      <c r="G35" s="1">
        <f t="shared" si="1"/>
        <v>76</v>
      </c>
      <c r="H35">
        <v>507.28</v>
      </c>
      <c r="I35">
        <f t="shared" si="3"/>
        <v>-7.9900000000000091</v>
      </c>
      <c r="J35">
        <f t="shared" si="6"/>
        <v>68.289999999999964</v>
      </c>
      <c r="K35">
        <v>1382.41</v>
      </c>
      <c r="L35">
        <f t="shared" si="4"/>
        <v>-7.709999999999809</v>
      </c>
      <c r="M35">
        <f t="shared" si="7"/>
        <v>65.950000000000045</v>
      </c>
      <c r="N35">
        <v>-24</v>
      </c>
      <c r="O35">
        <f t="shared" si="5"/>
        <v>-7.5936000000000003</v>
      </c>
      <c r="P35">
        <f t="shared" si="8"/>
        <v>65.811200000000014</v>
      </c>
      <c r="Q35" s="2">
        <v>0.51527777777777783</v>
      </c>
    </row>
    <row r="36" spans="1:18" x14ac:dyDescent="0.2">
      <c r="B36">
        <v>32892</v>
      </c>
      <c r="C36">
        <f t="shared" si="2"/>
        <v>-400</v>
      </c>
      <c r="D36">
        <v>7.62</v>
      </c>
      <c r="E36">
        <v>6.36</v>
      </c>
      <c r="F36">
        <f t="shared" si="0"/>
        <v>-1.2599999999999998</v>
      </c>
      <c r="G36" s="1">
        <f t="shared" si="1"/>
        <v>63.6</v>
      </c>
      <c r="H36">
        <v>499.3</v>
      </c>
      <c r="I36">
        <f t="shared" si="3"/>
        <v>-7.9799999999999613</v>
      </c>
      <c r="J36">
        <f t="shared" si="6"/>
        <v>60.31</v>
      </c>
      <c r="K36">
        <v>1374.72</v>
      </c>
      <c r="L36">
        <f t="shared" si="4"/>
        <v>-7.6900000000000546</v>
      </c>
      <c r="M36">
        <f t="shared" si="7"/>
        <v>58.259999999999991</v>
      </c>
      <c r="N36">
        <v>-23</v>
      </c>
      <c r="O36">
        <f t="shared" si="5"/>
        <v>-7.2772000000000006</v>
      </c>
      <c r="P36">
        <f t="shared" si="8"/>
        <v>58.534000000000013</v>
      </c>
      <c r="Q36" s="2">
        <v>0.51597222222222217</v>
      </c>
    </row>
    <row r="37" spans="1:18" x14ac:dyDescent="0.2">
      <c r="B37">
        <v>32492</v>
      </c>
      <c r="C37">
        <f t="shared" si="2"/>
        <v>-400</v>
      </c>
      <c r="D37">
        <v>6.39</v>
      </c>
      <c r="E37">
        <v>5.47</v>
      </c>
      <c r="F37">
        <f t="shared" si="0"/>
        <v>-0.91999999999999993</v>
      </c>
      <c r="G37" s="1">
        <f t="shared" si="1"/>
        <v>54.699999999999996</v>
      </c>
      <c r="H37">
        <v>492.69</v>
      </c>
      <c r="I37">
        <f t="shared" si="3"/>
        <v>-6.6100000000000136</v>
      </c>
      <c r="J37">
        <f t="shared" si="6"/>
        <v>53.699999999999989</v>
      </c>
      <c r="K37">
        <v>1368.34</v>
      </c>
      <c r="L37">
        <f t="shared" si="4"/>
        <v>-6.3800000000001091</v>
      </c>
      <c r="M37">
        <f t="shared" si="7"/>
        <v>51.879999999999882</v>
      </c>
      <c r="N37">
        <v>-20</v>
      </c>
      <c r="O37">
        <f t="shared" si="5"/>
        <v>-6.3280000000000003</v>
      </c>
      <c r="P37">
        <f t="shared" si="8"/>
        <v>52.20600000000001</v>
      </c>
      <c r="Q37" s="2">
        <v>0.51736111111111105</v>
      </c>
      <c r="R37" t="s">
        <v>80</v>
      </c>
    </row>
    <row r="38" spans="1:18" x14ac:dyDescent="0.2">
      <c r="B38">
        <v>32092</v>
      </c>
      <c r="C38">
        <f t="shared" si="2"/>
        <v>-400</v>
      </c>
      <c r="D38">
        <v>5.48</v>
      </c>
      <c r="E38">
        <v>4.5599999999999996</v>
      </c>
      <c r="F38">
        <f t="shared" si="0"/>
        <v>-0.92000000000000082</v>
      </c>
      <c r="G38" s="1">
        <f t="shared" si="1"/>
        <v>45.599999999999994</v>
      </c>
      <c r="H38">
        <v>485.88</v>
      </c>
      <c r="I38">
        <f t="shared" si="3"/>
        <v>-6.8100000000000023</v>
      </c>
      <c r="J38">
        <f t="shared" si="6"/>
        <v>46.889999999999986</v>
      </c>
      <c r="K38">
        <v>1361.77</v>
      </c>
      <c r="L38">
        <f t="shared" si="4"/>
        <v>-6.5699999999999363</v>
      </c>
      <c r="M38">
        <f t="shared" si="7"/>
        <v>45.309999999999945</v>
      </c>
      <c r="N38">
        <v>-20</v>
      </c>
      <c r="O38">
        <f t="shared" si="5"/>
        <v>-6.3280000000000003</v>
      </c>
      <c r="P38">
        <f t="shared" si="8"/>
        <v>45.878000000000007</v>
      </c>
      <c r="Q38" s="2">
        <v>0.51874999999999993</v>
      </c>
    </row>
    <row r="39" spans="1:18" x14ac:dyDescent="0.2">
      <c r="B39">
        <v>31692</v>
      </c>
      <c r="C39">
        <f t="shared" si="2"/>
        <v>-400</v>
      </c>
      <c r="D39">
        <v>4.59</v>
      </c>
      <c r="E39">
        <v>3.73</v>
      </c>
      <c r="F39">
        <f t="shared" si="0"/>
        <v>-0.85999999999999988</v>
      </c>
      <c r="G39" s="1">
        <f t="shared" si="1"/>
        <v>37.299999999999997</v>
      </c>
      <c r="H39">
        <v>479.09</v>
      </c>
      <c r="I39">
        <f t="shared" si="3"/>
        <v>-6.7900000000000205</v>
      </c>
      <c r="J39">
        <f t="shared" si="6"/>
        <v>40.099999999999966</v>
      </c>
      <c r="K39">
        <v>1355.22</v>
      </c>
      <c r="L39">
        <f t="shared" si="4"/>
        <v>-6.5499999999999545</v>
      </c>
      <c r="M39">
        <f t="shared" si="7"/>
        <v>38.759999999999991</v>
      </c>
      <c r="N39">
        <v>-21</v>
      </c>
      <c r="O39">
        <f t="shared" si="5"/>
        <v>-6.6444000000000001</v>
      </c>
      <c r="P39">
        <f t="shared" si="8"/>
        <v>39.23360000000001</v>
      </c>
      <c r="Q39" s="2">
        <v>0.51944444444444449</v>
      </c>
    </row>
    <row r="40" spans="1:18" x14ac:dyDescent="0.2">
      <c r="A40" t="s">
        <v>81</v>
      </c>
      <c r="B40">
        <v>31292</v>
      </c>
      <c r="C40">
        <f t="shared" si="2"/>
        <v>-400</v>
      </c>
      <c r="D40">
        <v>3.78</v>
      </c>
      <c r="E40">
        <v>2.9609999999999999</v>
      </c>
      <c r="F40">
        <f t="shared" si="0"/>
        <v>-0.81899999999999995</v>
      </c>
      <c r="G40" s="1">
        <f t="shared" si="1"/>
        <v>29.61</v>
      </c>
      <c r="H40">
        <v>472.35</v>
      </c>
      <c r="I40">
        <f t="shared" si="3"/>
        <v>-6.7399999999999523</v>
      </c>
      <c r="J40">
        <f t="shared" si="6"/>
        <v>33.360000000000014</v>
      </c>
      <c r="K40">
        <v>1348.72</v>
      </c>
      <c r="L40">
        <f t="shared" si="4"/>
        <v>-6.5</v>
      </c>
      <c r="M40">
        <f t="shared" si="7"/>
        <v>32.259999999999991</v>
      </c>
      <c r="N40">
        <v>-22</v>
      </c>
      <c r="O40">
        <f t="shared" si="5"/>
        <v>-6.9608000000000008</v>
      </c>
      <c r="P40">
        <f t="shared" si="8"/>
        <v>32.272800000000011</v>
      </c>
      <c r="Q40" s="2">
        <v>0.52013888888888882</v>
      </c>
    </row>
    <row r="41" spans="1:18" x14ac:dyDescent="0.2">
      <c r="A41" t="s">
        <v>82</v>
      </c>
      <c r="B41">
        <v>30892</v>
      </c>
      <c r="C41">
        <f t="shared" si="2"/>
        <v>-400</v>
      </c>
      <c r="D41">
        <v>3.01</v>
      </c>
      <c r="E41">
        <v>2.234</v>
      </c>
      <c r="F41">
        <f t="shared" si="0"/>
        <v>-0.7759999999999998</v>
      </c>
      <c r="G41" s="1">
        <f t="shared" si="1"/>
        <v>22.34</v>
      </c>
      <c r="H41">
        <v>465.64</v>
      </c>
      <c r="I41">
        <f t="shared" si="3"/>
        <v>-6.7100000000000364</v>
      </c>
      <c r="J41">
        <f t="shared" si="6"/>
        <v>26.649999999999977</v>
      </c>
      <c r="K41">
        <v>1342.25</v>
      </c>
      <c r="L41">
        <f t="shared" si="4"/>
        <v>-6.4700000000000273</v>
      </c>
      <c r="M41">
        <f t="shared" si="7"/>
        <v>25.789999999999964</v>
      </c>
      <c r="N41">
        <v>-20</v>
      </c>
      <c r="O41">
        <f t="shared" si="5"/>
        <v>-6.3280000000000003</v>
      </c>
      <c r="P41">
        <f t="shared" si="8"/>
        <v>25.944800000000011</v>
      </c>
      <c r="Q41" s="2">
        <v>0.52152777777777781</v>
      </c>
    </row>
    <row r="42" spans="1:18" x14ac:dyDescent="0.2">
      <c r="A42" t="s">
        <v>83</v>
      </c>
      <c r="B42">
        <v>30492</v>
      </c>
      <c r="C42">
        <f t="shared" si="2"/>
        <v>-400</v>
      </c>
      <c r="D42">
        <v>2.2989999999999999</v>
      </c>
      <c r="E42">
        <v>1.5369999999999999</v>
      </c>
      <c r="F42">
        <f t="shared" si="0"/>
        <v>-0.76200000000000001</v>
      </c>
      <c r="G42" s="1">
        <f t="shared" si="1"/>
        <v>15.37</v>
      </c>
      <c r="H42">
        <v>458.96</v>
      </c>
      <c r="I42">
        <f t="shared" si="3"/>
        <v>-6.6800000000000068</v>
      </c>
      <c r="J42">
        <f t="shared" si="6"/>
        <v>19.96999999999997</v>
      </c>
      <c r="K42">
        <v>1335.81</v>
      </c>
      <c r="L42">
        <f t="shared" si="4"/>
        <v>-6.4400000000000546</v>
      </c>
      <c r="M42">
        <f t="shared" si="7"/>
        <v>19.349999999999909</v>
      </c>
      <c r="N42">
        <v>-19</v>
      </c>
      <c r="O42">
        <f t="shared" si="5"/>
        <v>-6.0116000000000005</v>
      </c>
      <c r="P42">
        <f t="shared" si="8"/>
        <v>19.93320000000001</v>
      </c>
      <c r="Q42" s="2">
        <v>0.5229166666666667</v>
      </c>
    </row>
    <row r="43" spans="1:18" x14ac:dyDescent="0.2">
      <c r="A43" t="s">
        <v>84</v>
      </c>
      <c r="B43">
        <v>30092</v>
      </c>
      <c r="C43">
        <f t="shared" si="2"/>
        <v>-400</v>
      </c>
      <c r="D43">
        <v>1.5840000000000001</v>
      </c>
      <c r="E43">
        <v>0.88900000000000001</v>
      </c>
      <c r="F43">
        <f t="shared" si="0"/>
        <v>-0.69500000000000006</v>
      </c>
      <c r="G43" s="1">
        <f t="shared" si="1"/>
        <v>8.89</v>
      </c>
      <c r="H43">
        <v>452.37</v>
      </c>
      <c r="I43">
        <f t="shared" si="3"/>
        <v>-6.589999999999975</v>
      </c>
      <c r="J43">
        <f t="shared" si="6"/>
        <v>13.379999999999995</v>
      </c>
      <c r="K43">
        <v>1329.45</v>
      </c>
      <c r="L43">
        <f t="shared" si="4"/>
        <v>-6.3599999999999</v>
      </c>
      <c r="M43">
        <f t="shared" si="7"/>
        <v>12.990000000000009</v>
      </c>
      <c r="N43">
        <v>-19</v>
      </c>
      <c r="O43">
        <f t="shared" si="5"/>
        <v>-6.0116000000000005</v>
      </c>
      <c r="P43">
        <f t="shared" si="8"/>
        <v>13.921600000000009</v>
      </c>
      <c r="Q43" s="2">
        <v>0.52361111111111114</v>
      </c>
    </row>
    <row r="44" spans="1:18" x14ac:dyDescent="0.2">
      <c r="A44" t="s">
        <v>85</v>
      </c>
      <c r="B44">
        <v>29692</v>
      </c>
      <c r="C44">
        <f t="shared" si="2"/>
        <v>-400</v>
      </c>
      <c r="D44">
        <v>0.93300000000000005</v>
      </c>
      <c r="E44">
        <v>0.255</v>
      </c>
      <c r="F44">
        <f t="shared" si="0"/>
        <v>-0.67800000000000005</v>
      </c>
      <c r="G44" s="1">
        <f t="shared" si="1"/>
        <v>2.5499999999999998</v>
      </c>
      <c r="H44">
        <v>445.79</v>
      </c>
      <c r="I44">
        <f t="shared" si="3"/>
        <v>-6.5799999999999841</v>
      </c>
      <c r="J44">
        <f t="shared" si="6"/>
        <v>6.8000000000000114</v>
      </c>
      <c r="K44">
        <v>1323.11</v>
      </c>
      <c r="L44">
        <f t="shared" si="4"/>
        <v>-6.3400000000001455</v>
      </c>
      <c r="M44">
        <f t="shared" si="7"/>
        <v>6.6499999999998636</v>
      </c>
      <c r="N44">
        <v>-22</v>
      </c>
      <c r="O44">
        <f t="shared" si="5"/>
        <v>-6.9608000000000008</v>
      </c>
      <c r="P44">
        <f t="shared" si="8"/>
        <v>6.9608000000000079</v>
      </c>
      <c r="Q44" s="2">
        <v>0.52430555555555558</v>
      </c>
    </row>
    <row r="45" spans="1:18" x14ac:dyDescent="0.2">
      <c r="A45" t="s">
        <v>86</v>
      </c>
      <c r="B45">
        <v>29292</v>
      </c>
      <c r="C45">
        <f t="shared" si="2"/>
        <v>-400</v>
      </c>
      <c r="D45">
        <v>0.30299999999999999</v>
      </c>
      <c r="E45">
        <v>-0.36299999999999999</v>
      </c>
      <c r="F45">
        <f t="shared" si="0"/>
        <v>-0.66599999999999993</v>
      </c>
      <c r="G45" s="1">
        <f t="shared" si="1"/>
        <v>-3.63</v>
      </c>
      <c r="H45">
        <v>439.27</v>
      </c>
      <c r="I45">
        <f t="shared" si="3"/>
        <v>-6.5200000000000387</v>
      </c>
      <c r="J45">
        <f t="shared" si="6"/>
        <v>0.27999999999997272</v>
      </c>
      <c r="K45">
        <v>1316.82</v>
      </c>
      <c r="L45">
        <f t="shared" si="4"/>
        <v>-6.2899999999999636</v>
      </c>
      <c r="M45">
        <f t="shared" si="7"/>
        <v>0.35999999999989996</v>
      </c>
      <c r="N45">
        <v>-20</v>
      </c>
      <c r="O45">
        <f t="shared" si="5"/>
        <v>-6.3280000000000003</v>
      </c>
      <c r="P45">
        <f t="shared" si="8"/>
        <v>0.63280000000000758</v>
      </c>
      <c r="Q45" s="2">
        <v>0.52569444444444446</v>
      </c>
    </row>
    <row r="46" spans="1:18" x14ac:dyDescent="0.2">
      <c r="A46" t="s">
        <v>87</v>
      </c>
      <c r="B46">
        <v>28892</v>
      </c>
      <c r="C46">
        <f t="shared" si="2"/>
        <v>-400</v>
      </c>
      <c r="E46">
        <v>-0.93200000000000005</v>
      </c>
      <c r="F46">
        <f t="shared" si="0"/>
        <v>-0.93200000000000005</v>
      </c>
      <c r="G46" s="1">
        <f t="shared" si="1"/>
        <v>-9.32</v>
      </c>
      <c r="H46">
        <v>432.78</v>
      </c>
      <c r="I46">
        <f t="shared" si="3"/>
        <v>-6.4900000000000091</v>
      </c>
      <c r="J46">
        <f t="shared" si="6"/>
        <v>-6.2100000000000364</v>
      </c>
      <c r="K46">
        <v>1310.56</v>
      </c>
      <c r="L46">
        <f t="shared" si="4"/>
        <v>-6.2599999999999909</v>
      </c>
      <c r="M46">
        <f t="shared" si="7"/>
        <v>-5.9000000000000909</v>
      </c>
      <c r="N46">
        <v>-20</v>
      </c>
      <c r="O46">
        <f t="shared" si="5"/>
        <v>-6.3280000000000003</v>
      </c>
      <c r="P46">
        <f t="shared" si="8"/>
        <v>-5.6951999999999927</v>
      </c>
      <c r="Q46" s="2">
        <v>0.52708333333333335</v>
      </c>
    </row>
    <row r="47" spans="1:18" x14ac:dyDescent="0.2">
      <c r="M47" s="2"/>
      <c r="Q47" s="2"/>
    </row>
    <row r="48" spans="1:18" x14ac:dyDescent="0.2">
      <c r="M48" s="2"/>
      <c r="Q48" s="2"/>
    </row>
    <row r="49" spans="13:17" x14ac:dyDescent="0.2">
      <c r="M49" s="2"/>
      <c r="Q49" s="2"/>
    </row>
    <row r="50" spans="13:17" x14ac:dyDescent="0.2">
      <c r="M5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20220802_1st_msmt</vt:lpstr>
      <vt:lpstr>20220803_2nd_msmt</vt:lpstr>
      <vt:lpstr>20220803_3rd_msmt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submm</dc:creator>
  <cp:lastModifiedBy>Microsoft Office User</cp:lastModifiedBy>
  <dcterms:created xsi:type="dcterms:W3CDTF">2021-08-11T12:19:52Z</dcterms:created>
  <dcterms:modified xsi:type="dcterms:W3CDTF">2022-08-04T13:46:40Z</dcterms:modified>
</cp:coreProperties>
</file>