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70" windowHeight="8730" tabRatio="849"/>
  </bookViews>
  <sheets>
    <sheet name="Метод коллокации" sheetId="18" r:id="rId1"/>
  </sheets>
  <calcPr calcId="162913"/>
</workbook>
</file>

<file path=xl/calcChain.xml><?xml version="1.0" encoding="utf-8"?>
<calcChain xmlns="http://schemas.openxmlformats.org/spreadsheetml/2006/main">
  <c r="E19" i="18" l="1"/>
  <c r="E18" i="18"/>
  <c r="F19" i="18"/>
  <c r="F18" i="18"/>
  <c r="I8" i="18" l="1"/>
  <c r="D9" i="18" l="1"/>
  <c r="C9" i="18"/>
  <c r="B9" i="18"/>
  <c r="F9" i="18" s="1"/>
  <c r="C8" i="18"/>
  <c r="C11" i="18" s="1" a="1"/>
  <c r="D8" i="18"/>
  <c r="B8" i="18"/>
  <c r="F8" i="18" l="1"/>
  <c r="C11" i="18"/>
  <c r="C12" i="18"/>
  <c r="D12" i="18"/>
  <c r="D11" i="18"/>
  <c r="G8" i="18" l="1" a="1"/>
  <c r="G8" i="18" l="1"/>
  <c r="G9" i="18"/>
  <c r="H9" i="18" l="1"/>
  <c r="H8" i="18"/>
  <c r="I9" i="18"/>
</calcChain>
</file>

<file path=xl/sharedStrings.xml><?xml version="1.0" encoding="utf-8"?>
<sst xmlns="http://schemas.openxmlformats.org/spreadsheetml/2006/main" count="12" uniqueCount="12">
  <si>
    <t>L(u2)</t>
  </si>
  <si>
    <t>L(u1)</t>
  </si>
  <si>
    <t>L(u0)</t>
  </si>
  <si>
    <t>x</t>
  </si>
  <si>
    <t>f(x)</t>
  </si>
  <si>
    <t>y прибл.</t>
  </si>
  <si>
    <t>f(x)-L(u0)</t>
  </si>
  <si>
    <t>Ci</t>
  </si>
  <si>
    <t>R(x,C1,C2)</t>
  </si>
  <si>
    <t>ЛР №3</t>
  </si>
  <si>
    <t>ЛР №2</t>
  </si>
  <si>
    <t>ЛР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</si>
</sst>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1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Fill="1" applyBorder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'Метод коллокации'!$B$16</c:f>
              <c:strCache>
                <c:ptCount val="1"/>
                <c:pt idx="0">
                  <c:v>ЛР №3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'Метод коллокации'!$A$17:$A$25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</c:numCache>
            </c:numRef>
          </c:xVal>
          <c:yVal>
            <c:numRef>
              <c:f>'Метод коллокации'!$B$17:$B$25</c:f>
              <c:numCache>
                <c:formatCode>General</c:formatCode>
                <c:ptCount val="9"/>
                <c:pt idx="0" formatCode="0.00">
                  <c:v>-0.37</c:v>
                </c:pt>
                <c:pt idx="1">
                  <c:v>-9.9062566780968891E-2</c:v>
                </c:pt>
                <c:pt idx="2">
                  <c:v>0.25490934793326014</c:v>
                </c:pt>
                <c:pt idx="3">
                  <c:v>0.63311679322269887</c:v>
                </c:pt>
                <c:pt idx="4">
                  <c:v>0.95558411929211773</c:v>
                </c:pt>
                <c:pt idx="5">
                  <c:v>1.128500097836848</c:v>
                </c:pt>
                <c:pt idx="6">
                  <c:v>1.0539102996568996</c:v>
                </c:pt>
                <c:pt idx="7">
                  <c:v>0.63942493188233362</c:v>
                </c:pt>
                <c:pt idx="8">
                  <c:v>-0.2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EA-4B0D-A688-AC6CBE5F9041}"/>
            </c:ext>
          </c:extLst>
        </c:ser>
        <c:ser>
          <c:idx val="1"/>
          <c:order val="1"/>
          <c:tx>
            <c:strRef>
              <c:f>'Метод коллокации'!$C$16</c:f>
              <c:strCache>
                <c:ptCount val="1"/>
                <c:pt idx="0">
                  <c:v>ЛР №2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'Метод коллокации'!$A$17:$A$25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</c:numCache>
            </c:numRef>
          </c:xVal>
          <c:yVal>
            <c:numRef>
              <c:f>'Метод коллокации'!$C$17:$C$25</c:f>
              <c:numCache>
                <c:formatCode>General</c:formatCode>
                <c:ptCount val="9"/>
                <c:pt idx="0">
                  <c:v>-0.37</c:v>
                </c:pt>
                <c:pt idx="1">
                  <c:v>-9.9062999999999998E-2</c:v>
                </c:pt>
                <c:pt idx="2">
                  <c:v>0.254909</c:v>
                </c:pt>
                <c:pt idx="3">
                  <c:v>0.63311700000000004</c:v>
                </c:pt>
                <c:pt idx="4">
                  <c:v>0.95558399999999999</c:v>
                </c:pt>
                <c:pt idx="5">
                  <c:v>1.1285000000000001</c:v>
                </c:pt>
                <c:pt idx="6">
                  <c:v>1.0539099999999999</c:v>
                </c:pt>
                <c:pt idx="7">
                  <c:v>0.63942500000000002</c:v>
                </c:pt>
                <c:pt idx="8">
                  <c:v>-0.2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EA-4B0D-A688-AC6CBE5F9041}"/>
            </c:ext>
          </c:extLst>
        </c:ser>
        <c:ser>
          <c:idx val="2"/>
          <c:order val="2"/>
          <c:tx>
            <c:strRef>
              <c:f>'Метод коллокации'!$F$16</c:f>
              <c:strCache>
                <c:ptCount val="1"/>
                <c:pt idx="0">
                  <c:v>ЛР №5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'Метод коллокации'!$E$17:$E$20</c:f>
              <c:numCache>
                <c:formatCode>General</c:formatCode>
                <c:ptCount val="4"/>
                <c:pt idx="0">
                  <c:v>0</c:v>
                </c:pt>
                <c:pt idx="1">
                  <c:v>0.3</c:v>
                </c:pt>
                <c:pt idx="2">
                  <c:v>0.5</c:v>
                </c:pt>
                <c:pt idx="3">
                  <c:v>0.8</c:v>
                </c:pt>
              </c:numCache>
            </c:numRef>
          </c:xVal>
          <c:yVal>
            <c:numRef>
              <c:f>'Метод коллокации'!$F$17:$F$20</c:f>
              <c:numCache>
                <c:formatCode>0.00000000</c:formatCode>
                <c:ptCount val="4"/>
                <c:pt idx="0" formatCode="General">
                  <c:v>-0.37</c:v>
                </c:pt>
                <c:pt idx="1">
                  <c:v>-8.9432943930845665E-2</c:v>
                </c:pt>
                <c:pt idx="2">
                  <c:v>-0.16255410131456671</c:v>
                </c:pt>
                <c:pt idx="3" formatCode="General">
                  <c:v>-0.2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EA-4B0D-A688-AC6CBE5F9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87464"/>
        <c:axId val="427391072"/>
      </c:scatterChart>
      <c:valAx>
        <c:axId val="427387464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391072"/>
        <c:crosses val="autoZero"/>
        <c:crossBetween val="midCat"/>
      </c:valAx>
      <c:valAx>
        <c:axId val="427391072"/>
        <c:scaling>
          <c:orientation val="minMax"/>
          <c:max val="1.2"/>
          <c:min val="-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387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1</xdr:row>
      <xdr:rowOff>23813</xdr:rowOff>
    </xdr:from>
    <xdr:to>
      <xdr:col>3</xdr:col>
      <xdr:colOff>1364456</xdr:colOff>
      <xdr:row>4</xdr:row>
      <xdr:rowOff>14288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8" r="4901"/>
        <a:stretch/>
      </xdr:blipFill>
      <xdr:spPr>
        <a:xfrm>
          <a:off x="1464468" y="214313"/>
          <a:ext cx="3448051" cy="561975"/>
        </a:xfrm>
        <a:prstGeom prst="rect">
          <a:avLst/>
        </a:prstGeom>
      </xdr:spPr>
    </xdr:pic>
    <xdr:clientData/>
  </xdr:twoCellAnchor>
  <xdr:twoCellAnchor>
    <xdr:from>
      <xdr:col>7</xdr:col>
      <xdr:colOff>11906</xdr:colOff>
      <xdr:row>13</xdr:row>
      <xdr:rowOff>21432</xdr:rowOff>
    </xdr:from>
    <xdr:to>
      <xdr:col>10</xdr:col>
      <xdr:colOff>381000</xdr:colOff>
      <xdr:row>27</xdr:row>
      <xdr:rowOff>97632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80" zoomScaleNormal="80" workbookViewId="0">
      <selection activeCell="D32" sqref="D32"/>
    </sheetView>
  </sheetViews>
  <sheetFormatPr defaultRowHeight="15" x14ac:dyDescent="0.25"/>
  <cols>
    <col min="1" max="1" width="21.42578125" bestFit="1" customWidth="1"/>
    <col min="2" max="2" width="11.42578125" customWidth="1"/>
    <col min="3" max="3" width="20.28515625" bestFit="1" customWidth="1"/>
    <col min="4" max="4" width="21.42578125" bestFit="1" customWidth="1"/>
    <col min="5" max="5" width="20.28515625" bestFit="1" customWidth="1"/>
    <col min="6" max="6" width="21.42578125" bestFit="1" customWidth="1"/>
    <col min="7" max="7" width="17" bestFit="1" customWidth="1"/>
    <col min="8" max="8" width="19" customWidth="1"/>
    <col min="9" max="9" width="21.42578125" bestFit="1" customWidth="1"/>
    <col min="10" max="10" width="22.7109375" bestFit="1" customWidth="1"/>
    <col min="11" max="11" width="17" bestFit="1" customWidth="1"/>
    <col min="12" max="12" width="21.42578125" bestFit="1" customWidth="1"/>
    <col min="13" max="13" width="4.140625" bestFit="1" customWidth="1"/>
    <col min="14" max="14" width="9.28515625" bestFit="1" customWidth="1"/>
    <col min="15" max="15" width="12.7109375" bestFit="1" customWidth="1"/>
    <col min="16" max="17" width="10.5703125" bestFit="1" customWidth="1"/>
    <col min="19" max="19" width="11" bestFit="1" customWidth="1"/>
    <col min="20" max="20" width="10.5703125" bestFit="1" customWidth="1"/>
    <col min="21" max="21" width="5.28515625" customWidth="1"/>
    <col min="22" max="22" width="5.140625" customWidth="1"/>
    <col min="23" max="23" width="5.85546875" customWidth="1"/>
    <col min="24" max="24" width="4.5703125" customWidth="1"/>
  </cols>
  <sheetData>
    <row r="1" spans="1:14" x14ac:dyDescent="0.25">
      <c r="C1" s="10"/>
      <c r="D1" s="10"/>
      <c r="E1" s="10"/>
      <c r="F1" s="10"/>
      <c r="G1" s="10"/>
      <c r="H1" s="10"/>
      <c r="I1" s="1"/>
    </row>
    <row r="2" spans="1:14" x14ac:dyDescent="0.25">
      <c r="D2" s="10"/>
      <c r="E2" s="10"/>
      <c r="F2" s="10"/>
    </row>
    <row r="7" spans="1:14" x14ac:dyDescent="0.25">
      <c r="A7" s="4" t="s">
        <v>3</v>
      </c>
      <c r="B7" s="4" t="s">
        <v>2</v>
      </c>
      <c r="C7" s="4" t="s">
        <v>1</v>
      </c>
      <c r="D7" s="4" t="s">
        <v>0</v>
      </c>
      <c r="E7" s="4" t="s">
        <v>4</v>
      </c>
      <c r="F7" s="4" t="s">
        <v>6</v>
      </c>
      <c r="G7" s="4" t="s">
        <v>7</v>
      </c>
      <c r="H7" s="4" t="s">
        <v>8</v>
      </c>
      <c r="I7" s="4" t="s">
        <v>5</v>
      </c>
      <c r="J7" s="7"/>
    </row>
    <row r="8" spans="1:14" x14ac:dyDescent="0.25">
      <c r="A8" s="2">
        <v>0.3</v>
      </c>
      <c r="B8" s="3">
        <f>((2/(A8*A8-1))*17/80)+(20/SQRT(1-A8*A8))*(-0.37+17*A8/80)</f>
        <v>-6.8877775919547179</v>
      </c>
      <c r="C8" s="3">
        <f>(-2*47/64)+(2/(A8*A8-1))*(0.8-2*47*A8/64)+(20/SQRT(1-A8*A8))*(-0.37+0.8*A8-47*A8*A8/64)</f>
        <v>-6.3698272588539391</v>
      </c>
      <c r="D8" s="3">
        <f>(-6*171*A8/256)+(2/(A8*A8-1))*(0.64-3*171*A8*A8/256)+(20/SQRT(1-A8*A8))*(-0.37+0.64*A8-171*A8*A8*A8/256)</f>
        <v>-6.3225737313795864</v>
      </c>
      <c r="E8" s="9">
        <v>0</v>
      </c>
      <c r="F8" s="3">
        <f>E8-B8</f>
        <v>6.8877775919547179</v>
      </c>
      <c r="G8" s="3">
        <f t="array" ref="G8:G9">MMULT(C11:D12,F8:F9)</f>
        <v>2.3159252277648044</v>
      </c>
      <c r="H8" s="3">
        <f>B8-E8+C8*$G$8+D8*$G$9</f>
        <v>0</v>
      </c>
      <c r="I8" s="5">
        <f>17*A8/80-0.37+$G$8*(-0.37+0.8*A8-47*A8*A8/64)+$G$9*(-0.37+0.64*A8-171*A8*A8*A8/256)</f>
        <v>-8.9432943930845665E-2</v>
      </c>
      <c r="J8" s="6"/>
    </row>
    <row r="9" spans="1:14" x14ac:dyDescent="0.25">
      <c r="A9" s="2">
        <v>0.5</v>
      </c>
      <c r="B9" s="3">
        <f t="shared" ref="B9" si="0">((2/(A9*A9-1))*17/80)+(20/SQRT(1-A9*A9))*(-0.37+17*A9/80)</f>
        <v>-6.6577120066172188</v>
      </c>
      <c r="C9" s="3">
        <f t="shared" ref="C9" si="1">(-2*47/64)+(2/(A9*A9-1))*(0.8-2*47*A9/64)+(20/SQRT(1-A9*A9))*(-0.37+0.8*A9-47*A9*A9/64)</f>
        <v>-5.1908457163337633</v>
      </c>
      <c r="D9" s="3">
        <f t="shared" ref="D9" si="2">(-6*171*A9/256)+(2/(A9*A9-1))*(0.64-3*171*A9*A9/256)+(20/SQRT(1-A9*A9))*(-0.37+0.64*A9-171*A9*A9*A9/256)</f>
        <v>-5.4575956431597072</v>
      </c>
      <c r="E9" s="9">
        <v>0</v>
      </c>
      <c r="F9" s="3">
        <f>E9-B9</f>
        <v>6.6577120066172188</v>
      </c>
      <c r="G9" s="3">
        <v>-3.4226285301882378</v>
      </c>
      <c r="H9" s="3">
        <f>B9-E9+C9*$G$8+D9*$G$9</f>
        <v>0</v>
      </c>
      <c r="I9" s="5">
        <f t="shared" ref="I9" si="3">17*A9/80-0.37+$G$8*(-0.37+0.8*A9-47*A9*A9/64)+$G$9*(-0.37+0.64*A9-171*A9*A9*A9/256)</f>
        <v>-0.16255410131456671</v>
      </c>
      <c r="J9" s="6"/>
    </row>
    <row r="10" spans="1:14" x14ac:dyDescent="0.25">
      <c r="J10" s="6"/>
    </row>
    <row r="11" spans="1:14" x14ac:dyDescent="0.25">
      <c r="C11">
        <f t="array" ref="C11:D12">MINVERSE(C8:D9)</f>
        <v>-2.8067746152714634</v>
      </c>
      <c r="D11">
        <v>3.2516222550603295</v>
      </c>
      <c r="J11" s="6"/>
    </row>
    <row r="12" spans="1:14" x14ac:dyDescent="0.25">
      <c r="C12">
        <v>2.6695883940498573</v>
      </c>
      <c r="D12">
        <v>-3.2759241656577696</v>
      </c>
      <c r="J12" s="6"/>
    </row>
    <row r="13" spans="1:14" x14ac:dyDescent="0.25">
      <c r="J13" s="6"/>
    </row>
    <row r="14" spans="1:14" x14ac:dyDescent="0.25">
      <c r="J14" s="6"/>
    </row>
    <row r="15" spans="1:14" s="8" customFormat="1" x14ac:dyDescent="0.25">
      <c r="A15"/>
      <c r="B15"/>
      <c r="C15"/>
      <c r="D15"/>
      <c r="E15"/>
      <c r="F15"/>
      <c r="G15"/>
      <c r="H15"/>
      <c r="I15"/>
      <c r="J15" s="6"/>
      <c r="K15"/>
      <c r="L15"/>
      <c r="M15"/>
      <c r="N15"/>
    </row>
    <row r="16" spans="1:14" s="8" customFormat="1" x14ac:dyDescent="0.25">
      <c r="A16"/>
      <c r="B16" t="s">
        <v>9</v>
      </c>
      <c r="C16" t="s">
        <v>10</v>
      </c>
      <c r="D16"/>
      <c r="E16"/>
      <c r="F16" t="s">
        <v>11</v>
      </c>
      <c r="G16"/>
      <c r="H16"/>
      <c r="I16"/>
      <c r="J16" s="6"/>
      <c r="K16"/>
      <c r="L16"/>
      <c r="M16"/>
      <c r="N16"/>
    </row>
    <row r="17" spans="1:14" s="8" customFormat="1" x14ac:dyDescent="0.25">
      <c r="A17">
        <v>0</v>
      </c>
      <c r="B17" s="11">
        <v>-0.37</v>
      </c>
      <c r="C17">
        <v>-0.37</v>
      </c>
      <c r="E17" s="12">
        <v>0</v>
      </c>
      <c r="F17" s="12">
        <v>-0.37</v>
      </c>
      <c r="K17"/>
      <c r="L17"/>
      <c r="M17"/>
      <c r="N17"/>
    </row>
    <row r="18" spans="1:14" x14ac:dyDescent="0.25">
      <c r="A18">
        <v>0.1</v>
      </c>
      <c r="B18">
        <v>-9.9062566780968891E-2</v>
      </c>
      <c r="C18">
        <v>-9.9062999999999998E-2</v>
      </c>
      <c r="E18">
        <f>A8</f>
        <v>0.3</v>
      </c>
      <c r="F18" s="13">
        <f>I8</f>
        <v>-8.9432943930845665E-2</v>
      </c>
    </row>
    <row r="19" spans="1:14" x14ac:dyDescent="0.25">
      <c r="A19">
        <v>0.2</v>
      </c>
      <c r="B19">
        <v>0.25490934793326014</v>
      </c>
      <c r="C19">
        <v>0.254909</v>
      </c>
      <c r="E19">
        <f>A9</f>
        <v>0.5</v>
      </c>
      <c r="F19" s="13">
        <f>I9</f>
        <v>-0.16255410131456671</v>
      </c>
    </row>
    <row r="20" spans="1:14" x14ac:dyDescent="0.25">
      <c r="A20">
        <v>0.30000000000000004</v>
      </c>
      <c r="B20">
        <v>0.63311679322269887</v>
      </c>
      <c r="C20">
        <v>0.63311700000000004</v>
      </c>
      <c r="E20">
        <v>0.8</v>
      </c>
      <c r="F20">
        <v>-0.2</v>
      </c>
    </row>
    <row r="21" spans="1:14" x14ac:dyDescent="0.25">
      <c r="A21">
        <v>0.4</v>
      </c>
      <c r="B21">
        <v>0.95558411929211773</v>
      </c>
      <c r="C21">
        <v>0.95558399999999999</v>
      </c>
    </row>
    <row r="22" spans="1:14" x14ac:dyDescent="0.25">
      <c r="A22">
        <v>0.5</v>
      </c>
      <c r="B22">
        <v>1.128500097836848</v>
      </c>
      <c r="C22">
        <v>1.1285000000000001</v>
      </c>
    </row>
    <row r="23" spans="1:14" x14ac:dyDescent="0.25">
      <c r="A23">
        <v>0.6</v>
      </c>
      <c r="B23">
        <v>1.0539102996568996</v>
      </c>
      <c r="C23">
        <v>1.0539099999999999</v>
      </c>
    </row>
    <row r="24" spans="1:14" x14ac:dyDescent="0.25">
      <c r="A24">
        <v>0.7</v>
      </c>
      <c r="B24">
        <v>0.63942493188233362</v>
      </c>
      <c r="C24">
        <v>0.63942500000000002</v>
      </c>
    </row>
    <row r="25" spans="1:14" x14ac:dyDescent="0.25">
      <c r="A25">
        <v>0.79999999999999993</v>
      </c>
      <c r="B25">
        <v>-0.2</v>
      </c>
      <c r="C25">
        <v>-0.2</v>
      </c>
    </row>
  </sheetData>
  <mergeCells count="2">
    <mergeCell ref="C1:H1"/>
    <mergeCell ref="D2:F2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Метод коллокации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2023-03-09T06:39:43Z</dcterms:modified>
</cp:coreProperties>
</file>